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wtucketwater.sharepoint.com/sites/Finance2/Shared Documents/PUC COVID 19 IMPACT REPORTS/"/>
    </mc:Choice>
  </mc:AlternateContent>
  <xr:revisionPtr revIDLastSave="320" documentId="8_{0670D566-3030-433E-A5D5-0D8D87F3BF6A}" xr6:coauthVersionLast="47" xr6:coauthVersionMax="47" xr10:uidLastSave="{55FCB584-51AD-4C56-B9C7-C66EB153D0B1}"/>
  <bookViews>
    <workbookView xWindow="2508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ARAGING">'Financial Input'!$B$3</definedName>
    <definedName name="ARCOLLECTIONS">'Financial Input'!$B$272</definedName>
    <definedName name="ARDELINQUENT">'Financial Input'!$B$137</definedName>
    <definedName name="period4">'Financial Input'!$G$238</definedName>
    <definedName name="period5">'Financial Input'!$H$238</definedName>
    <definedName name="_xlnm.Print_Area" localSheetId="1">'Demand Input'!$A$1:$I$58</definedName>
    <definedName name="_xlnm.Print_Area" localSheetId="2">'Financial Input'!$A$1:$P$287</definedName>
    <definedName name="_xlnm.Print_Area" localSheetId="0">Summary!$A$1:$AM$61</definedName>
    <definedName name="TODAY">'Financial Input'!$AN$1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9" i="4" l="1"/>
  <c r="G142" i="5"/>
  <c r="C142" i="5"/>
  <c r="O8" i="5"/>
  <c r="G145" i="5"/>
  <c r="C145" i="5"/>
  <c r="O11" i="5"/>
  <c r="G148" i="5"/>
  <c r="C148" i="5"/>
  <c r="O14" i="5"/>
  <c r="G151" i="5"/>
  <c r="C151" i="5"/>
  <c r="O17" i="5"/>
  <c r="G154" i="5" l="1"/>
  <c r="C154" i="5"/>
  <c r="O20" i="5"/>
  <c r="K58" i="4"/>
  <c r="H58" i="4"/>
  <c r="K57" i="4"/>
  <c r="H57" i="4"/>
  <c r="K56" i="4"/>
  <c r="H56" i="4"/>
  <c r="G160" i="5"/>
  <c r="C160" i="5"/>
  <c r="O26" i="5"/>
  <c r="G157" i="5" l="1"/>
  <c r="C157" i="5"/>
  <c r="O23" i="5"/>
  <c r="B199" i="4"/>
  <c r="C211" i="4" s="1"/>
  <c r="D211" i="4" s="1"/>
  <c r="B200" i="4"/>
  <c r="C212" i="4" s="1"/>
  <c r="D212" i="4" s="1"/>
  <c r="B201" i="4"/>
  <c r="C213" i="4" s="1"/>
  <c r="D213" i="4" s="1"/>
  <c r="B202" i="4"/>
  <c r="C214" i="4" s="1"/>
  <c r="D214" i="4" s="1"/>
  <c r="B203" i="4"/>
  <c r="C215" i="4" s="1"/>
  <c r="D215" i="4" s="1"/>
  <c r="B204" i="4"/>
  <c r="C216" i="4" s="1"/>
  <c r="D216" i="4" s="1"/>
  <c r="B205" i="4"/>
  <c r="C217" i="4" s="1"/>
  <c r="D217" i="4" s="1"/>
  <c r="B206" i="4"/>
  <c r="B207" i="4"/>
  <c r="B208" i="4"/>
  <c r="B209" i="4"/>
  <c r="B187" i="4"/>
  <c r="B188" i="4"/>
  <c r="B189" i="4"/>
  <c r="B190" i="4"/>
  <c r="B191" i="4"/>
  <c r="B192" i="4"/>
  <c r="B193" i="4"/>
  <c r="B194" i="4"/>
  <c r="B195" i="4"/>
  <c r="B196" i="4"/>
  <c r="B197" i="4"/>
  <c r="B186" i="4"/>
  <c r="B198" i="4"/>
  <c r="C210" i="4" s="1"/>
  <c r="D210" i="4" s="1"/>
  <c r="C187" i="4"/>
  <c r="C188" i="4"/>
  <c r="C189" i="4"/>
  <c r="C190" i="4"/>
  <c r="C191" i="4"/>
  <c r="C192" i="4"/>
  <c r="C193" i="4"/>
  <c r="C194" i="4"/>
  <c r="C195" i="4"/>
  <c r="C196" i="4"/>
  <c r="C197" i="4"/>
  <c r="C186" i="4"/>
  <c r="B171" i="4"/>
  <c r="B160" i="4"/>
  <c r="C172" i="4" s="1"/>
  <c r="D172" i="4" s="1"/>
  <c r="B161" i="4"/>
  <c r="C173" i="4" s="1"/>
  <c r="D173" i="4" s="1"/>
  <c r="B162" i="4"/>
  <c r="C174" i="4" s="1"/>
  <c r="D174" i="4" s="1"/>
  <c r="B163" i="4"/>
  <c r="C175" i="4" s="1"/>
  <c r="D175" i="4" s="1"/>
  <c r="B164" i="4"/>
  <c r="C176" i="4" s="1"/>
  <c r="D176" i="4" s="1"/>
  <c r="B165" i="4"/>
  <c r="C177" i="4" s="1"/>
  <c r="D177" i="4" s="1"/>
  <c r="B166" i="4"/>
  <c r="C178" i="4" s="1"/>
  <c r="D178" i="4" s="1"/>
  <c r="B167" i="4"/>
  <c r="B168" i="4"/>
  <c r="B169" i="4"/>
  <c r="B170" i="4"/>
  <c r="B159" i="4"/>
  <c r="C171" i="4" s="1"/>
  <c r="B148" i="4"/>
  <c r="C160" i="4" s="1"/>
  <c r="B149" i="4"/>
  <c r="C161" i="4" s="1"/>
  <c r="B150" i="4"/>
  <c r="C162" i="4" s="1"/>
  <c r="B151" i="4"/>
  <c r="C163" i="4" s="1"/>
  <c r="B152" i="4"/>
  <c r="C164" i="4" s="1"/>
  <c r="B153" i="4"/>
  <c r="C165" i="4" s="1"/>
  <c r="B154" i="4"/>
  <c r="C166" i="4" s="1"/>
  <c r="B155" i="4"/>
  <c r="C167" i="4" s="1"/>
  <c r="B156" i="4"/>
  <c r="C168" i="4" s="1"/>
  <c r="B157" i="4"/>
  <c r="C169" i="4" s="1"/>
  <c r="B158" i="4"/>
  <c r="C170" i="4" s="1"/>
  <c r="B147" i="4"/>
  <c r="C159" i="4" s="1"/>
  <c r="C148" i="4"/>
  <c r="C149" i="4"/>
  <c r="C150" i="4"/>
  <c r="C151" i="4"/>
  <c r="C152" i="4"/>
  <c r="C153" i="4"/>
  <c r="C154" i="4"/>
  <c r="C155" i="4"/>
  <c r="C156" i="4"/>
  <c r="C157" i="4"/>
  <c r="C158" i="4"/>
  <c r="C147" i="4"/>
  <c r="B132" i="4"/>
  <c r="B121" i="4"/>
  <c r="C133" i="4" s="1"/>
  <c r="D133" i="4" s="1"/>
  <c r="B122" i="4"/>
  <c r="C134" i="4" s="1"/>
  <c r="D134" i="4" s="1"/>
  <c r="B123" i="4"/>
  <c r="C135" i="4" s="1"/>
  <c r="D135" i="4" s="1"/>
  <c r="B124" i="4"/>
  <c r="C136" i="4" s="1"/>
  <c r="D136" i="4" s="1"/>
  <c r="B125" i="4"/>
  <c r="C137" i="4" s="1"/>
  <c r="D137" i="4" s="1"/>
  <c r="B126" i="4"/>
  <c r="C138" i="4" s="1"/>
  <c r="D138" i="4" s="1"/>
  <c r="B127" i="4"/>
  <c r="C139" i="4" s="1"/>
  <c r="D139" i="4" s="1"/>
  <c r="B128" i="4"/>
  <c r="B129" i="4"/>
  <c r="B130" i="4"/>
  <c r="B131" i="4"/>
  <c r="B120" i="4"/>
  <c r="C132" i="4" s="1"/>
  <c r="B109" i="4"/>
  <c r="C121" i="4" s="1"/>
  <c r="B110" i="4"/>
  <c r="C122" i="4" s="1"/>
  <c r="B111" i="4"/>
  <c r="C123" i="4" s="1"/>
  <c r="B112" i="4"/>
  <c r="C124" i="4" s="1"/>
  <c r="B113" i="4"/>
  <c r="C125" i="4" s="1"/>
  <c r="B114" i="4"/>
  <c r="C126" i="4" s="1"/>
  <c r="B115" i="4"/>
  <c r="C127" i="4" s="1"/>
  <c r="B116" i="4"/>
  <c r="C128" i="4" s="1"/>
  <c r="B117" i="4"/>
  <c r="C129" i="4" s="1"/>
  <c r="B118" i="4"/>
  <c r="C130" i="4" s="1"/>
  <c r="B119" i="4"/>
  <c r="C131" i="4" s="1"/>
  <c r="B108" i="4"/>
  <c r="C120" i="4" s="1"/>
  <c r="C109" i="4"/>
  <c r="C110" i="4"/>
  <c r="C111" i="4"/>
  <c r="C112" i="4"/>
  <c r="C113" i="4"/>
  <c r="C114" i="4"/>
  <c r="C115" i="4"/>
  <c r="C116" i="4"/>
  <c r="C117" i="4"/>
  <c r="C118" i="4"/>
  <c r="C119" i="4"/>
  <c r="B93" i="4"/>
  <c r="G166" i="5"/>
  <c r="C166" i="5"/>
  <c r="O32" i="5"/>
  <c r="G169" i="5"/>
  <c r="C169" i="5"/>
  <c r="O35" i="5"/>
  <c r="D131" i="4" l="1"/>
  <c r="D123" i="4"/>
  <c r="D171" i="4"/>
  <c r="D130" i="4"/>
  <c r="D122" i="4"/>
  <c r="D127" i="4"/>
  <c r="D124" i="4"/>
  <c r="D132" i="4"/>
  <c r="D126" i="4"/>
  <c r="D125" i="4"/>
  <c r="D129" i="4"/>
  <c r="D121" i="4"/>
  <c r="D128" i="4"/>
  <c r="G172" i="5"/>
  <c r="C172" i="5"/>
  <c r="O38" i="5"/>
  <c r="C70" i="4" l="1"/>
  <c r="C71" i="4"/>
  <c r="C72" i="4"/>
  <c r="C73" i="4"/>
  <c r="C74" i="4"/>
  <c r="C75" i="4"/>
  <c r="C76" i="4"/>
  <c r="C77" i="4"/>
  <c r="C78" i="4"/>
  <c r="C79" i="4"/>
  <c r="C80" i="4"/>
  <c r="B92" i="4"/>
  <c r="G163" i="5" l="1"/>
  <c r="C163" i="5"/>
  <c r="O29" i="5"/>
  <c r="AH59" i="4"/>
  <c r="P59" i="4"/>
  <c r="J59" i="4"/>
  <c r="G59" i="4"/>
  <c r="AL59" i="4"/>
  <c r="AI59" i="4"/>
  <c r="AF59" i="4"/>
  <c r="Q59" i="4"/>
  <c r="N59" i="4"/>
  <c r="M59" i="4"/>
  <c r="K59" i="4"/>
  <c r="H59" i="4"/>
  <c r="E59" i="4"/>
  <c r="E43" i="4"/>
  <c r="D43" i="4"/>
  <c r="E51" i="4"/>
  <c r="D51" i="4"/>
  <c r="B90" i="4"/>
  <c r="B91" i="4"/>
  <c r="B89" i="4"/>
  <c r="AH60" i="4" l="1"/>
  <c r="AK59" i="4"/>
  <c r="AK60" i="4" s="1"/>
  <c r="M60" i="4"/>
  <c r="AE59" i="4"/>
  <c r="AE60" i="4" s="1"/>
  <c r="J60" i="4"/>
  <c r="P60" i="4"/>
  <c r="G60" i="4"/>
  <c r="D59" i="4"/>
  <c r="F59" i="4" s="1"/>
  <c r="G175" i="5"/>
  <c r="C175" i="5"/>
  <c r="O41" i="5"/>
  <c r="Y59" i="4" l="1"/>
  <c r="AB59" i="4"/>
  <c r="D60" i="4"/>
  <c r="B88" i="4"/>
  <c r="C100" i="4" s="1"/>
  <c r="D100" i="4" s="1"/>
  <c r="G181" i="5" l="1"/>
  <c r="C181" i="5"/>
  <c r="O47" i="5"/>
  <c r="AI51" i="4"/>
  <c r="AF51" i="4"/>
  <c r="AC51" i="4"/>
  <c r="Z51" i="4"/>
  <c r="Q51" i="4"/>
  <c r="S51" i="4"/>
  <c r="V51" i="4"/>
  <c r="V43" i="4"/>
  <c r="W43" i="4"/>
  <c r="AL51" i="4"/>
  <c r="AK51" i="4"/>
  <c r="AH51" i="4"/>
  <c r="AE51" i="4"/>
  <c r="AB51" i="4"/>
  <c r="Y51" i="4"/>
  <c r="P51" i="4"/>
  <c r="N51" i="4"/>
  <c r="M51" i="4"/>
  <c r="K51" i="4"/>
  <c r="J51" i="4"/>
  <c r="H51" i="4"/>
  <c r="G51" i="4"/>
  <c r="F51" i="4"/>
  <c r="AL43" i="4"/>
  <c r="AK43" i="4"/>
  <c r="AI43" i="4"/>
  <c r="AH43" i="4"/>
  <c r="AF43" i="4"/>
  <c r="AE43" i="4"/>
  <c r="AC43" i="4"/>
  <c r="AB43" i="4"/>
  <c r="Z43" i="4"/>
  <c r="Y43" i="4"/>
  <c r="T43" i="4"/>
  <c r="S43" i="4"/>
  <c r="Q43" i="4"/>
  <c r="P43" i="4"/>
  <c r="N43" i="4"/>
  <c r="M43" i="4"/>
  <c r="K43" i="4"/>
  <c r="J43" i="4"/>
  <c r="H43" i="4"/>
  <c r="G43" i="4"/>
  <c r="F43" i="4"/>
  <c r="G178" i="5"/>
  <c r="C178" i="5"/>
  <c r="O44" i="5"/>
  <c r="C199" i="4"/>
  <c r="C200" i="4"/>
  <c r="C201" i="4"/>
  <c r="C202" i="4"/>
  <c r="C203" i="4"/>
  <c r="C204" i="4"/>
  <c r="C206" i="4"/>
  <c r="C207" i="4"/>
  <c r="C208" i="4"/>
  <c r="C209" i="4"/>
  <c r="D209" i="4" s="1"/>
  <c r="D170" i="4"/>
  <c r="B82" i="4"/>
  <c r="C94" i="4" s="1"/>
  <c r="D94" i="4" s="1"/>
  <c r="B83" i="4"/>
  <c r="C95" i="4" s="1"/>
  <c r="D95" i="4" s="1"/>
  <c r="B84" i="4"/>
  <c r="C96" i="4" s="1"/>
  <c r="D96" i="4" s="1"/>
  <c r="B85" i="4"/>
  <c r="C97" i="4" s="1"/>
  <c r="D97" i="4" s="1"/>
  <c r="B86" i="4"/>
  <c r="C98" i="4" s="1"/>
  <c r="D98" i="4" s="1"/>
  <c r="B87" i="4"/>
  <c r="C99" i="4" s="1"/>
  <c r="D99" i="4" s="1"/>
  <c r="B81" i="4"/>
  <c r="C93" i="4" s="1"/>
  <c r="D93" i="4" s="1"/>
  <c r="B80" i="4"/>
  <c r="B70" i="4"/>
  <c r="C82" i="4" s="1"/>
  <c r="B71" i="4"/>
  <c r="C83" i="4" s="1"/>
  <c r="B72" i="4"/>
  <c r="C84" i="4" s="1"/>
  <c r="B73" i="4"/>
  <c r="C85" i="4" s="1"/>
  <c r="B74" i="4"/>
  <c r="C86" i="4" s="1"/>
  <c r="B75" i="4"/>
  <c r="C87" i="4" s="1"/>
  <c r="B76" i="4"/>
  <c r="B77" i="4"/>
  <c r="B78" i="4"/>
  <c r="B79" i="4"/>
  <c r="B69" i="4"/>
  <c r="C81" i="4" s="1"/>
  <c r="C91" i="4" l="1"/>
  <c r="D91" i="4" s="1"/>
  <c r="C89" i="4"/>
  <c r="D89" i="4" s="1"/>
  <c r="C92" i="4"/>
  <c r="D92" i="4" s="1"/>
  <c r="C90" i="4"/>
  <c r="D90" i="4" s="1"/>
  <c r="C88" i="4"/>
  <c r="D88" i="4" s="1"/>
  <c r="V59" i="4"/>
  <c r="C205" i="4"/>
  <c r="D205" i="4" s="1"/>
  <c r="D203" i="4"/>
  <c r="D202" i="4"/>
  <c r="W51" i="4"/>
  <c r="V52" i="4" s="1"/>
  <c r="D166" i="4"/>
  <c r="S44" i="4"/>
  <c r="AK52" i="4"/>
  <c r="D163" i="4"/>
  <c r="D199" i="4"/>
  <c r="Y52" i="4"/>
  <c r="W59" i="4"/>
  <c r="D162" i="4"/>
  <c r="AC59" i="4"/>
  <c r="AB60" i="4" s="1"/>
  <c r="AB52" i="4"/>
  <c r="D207" i="4"/>
  <c r="D167" i="4"/>
  <c r="D164" i="4"/>
  <c r="D165" i="4"/>
  <c r="D169" i="4"/>
  <c r="D161" i="4"/>
  <c r="Y60" i="4"/>
  <c r="D201" i="4"/>
  <c r="AE52" i="4"/>
  <c r="D160" i="4"/>
  <c r="D204" i="4"/>
  <c r="D206" i="4"/>
  <c r="D168" i="4"/>
  <c r="D208" i="4"/>
  <c r="D200" i="4"/>
  <c r="AH52" i="4"/>
  <c r="G184" i="5"/>
  <c r="C184" i="5"/>
  <c r="T51" i="4" l="1"/>
  <c r="S52" i="4" s="1"/>
  <c r="S59" i="4"/>
  <c r="V60" i="4"/>
  <c r="O50" i="5"/>
  <c r="P52" i="4"/>
  <c r="G190" i="5" l="1"/>
  <c r="C190" i="5"/>
  <c r="O56" i="5"/>
  <c r="C187" i="5" l="1"/>
  <c r="G193" i="5"/>
  <c r="O59" i="5"/>
  <c r="G196" i="5"/>
  <c r="O62" i="5"/>
  <c r="G199" i="5" l="1"/>
  <c r="O65" i="5"/>
  <c r="D197" i="4"/>
  <c r="D158" i="4"/>
  <c r="D119" i="4"/>
  <c r="G238" i="5" l="1"/>
  <c r="G202" i="5"/>
  <c r="G187" i="5"/>
  <c r="O104" i="5" l="1"/>
  <c r="O68" i="5"/>
  <c r="D81" i="4"/>
  <c r="D85" i="4"/>
  <c r="D86" i="4"/>
  <c r="D87" i="4"/>
  <c r="D84" i="4" l="1"/>
  <c r="D82" i="4"/>
  <c r="D83" i="4"/>
  <c r="D80" i="4"/>
  <c r="G235" i="5"/>
  <c r="O101" i="5"/>
  <c r="O53" i="5"/>
  <c r="G208" i="5"/>
  <c r="G241" i="5"/>
  <c r="G244" i="5"/>
  <c r="O110" i="5"/>
  <c r="O74" i="5"/>
  <c r="G247" i="5"/>
  <c r="G211" i="5"/>
  <c r="O113" i="5"/>
  <c r="O77" i="5"/>
  <c r="D113" i="4"/>
  <c r="D114" i="4"/>
  <c r="D115" i="4"/>
  <c r="D116" i="4"/>
  <c r="D117" i="4"/>
  <c r="D118" i="4"/>
  <c r="D150" i="4"/>
  <c r="D151" i="4"/>
  <c r="D152" i="4"/>
  <c r="D153" i="4"/>
  <c r="D154" i="4"/>
  <c r="D155" i="4"/>
  <c r="D156" i="4"/>
  <c r="D157" i="4"/>
  <c r="D190" i="4"/>
  <c r="D191" i="4"/>
  <c r="D192" i="4"/>
  <c r="D193" i="4"/>
  <c r="D194" i="4"/>
  <c r="D195" i="4"/>
  <c r="D196" i="4"/>
  <c r="D52" i="4" l="1"/>
  <c r="AK44" i="4"/>
  <c r="D78" i="4"/>
  <c r="D79" i="4"/>
  <c r="AH44" i="4" l="1"/>
  <c r="AE44" i="4"/>
  <c r="D77" i="4"/>
  <c r="G250" i="5"/>
  <c r="G214" i="5"/>
  <c r="O107" i="5"/>
  <c r="O80" i="5"/>
  <c r="AB44" i="4" l="1"/>
  <c r="G253" i="5" l="1"/>
  <c r="G217" i="5"/>
  <c r="O119" i="5"/>
  <c r="O83" i="5"/>
  <c r="Y44" i="4" l="1"/>
  <c r="D76" i="4"/>
  <c r="G205" i="5"/>
  <c r="O116" i="5"/>
  <c r="O71" i="5"/>
  <c r="O95" i="5" l="1"/>
  <c r="O98" i="5"/>
  <c r="O131" i="5"/>
  <c r="O134" i="5"/>
  <c r="G229" i="5"/>
  <c r="G232" i="5"/>
  <c r="G265" i="5"/>
  <c r="G268" i="5"/>
  <c r="G220" i="5"/>
  <c r="O86" i="5"/>
  <c r="G256" i="5"/>
  <c r="O122" i="5"/>
  <c r="G262" i="5" l="1"/>
  <c r="G259" i="5"/>
  <c r="G223" i="5"/>
  <c r="G226" i="5"/>
  <c r="O125" i="5" l="1"/>
  <c r="O89" i="5"/>
  <c r="O128" i="5" l="1"/>
  <c r="O92" i="5"/>
  <c r="B44" i="3" l="1"/>
  <c r="B13" i="3"/>
  <c r="A67" i="4"/>
  <c r="D187" i="4"/>
  <c r="D188" i="4"/>
  <c r="D189" i="4"/>
  <c r="C69" i="4"/>
  <c r="D109" i="4"/>
  <c r="D110" i="4"/>
  <c r="D111" i="4"/>
  <c r="D112" i="4"/>
  <c r="C108" i="4"/>
  <c r="D148" i="4"/>
  <c r="D149" i="4"/>
  <c r="A5" i="3"/>
  <c r="T59" i="4" l="1"/>
  <c r="S60" i="4" s="1"/>
  <c r="D186" i="4"/>
  <c r="C198" i="4"/>
  <c r="D198" i="4" s="1"/>
  <c r="D108" i="4"/>
  <c r="D120" i="4"/>
  <c r="D147" i="4"/>
  <c r="D159" i="4"/>
  <c r="B43" i="4"/>
  <c r="M52" i="4" l="1"/>
  <c r="J52" i="4"/>
  <c r="A184" i="4"/>
  <c r="B42" i="4" s="1"/>
  <c r="A145" i="4"/>
  <c r="B41" i="4" s="1"/>
  <c r="A106" i="4"/>
  <c r="B40" i="4" s="1"/>
  <c r="G52" i="4" l="1"/>
  <c r="D73" i="4" l="1"/>
  <c r="D69" i="4"/>
  <c r="D74" i="4"/>
  <c r="D75" i="4"/>
  <c r="D72" i="4"/>
  <c r="D70" i="4"/>
  <c r="D71" i="4"/>
  <c r="G44" i="4" l="1"/>
  <c r="P44" i="4"/>
  <c r="J44" i="4"/>
  <c r="D44" i="4"/>
  <c r="M44" i="4"/>
  <c r="V44" i="4"/>
</calcChain>
</file>

<file path=xl/sharedStrings.xml><?xml version="1.0" encoding="utf-8"?>
<sst xmlns="http://schemas.openxmlformats.org/spreadsheetml/2006/main" count="632" uniqueCount="60">
  <si>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</si>
  <si>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</si>
  <si>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</si>
  <si>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</si>
  <si>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</si>
  <si>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</si>
  <si>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</si>
  <si>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</si>
  <si>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</si>
  <si>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</si>
  <si>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</si>
  <si>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</si>
  <si>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</si>
  <si>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</si>
  <si>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</si>
  <si>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</si>
  <si>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</si>
  <si>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</si>
  <si>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</si>
  <si>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</si>
  <si>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</si>
  <si>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</si>
  <si>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</si>
  <si>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</si>
  <si>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</si>
  <si>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</si>
  <si>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</si>
  <si>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</si>
  <si>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</si>
  <si>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</si>
  <si>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</si>
  <si>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</si>
  <si>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</si>
  <si>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</si>
  <si>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</si>
  <si>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</si>
  <si>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</si>
  <si>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</si>
  <si>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</si>
  <si>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</si>
  <si>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</si>
  <si>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</si>
  <si>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</si>
  <si>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</si>
  <si>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</si>
  <si>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</si>
  <si>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</si>
  <si>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</si>
  <si>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</si>
  <si>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</si>
  <si>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</si>
  <si>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</si>
  <si>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</si>
  <si>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</si>
  <si>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</si>
  <si>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</si>
  <si>
    <t>APRIL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</si>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</sst>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5" xfId="0" applyBorder="1"/>
    <xf numFmtId="0" fontId="0" fillId="0" borderId="0" xfId="0" applyAlignment="1">
      <alignment horizontal="left" indent="1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0" fillId="0" borderId="0" xfId="0" applyFont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0" fillId="3" borderId="0" xfId="0" applyFont="1" applyFill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left" vertical="center"/>
    </xf>
    <xf numFmtId="0" fontId="9" fillId="3" borderId="0" xfId="0" applyFont="1" applyFill="1" applyAlignment="1">
      <alignment vertical="top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Alignment="1">
      <alignment horizontal="right" indent="1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5" xfId="0" applyFont="1" applyBorder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167" fontId="2" fillId="4" borderId="0" xfId="0" applyNumberFormat="1" applyFont="1" applyFill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546097205571011E-2"/>
          <c:y val="4.8438322927366315E-2"/>
          <c:w val="0.96143362734019133"/>
          <c:h val="0.71341378619775386"/>
        </c:manualLayout>
      </c:layout>
      <c:barChart>
        <c:barDir val="col"/>
        <c:grouping val="clustered"/>
        <c:varyColors val="0"/>
        <c:ser>
          <c:idx val="1"/>
          <c:order val="0"/>
          <c:tx>
            <c:v>Current Year</c:v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Summary!$A$69:$A$100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Summary!$B$69:$B$100</c:f>
              <c:numCache>
                <c:formatCode>_(* #,##0.00_);_(* \(#,##0.00\);_(* "-"??_);_(@_)</c:formatCode>
                <c:ptCount val="32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  <c:pt idx="19">
                  <c:v>242.761</c:v>
                </c:pt>
                <c:pt idx="20">
                  <c:v>224.43</c:v>
                </c:pt>
                <c:pt idx="21">
                  <c:v>222.79900000000001</c:v>
                </c:pt>
                <c:pt idx="22">
                  <c:v>221.476</c:v>
                </c:pt>
                <c:pt idx="23">
                  <c:v>204.928</c:v>
                </c:pt>
                <c:pt idx="24">
                  <c:v>170.15</c:v>
                </c:pt>
                <c:pt idx="25">
                  <c:v>196.94</c:v>
                </c:pt>
                <c:pt idx="26">
                  <c:v>201.87</c:v>
                </c:pt>
                <c:pt idx="27">
                  <c:v>247.56</c:v>
                </c:pt>
                <c:pt idx="28">
                  <c:v>275.83</c:v>
                </c:pt>
                <c:pt idx="29">
                  <c:v>311.58999999999997</c:v>
                </c:pt>
                <c:pt idx="30">
                  <c:v>306.95</c:v>
                </c:pt>
                <c:pt idx="31">
                  <c:v>243.94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v>Prior Year</c:v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Summary!$A$69:$A$100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Summary!$C$69:$C$100</c:f>
              <c:numCache>
                <c:formatCode>_(* #,##0.00_);_(* \(#,##0.00\);_(* "-"??_);_(@_)</c:formatCode>
                <c:ptCount val="32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  <c:pt idx="14">
                  <c:v>201.4</c:v>
                </c:pt>
                <c:pt idx="15">
                  <c:v>241.3</c:v>
                </c:pt>
                <c:pt idx="16">
                  <c:v>318.89999999999998</c:v>
                </c:pt>
                <c:pt idx="17">
                  <c:v>345.4</c:v>
                </c:pt>
                <c:pt idx="18">
                  <c:v>364.8</c:v>
                </c:pt>
                <c:pt idx="19">
                  <c:v>311</c:v>
                </c:pt>
                <c:pt idx="20">
                  <c:v>294.3</c:v>
                </c:pt>
                <c:pt idx="21">
                  <c:v>262.20999999999998</c:v>
                </c:pt>
                <c:pt idx="22">
                  <c:v>246.95</c:v>
                </c:pt>
                <c:pt idx="23">
                  <c:v>244.69800000000001</c:v>
                </c:pt>
                <c:pt idx="24">
                  <c:v>205.51</c:v>
                </c:pt>
                <c:pt idx="25">
                  <c:v>223.92</c:v>
                </c:pt>
                <c:pt idx="26">
                  <c:v>223.48</c:v>
                </c:pt>
                <c:pt idx="27">
                  <c:v>312.74</c:v>
                </c:pt>
                <c:pt idx="28">
                  <c:v>316.23</c:v>
                </c:pt>
                <c:pt idx="29">
                  <c:v>299.67</c:v>
                </c:pt>
                <c:pt idx="30">
                  <c:v>299.01</c:v>
                </c:pt>
                <c:pt idx="31">
                  <c:v>242.761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219589212502E-2"/>
          <c:y val="0.16840673529231756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v>Current Year</c:v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Summary!$A$108:$A$139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Summary!$B$108:$B$139</c:f>
              <c:numCache>
                <c:formatCode>_(* #,##0_);_(* \(#,##0\);_(* "-"??_);_(@_)</c:formatCode>
                <c:ptCount val="32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  <c:pt idx="19">
                  <c:v>163837</c:v>
                </c:pt>
                <c:pt idx="20">
                  <c:v>156648</c:v>
                </c:pt>
                <c:pt idx="21">
                  <c:v>144871</c:v>
                </c:pt>
                <c:pt idx="22">
                  <c:v>155618</c:v>
                </c:pt>
                <c:pt idx="23">
                  <c:v>137724</c:v>
                </c:pt>
                <c:pt idx="24">
                  <c:v>131769</c:v>
                </c:pt>
                <c:pt idx="25">
                  <c:v>141832</c:v>
                </c:pt>
                <c:pt idx="26">
                  <c:v>144486</c:v>
                </c:pt>
                <c:pt idx="27">
                  <c:v>165127</c:v>
                </c:pt>
                <c:pt idx="28">
                  <c:v>182180</c:v>
                </c:pt>
                <c:pt idx="29">
                  <c:v>206465</c:v>
                </c:pt>
                <c:pt idx="30">
                  <c:v>193258</c:v>
                </c:pt>
                <c:pt idx="31">
                  <c:v>173336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v>Prior Year</c:v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Summary!$A$108:$A$139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Summary!$C$108:$C$139</c:f>
              <c:numCache>
                <c:formatCode>_(* #,##0_);_(* \(#,##0\);_(* "-"??_);_(@_)</c:formatCode>
                <c:ptCount val="32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  <c:pt idx="23">
                  <c:v>135131</c:v>
                </c:pt>
                <c:pt idx="24">
                  <c:v>135791</c:v>
                </c:pt>
                <c:pt idx="25">
                  <c:v>147789</c:v>
                </c:pt>
                <c:pt idx="26">
                  <c:v>154879</c:v>
                </c:pt>
                <c:pt idx="27">
                  <c:v>162769</c:v>
                </c:pt>
                <c:pt idx="28">
                  <c:v>190687</c:v>
                </c:pt>
                <c:pt idx="29">
                  <c:v>178886</c:v>
                </c:pt>
                <c:pt idx="30">
                  <c:v>176317</c:v>
                </c:pt>
                <c:pt idx="31">
                  <c:v>163837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Summary!$A$145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33453007521842E-2"/>
          <c:y val="0.16762237016579251"/>
          <c:w val="0.88160506870614352"/>
          <c:h val="0.65133951571354964"/>
        </c:manualLayout>
      </c:layout>
      <c:barChart>
        <c:barDir val="col"/>
        <c:grouping val="clustered"/>
        <c:varyColors val="0"/>
        <c:ser>
          <c:idx val="1"/>
          <c:order val="0"/>
          <c:tx>
            <c:v>Current Year</c:v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Summary!$A$147:$A$178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Summary!$B$147:$B$178</c:f>
              <c:numCache>
                <c:formatCode>_(* #,##0_);_(* \(#,##0\);_(* "-"??_);_(@_)</c:formatCode>
                <c:ptCount val="32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  <c:pt idx="19">
                  <c:v>45089</c:v>
                </c:pt>
                <c:pt idx="20">
                  <c:v>41999</c:v>
                </c:pt>
                <c:pt idx="21">
                  <c:v>33892</c:v>
                </c:pt>
                <c:pt idx="22">
                  <c:v>37668</c:v>
                </c:pt>
                <c:pt idx="23">
                  <c:v>37113</c:v>
                </c:pt>
                <c:pt idx="24">
                  <c:v>33575</c:v>
                </c:pt>
                <c:pt idx="25">
                  <c:v>40528</c:v>
                </c:pt>
                <c:pt idx="26">
                  <c:v>36391</c:v>
                </c:pt>
                <c:pt idx="27">
                  <c:v>41660</c:v>
                </c:pt>
                <c:pt idx="28">
                  <c:v>50657</c:v>
                </c:pt>
                <c:pt idx="29">
                  <c:v>53316</c:v>
                </c:pt>
                <c:pt idx="30">
                  <c:v>54245</c:v>
                </c:pt>
                <c:pt idx="31">
                  <c:v>47677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v>Prior Year</c:v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Summary!$A$147:$A$178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Summary!$C$147:$C$178</c:f>
              <c:numCache>
                <c:formatCode>_(* #,##0_);_(* \(#,##0\);_(* "-"??_);_(@_)</c:formatCode>
                <c:ptCount val="32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  <c:pt idx="23">
                  <c:v>34595</c:v>
                </c:pt>
                <c:pt idx="24">
                  <c:v>35390</c:v>
                </c:pt>
                <c:pt idx="25">
                  <c:v>37846</c:v>
                </c:pt>
                <c:pt idx="26">
                  <c:v>38666</c:v>
                </c:pt>
                <c:pt idx="27">
                  <c:v>40521</c:v>
                </c:pt>
                <c:pt idx="28">
                  <c:v>48058</c:v>
                </c:pt>
                <c:pt idx="29">
                  <c:v>47251</c:v>
                </c:pt>
                <c:pt idx="30">
                  <c:v>47854</c:v>
                </c:pt>
                <c:pt idx="31">
                  <c:v>45089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Summary!$A$184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09047599298196E-2"/>
          <c:y val="0.19835130389628317"/>
          <c:w val="0.89130474766800039"/>
          <c:h val="0.63000441766639304"/>
        </c:manualLayout>
      </c:layout>
      <c:barChart>
        <c:barDir val="col"/>
        <c:grouping val="clustered"/>
        <c:varyColors val="0"/>
        <c:ser>
          <c:idx val="1"/>
          <c:order val="0"/>
          <c:tx>
            <c:v>Current Year</c:v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Summary!$A$186:$A$217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Summary!$B$186:$B$217</c:f>
              <c:numCache>
                <c:formatCode>_(* #,##0_);_(* \(#,##0\);_(* "-"??_);_(@_)</c:formatCode>
                <c:ptCount val="32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  <c:pt idx="19">
                  <c:v>32142</c:v>
                </c:pt>
                <c:pt idx="20">
                  <c:v>24194</c:v>
                </c:pt>
                <c:pt idx="21">
                  <c:v>23901</c:v>
                </c:pt>
                <c:pt idx="22">
                  <c:v>26722</c:v>
                </c:pt>
                <c:pt idx="23">
                  <c:v>10791</c:v>
                </c:pt>
                <c:pt idx="24">
                  <c:v>243</c:v>
                </c:pt>
                <c:pt idx="25">
                  <c:v>5698</c:v>
                </c:pt>
                <c:pt idx="26">
                  <c:v>10969</c:v>
                </c:pt>
                <c:pt idx="27">
                  <c:v>31016</c:v>
                </c:pt>
                <c:pt idx="28">
                  <c:v>54204</c:v>
                </c:pt>
                <c:pt idx="29">
                  <c:v>58207</c:v>
                </c:pt>
                <c:pt idx="30">
                  <c:v>65734</c:v>
                </c:pt>
                <c:pt idx="31">
                  <c:v>35424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v>Prior Year</c:v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Summary!$A$186:$A$217</c:f>
              <c:numCache>
                <c:formatCode>mmm\-yy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Summary!$C$186:$C$217</c:f>
              <c:numCache>
                <c:formatCode>_(* #,##0_);_(* \(#,##0\);_(* "-"??_);_(@_)</c:formatCode>
                <c:ptCount val="32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  <c:pt idx="23">
                  <c:v>9512</c:v>
                </c:pt>
                <c:pt idx="24">
                  <c:v>5125</c:v>
                </c:pt>
                <c:pt idx="25">
                  <c:v>9106</c:v>
                </c:pt>
                <c:pt idx="26">
                  <c:v>15528</c:v>
                </c:pt>
                <c:pt idx="27">
                  <c:v>38104</c:v>
                </c:pt>
                <c:pt idx="28">
                  <c:v>48016</c:v>
                </c:pt>
                <c:pt idx="29">
                  <c:v>40242</c:v>
                </c:pt>
                <c:pt idx="30">
                  <c:v>40077</c:v>
                </c:pt>
                <c:pt idx="31">
                  <c:v>32142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49119316719499"/>
          <c:y val="0.9271991992386952"/>
          <c:w val="0.2210174336882367"/>
          <c:h val="5.9613989856538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529167</xdr:colOff>
      <xdr:row>2</xdr:row>
      <xdr:rowOff>1065</xdr:rowOff>
    </xdr:from>
    <xdr:to>
      <xdr:col>36</xdr:col>
      <xdr:colOff>550334</xdr:colOff>
      <xdr:row>17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539753</xdr:colOff>
      <xdr:row>17</xdr:row>
      <xdr:rowOff>10584</xdr:rowOff>
    </xdr:from>
    <xdr:to>
      <xdr:col>11</xdr:col>
      <xdr:colOff>10584</xdr:colOff>
      <xdr:row>36</xdr:row>
      <xdr:rowOff>116416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0</xdr:colOff>
      <xdr:row>17</xdr:row>
      <xdr:rowOff>52916</xdr:rowOff>
    </xdr:from>
    <xdr:to>
      <xdr:col>25</xdr:col>
      <xdr:colOff>52917</xdr:colOff>
      <xdr:row>37</xdr:row>
      <xdr:rowOff>52915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52912</xdr:colOff>
      <xdr:row>17</xdr:row>
      <xdr:rowOff>84666</xdr:rowOff>
    </xdr:from>
    <xdr:to>
      <xdr:col>37</xdr:col>
      <xdr:colOff>613833</xdr:colOff>
      <xdr:row>37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221"/>
  <sheetViews>
    <sheetView tabSelected="1" zoomScale="90" zoomScaleNormal="90" zoomScaleSheetLayoutView="90" workbookViewId="0">
      <pane ySplit="2" topLeftCell="A3" activePane="bottomLeft" state="frozen"/>
      <selection pane="bottomLeft" activeCell="AC1" sqref="AC1"/>
    </sheetView>
  </sheetViews>
  <sheetFormatPr defaultRowHeight="15" x14ac:dyDescent="0.25"/>
  <cols>
    <col min="1" max="1" width="8.28515625" customWidth="1"/>
    <col min="2" max="2" width="17.7109375" bestFit="1" customWidth="1"/>
    <col min="3" max="3" width="12.7109375" customWidth="1"/>
    <col min="4" max="5" width="9.5703125" customWidth="1"/>
    <col min="6" max="6" width="1" customWidth="1"/>
    <col min="7" max="8" width="9.5703125" customWidth="1"/>
    <col min="9" max="9" width="1" customWidth="1"/>
    <col min="10" max="11" width="9.5703125" customWidth="1"/>
    <col min="12" max="12" width="1" customWidth="1"/>
    <col min="13" max="14" width="9.5703125" customWidth="1"/>
    <col min="15" max="15" width="1" customWidth="1"/>
    <col min="16" max="17" width="9.5703125" customWidth="1"/>
    <col min="18" max="18" width="1" customWidth="1"/>
    <col min="19" max="20" width="9.5703125" customWidth="1"/>
    <col min="21" max="21" width="1" customWidth="1"/>
    <col min="22" max="23" width="9.5703125" customWidth="1"/>
    <col min="24" max="24" width="1" customWidth="1"/>
    <col min="25" max="26" width="9.5703125" customWidth="1"/>
    <col min="27" max="27" width="0.85546875" customWidth="1"/>
    <col min="28" max="29" width="9.42578125" customWidth="1"/>
    <col min="30" max="30" width="1.5703125" customWidth="1"/>
    <col min="31" max="32" width="9.28515625" customWidth="1"/>
    <col min="33" max="33" width="1.7109375" customWidth="1"/>
    <col min="34" max="35" width="9.28515625" customWidth="1"/>
    <col min="36" max="36" width="1.7109375" customWidth="1"/>
    <col min="37" max="38" width="9.28515625" customWidth="1"/>
    <col min="39" max="39" width="1.7109375" customWidth="1"/>
  </cols>
  <sheetData>
    <row r="1" spans="1:41" ht="65.25" customHeight="1" x14ac:dyDescent="1.1000000000000001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7"/>
      <c r="AO1" s="7"/>
    </row>
    <row r="2" spans="1:41" ht="26.25" x14ac:dyDescent="0.35">
      <c r="A2" s="26"/>
      <c r="B2" s="71" t="s">
        <v>39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5"/>
      <c r="AC2" s="25"/>
      <c r="AD2" s="25"/>
      <c r="AE2" s="25"/>
      <c r="AF2" s="25"/>
      <c r="AG2" s="25"/>
      <c r="AH2" s="25"/>
      <c r="AI2" s="25"/>
      <c r="AJ2" s="25"/>
      <c r="AK2" s="25"/>
      <c r="AN2" s="7"/>
      <c r="AO2" s="7"/>
    </row>
    <row r="3" spans="1:41" x14ac:dyDescent="0.25">
      <c r="B3" s="40"/>
      <c r="AK3" s="8"/>
      <c r="AL3" s="8"/>
      <c r="AM3" s="8"/>
      <c r="AN3" s="7"/>
      <c r="AO3" s="7"/>
    </row>
    <row r="4" spans="1:41" x14ac:dyDescent="0.25"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7"/>
    </row>
    <row r="5" spans="1:41" x14ac:dyDescent="0.25">
      <c r="AD5" s="8"/>
      <c r="AE5" s="8"/>
      <c r="AF5" s="8"/>
      <c r="AG5" s="8"/>
      <c r="AH5" s="8"/>
      <c r="AI5" s="8"/>
      <c r="AJ5" s="8"/>
      <c r="AK5" s="8"/>
      <c r="AL5" s="8"/>
      <c r="AM5" s="8"/>
      <c r="AN5" s="7"/>
      <c r="AO5" s="7"/>
    </row>
    <row r="6" spans="1:41" x14ac:dyDescent="0.25"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  <c r="AO6" s="7"/>
    </row>
    <row r="7" spans="1:41" x14ac:dyDescent="0.25">
      <c r="AD7" s="8"/>
      <c r="AE7" s="8"/>
      <c r="AF7" s="8"/>
      <c r="AG7" s="8"/>
      <c r="AH7" s="8"/>
      <c r="AI7" s="8"/>
      <c r="AJ7" s="8"/>
      <c r="AK7" s="8"/>
      <c r="AL7" s="8"/>
      <c r="AM7" s="8"/>
      <c r="AN7" s="7"/>
      <c r="AO7" s="7"/>
    </row>
    <row r="8" spans="1:41" x14ac:dyDescent="0.25">
      <c r="AD8" s="8"/>
      <c r="AE8" s="8"/>
      <c r="AF8" s="8"/>
      <c r="AG8" s="8"/>
      <c r="AH8" s="8"/>
      <c r="AI8" s="8"/>
      <c r="AJ8" s="8"/>
      <c r="AK8" s="8"/>
      <c r="AL8" s="8"/>
      <c r="AM8" s="8"/>
      <c r="AN8" s="7"/>
      <c r="AO8" s="7"/>
    </row>
    <row r="9" spans="1:41" x14ac:dyDescent="0.25">
      <c r="AD9" s="8"/>
      <c r="AE9" s="8"/>
      <c r="AF9" s="8"/>
      <c r="AG9" s="8"/>
      <c r="AH9" s="8"/>
      <c r="AI9" s="8"/>
      <c r="AJ9" s="8"/>
      <c r="AK9" s="8"/>
      <c r="AL9" s="8"/>
      <c r="AM9" s="8"/>
      <c r="AN9" s="7"/>
      <c r="AO9" s="7"/>
    </row>
    <row r="10" spans="1:41" x14ac:dyDescent="0.25"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7"/>
      <c r="AO10" s="7"/>
    </row>
    <row r="11" spans="1:41" x14ac:dyDescent="0.25"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7"/>
      <c r="AO11" s="7"/>
    </row>
    <row r="12" spans="1:41" x14ac:dyDescent="0.25"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7"/>
      <c r="AO12" s="7"/>
    </row>
    <row r="13" spans="1:41" x14ac:dyDescent="0.25"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</row>
    <row r="14" spans="1:41" x14ac:dyDescent="0.25"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7"/>
      <c r="AO14" s="7"/>
    </row>
    <row r="15" spans="1:41" x14ac:dyDescent="0.25"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7"/>
      <c r="AO15" s="7"/>
    </row>
    <row r="16" spans="1:41" x14ac:dyDescent="0.25"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7"/>
      <c r="AO16" s="7"/>
    </row>
    <row r="17" spans="2:41" x14ac:dyDescent="0.25"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</row>
    <row r="18" spans="2:41" x14ac:dyDescent="0.25"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7"/>
      <c r="AO18" s="7"/>
    </row>
    <row r="19" spans="2:41" x14ac:dyDescent="0.25"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</row>
    <row r="20" spans="2:4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7"/>
      <c r="AO20" s="7"/>
    </row>
    <row r="21" spans="2:4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7"/>
      <c r="AO21" s="7"/>
    </row>
    <row r="22" spans="2:4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7"/>
      <c r="AO22" s="7"/>
    </row>
    <row r="23" spans="2:4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7"/>
      <c r="AO23" s="7"/>
    </row>
    <row r="24" spans="2:4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7"/>
      <c r="AO24" s="7"/>
    </row>
    <row r="25" spans="2:4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7"/>
      <c r="AO25" s="7"/>
    </row>
    <row r="26" spans="2:4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  <c r="AO26" s="7"/>
    </row>
    <row r="27" spans="2:4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7"/>
      <c r="AO27" s="7"/>
    </row>
    <row r="28" spans="2:4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7"/>
      <c r="AO28" s="7"/>
    </row>
    <row r="29" spans="2:4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7"/>
      <c r="AO29" s="7"/>
    </row>
    <row r="30" spans="2:4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7"/>
      <c r="AO30" s="7"/>
    </row>
    <row r="31" spans="2:4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7"/>
      <c r="AO31" s="7"/>
    </row>
    <row r="32" spans="2:4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7"/>
      <c r="AO32" s="7"/>
    </row>
    <row r="33" spans="2:4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"/>
      <c r="AO33" s="7"/>
    </row>
    <row r="34" spans="2:4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7"/>
      <c r="AO34" s="7"/>
    </row>
    <row r="35" spans="2:4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7"/>
      <c r="AO35" s="7"/>
    </row>
    <row r="36" spans="2:4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7"/>
      <c r="AO36" s="7"/>
    </row>
    <row r="37" spans="2:4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7"/>
      <c r="AO37" s="7"/>
    </row>
    <row r="38" spans="2:4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7"/>
      <c r="AO38" s="7"/>
    </row>
    <row r="39" spans="2:41" x14ac:dyDescent="0.25">
      <c r="B39" s="10" t="s">
        <v>20</v>
      </c>
      <c r="C39" s="8"/>
      <c r="D39" s="57">
        <v>43862</v>
      </c>
      <c r="E39" s="57"/>
      <c r="F39" s="13"/>
      <c r="G39" s="57">
        <v>43891</v>
      </c>
      <c r="H39" s="57"/>
      <c r="I39" s="13"/>
      <c r="J39" s="57">
        <v>43922</v>
      </c>
      <c r="K39" s="57"/>
      <c r="L39" s="13"/>
      <c r="M39" s="57">
        <v>43952</v>
      </c>
      <c r="N39" s="57"/>
      <c r="O39" s="13"/>
      <c r="P39" s="57">
        <v>43983</v>
      </c>
      <c r="Q39" s="57"/>
      <c r="R39" s="13"/>
      <c r="S39" s="57">
        <v>44013</v>
      </c>
      <c r="T39" s="57"/>
      <c r="U39" s="13"/>
      <c r="V39" s="57">
        <v>44044</v>
      </c>
      <c r="W39" s="57"/>
      <c r="X39" s="13"/>
      <c r="Y39" s="57">
        <v>44075</v>
      </c>
      <c r="Z39" s="57"/>
      <c r="AA39" s="8"/>
      <c r="AB39" s="57">
        <v>44105</v>
      </c>
      <c r="AC39" s="57"/>
      <c r="AD39" s="8"/>
      <c r="AE39" s="57">
        <v>44136</v>
      </c>
      <c r="AF39" s="57"/>
      <c r="AG39" s="8"/>
      <c r="AH39" s="57">
        <v>44166</v>
      </c>
      <c r="AI39" s="57"/>
      <c r="AJ39" s="8"/>
      <c r="AK39" s="57">
        <v>44197</v>
      </c>
      <c r="AL39" s="57"/>
      <c r="AM39" s="8"/>
      <c r="AN39" s="7"/>
      <c r="AO39" s="7"/>
    </row>
    <row r="40" spans="2:41" ht="18" customHeight="1" x14ac:dyDescent="0.25">
      <c r="B40" s="9" t="str">
        <f>A106</f>
        <v>Residential Demand (Kgal)</v>
      </c>
      <c r="C40" s="8"/>
      <c r="D40" s="12">
        <v>132905</v>
      </c>
      <c r="E40" s="11">
        <v>133616</v>
      </c>
      <c r="G40" s="12">
        <v>146212</v>
      </c>
      <c r="H40" s="11">
        <v>146882</v>
      </c>
      <c r="J40" s="12">
        <v>140621</v>
      </c>
      <c r="K40" s="11">
        <v>154955</v>
      </c>
      <c r="M40" s="12">
        <v>162790</v>
      </c>
      <c r="N40" s="11">
        <v>179419</v>
      </c>
      <c r="P40" s="12">
        <v>194665</v>
      </c>
      <c r="Q40" s="11">
        <v>205078</v>
      </c>
      <c r="S40" s="12">
        <v>194086</v>
      </c>
      <c r="T40" s="11">
        <v>229973</v>
      </c>
      <c r="V40" s="12">
        <v>209888</v>
      </c>
      <c r="W40" s="11">
        <v>195761</v>
      </c>
      <c r="Y40" s="12">
        <v>154070</v>
      </c>
      <c r="Z40" s="11">
        <v>183286</v>
      </c>
      <c r="AA40" s="8"/>
      <c r="AB40" s="12">
        <v>151246</v>
      </c>
      <c r="AC40" s="11">
        <v>169712</v>
      </c>
      <c r="AD40" s="8"/>
      <c r="AE40" s="12">
        <v>148146</v>
      </c>
      <c r="AF40" s="11">
        <v>144154</v>
      </c>
      <c r="AG40" s="8"/>
      <c r="AH40" s="12">
        <v>152941</v>
      </c>
      <c r="AI40" s="11">
        <v>167244</v>
      </c>
      <c r="AJ40" s="8"/>
      <c r="AK40" s="12">
        <v>152023</v>
      </c>
      <c r="AL40" s="11">
        <v>135131</v>
      </c>
      <c r="AM40" s="8"/>
      <c r="AN40" s="7"/>
      <c r="AO40" s="7"/>
    </row>
    <row r="41" spans="2:41" ht="18" customHeight="1" x14ac:dyDescent="0.25">
      <c r="B41" s="9" t="str">
        <f>A145</f>
        <v>Non-Residential Demand (Kgal)</v>
      </c>
      <c r="C41" s="8"/>
      <c r="D41" s="12">
        <v>38439</v>
      </c>
      <c r="E41" s="11">
        <v>36720</v>
      </c>
      <c r="G41" s="12">
        <v>41545</v>
      </c>
      <c r="H41" s="11">
        <v>33872</v>
      </c>
      <c r="J41" s="12">
        <v>39390</v>
      </c>
      <c r="K41" s="11">
        <v>28794</v>
      </c>
      <c r="M41" s="12">
        <v>46068</v>
      </c>
      <c r="N41" s="11">
        <v>33923</v>
      </c>
      <c r="P41" s="12">
        <v>52164</v>
      </c>
      <c r="Q41" s="11">
        <v>42862</v>
      </c>
      <c r="S41" s="12">
        <v>52094</v>
      </c>
      <c r="T41" s="11">
        <v>55350</v>
      </c>
      <c r="V41" s="12">
        <v>59449</v>
      </c>
      <c r="W41" s="11">
        <v>50435</v>
      </c>
      <c r="Y41" s="12">
        <v>47706</v>
      </c>
      <c r="Z41" s="11">
        <v>49956</v>
      </c>
      <c r="AA41" s="8"/>
      <c r="AB41" s="12">
        <v>44393</v>
      </c>
      <c r="AC41" s="11">
        <v>42806</v>
      </c>
      <c r="AD41" s="8"/>
      <c r="AE41" s="12">
        <v>51699</v>
      </c>
      <c r="AF41" s="11">
        <v>33597</v>
      </c>
      <c r="AG41" s="8"/>
      <c r="AH41" s="12">
        <v>41635</v>
      </c>
      <c r="AI41" s="11">
        <v>39277</v>
      </c>
      <c r="AJ41" s="8"/>
      <c r="AK41" s="12">
        <v>42003</v>
      </c>
      <c r="AL41" s="11">
        <v>34595</v>
      </c>
      <c r="AM41" s="8"/>
      <c r="AN41" s="7"/>
      <c r="AO41" s="7"/>
    </row>
    <row r="42" spans="2:41" ht="18" customHeight="1" x14ac:dyDescent="0.25">
      <c r="B42" s="9" t="str">
        <f>A184</f>
        <v>Wholesale Demand (Kgal)</v>
      </c>
      <c r="C42" s="8"/>
      <c r="D42" s="12">
        <v>7328</v>
      </c>
      <c r="E42" s="11">
        <v>5662</v>
      </c>
      <c r="G42" s="12">
        <v>6673</v>
      </c>
      <c r="H42" s="11">
        <v>8964</v>
      </c>
      <c r="J42" s="12">
        <v>9201</v>
      </c>
      <c r="K42" s="11">
        <v>5557</v>
      </c>
      <c r="M42" s="12">
        <v>12299</v>
      </c>
      <c r="N42" s="11">
        <v>22105</v>
      </c>
      <c r="P42" s="12">
        <v>49180</v>
      </c>
      <c r="Q42" s="11">
        <v>56817</v>
      </c>
      <c r="S42" s="12">
        <v>48620</v>
      </c>
      <c r="T42" s="11">
        <v>76109</v>
      </c>
      <c r="V42" s="12">
        <v>48323</v>
      </c>
      <c r="W42" s="11">
        <v>55541</v>
      </c>
      <c r="Y42" s="12">
        <v>27902</v>
      </c>
      <c r="Z42" s="11">
        <v>47807</v>
      </c>
      <c r="AA42" s="8"/>
      <c r="AB42" s="12">
        <v>16206</v>
      </c>
      <c r="AC42" s="11">
        <v>26480</v>
      </c>
      <c r="AD42" s="8"/>
      <c r="AE42" s="12">
        <v>7918</v>
      </c>
      <c r="AF42" s="11">
        <v>9900</v>
      </c>
      <c r="AG42" s="8"/>
      <c r="AH42" s="12">
        <v>9824</v>
      </c>
      <c r="AI42" s="11">
        <v>8560</v>
      </c>
      <c r="AJ42" s="8"/>
      <c r="AK42" s="12">
        <v>4042</v>
      </c>
      <c r="AL42" s="11">
        <v>9512</v>
      </c>
      <c r="AM42" s="8"/>
      <c r="AN42" s="7"/>
      <c r="AO42" s="7"/>
    </row>
    <row r="43" spans="2:41" ht="18" customHeight="1" x14ac:dyDescent="0.25">
      <c r="B43" s="9" t="str">
        <f>"Total Demand ("&amp;'Demand Input'!$C$8&amp;")"</f>
        <v>Total Demand (Kgal)</v>
      </c>
      <c r="C43" s="8"/>
      <c r="D43" s="12">
        <f>SUM(D40:D42)</f>
        <v>178672</v>
      </c>
      <c r="E43" s="11">
        <f>SUM(E40:E42)</f>
        <v>175998</v>
      </c>
      <c r="F43" s="55">
        <f>SUM(D43:E43)</f>
        <v>354670</v>
      </c>
      <c r="G43" s="12">
        <f>SUM(G40:G42)</f>
        <v>194430</v>
      </c>
      <c r="H43" s="11">
        <f>SUM(H40:H42)</f>
        <v>189718</v>
      </c>
      <c r="J43" s="12">
        <f>SUM(J40:J42)</f>
        <v>189212</v>
      </c>
      <c r="K43" s="11">
        <f>SUM(K40:K42)</f>
        <v>189306</v>
      </c>
      <c r="M43" s="12">
        <f>SUM(M40:M42)</f>
        <v>221157</v>
      </c>
      <c r="N43" s="11">
        <f>SUM(N40:N42)</f>
        <v>235447</v>
      </c>
      <c r="P43" s="12">
        <f>SUM(P40:P42)</f>
        <v>296009</v>
      </c>
      <c r="Q43" s="11">
        <f>SUM(Q40:Q42)</f>
        <v>304757</v>
      </c>
      <c r="S43" s="12">
        <f>SUM(S40:S42)</f>
        <v>294800</v>
      </c>
      <c r="T43" s="11">
        <f>SUM(T40:T42)</f>
        <v>361432</v>
      </c>
      <c r="V43" s="12">
        <f>SUM(V40:V42)</f>
        <v>317660</v>
      </c>
      <c r="W43" s="11">
        <f>SUM(W40:W42)</f>
        <v>301737</v>
      </c>
      <c r="Y43" s="12">
        <f>SUM(Y40:Y42)</f>
        <v>229678</v>
      </c>
      <c r="Z43" s="11">
        <f>SUM(Z40:Z42)</f>
        <v>281049</v>
      </c>
      <c r="AA43" s="8"/>
      <c r="AB43" s="12">
        <f>SUM(AB40:AB42)</f>
        <v>211845</v>
      </c>
      <c r="AC43" s="11">
        <f>SUM(AC40:AC42)</f>
        <v>238998</v>
      </c>
      <c r="AD43" s="8"/>
      <c r="AE43" s="12">
        <f>SUM(AE40:AE42)</f>
        <v>207763</v>
      </c>
      <c r="AF43" s="11">
        <f>SUM(AF40:AF42)</f>
        <v>187651</v>
      </c>
      <c r="AG43" s="8"/>
      <c r="AH43" s="12">
        <f>SUM(AH40:AH42)</f>
        <v>204400</v>
      </c>
      <c r="AI43" s="11">
        <f>SUM(AI40:AI42)</f>
        <v>215081</v>
      </c>
      <c r="AJ43" s="8"/>
      <c r="AK43" s="12">
        <f>SUM(AK40:AK42)</f>
        <v>198068</v>
      </c>
      <c r="AL43" s="11">
        <f>SUM(AL40:AL42)</f>
        <v>179238</v>
      </c>
      <c r="AM43" s="8"/>
      <c r="AN43" s="7"/>
      <c r="AO43" s="7"/>
    </row>
    <row r="44" spans="2:41" ht="18" customHeight="1" x14ac:dyDescent="0.25">
      <c r="B44" s="9" t="s">
        <v>14</v>
      </c>
      <c r="C44" s="8"/>
      <c r="D44" s="58">
        <f>E43/D43-1</f>
        <v>-1.4965971165039837E-2</v>
      </c>
      <c r="E44" s="58"/>
      <c r="F44" s="16"/>
      <c r="G44" s="58">
        <f>H43/G43-1</f>
        <v>-2.4234943167206757E-2</v>
      </c>
      <c r="H44" s="58"/>
      <c r="I44" s="16"/>
      <c r="J44" s="58">
        <f>K43/J43-1</f>
        <v>4.9679724330387032E-4</v>
      </c>
      <c r="K44" s="58"/>
      <c r="L44" s="16"/>
      <c r="M44" s="58">
        <f>N43/M43-1</f>
        <v>6.4614730711666457E-2</v>
      </c>
      <c r="N44" s="58"/>
      <c r="O44" s="16"/>
      <c r="P44" s="58">
        <f>Q43/P43-1</f>
        <v>2.9553155478380777E-2</v>
      </c>
      <c r="Q44" s="58"/>
      <c r="R44" s="16"/>
      <c r="S44" s="58">
        <f>T43/S43-1</f>
        <v>0.22602442333785611</v>
      </c>
      <c r="T44" s="58"/>
      <c r="U44" s="16"/>
      <c r="V44" s="58">
        <f>W43/V43-1</f>
        <v>-5.0125920795819456E-2</v>
      </c>
      <c r="W44" s="58"/>
      <c r="X44" s="16"/>
      <c r="Y44" s="58">
        <f>Z43/Y43-1</f>
        <v>0.2236653053405202</v>
      </c>
      <c r="Z44" s="58"/>
      <c r="AA44" s="8"/>
      <c r="AB44" s="58">
        <f>AC43/AB43-1</f>
        <v>0.12817390072930679</v>
      </c>
      <c r="AC44" s="58"/>
      <c r="AD44" s="8"/>
      <c r="AE44" s="58">
        <f>AF43/AE43-1</f>
        <v>-9.6802606816420611E-2</v>
      </c>
      <c r="AF44" s="58"/>
      <c r="AG44" s="8"/>
      <c r="AH44" s="58">
        <f>AI43/AH43-1</f>
        <v>5.2255381604696671E-2</v>
      </c>
      <c r="AI44" s="58"/>
      <c r="AJ44" s="8"/>
      <c r="AK44" s="58">
        <f>AL43/AK43-1</f>
        <v>-9.5068360361088122E-2</v>
      </c>
      <c r="AL44" s="58"/>
      <c r="AM44" s="8"/>
      <c r="AN44" s="7"/>
      <c r="AO44" s="7"/>
    </row>
    <row r="45" spans="2:41" ht="18" customHeight="1" x14ac:dyDescent="0.25">
      <c r="B45" s="8"/>
      <c r="C45" s="8"/>
      <c r="D45" s="8"/>
      <c r="E45" s="8"/>
      <c r="F45" s="13"/>
      <c r="G45" s="8"/>
      <c r="H45" s="8"/>
      <c r="I45" s="13"/>
      <c r="J45" s="8"/>
      <c r="K45" s="8"/>
      <c r="L45" s="13"/>
      <c r="M45" s="8"/>
      <c r="N45" s="8"/>
      <c r="O45" s="13"/>
      <c r="P45" s="8"/>
      <c r="Q45" s="8"/>
      <c r="R45" s="13"/>
      <c r="S45" s="8"/>
      <c r="T45" s="8"/>
      <c r="U45" s="13"/>
      <c r="V45" s="8"/>
      <c r="W45" s="8"/>
      <c r="X45" s="13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7"/>
      <c r="AO45" s="7"/>
    </row>
    <row r="46" spans="2:41" ht="18" customHeight="1" x14ac:dyDescent="0.25">
      <c r="B46" s="8"/>
      <c r="C46" s="8"/>
      <c r="D46" s="8"/>
      <c r="E46" s="8"/>
      <c r="F46" s="13"/>
      <c r="G46" s="8"/>
      <c r="H46" s="8"/>
      <c r="I46" s="13"/>
      <c r="J46" s="8"/>
      <c r="K46" s="8"/>
      <c r="L46" s="13"/>
      <c r="M46" s="8"/>
      <c r="N46" s="8"/>
      <c r="O46" s="13"/>
      <c r="P46" s="8"/>
      <c r="Q46" s="8"/>
      <c r="R46" s="13"/>
      <c r="S46" s="8"/>
      <c r="T46" s="8"/>
      <c r="U46" s="13"/>
      <c r="V46" s="8"/>
      <c r="W46" s="8"/>
      <c r="X46" s="13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7"/>
      <c r="AO46" s="7"/>
    </row>
    <row r="47" spans="2:41" x14ac:dyDescent="0.25">
      <c r="B47" s="10" t="s">
        <v>20</v>
      </c>
      <c r="C47" s="8"/>
      <c r="D47" s="57">
        <v>44228</v>
      </c>
      <c r="E47" s="57"/>
      <c r="F47" s="8"/>
      <c r="G47" s="57">
        <v>44256</v>
      </c>
      <c r="H47" s="57"/>
      <c r="I47" s="8"/>
      <c r="J47" s="57">
        <v>44287</v>
      </c>
      <c r="K47" s="57"/>
      <c r="L47" s="8"/>
      <c r="M47" s="57">
        <v>44317</v>
      </c>
      <c r="N47" s="57"/>
      <c r="O47" s="8"/>
      <c r="P47" s="57">
        <v>44348</v>
      </c>
      <c r="Q47" s="57"/>
      <c r="R47" s="13"/>
      <c r="S47" s="57">
        <v>44378</v>
      </c>
      <c r="T47" s="57"/>
      <c r="U47" s="13"/>
      <c r="V47" s="57">
        <v>44409</v>
      </c>
      <c r="W47" s="57"/>
      <c r="X47" s="13"/>
      <c r="Y47" s="57">
        <v>44440</v>
      </c>
      <c r="Z47" s="57"/>
      <c r="AA47" s="8"/>
      <c r="AB47" s="57">
        <v>44470</v>
      </c>
      <c r="AC47" s="57"/>
      <c r="AD47" s="8"/>
      <c r="AE47" s="57">
        <v>44501</v>
      </c>
      <c r="AF47" s="57"/>
      <c r="AG47" s="8"/>
      <c r="AH47" s="57">
        <v>44531</v>
      </c>
      <c r="AI47" s="57"/>
      <c r="AJ47" s="8"/>
      <c r="AK47" s="57">
        <v>44562</v>
      </c>
      <c r="AL47" s="57"/>
      <c r="AM47" s="8"/>
      <c r="AN47" s="7"/>
      <c r="AO47" s="7"/>
    </row>
    <row r="48" spans="2:41" ht="18" customHeight="1" x14ac:dyDescent="0.25">
      <c r="B48" s="9" t="s">
        <v>52</v>
      </c>
      <c r="C48" s="8"/>
      <c r="D48" s="12">
        <v>133616</v>
      </c>
      <c r="E48" s="11">
        <v>135791</v>
      </c>
      <c r="F48" s="8"/>
      <c r="G48" s="12">
        <v>146882</v>
      </c>
      <c r="H48" s="11">
        <v>147789</v>
      </c>
      <c r="I48" s="8"/>
      <c r="J48" s="12">
        <v>154955</v>
      </c>
      <c r="K48" s="11">
        <v>154879</v>
      </c>
      <c r="L48" s="8"/>
      <c r="M48" s="12">
        <v>179419</v>
      </c>
      <c r="N48" s="11">
        <v>162769</v>
      </c>
      <c r="O48" s="8"/>
      <c r="P48" s="12">
        <v>205078</v>
      </c>
      <c r="Q48" s="11">
        <v>190687</v>
      </c>
      <c r="S48" s="12">
        <v>229973</v>
      </c>
      <c r="T48" s="11">
        <v>178886</v>
      </c>
      <c r="V48" s="12">
        <v>195761</v>
      </c>
      <c r="W48" s="11">
        <v>176317</v>
      </c>
      <c r="Y48" s="12">
        <v>183286</v>
      </c>
      <c r="Z48" s="11">
        <v>163837</v>
      </c>
      <c r="AA48" s="8"/>
      <c r="AB48" s="12">
        <v>169712</v>
      </c>
      <c r="AC48" s="11">
        <v>156648</v>
      </c>
      <c r="AD48" s="8"/>
      <c r="AE48" s="12">
        <v>144154</v>
      </c>
      <c r="AF48" s="11">
        <v>144871</v>
      </c>
      <c r="AG48" s="8"/>
      <c r="AH48" s="12">
        <v>167244</v>
      </c>
      <c r="AI48" s="11">
        <v>155618</v>
      </c>
      <c r="AJ48" s="8"/>
      <c r="AK48" s="12">
        <v>135131</v>
      </c>
      <c r="AL48" s="11">
        <v>137724</v>
      </c>
      <c r="AM48" s="8"/>
      <c r="AN48" s="7"/>
      <c r="AO48" s="7"/>
    </row>
    <row r="49" spans="2:41" ht="18" customHeight="1" x14ac:dyDescent="0.25">
      <c r="B49" s="9" t="s">
        <v>53</v>
      </c>
      <c r="C49" s="8"/>
      <c r="D49" s="12">
        <v>36720</v>
      </c>
      <c r="E49" s="11">
        <v>35390</v>
      </c>
      <c r="F49" s="8"/>
      <c r="G49" s="12">
        <v>33872</v>
      </c>
      <c r="H49" s="11">
        <v>37846</v>
      </c>
      <c r="I49" s="8"/>
      <c r="J49" s="12">
        <v>28794</v>
      </c>
      <c r="K49" s="11">
        <v>38666</v>
      </c>
      <c r="L49" s="8"/>
      <c r="M49" s="12">
        <v>33923</v>
      </c>
      <c r="N49" s="11">
        <v>40521</v>
      </c>
      <c r="O49" s="8"/>
      <c r="P49" s="12">
        <v>42862</v>
      </c>
      <c r="Q49" s="11">
        <v>48058</v>
      </c>
      <c r="S49" s="12">
        <v>55350</v>
      </c>
      <c r="T49" s="11">
        <v>47251</v>
      </c>
      <c r="V49" s="12">
        <v>50435</v>
      </c>
      <c r="W49" s="11">
        <v>47854</v>
      </c>
      <c r="Y49" s="12">
        <v>49956</v>
      </c>
      <c r="Z49" s="11">
        <v>45089</v>
      </c>
      <c r="AA49" s="8"/>
      <c r="AB49" s="12">
        <v>42806</v>
      </c>
      <c r="AC49" s="11">
        <v>41999</v>
      </c>
      <c r="AD49" s="8"/>
      <c r="AE49" s="12">
        <v>33597</v>
      </c>
      <c r="AF49" s="11">
        <v>33892</v>
      </c>
      <c r="AG49" s="8"/>
      <c r="AH49" s="12">
        <v>39277</v>
      </c>
      <c r="AI49" s="11">
        <v>37668</v>
      </c>
      <c r="AJ49" s="8"/>
      <c r="AK49" s="12">
        <v>34595</v>
      </c>
      <c r="AL49" s="11">
        <v>37113</v>
      </c>
      <c r="AM49" s="8"/>
      <c r="AN49" s="7"/>
      <c r="AO49" s="7"/>
    </row>
    <row r="50" spans="2:41" ht="18" customHeight="1" x14ac:dyDescent="0.25">
      <c r="B50" s="9" t="s">
        <v>54</v>
      </c>
      <c r="C50" s="8"/>
      <c r="D50" s="12">
        <v>5662</v>
      </c>
      <c r="E50" s="11">
        <v>5125</v>
      </c>
      <c r="F50" s="8"/>
      <c r="G50" s="12">
        <v>8964</v>
      </c>
      <c r="H50" s="11">
        <v>9106</v>
      </c>
      <c r="I50" s="8"/>
      <c r="J50" s="12">
        <v>5557</v>
      </c>
      <c r="K50" s="11">
        <v>15528</v>
      </c>
      <c r="L50" s="8"/>
      <c r="M50" s="12">
        <v>22105</v>
      </c>
      <c r="N50" s="11">
        <v>38104</v>
      </c>
      <c r="O50" s="8"/>
      <c r="P50" s="12">
        <v>56817</v>
      </c>
      <c r="Q50" s="11">
        <v>48016</v>
      </c>
      <c r="S50" s="12">
        <v>76109</v>
      </c>
      <c r="T50" s="11">
        <v>40242</v>
      </c>
      <c r="V50" s="12">
        <v>55541</v>
      </c>
      <c r="W50" s="11">
        <v>40077</v>
      </c>
      <c r="Y50" s="12">
        <v>47807</v>
      </c>
      <c r="Z50" s="11">
        <v>32142</v>
      </c>
      <c r="AA50" s="8"/>
      <c r="AB50" s="12">
        <v>26480</v>
      </c>
      <c r="AC50" s="11">
        <v>24194</v>
      </c>
      <c r="AD50" s="8"/>
      <c r="AE50" s="12">
        <v>9900</v>
      </c>
      <c r="AF50" s="11">
        <v>23901</v>
      </c>
      <c r="AG50" s="8"/>
      <c r="AH50" s="12">
        <v>8560</v>
      </c>
      <c r="AI50" s="11">
        <v>26722</v>
      </c>
      <c r="AJ50" s="8"/>
      <c r="AK50" s="12">
        <v>9512</v>
      </c>
      <c r="AL50" s="11">
        <v>10791</v>
      </c>
      <c r="AM50" s="8"/>
      <c r="AN50" s="7"/>
      <c r="AO50" s="7"/>
    </row>
    <row r="51" spans="2:41" ht="18" customHeight="1" x14ac:dyDescent="0.25">
      <c r="B51" s="9" t="s">
        <v>55</v>
      </c>
      <c r="C51" s="8"/>
      <c r="D51" s="12">
        <f>SUM(D48:D50)</f>
        <v>175998</v>
      </c>
      <c r="E51" s="11">
        <f>SUM(E48:E50)</f>
        <v>176306</v>
      </c>
      <c r="F51" s="8">
        <f>SUM(D51:E51)</f>
        <v>352304</v>
      </c>
      <c r="G51" s="12">
        <f>SUM(G48:G50)</f>
        <v>189718</v>
      </c>
      <c r="H51" s="11">
        <f>SUM(H48:H50)</f>
        <v>194741</v>
      </c>
      <c r="I51" s="8"/>
      <c r="J51" s="12">
        <f>SUM(J48:J50)</f>
        <v>189306</v>
      </c>
      <c r="K51" s="11">
        <f>SUM(K48:K50)</f>
        <v>209073</v>
      </c>
      <c r="L51" s="8"/>
      <c r="M51" s="12">
        <f>SUM(M48:M50)</f>
        <v>235447</v>
      </c>
      <c r="N51" s="11">
        <f>SUM(N48:N50)</f>
        <v>241394</v>
      </c>
      <c r="O51" s="8"/>
      <c r="P51" s="12">
        <f>SUM(P48:P50)</f>
        <v>304757</v>
      </c>
      <c r="Q51" s="11">
        <f>SUM(Q48:Q50)</f>
        <v>286761</v>
      </c>
      <c r="S51" s="12">
        <f>SUM(S48:S50)</f>
        <v>361432</v>
      </c>
      <c r="T51" s="11">
        <f>SUM(T48:T50)</f>
        <v>266379</v>
      </c>
      <c r="V51" s="12">
        <f>SUM(V48:V50)</f>
        <v>301737</v>
      </c>
      <c r="W51" s="11">
        <f>SUM(W48:W50)</f>
        <v>264248</v>
      </c>
      <c r="Y51" s="12">
        <f>SUM(Y48:Y50)</f>
        <v>281049</v>
      </c>
      <c r="Z51" s="11">
        <f>SUM(Z48:Z50)</f>
        <v>241068</v>
      </c>
      <c r="AA51" s="8"/>
      <c r="AB51" s="12">
        <f>SUM(AB48:AB50)</f>
        <v>238998</v>
      </c>
      <c r="AC51" s="11">
        <f>SUM(AC48:AC50)</f>
        <v>222841</v>
      </c>
      <c r="AD51" s="8"/>
      <c r="AE51" s="12">
        <f>SUM(AE48:AE50)</f>
        <v>187651</v>
      </c>
      <c r="AF51" s="11">
        <f>SUM(AF48:AF50)</f>
        <v>202664</v>
      </c>
      <c r="AG51" s="8"/>
      <c r="AH51" s="12">
        <f>SUM(AH48:AH50)</f>
        <v>215081</v>
      </c>
      <c r="AI51" s="11">
        <f>SUM(AI48:AI50)</f>
        <v>220008</v>
      </c>
      <c r="AJ51" s="8"/>
      <c r="AK51" s="12">
        <f>SUM(AK48:AK50)</f>
        <v>179238</v>
      </c>
      <c r="AL51" s="11">
        <f>SUM(AL48:AL50)</f>
        <v>185628</v>
      </c>
      <c r="AM51" s="8"/>
      <c r="AN51" s="7"/>
      <c r="AO51" s="7"/>
    </row>
    <row r="52" spans="2:41" ht="18" customHeight="1" x14ac:dyDescent="0.25">
      <c r="B52" s="9" t="s">
        <v>14</v>
      </c>
      <c r="C52" s="8"/>
      <c r="D52" s="58">
        <f>E51/D51-1</f>
        <v>1.7500198865896266E-3</v>
      </c>
      <c r="E52" s="58"/>
      <c r="F52" s="8"/>
      <c r="G52" s="58">
        <f>H51/G51-1</f>
        <v>2.6476138268377358E-2</v>
      </c>
      <c r="H52" s="58"/>
      <c r="I52" s="8"/>
      <c r="J52" s="58">
        <f>K51/J51-1</f>
        <v>0.10441824347881212</v>
      </c>
      <c r="K52" s="58"/>
      <c r="L52" s="8"/>
      <c r="M52" s="58">
        <f>N51/M51-1</f>
        <v>2.5258338394628099E-2</v>
      </c>
      <c r="N52" s="58"/>
      <c r="O52" s="8"/>
      <c r="P52" s="58">
        <f>Q51/P51-1</f>
        <v>-5.9050325341173493E-2</v>
      </c>
      <c r="Q52" s="58"/>
      <c r="R52" s="16"/>
      <c r="S52" s="58">
        <f>T51/S51-1</f>
        <v>-0.26298999535182277</v>
      </c>
      <c r="T52" s="58"/>
      <c r="U52" s="16"/>
      <c r="V52" s="58">
        <f>W51/V51-1</f>
        <v>-0.12424396080029965</v>
      </c>
      <c r="W52" s="58"/>
      <c r="X52" s="16"/>
      <c r="Y52" s="58">
        <f>Z51/Y51-1</f>
        <v>-0.14225633252564496</v>
      </c>
      <c r="Z52" s="58"/>
      <c r="AA52" s="8"/>
      <c r="AB52" s="58">
        <f>AC51/AB51-1</f>
        <v>-6.7603076176369625E-2</v>
      </c>
      <c r="AC52" s="58"/>
      <c r="AD52" s="8"/>
      <c r="AE52" s="58">
        <f>AF51/AE51-1</f>
        <v>8.0004902718344262E-2</v>
      </c>
      <c r="AF52" s="58"/>
      <c r="AG52" s="8"/>
      <c r="AH52" s="58">
        <f>AI51/AH51-1</f>
        <v>2.2907648746286258E-2</v>
      </c>
      <c r="AI52" s="58"/>
      <c r="AJ52" s="8"/>
      <c r="AK52" s="58">
        <f>AL51/AK51-1</f>
        <v>3.5650922237471905E-2</v>
      </c>
      <c r="AL52" s="58"/>
      <c r="AM52" s="8"/>
      <c r="AN52" s="7"/>
      <c r="AO52" s="7"/>
    </row>
    <row r="53" spans="2:41" ht="18" customHeight="1" x14ac:dyDescent="0.25">
      <c r="B53" s="8"/>
      <c r="C53" s="8"/>
      <c r="D53" s="8"/>
      <c r="E53" s="8"/>
      <c r="F53" s="13"/>
      <c r="G53" s="8"/>
      <c r="H53" s="8"/>
      <c r="I53" s="13"/>
      <c r="J53" s="8"/>
      <c r="K53" s="8"/>
      <c r="L53" s="13"/>
      <c r="M53" s="8"/>
      <c r="N53" s="8"/>
      <c r="O53" s="13"/>
      <c r="P53" s="8"/>
      <c r="Q53" s="8"/>
      <c r="R53" s="13"/>
      <c r="S53" s="8"/>
      <c r="T53" s="8"/>
      <c r="U53" s="13"/>
      <c r="V53" s="8"/>
      <c r="W53" s="8"/>
      <c r="X53" s="13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7"/>
      <c r="AO53" s="7"/>
    </row>
    <row r="54" spans="2:41" x14ac:dyDescent="0.25">
      <c r="B54" s="8"/>
      <c r="C54" s="8"/>
      <c r="D54" s="8"/>
      <c r="E54" s="8"/>
      <c r="F54" s="13"/>
      <c r="G54" s="8"/>
      <c r="H54" s="8"/>
      <c r="I54" s="13"/>
      <c r="J54" s="8"/>
      <c r="K54" s="8"/>
      <c r="L54" s="13"/>
      <c r="M54" s="8"/>
      <c r="N54" s="8"/>
      <c r="O54" s="13"/>
      <c r="P54" s="8"/>
      <c r="Q54" s="8"/>
      <c r="R54" s="13"/>
      <c r="S54" s="8"/>
      <c r="T54" s="8"/>
      <c r="U54" s="13"/>
      <c r="V54" s="8"/>
      <c r="W54" s="8"/>
      <c r="X54" s="13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7"/>
      <c r="AO54" s="7"/>
    </row>
    <row r="55" spans="2:41" x14ac:dyDescent="0.25">
      <c r="B55" s="10" t="s">
        <v>20</v>
      </c>
      <c r="C55" s="8"/>
      <c r="D55" s="57">
        <v>44593</v>
      </c>
      <c r="E55" s="57"/>
      <c r="F55" s="8"/>
      <c r="G55" s="57">
        <v>44621</v>
      </c>
      <c r="H55" s="57"/>
      <c r="I55" s="8"/>
      <c r="J55" s="57">
        <v>44652</v>
      </c>
      <c r="K55" s="57"/>
      <c r="L55" s="8"/>
      <c r="M55" s="57">
        <v>44682</v>
      </c>
      <c r="N55" s="57"/>
      <c r="O55" s="8"/>
      <c r="P55" s="57">
        <v>44713</v>
      </c>
      <c r="Q55" s="57"/>
      <c r="R55" s="13"/>
      <c r="S55" s="57">
        <v>44743</v>
      </c>
      <c r="T55" s="57"/>
      <c r="U55" s="13"/>
      <c r="V55" s="57">
        <v>44774</v>
      </c>
      <c r="W55" s="57"/>
      <c r="X55" s="13"/>
      <c r="Y55" s="57">
        <v>44805</v>
      </c>
      <c r="Z55" s="57"/>
      <c r="AA55" s="8"/>
      <c r="AB55" s="57">
        <v>44835</v>
      </c>
      <c r="AC55" s="57"/>
      <c r="AD55" s="8"/>
      <c r="AE55" s="57">
        <v>44866</v>
      </c>
      <c r="AF55" s="57"/>
      <c r="AG55" s="8"/>
      <c r="AH55" s="57">
        <v>44896</v>
      </c>
      <c r="AI55" s="57"/>
      <c r="AJ55" s="8"/>
      <c r="AK55" s="57">
        <v>44927</v>
      </c>
      <c r="AL55" s="57"/>
      <c r="AM55" s="8"/>
      <c r="AN55" s="7"/>
      <c r="AO55" s="7"/>
    </row>
    <row r="56" spans="2:41" ht="18" customHeight="1" x14ac:dyDescent="0.25">
      <c r="B56" s="9" t="s">
        <v>52</v>
      </c>
      <c r="C56" s="8"/>
      <c r="D56" s="12">
        <v>135791</v>
      </c>
      <c r="E56" s="11">
        <v>131769</v>
      </c>
      <c r="F56" s="8"/>
      <c r="G56" s="12">
        <v>147789</v>
      </c>
      <c r="H56" s="11">
        <f>B133</f>
        <v>141832</v>
      </c>
      <c r="I56" s="8"/>
      <c r="J56" s="12">
        <v>154879</v>
      </c>
      <c r="K56" s="11">
        <f>B134</f>
        <v>144486</v>
      </c>
      <c r="L56" s="8"/>
      <c r="M56" s="12">
        <v>162769</v>
      </c>
      <c r="N56" s="11">
        <v>165127</v>
      </c>
      <c r="O56" s="8"/>
      <c r="P56" s="12">
        <v>190687</v>
      </c>
      <c r="Q56" s="11">
        <v>182180</v>
      </c>
      <c r="S56" s="12">
        <v>178886</v>
      </c>
      <c r="T56" s="11">
        <v>206485</v>
      </c>
      <c r="V56" s="12">
        <v>176317</v>
      </c>
      <c r="W56" s="11">
        <v>193528</v>
      </c>
      <c r="Y56" s="12">
        <v>163837</v>
      </c>
      <c r="Z56" s="11">
        <v>173336</v>
      </c>
      <c r="AA56" s="8"/>
      <c r="AB56" s="12">
        <v>156648</v>
      </c>
      <c r="AC56" s="11"/>
      <c r="AD56" s="8"/>
      <c r="AE56" s="12">
        <v>144871</v>
      </c>
      <c r="AF56" s="11"/>
      <c r="AG56" s="8"/>
      <c r="AH56" s="12">
        <v>155618</v>
      </c>
      <c r="AI56" s="11"/>
      <c r="AJ56" s="8"/>
      <c r="AK56" s="12">
        <v>137724</v>
      </c>
      <c r="AL56" s="11"/>
      <c r="AM56" s="8"/>
      <c r="AN56" s="7"/>
      <c r="AO56" s="7"/>
    </row>
    <row r="57" spans="2:41" ht="18" customHeight="1" x14ac:dyDescent="0.25">
      <c r="B57" s="9" t="s">
        <v>53</v>
      </c>
      <c r="C57" s="8"/>
      <c r="D57" s="12">
        <v>35390</v>
      </c>
      <c r="E57" s="11">
        <v>33575</v>
      </c>
      <c r="F57" s="8"/>
      <c r="G57" s="12">
        <v>37846</v>
      </c>
      <c r="H57" s="11">
        <f>B172</f>
        <v>40528</v>
      </c>
      <c r="I57" s="8"/>
      <c r="J57" s="12">
        <v>38666</v>
      </c>
      <c r="K57" s="11">
        <f>B173</f>
        <v>36391</v>
      </c>
      <c r="L57" s="8"/>
      <c r="M57" s="12">
        <v>40521</v>
      </c>
      <c r="N57" s="11">
        <v>41660</v>
      </c>
      <c r="O57" s="8"/>
      <c r="P57" s="12">
        <v>48058</v>
      </c>
      <c r="Q57" s="11">
        <v>50657</v>
      </c>
      <c r="S57" s="12">
        <v>47251</v>
      </c>
      <c r="T57" s="11">
        <v>53316</v>
      </c>
      <c r="V57" s="12">
        <v>47854</v>
      </c>
      <c r="W57" s="11">
        <v>54245</v>
      </c>
      <c r="Y57" s="12">
        <v>45089</v>
      </c>
      <c r="Z57" s="11">
        <v>47677</v>
      </c>
      <c r="AA57" s="8"/>
      <c r="AB57" s="12">
        <v>41999</v>
      </c>
      <c r="AC57" s="11"/>
      <c r="AD57" s="8"/>
      <c r="AE57" s="12">
        <v>33892</v>
      </c>
      <c r="AF57" s="11"/>
      <c r="AG57" s="8"/>
      <c r="AH57" s="12">
        <v>37668</v>
      </c>
      <c r="AI57" s="11"/>
      <c r="AJ57" s="8"/>
      <c r="AK57" s="12">
        <v>37113</v>
      </c>
      <c r="AL57" s="11"/>
      <c r="AM57" s="8"/>
      <c r="AN57" s="7"/>
      <c r="AO57" s="7"/>
    </row>
    <row r="58" spans="2:41" ht="18" customHeight="1" x14ac:dyDescent="0.25">
      <c r="B58" s="9" t="s">
        <v>54</v>
      </c>
      <c r="C58" s="8"/>
      <c r="D58" s="12">
        <v>5125</v>
      </c>
      <c r="E58" s="11">
        <v>243</v>
      </c>
      <c r="F58" s="8"/>
      <c r="G58" s="12">
        <v>9106</v>
      </c>
      <c r="H58" s="11">
        <f>B211</f>
        <v>5698</v>
      </c>
      <c r="I58" s="8"/>
      <c r="J58" s="12">
        <v>15528</v>
      </c>
      <c r="K58" s="11">
        <f>B212</f>
        <v>10969</v>
      </c>
      <c r="L58" s="8"/>
      <c r="M58" s="12">
        <v>38104</v>
      </c>
      <c r="N58" s="11">
        <v>31016</v>
      </c>
      <c r="O58" s="8"/>
      <c r="P58" s="12">
        <v>48016</v>
      </c>
      <c r="Q58" s="11">
        <v>54204</v>
      </c>
      <c r="S58" s="12">
        <v>40242</v>
      </c>
      <c r="T58" s="11">
        <v>58207</v>
      </c>
      <c r="V58" s="12">
        <v>40077</v>
      </c>
      <c r="W58" s="11">
        <v>65734</v>
      </c>
      <c r="Y58" s="12">
        <v>32142</v>
      </c>
      <c r="Z58" s="11">
        <v>0</v>
      </c>
      <c r="AA58" s="8"/>
      <c r="AB58" s="12">
        <v>24194</v>
      </c>
      <c r="AC58" s="11">
        <v>0</v>
      </c>
      <c r="AD58" s="8"/>
      <c r="AE58" s="12">
        <v>23901</v>
      </c>
      <c r="AF58" s="11"/>
      <c r="AG58" s="8"/>
      <c r="AH58" s="12">
        <v>26722</v>
      </c>
      <c r="AI58" s="11"/>
      <c r="AJ58" s="8"/>
      <c r="AK58" s="12">
        <v>10791</v>
      </c>
      <c r="AL58" s="11"/>
      <c r="AM58" s="8"/>
      <c r="AN58" s="7"/>
      <c r="AO58" s="7"/>
    </row>
    <row r="59" spans="2:41" ht="18" customHeight="1" x14ac:dyDescent="0.25">
      <c r="B59" s="9" t="s">
        <v>55</v>
      </c>
      <c r="C59" s="8"/>
      <c r="D59" s="12">
        <f>SUM(D56:D58)</f>
        <v>176306</v>
      </c>
      <c r="E59" s="11">
        <f>SUM(E56:E58)</f>
        <v>165587</v>
      </c>
      <c r="F59" s="8">
        <f>SUM(D59:E59)</f>
        <v>341893</v>
      </c>
      <c r="G59" s="12">
        <f>SUM(G56:G58)</f>
        <v>194741</v>
      </c>
      <c r="H59" s="11">
        <f>SUM(H56:H58)</f>
        <v>188058</v>
      </c>
      <c r="I59" s="8"/>
      <c r="J59" s="12">
        <f>SUM(J56:J58)</f>
        <v>209073</v>
      </c>
      <c r="K59" s="11">
        <f>SUM(K56:K58)</f>
        <v>191846</v>
      </c>
      <c r="L59" s="8"/>
      <c r="M59" s="12">
        <f>SUM(M56:M58)</f>
        <v>241394</v>
      </c>
      <c r="N59" s="11">
        <f>SUM(N56:N58)</f>
        <v>237803</v>
      </c>
      <c r="O59" s="8"/>
      <c r="P59" s="12">
        <f>SUM(P56:P58)</f>
        <v>286761</v>
      </c>
      <c r="Q59" s="11">
        <f>SUM(Q56:Q58)</f>
        <v>287041</v>
      </c>
      <c r="S59" s="12">
        <f>SUM(S56:S58)</f>
        <v>266379</v>
      </c>
      <c r="T59" s="11">
        <f>SUM(T56:T58)</f>
        <v>318008</v>
      </c>
      <c r="V59" s="12">
        <f>SUM(V56:V58)</f>
        <v>264248</v>
      </c>
      <c r="W59" s="11">
        <f>SUM(W56:W58)</f>
        <v>313507</v>
      </c>
      <c r="Y59" s="12">
        <f>SUM(Y56:Y58)</f>
        <v>241068</v>
      </c>
      <c r="Z59" s="11">
        <f>SUM(Z56:Z58)</f>
        <v>221013</v>
      </c>
      <c r="AA59" s="8"/>
      <c r="AB59" s="12">
        <f>SUM(AB56:AB58)</f>
        <v>222841</v>
      </c>
      <c r="AC59" s="11">
        <f>SUM(AC56:AC58)</f>
        <v>0</v>
      </c>
      <c r="AD59" s="8"/>
      <c r="AE59" s="12">
        <f>SUM(AE56:AE58)</f>
        <v>202664</v>
      </c>
      <c r="AF59" s="11">
        <f>SUM(AF56:AF58)</f>
        <v>0</v>
      </c>
      <c r="AG59" s="8"/>
      <c r="AH59" s="12">
        <f>SUM(AH56:AH58)</f>
        <v>220008</v>
      </c>
      <c r="AI59" s="11">
        <f>SUM(AI56:AI58)</f>
        <v>0</v>
      </c>
      <c r="AJ59" s="8"/>
      <c r="AK59" s="12">
        <f>SUM(AK56:AK58)</f>
        <v>185628</v>
      </c>
      <c r="AL59" s="11">
        <f>SUM(AL56:AL58)</f>
        <v>0</v>
      </c>
      <c r="AM59" s="8"/>
      <c r="AN59" s="7"/>
      <c r="AO59" s="7"/>
    </row>
    <row r="60" spans="2:41" ht="18" customHeight="1" x14ac:dyDescent="0.25">
      <c r="B60" s="9" t="s">
        <v>14</v>
      </c>
      <c r="C60" s="8"/>
      <c r="D60" s="58">
        <f>E59/D59-1</f>
        <v>-6.079770399192308E-2</v>
      </c>
      <c r="E60" s="58"/>
      <c r="F60" s="8"/>
      <c r="G60" s="58">
        <f>H59/G59-1</f>
        <v>-3.4317375385768845E-2</v>
      </c>
      <c r="H60" s="58"/>
      <c r="I60" s="8"/>
      <c r="J60" s="58">
        <f>K59/J59-1</f>
        <v>-8.2397057487097802E-2</v>
      </c>
      <c r="K60" s="58"/>
      <c r="L60" s="8"/>
      <c r="M60" s="58">
        <f>N59/M59-1</f>
        <v>-1.4876094683380692E-2</v>
      </c>
      <c r="N60" s="58"/>
      <c r="O60" s="8"/>
      <c r="P60" s="58">
        <f>Q59/P59-1</f>
        <v>9.7642287479815515E-4</v>
      </c>
      <c r="Q60" s="58"/>
      <c r="R60" s="16"/>
      <c r="S60" s="58">
        <f>T59/S59-1</f>
        <v>0.19381783098517524</v>
      </c>
      <c r="T60" s="58"/>
      <c r="U60" s="16"/>
      <c r="V60" s="58">
        <f>W59/V59-1</f>
        <v>0.18641200690260673</v>
      </c>
      <c r="W60" s="58"/>
      <c r="X60" s="16"/>
      <c r="Y60" s="58">
        <f>Z59/Y59-1</f>
        <v>-8.3192294290407642E-2</v>
      </c>
      <c r="Z60" s="58"/>
      <c r="AA60" s="8"/>
      <c r="AB60" s="58">
        <f>AC59/AB59-1</f>
        <v>-1</v>
      </c>
      <c r="AC60" s="58"/>
      <c r="AD60" s="8"/>
      <c r="AE60" s="58">
        <f>AF59/AE59-1</f>
        <v>-1</v>
      </c>
      <c r="AF60" s="58"/>
      <c r="AG60" s="8"/>
      <c r="AH60" s="58">
        <f>AI59/AH59-1</f>
        <v>-1</v>
      </c>
      <c r="AI60" s="58"/>
      <c r="AJ60" s="8"/>
      <c r="AK60" s="58">
        <f>AL59/AK59-1</f>
        <v>-1</v>
      </c>
      <c r="AL60" s="58"/>
      <c r="AM60" s="8"/>
      <c r="AN60" s="7"/>
      <c r="AO60" s="7"/>
    </row>
    <row r="61" spans="2:41" ht="18" customHeight="1" x14ac:dyDescent="0.25">
      <c r="B61" s="8"/>
      <c r="C61" s="8"/>
      <c r="D61" s="8"/>
      <c r="E61" s="8"/>
      <c r="F61" s="13"/>
      <c r="G61" s="8"/>
      <c r="H61" s="8"/>
      <c r="I61" s="13"/>
      <c r="J61" s="8"/>
      <c r="K61" s="8"/>
      <c r="L61" s="13"/>
      <c r="M61" s="8"/>
      <c r="N61" s="8"/>
      <c r="O61" s="13"/>
      <c r="P61" s="8"/>
      <c r="Q61" s="8"/>
      <c r="R61" s="13"/>
      <c r="S61" s="8"/>
      <c r="T61" s="8"/>
      <c r="U61" s="13"/>
      <c r="V61" s="8"/>
      <c r="W61" s="8"/>
      <c r="X61" s="13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7"/>
      <c r="AO61" s="7"/>
    </row>
    <row r="62" spans="2:41" x14ac:dyDescent="0.25">
      <c r="AN62" s="7"/>
      <c r="AO62" s="7"/>
    </row>
    <row r="63" spans="2:41" x14ac:dyDescent="0.25">
      <c r="AN63" s="7"/>
      <c r="AO63" s="7"/>
    </row>
    <row r="65" spans="1:24" x14ac:dyDescent="0.25">
      <c r="A65" s="59" t="s">
        <v>21</v>
      </c>
      <c r="B65" s="59"/>
      <c r="C65" s="59"/>
      <c r="D65" s="59"/>
      <c r="E65" s="59"/>
    </row>
    <row r="66" spans="1:24" x14ac:dyDescent="0.25">
      <c r="A66" s="21"/>
      <c r="B66" s="21"/>
      <c r="C66" s="21"/>
      <c r="D66" s="21"/>
      <c r="E66" s="21"/>
    </row>
    <row r="67" spans="1:24" x14ac:dyDescent="0.25">
      <c r="A67" s="6" t="str">
        <f>"Water Produced ("&amp;'Demand Input'!$C$9&amp;")"</f>
        <v>Water Produced (MG)</v>
      </c>
    </row>
    <row r="68" spans="1:24" x14ac:dyDescent="0.25">
      <c r="A68" s="1" t="s">
        <v>3</v>
      </c>
      <c r="B68" s="2" t="s">
        <v>0</v>
      </c>
      <c r="C68" s="2" t="s">
        <v>1</v>
      </c>
      <c r="D68" s="56" t="s">
        <v>7</v>
      </c>
      <c r="E68" s="2"/>
    </row>
    <row r="69" spans="1:24" x14ac:dyDescent="0.25">
      <c r="A69" s="46">
        <v>43862</v>
      </c>
      <c r="B69" s="20">
        <f>'Demand Input'!D47</f>
        <v>189.14</v>
      </c>
      <c r="C69" s="20">
        <f>'Demand Input'!C47</f>
        <v>202.92</v>
      </c>
      <c r="D69" s="4">
        <f t="shared" ref="D69:D75" si="0">B69/C69</f>
        <v>0.93209146461659764</v>
      </c>
      <c r="E69" s="4"/>
      <c r="F69" s="4"/>
      <c r="I69" s="4">
        <v>189.14</v>
      </c>
      <c r="L69" s="4"/>
      <c r="O69" s="4"/>
      <c r="R69" s="4"/>
      <c r="U69" s="4"/>
      <c r="X69" s="4"/>
    </row>
    <row r="70" spans="1:24" x14ac:dyDescent="0.25">
      <c r="A70" s="46">
        <v>43891</v>
      </c>
      <c r="B70" s="20">
        <f>'Demand Input'!D48</f>
        <v>218.9</v>
      </c>
      <c r="C70" s="20">
        <f>'Demand Input'!C48</f>
        <v>218.89</v>
      </c>
      <c r="D70" s="4">
        <f t="shared" si="0"/>
        <v>1.0000456850472841</v>
      </c>
      <c r="E70" s="4"/>
      <c r="F70" s="4"/>
      <c r="I70" s="4">
        <v>218.9</v>
      </c>
      <c r="L70" s="4"/>
      <c r="O70" s="4"/>
      <c r="R70" s="4"/>
      <c r="U70" s="4"/>
      <c r="X70" s="4"/>
    </row>
    <row r="71" spans="1:24" x14ac:dyDescent="0.25">
      <c r="A71" s="46">
        <v>43922</v>
      </c>
      <c r="B71" s="20">
        <f>'Demand Input'!D49</f>
        <v>201.4</v>
      </c>
      <c r="C71" s="20">
        <f>'Demand Input'!C49</f>
        <v>226.62</v>
      </c>
      <c r="D71" s="4">
        <f t="shared" si="0"/>
        <v>0.888712381960992</v>
      </c>
      <c r="E71" s="4"/>
      <c r="F71" s="4"/>
      <c r="I71" s="4">
        <v>201.4</v>
      </c>
      <c r="L71" s="4"/>
      <c r="O71" s="4"/>
      <c r="R71" s="4"/>
      <c r="U71" s="4"/>
      <c r="X71" s="4"/>
    </row>
    <row r="72" spans="1:24" x14ac:dyDescent="0.25">
      <c r="A72" s="46">
        <v>43952</v>
      </c>
      <c r="B72" s="20">
        <f>'Demand Input'!D50</f>
        <v>241.3</v>
      </c>
      <c r="C72" s="20">
        <f>'Demand Input'!C50</f>
        <v>270.85000000000002</v>
      </c>
      <c r="D72" s="4">
        <f t="shared" si="0"/>
        <v>0.89089902159867085</v>
      </c>
      <c r="E72" s="4"/>
      <c r="F72" s="4"/>
      <c r="I72" s="4">
        <v>241.3</v>
      </c>
      <c r="L72" s="4"/>
      <c r="O72" s="4"/>
      <c r="R72" s="4"/>
      <c r="U72" s="4"/>
      <c r="X72" s="4"/>
    </row>
    <row r="73" spans="1:24" x14ac:dyDescent="0.25">
      <c r="A73" s="46">
        <v>43983</v>
      </c>
      <c r="B73" s="20">
        <f>'Demand Input'!D51</f>
        <v>318.89999999999998</v>
      </c>
      <c r="C73" s="20">
        <f>'Demand Input'!C51</f>
        <v>263.67</v>
      </c>
      <c r="D73" s="4">
        <f t="shared" si="0"/>
        <v>1.2094663784275799</v>
      </c>
      <c r="E73" s="4"/>
      <c r="F73" s="4"/>
      <c r="I73" s="4">
        <v>318.89999999999998</v>
      </c>
      <c r="L73" s="4"/>
      <c r="O73" s="4"/>
      <c r="R73" s="4"/>
      <c r="U73" s="4"/>
      <c r="X73" s="4"/>
    </row>
    <row r="74" spans="1:24" x14ac:dyDescent="0.25">
      <c r="A74" s="46">
        <v>44013</v>
      </c>
      <c r="B74" s="20">
        <f>'Demand Input'!D52</f>
        <v>345.4</v>
      </c>
      <c r="C74" s="20">
        <f>'Demand Input'!C52</f>
        <v>314.55</v>
      </c>
      <c r="D74" s="4">
        <f t="shared" si="0"/>
        <v>1.0980766173899219</v>
      </c>
      <c r="E74" s="4"/>
      <c r="F74" s="4"/>
      <c r="I74" s="4">
        <v>345.4</v>
      </c>
      <c r="L74" s="4"/>
      <c r="O74" s="4"/>
      <c r="R74" s="4"/>
      <c r="U74" s="4"/>
      <c r="X74" s="4"/>
    </row>
    <row r="75" spans="1:24" x14ac:dyDescent="0.25">
      <c r="A75" s="46">
        <v>44044</v>
      </c>
      <c r="B75" s="20">
        <f>'Demand Input'!D53</f>
        <v>364.8</v>
      </c>
      <c r="C75" s="20">
        <f>'Demand Input'!C53</f>
        <v>311.17</v>
      </c>
      <c r="D75" s="4">
        <f t="shared" si="0"/>
        <v>1.1723495195552269</v>
      </c>
      <c r="E75" s="4"/>
      <c r="F75" s="4"/>
      <c r="I75" s="4">
        <v>364.8</v>
      </c>
      <c r="L75" s="4"/>
      <c r="O75" s="4"/>
      <c r="R75" s="4"/>
      <c r="U75" s="4"/>
      <c r="X75" s="4"/>
    </row>
    <row r="76" spans="1:24" x14ac:dyDescent="0.25">
      <c r="A76" s="46">
        <v>44075</v>
      </c>
      <c r="B76" s="20">
        <f>'Demand Input'!D54</f>
        <v>311</v>
      </c>
      <c r="C76" s="20">
        <f>'Demand Input'!C54</f>
        <v>258.3</v>
      </c>
      <c r="D76" s="4">
        <f t="shared" ref="D76:D77" si="1">B76/C76</f>
        <v>1.2040263259775454</v>
      </c>
      <c r="E76" s="4"/>
      <c r="F76" s="4"/>
      <c r="I76" s="4">
        <v>311</v>
      </c>
      <c r="L76" s="4"/>
      <c r="O76" s="4"/>
      <c r="R76" s="4"/>
      <c r="U76" s="4"/>
      <c r="X76" s="4"/>
    </row>
    <row r="77" spans="1:24" x14ac:dyDescent="0.25">
      <c r="A77" s="46">
        <v>44105</v>
      </c>
      <c r="B77" s="20">
        <f>'Demand Input'!D55</f>
        <v>294.3</v>
      </c>
      <c r="C77" s="20">
        <f>'Demand Input'!C55</f>
        <v>235.52</v>
      </c>
      <c r="D77" s="4">
        <f t="shared" si="1"/>
        <v>1.2495754076086956</v>
      </c>
      <c r="E77" s="4"/>
      <c r="F77" s="4"/>
      <c r="I77" s="4">
        <v>294.3</v>
      </c>
      <c r="L77" s="4"/>
      <c r="O77" s="4"/>
      <c r="R77" s="4"/>
      <c r="U77" s="4"/>
      <c r="X77" s="4"/>
    </row>
    <row r="78" spans="1:24" x14ac:dyDescent="0.25">
      <c r="A78" s="46">
        <v>44136</v>
      </c>
      <c r="B78" s="20">
        <f>'Demand Input'!D56</f>
        <v>262.20999999999998</v>
      </c>
      <c r="C78" s="20">
        <f>'Demand Input'!C56</f>
        <v>207.02</v>
      </c>
      <c r="D78" s="4">
        <f t="shared" ref="D78:D79" si="2">B78/C78</f>
        <v>1.2665925997488163</v>
      </c>
      <c r="E78" s="4"/>
      <c r="F78" s="4"/>
      <c r="I78" s="4">
        <v>262.20999999999998</v>
      </c>
      <c r="L78" s="4"/>
      <c r="O78" s="4"/>
      <c r="R78" s="4"/>
      <c r="U78" s="4"/>
      <c r="X78" s="4"/>
    </row>
    <row r="79" spans="1:24" x14ac:dyDescent="0.25">
      <c r="A79" s="46">
        <v>44166</v>
      </c>
      <c r="B79" s="20">
        <f>'Demand Input'!D57</f>
        <v>246.95</v>
      </c>
      <c r="C79" s="20">
        <f>'Demand Input'!C57</f>
        <v>212.65199999999999</v>
      </c>
      <c r="D79" s="4">
        <f t="shared" si="2"/>
        <v>1.1612869853093317</v>
      </c>
      <c r="E79" s="4"/>
      <c r="F79" s="4"/>
      <c r="I79" s="4">
        <v>246.95</v>
      </c>
      <c r="L79" s="4"/>
      <c r="O79" s="4"/>
      <c r="R79" s="4"/>
      <c r="U79" s="4"/>
      <c r="X79" s="4"/>
    </row>
    <row r="80" spans="1:24" x14ac:dyDescent="0.25">
      <c r="A80" s="46">
        <v>44197</v>
      </c>
      <c r="B80" s="20">
        <f>'Demand Input'!D58</f>
        <v>244.69800000000001</v>
      </c>
      <c r="C80" s="20">
        <f>'Demand Input'!C58</f>
        <v>208.08199999999999</v>
      </c>
      <c r="D80" s="4">
        <f t="shared" ref="D80:D84" si="3">B80/C80</f>
        <v>1.1759690891091013</v>
      </c>
      <c r="E80" s="4"/>
      <c r="F80" s="4"/>
      <c r="I80" s="4"/>
      <c r="L80" s="4"/>
      <c r="O80" s="4"/>
      <c r="R80" s="4"/>
      <c r="U80" s="4"/>
      <c r="X80" s="4"/>
    </row>
    <row r="81" spans="1:24" x14ac:dyDescent="0.25">
      <c r="A81" s="46">
        <v>44228</v>
      </c>
      <c r="B81" s="20">
        <f>'Demand Input'!F47</f>
        <v>205.51</v>
      </c>
      <c r="C81" s="20">
        <f>B69</f>
        <v>189.14</v>
      </c>
      <c r="D81" s="4">
        <f t="shared" si="3"/>
        <v>1.0865496457650419</v>
      </c>
      <c r="E81" s="4"/>
      <c r="F81" s="4"/>
      <c r="I81" s="4"/>
      <c r="L81" s="4"/>
      <c r="O81" s="4"/>
      <c r="R81" s="4"/>
      <c r="U81" s="4"/>
      <c r="X81" s="4"/>
    </row>
    <row r="82" spans="1:24" x14ac:dyDescent="0.25">
      <c r="A82" s="46">
        <v>44256</v>
      </c>
      <c r="B82" s="20">
        <f>'Demand Input'!F48</f>
        <v>223.92</v>
      </c>
      <c r="C82" s="20">
        <f t="shared" ref="C82:C93" si="4">B70</f>
        <v>218.9</v>
      </c>
      <c r="D82" s="4">
        <f t="shared" si="3"/>
        <v>1.0229328460484239</v>
      </c>
      <c r="E82" s="4"/>
      <c r="F82" s="4"/>
      <c r="I82" s="4"/>
      <c r="L82" s="4"/>
      <c r="O82" s="4"/>
      <c r="R82" s="4"/>
      <c r="U82" s="4"/>
      <c r="X82" s="4"/>
    </row>
    <row r="83" spans="1:24" x14ac:dyDescent="0.25">
      <c r="A83" s="46">
        <v>44287</v>
      </c>
      <c r="B83" s="20">
        <f>'Demand Input'!F49</f>
        <v>223.48</v>
      </c>
      <c r="C83" s="20">
        <f t="shared" si="4"/>
        <v>201.4</v>
      </c>
      <c r="D83" s="4">
        <f t="shared" si="3"/>
        <v>1.1096325719960278</v>
      </c>
      <c r="E83" s="4"/>
      <c r="F83" s="4"/>
      <c r="I83" s="4"/>
      <c r="L83" s="4"/>
      <c r="O83" s="4"/>
      <c r="R83" s="4"/>
      <c r="U83" s="4"/>
      <c r="X83" s="4"/>
    </row>
    <row r="84" spans="1:24" x14ac:dyDescent="0.25">
      <c r="A84" s="46">
        <v>44317</v>
      </c>
      <c r="B84" s="20">
        <f>'Demand Input'!F50</f>
        <v>312.74</v>
      </c>
      <c r="C84" s="20">
        <f t="shared" si="4"/>
        <v>241.3</v>
      </c>
      <c r="D84" s="4">
        <f t="shared" si="3"/>
        <v>1.2960629921259843</v>
      </c>
      <c r="E84" s="4"/>
      <c r="F84" s="4"/>
      <c r="I84" s="4"/>
      <c r="L84" s="4"/>
      <c r="O84" s="4"/>
      <c r="R84" s="4"/>
      <c r="U84" s="4"/>
      <c r="X84" s="4"/>
    </row>
    <row r="85" spans="1:24" x14ac:dyDescent="0.25">
      <c r="A85" s="46">
        <v>44348</v>
      </c>
      <c r="B85" s="20">
        <f>'Demand Input'!F51</f>
        <v>316.23</v>
      </c>
      <c r="C85" s="20">
        <f t="shared" si="4"/>
        <v>318.89999999999998</v>
      </c>
      <c r="D85" s="4">
        <f t="shared" ref="D85" si="5">B85/C85</f>
        <v>0.99162746942615254</v>
      </c>
      <c r="E85" s="4"/>
      <c r="F85" s="4"/>
      <c r="I85" s="4"/>
      <c r="L85" s="4"/>
      <c r="O85" s="4"/>
      <c r="R85" s="4"/>
      <c r="U85" s="4"/>
      <c r="X85" s="4"/>
    </row>
    <row r="86" spans="1:24" x14ac:dyDescent="0.25">
      <c r="A86" s="46">
        <v>44378</v>
      </c>
      <c r="B86" s="20">
        <f>'Demand Input'!F52</f>
        <v>299.67</v>
      </c>
      <c r="C86" s="20">
        <f t="shared" si="4"/>
        <v>345.4</v>
      </c>
      <c r="D86" s="4">
        <f t="shared" ref="D86:D93" si="6">B86/C86</f>
        <v>0.86760277938621899</v>
      </c>
      <c r="E86" s="4"/>
      <c r="F86" s="4"/>
      <c r="I86" s="4"/>
      <c r="L86" s="4"/>
      <c r="O86" s="4"/>
      <c r="R86" s="4"/>
      <c r="U86" s="4"/>
      <c r="X86" s="4"/>
    </row>
    <row r="87" spans="1:24" x14ac:dyDescent="0.25">
      <c r="A87" s="46">
        <v>44409</v>
      </c>
      <c r="B87" s="20">
        <f>'Demand Input'!F53</f>
        <v>299.01</v>
      </c>
      <c r="C87" s="20">
        <f t="shared" si="4"/>
        <v>364.8</v>
      </c>
      <c r="D87" s="4">
        <f t="shared" si="6"/>
        <v>0.81965460526315781</v>
      </c>
      <c r="E87" s="4"/>
      <c r="F87" s="4"/>
      <c r="I87" s="4"/>
      <c r="L87" s="4"/>
      <c r="O87" s="4"/>
      <c r="R87" s="4"/>
      <c r="U87" s="4"/>
      <c r="X87" s="4"/>
    </row>
    <row r="88" spans="1:24" x14ac:dyDescent="0.25">
      <c r="A88" s="46">
        <v>44440</v>
      </c>
      <c r="B88" s="20">
        <f>'Demand Input'!F54</f>
        <v>242.761</v>
      </c>
      <c r="C88" s="20">
        <f t="shared" si="4"/>
        <v>311</v>
      </c>
      <c r="D88" s="4">
        <f t="shared" si="6"/>
        <v>0.78058199356913183</v>
      </c>
      <c r="E88" s="4"/>
      <c r="F88" s="4"/>
      <c r="I88" s="4"/>
      <c r="L88" s="4"/>
      <c r="O88" s="4"/>
      <c r="R88" s="4"/>
      <c r="U88" s="4"/>
      <c r="X88" s="4"/>
    </row>
    <row r="89" spans="1:24" x14ac:dyDescent="0.25">
      <c r="A89" s="46">
        <v>44470</v>
      </c>
      <c r="B89" s="20">
        <f>'Demand Input'!F55</f>
        <v>224.43</v>
      </c>
      <c r="C89" s="20">
        <f t="shared" si="4"/>
        <v>294.3</v>
      </c>
      <c r="D89" s="4">
        <f t="shared" si="6"/>
        <v>0.76258919469928643</v>
      </c>
      <c r="E89" s="4"/>
      <c r="F89" s="4"/>
      <c r="I89" s="4"/>
      <c r="L89" s="4"/>
      <c r="O89" s="4"/>
      <c r="R89" s="4"/>
      <c r="U89" s="4"/>
      <c r="X89" s="4"/>
    </row>
    <row r="90" spans="1:24" x14ac:dyDescent="0.25">
      <c r="A90" s="46">
        <v>44501</v>
      </c>
      <c r="B90" s="20">
        <f>'Demand Input'!F56</f>
        <v>222.79900000000001</v>
      </c>
      <c r="C90" s="20">
        <f t="shared" si="4"/>
        <v>262.20999999999998</v>
      </c>
      <c r="D90" s="4">
        <f t="shared" si="6"/>
        <v>0.84969680790206337</v>
      </c>
      <c r="E90" s="4"/>
      <c r="F90" s="4"/>
      <c r="I90" s="4"/>
      <c r="L90" s="4"/>
      <c r="O90" s="4"/>
      <c r="R90" s="4"/>
      <c r="U90" s="4"/>
      <c r="X90" s="4"/>
    </row>
    <row r="91" spans="1:24" x14ac:dyDescent="0.25">
      <c r="A91" s="46">
        <v>44531</v>
      </c>
      <c r="B91" s="20">
        <f>'Demand Input'!F57</f>
        <v>221.476</v>
      </c>
      <c r="C91" s="20">
        <f t="shared" si="4"/>
        <v>246.95</v>
      </c>
      <c r="D91" s="4">
        <f t="shared" si="6"/>
        <v>0.89684551528649525</v>
      </c>
      <c r="E91" s="4"/>
      <c r="F91" s="4"/>
      <c r="I91" s="4"/>
      <c r="L91" s="4"/>
      <c r="O91" s="4"/>
      <c r="R91" s="4"/>
      <c r="U91" s="4"/>
      <c r="X91" s="4"/>
    </row>
    <row r="92" spans="1:24" x14ac:dyDescent="0.25">
      <c r="A92" s="46">
        <v>44562</v>
      </c>
      <c r="B92" s="20">
        <f>'Demand Input'!F58</f>
        <v>204.928</v>
      </c>
      <c r="C92" s="20">
        <f t="shared" si="4"/>
        <v>244.69800000000001</v>
      </c>
      <c r="D92" s="4">
        <f t="shared" si="6"/>
        <v>0.83747313014409597</v>
      </c>
      <c r="E92" s="4"/>
      <c r="F92" s="4"/>
      <c r="I92" s="4"/>
      <c r="L92" s="4"/>
      <c r="O92" s="4"/>
      <c r="R92" s="4"/>
      <c r="U92" s="4"/>
      <c r="X92" s="4"/>
    </row>
    <row r="93" spans="1:24" x14ac:dyDescent="0.25">
      <c r="A93" s="46">
        <v>44593</v>
      </c>
      <c r="B93" s="20">
        <f>'Demand Input'!G47</f>
        <v>170.15</v>
      </c>
      <c r="C93" s="20">
        <f t="shared" si="4"/>
        <v>205.51</v>
      </c>
      <c r="D93" s="4">
        <f t="shared" si="6"/>
        <v>0.82794024621672913</v>
      </c>
      <c r="E93" s="4"/>
      <c r="F93" s="4"/>
      <c r="I93" s="4"/>
      <c r="L93" s="4"/>
      <c r="O93" s="4"/>
      <c r="R93" s="4"/>
      <c r="U93" s="4"/>
      <c r="X93" s="4"/>
    </row>
    <row r="94" spans="1:24" x14ac:dyDescent="0.25">
      <c r="A94" s="46">
        <v>44621</v>
      </c>
      <c r="B94" s="20">
        <v>196.94</v>
      </c>
      <c r="C94" s="20">
        <f t="shared" ref="C94:C99" si="7">B82</f>
        <v>223.92</v>
      </c>
      <c r="D94" s="4">
        <f t="shared" ref="D94:D99" si="8">B94/C94</f>
        <v>0.8795105394783852</v>
      </c>
      <c r="E94" s="4"/>
      <c r="F94" s="4"/>
      <c r="I94" s="4"/>
      <c r="L94" s="4"/>
      <c r="O94" s="4"/>
      <c r="R94" s="4"/>
      <c r="U94" s="4"/>
      <c r="X94" s="4"/>
    </row>
    <row r="95" spans="1:24" x14ac:dyDescent="0.25">
      <c r="A95" s="46">
        <v>44652</v>
      </c>
      <c r="B95" s="20">
        <v>201.87</v>
      </c>
      <c r="C95" s="20">
        <f t="shared" si="7"/>
        <v>223.48</v>
      </c>
      <c r="D95" s="4">
        <f t="shared" si="8"/>
        <v>0.90330230893144803</v>
      </c>
      <c r="E95" s="4"/>
      <c r="F95" s="4"/>
      <c r="I95" s="4"/>
      <c r="L95" s="4"/>
      <c r="O95" s="4"/>
      <c r="R95" s="4"/>
      <c r="U95" s="4"/>
      <c r="X95" s="4"/>
    </row>
    <row r="96" spans="1:24" x14ac:dyDescent="0.25">
      <c r="A96" s="46">
        <v>44682</v>
      </c>
      <c r="B96" s="20">
        <v>247.56</v>
      </c>
      <c r="C96" s="20">
        <f t="shared" si="7"/>
        <v>312.74</v>
      </c>
      <c r="D96" s="4">
        <f t="shared" si="8"/>
        <v>0.79158406343927867</v>
      </c>
      <c r="E96" s="4"/>
      <c r="F96" s="4"/>
      <c r="I96" s="4"/>
      <c r="L96" s="4"/>
      <c r="O96" s="4"/>
      <c r="R96" s="4"/>
      <c r="U96" s="4"/>
      <c r="X96" s="4"/>
    </row>
    <row r="97" spans="1:24" x14ac:dyDescent="0.25">
      <c r="A97" s="46">
        <v>44713</v>
      </c>
      <c r="B97" s="20">
        <v>275.83</v>
      </c>
      <c r="C97" s="20">
        <f t="shared" si="7"/>
        <v>316.23</v>
      </c>
      <c r="D97" s="4">
        <f t="shared" si="8"/>
        <v>0.87224488505201903</v>
      </c>
      <c r="E97" s="4"/>
      <c r="F97" s="4"/>
      <c r="I97" s="4"/>
      <c r="L97" s="4"/>
      <c r="O97" s="4"/>
      <c r="R97" s="4"/>
      <c r="U97" s="4"/>
      <c r="X97" s="4"/>
    </row>
    <row r="98" spans="1:24" x14ac:dyDescent="0.25">
      <c r="A98" s="46">
        <v>44743</v>
      </c>
      <c r="B98" s="20">
        <v>311.58999999999997</v>
      </c>
      <c r="C98" s="20">
        <f t="shared" si="7"/>
        <v>299.67</v>
      </c>
      <c r="D98" s="4">
        <f t="shared" si="8"/>
        <v>1.0397770881302766</v>
      </c>
      <c r="E98" s="4"/>
      <c r="F98" s="4"/>
      <c r="I98" s="4"/>
      <c r="L98" s="4"/>
      <c r="O98" s="4"/>
      <c r="R98" s="4"/>
      <c r="U98" s="4"/>
      <c r="X98" s="4"/>
    </row>
    <row r="99" spans="1:24" x14ac:dyDescent="0.25">
      <c r="A99" s="46">
        <v>44774</v>
      </c>
      <c r="B99" s="20">
        <v>306.95</v>
      </c>
      <c r="C99" s="20">
        <f t="shared" si="7"/>
        <v>299.01</v>
      </c>
      <c r="D99" s="4">
        <f t="shared" si="8"/>
        <v>1.0265542958429483</v>
      </c>
      <c r="E99" s="4"/>
      <c r="F99" s="4"/>
      <c r="I99" s="4"/>
      <c r="L99" s="4"/>
      <c r="O99" s="4"/>
      <c r="R99" s="4"/>
      <c r="U99" s="4"/>
      <c r="X99" s="4"/>
    </row>
    <row r="100" spans="1:24" x14ac:dyDescent="0.25">
      <c r="A100" s="46">
        <v>44805</v>
      </c>
      <c r="B100" s="20">
        <v>243.94</v>
      </c>
      <c r="C100" s="20">
        <f t="shared" ref="C100" si="9">B88</f>
        <v>242.761</v>
      </c>
      <c r="D100" s="4">
        <f t="shared" ref="D100" si="10">B100/C100</f>
        <v>1.0048566285358851</v>
      </c>
      <c r="E100" s="4"/>
      <c r="F100" s="4"/>
      <c r="I100" s="4"/>
      <c r="L100" s="4"/>
      <c r="O100" s="4"/>
      <c r="R100" s="4"/>
      <c r="U100" s="4"/>
      <c r="X100" s="4"/>
    </row>
    <row r="101" spans="1:24" x14ac:dyDescent="0.25">
      <c r="A101" s="46">
        <v>44835</v>
      </c>
      <c r="B101" s="20"/>
      <c r="C101" s="20"/>
      <c r="D101" s="4"/>
      <c r="E101" s="4"/>
      <c r="F101" s="4"/>
      <c r="I101" s="4"/>
      <c r="L101" s="4"/>
      <c r="O101" s="4"/>
      <c r="R101" s="4"/>
      <c r="U101" s="4"/>
      <c r="X101" s="4"/>
    </row>
    <row r="102" spans="1:24" x14ac:dyDescent="0.25">
      <c r="A102" s="46">
        <v>44866</v>
      </c>
      <c r="B102" s="20"/>
      <c r="C102" s="20"/>
      <c r="D102" s="4"/>
      <c r="E102" s="4"/>
      <c r="F102" s="4"/>
      <c r="I102" s="4"/>
      <c r="L102" s="4"/>
      <c r="O102" s="4"/>
      <c r="R102" s="4"/>
      <c r="U102" s="4"/>
      <c r="X102" s="4"/>
    </row>
    <row r="103" spans="1:24" x14ac:dyDescent="0.25">
      <c r="A103" s="46">
        <v>44896</v>
      </c>
      <c r="B103" s="20"/>
      <c r="C103" s="20"/>
      <c r="D103" s="4"/>
      <c r="E103" s="4"/>
      <c r="F103" s="4"/>
      <c r="I103" s="4"/>
      <c r="L103" s="4"/>
      <c r="O103" s="4"/>
      <c r="R103" s="4"/>
      <c r="U103" s="4"/>
      <c r="X103" s="4"/>
    </row>
    <row r="104" spans="1:24" x14ac:dyDescent="0.25">
      <c r="A104" s="46">
        <v>44927</v>
      </c>
    </row>
    <row r="105" spans="1:24" x14ac:dyDescent="0.25">
      <c r="A105" s="46"/>
    </row>
    <row r="106" spans="1:24" x14ac:dyDescent="0.25">
      <c r="A106" s="6" t="str">
        <f>"Residential Demand ("&amp;'Demand Input'!$C$8&amp;")"</f>
        <v>Residential Demand (Kgal)</v>
      </c>
    </row>
    <row r="107" spans="1:24" x14ac:dyDescent="0.25">
      <c r="A107" s="1" t="s">
        <v>3</v>
      </c>
      <c r="B107" s="2" t="s">
        <v>0</v>
      </c>
      <c r="C107" s="2" t="s">
        <v>1</v>
      </c>
      <c r="D107" s="56" t="s">
        <v>7</v>
      </c>
      <c r="E107" s="2"/>
    </row>
    <row r="108" spans="1:24" x14ac:dyDescent="0.25">
      <c r="A108" s="46">
        <v>43862</v>
      </c>
      <c r="B108" s="5">
        <f>'Demand Input'!B29</f>
        <v>133616</v>
      </c>
      <c r="C108" s="5">
        <f>'Demand Input'!B17</f>
        <v>132905</v>
      </c>
      <c r="D108" s="4">
        <f t="shared" ref="D108:D132" si="11">B108/C108</f>
        <v>1.0053496858658439</v>
      </c>
      <c r="E108" s="4"/>
      <c r="F108" s="3"/>
      <c r="I108" s="3"/>
      <c r="L108" s="3"/>
      <c r="O108" s="3"/>
      <c r="R108" s="3"/>
      <c r="U108" s="3"/>
      <c r="X108" s="3"/>
    </row>
    <row r="109" spans="1:24" x14ac:dyDescent="0.25">
      <c r="A109" s="46">
        <v>43891</v>
      </c>
      <c r="B109" s="5">
        <f>'Demand Input'!B30</f>
        <v>146882</v>
      </c>
      <c r="C109" s="5">
        <f>'Demand Input'!B18</f>
        <v>146212</v>
      </c>
      <c r="D109" s="4">
        <f t="shared" si="11"/>
        <v>1.0045823872185593</v>
      </c>
      <c r="E109" s="4"/>
      <c r="F109" s="3"/>
      <c r="I109" s="3"/>
      <c r="L109" s="3"/>
      <c r="O109" s="3"/>
      <c r="R109" s="3"/>
      <c r="U109" s="3"/>
      <c r="X109" s="3"/>
    </row>
    <row r="110" spans="1:24" x14ac:dyDescent="0.25">
      <c r="A110" s="46">
        <v>43922</v>
      </c>
      <c r="B110" s="5">
        <f>'Demand Input'!B31</f>
        <v>154955</v>
      </c>
      <c r="C110" s="5">
        <f>'Demand Input'!B19</f>
        <v>140621</v>
      </c>
      <c r="D110" s="4">
        <f t="shared" si="11"/>
        <v>1.1019335661103249</v>
      </c>
      <c r="E110" s="4"/>
      <c r="F110" s="3"/>
      <c r="I110" s="3"/>
      <c r="L110" s="3"/>
      <c r="O110" s="3"/>
      <c r="R110" s="3"/>
      <c r="U110" s="3"/>
      <c r="X110" s="3"/>
    </row>
    <row r="111" spans="1:24" x14ac:dyDescent="0.25">
      <c r="A111" s="46">
        <v>43952</v>
      </c>
      <c r="B111" s="5">
        <f>'Demand Input'!B32</f>
        <v>179419</v>
      </c>
      <c r="C111" s="5">
        <f>'Demand Input'!B20</f>
        <v>162790</v>
      </c>
      <c r="D111" s="4">
        <f t="shared" si="11"/>
        <v>1.1021500092143253</v>
      </c>
      <c r="E111" s="4"/>
      <c r="F111" s="3"/>
      <c r="I111" s="3"/>
      <c r="L111" s="3"/>
      <c r="O111" s="3"/>
      <c r="R111" s="3"/>
      <c r="U111" s="3"/>
      <c r="X111" s="3"/>
    </row>
    <row r="112" spans="1:24" x14ac:dyDescent="0.25">
      <c r="A112" s="46">
        <v>43983</v>
      </c>
      <c r="B112" s="5">
        <f>'Demand Input'!B33</f>
        <v>205078</v>
      </c>
      <c r="C112" s="5">
        <f>'Demand Input'!B21</f>
        <v>194665</v>
      </c>
      <c r="D112" s="4">
        <f t="shared" si="11"/>
        <v>1.0534918963347288</v>
      </c>
      <c r="E112" s="4"/>
      <c r="F112" s="3"/>
      <c r="I112" s="3"/>
      <c r="L112" s="3"/>
      <c r="O112" s="3"/>
      <c r="R112" s="3"/>
      <c r="U112" s="3"/>
      <c r="X112" s="3"/>
    </row>
    <row r="113" spans="1:24" x14ac:dyDescent="0.25">
      <c r="A113" s="46">
        <v>44013</v>
      </c>
      <c r="B113" s="5">
        <f>'Demand Input'!B34</f>
        <v>229973</v>
      </c>
      <c r="C113" s="5">
        <f>'Demand Input'!B22</f>
        <v>194086</v>
      </c>
      <c r="D113" s="4">
        <f t="shared" si="11"/>
        <v>1.1849025689642736</v>
      </c>
      <c r="E113" s="4"/>
      <c r="F113" s="3"/>
      <c r="I113" s="3"/>
      <c r="L113" s="3"/>
      <c r="O113" s="3"/>
      <c r="R113" s="3"/>
      <c r="U113" s="3"/>
      <c r="X113" s="3"/>
    </row>
    <row r="114" spans="1:24" x14ac:dyDescent="0.25">
      <c r="A114" s="46">
        <v>44044</v>
      </c>
      <c r="B114" s="5">
        <f>'Demand Input'!B35</f>
        <v>195761</v>
      </c>
      <c r="C114" s="5">
        <f>'Demand Input'!B23</f>
        <v>209888</v>
      </c>
      <c r="D114" s="4">
        <f t="shared" si="11"/>
        <v>0.93269267418813839</v>
      </c>
      <c r="E114" s="4"/>
      <c r="F114" s="3"/>
      <c r="I114" s="3"/>
      <c r="L114" s="3"/>
      <c r="O114" s="3"/>
      <c r="R114" s="3"/>
      <c r="U114" s="3"/>
      <c r="X114" s="3"/>
    </row>
    <row r="115" spans="1:24" x14ac:dyDescent="0.25">
      <c r="A115" s="46">
        <v>44075</v>
      </c>
      <c r="B115" s="5">
        <f>'Demand Input'!B36</f>
        <v>183286</v>
      </c>
      <c r="C115" s="5">
        <f>'Demand Input'!B24</f>
        <v>154070</v>
      </c>
      <c r="D115" s="4">
        <f t="shared" si="11"/>
        <v>1.1896280911274095</v>
      </c>
      <c r="E115" s="4"/>
      <c r="F115" s="3"/>
      <c r="I115" s="3"/>
      <c r="L115" s="3"/>
      <c r="O115" s="3"/>
      <c r="R115" s="3"/>
      <c r="U115" s="3"/>
      <c r="X115" s="3"/>
    </row>
    <row r="116" spans="1:24" x14ac:dyDescent="0.25">
      <c r="A116" s="46">
        <v>44105</v>
      </c>
      <c r="B116" s="5">
        <f>'Demand Input'!B37</f>
        <v>169712</v>
      </c>
      <c r="C116" s="5">
        <f>'Demand Input'!B25</f>
        <v>151246</v>
      </c>
      <c r="D116" s="4">
        <f t="shared" si="11"/>
        <v>1.1220924850905147</v>
      </c>
      <c r="E116" s="4"/>
      <c r="F116" s="3"/>
      <c r="I116" s="3"/>
      <c r="L116" s="3"/>
      <c r="O116" s="3"/>
      <c r="R116" s="3"/>
      <c r="U116" s="3"/>
      <c r="X116" s="3"/>
    </row>
    <row r="117" spans="1:24" x14ac:dyDescent="0.25">
      <c r="A117" s="46">
        <v>44136</v>
      </c>
      <c r="B117" s="5">
        <f>'Demand Input'!B38</f>
        <v>144154</v>
      </c>
      <c r="C117" s="5">
        <f>'Demand Input'!B26</f>
        <v>148146</v>
      </c>
      <c r="D117" s="4">
        <f t="shared" si="11"/>
        <v>0.97305360927733453</v>
      </c>
      <c r="E117" s="4"/>
      <c r="F117" s="3"/>
      <c r="I117" s="3"/>
      <c r="L117" s="3"/>
      <c r="O117" s="3"/>
      <c r="R117" s="3"/>
      <c r="U117" s="3"/>
      <c r="X117" s="3"/>
    </row>
    <row r="118" spans="1:24" x14ac:dyDescent="0.25">
      <c r="A118" s="46">
        <v>44166</v>
      </c>
      <c r="B118" s="5">
        <f>'Demand Input'!B39</f>
        <v>167244</v>
      </c>
      <c r="C118" s="5">
        <f>'Demand Input'!B27</f>
        <v>152941</v>
      </c>
      <c r="D118" s="4">
        <f t="shared" si="11"/>
        <v>1.0935197232919884</v>
      </c>
      <c r="E118" s="4"/>
    </row>
    <row r="119" spans="1:24" x14ac:dyDescent="0.25">
      <c r="A119" s="46">
        <v>44197</v>
      </c>
      <c r="B119" s="5">
        <f>'Demand Input'!B40</f>
        <v>135131</v>
      </c>
      <c r="C119" s="5">
        <f>'Demand Input'!B28</f>
        <v>152023</v>
      </c>
      <c r="D119" s="4">
        <f t="shared" si="11"/>
        <v>0.88888523447109979</v>
      </c>
      <c r="E119" s="4"/>
    </row>
    <row r="120" spans="1:24" x14ac:dyDescent="0.25">
      <c r="A120" s="46">
        <v>44228</v>
      </c>
      <c r="B120" s="5">
        <f>'Demand Input'!G17</f>
        <v>135791</v>
      </c>
      <c r="C120" s="5">
        <f>B108</f>
        <v>133616</v>
      </c>
      <c r="D120" s="4">
        <f t="shared" si="11"/>
        <v>1.0162779906598012</v>
      </c>
      <c r="E120" s="4"/>
    </row>
    <row r="121" spans="1:24" x14ac:dyDescent="0.25">
      <c r="A121" s="46">
        <v>44256</v>
      </c>
      <c r="B121" s="5">
        <f>'Demand Input'!G18</f>
        <v>147789</v>
      </c>
      <c r="C121" s="5">
        <f t="shared" ref="C121:C132" si="12">B109</f>
        <v>146882</v>
      </c>
      <c r="D121" s="4">
        <f t="shared" si="11"/>
        <v>1.0061750248498795</v>
      </c>
      <c r="E121" s="4"/>
    </row>
    <row r="122" spans="1:24" x14ac:dyDescent="0.25">
      <c r="A122" s="46">
        <v>44287</v>
      </c>
      <c r="B122" s="5">
        <f>'Demand Input'!G19</f>
        <v>154879</v>
      </c>
      <c r="C122" s="5">
        <f t="shared" si="12"/>
        <v>154955</v>
      </c>
      <c r="D122" s="4">
        <f t="shared" si="11"/>
        <v>0.99950953502629791</v>
      </c>
      <c r="E122" s="4"/>
    </row>
    <row r="123" spans="1:24" x14ac:dyDescent="0.25">
      <c r="A123" s="46">
        <v>44317</v>
      </c>
      <c r="B123" s="5">
        <f>'Demand Input'!G20</f>
        <v>162769</v>
      </c>
      <c r="C123" s="5">
        <f t="shared" si="12"/>
        <v>179419</v>
      </c>
      <c r="D123" s="4">
        <f t="shared" si="11"/>
        <v>0.90720046371900409</v>
      </c>
      <c r="E123" s="4"/>
      <c r="F123" s="4"/>
      <c r="I123" s="4"/>
      <c r="L123" s="4"/>
      <c r="O123" s="4"/>
      <c r="R123" s="4"/>
      <c r="U123" s="4"/>
      <c r="X123" s="4"/>
    </row>
    <row r="124" spans="1:24" x14ac:dyDescent="0.25">
      <c r="A124" s="46">
        <v>44348</v>
      </c>
      <c r="B124" s="5">
        <f>'Demand Input'!G21</f>
        <v>190687</v>
      </c>
      <c r="C124" s="5">
        <f t="shared" si="12"/>
        <v>205078</v>
      </c>
      <c r="D124" s="4">
        <f t="shared" si="11"/>
        <v>0.9298267000848458</v>
      </c>
      <c r="E124" s="4"/>
      <c r="F124" s="4"/>
      <c r="I124" s="4"/>
      <c r="L124" s="4"/>
      <c r="O124" s="4"/>
      <c r="R124" s="4"/>
      <c r="U124" s="4"/>
      <c r="X124" s="4"/>
    </row>
    <row r="125" spans="1:24" x14ac:dyDescent="0.25">
      <c r="A125" s="46">
        <v>44378</v>
      </c>
      <c r="B125" s="5">
        <f>'Demand Input'!G22</f>
        <v>178886</v>
      </c>
      <c r="C125" s="5">
        <f t="shared" si="12"/>
        <v>229973</v>
      </c>
      <c r="D125" s="4">
        <f t="shared" si="11"/>
        <v>0.77785653098407204</v>
      </c>
      <c r="E125" s="4"/>
      <c r="F125" s="4"/>
      <c r="I125" s="4"/>
      <c r="L125" s="4"/>
      <c r="O125" s="4"/>
      <c r="R125" s="4"/>
      <c r="U125" s="4"/>
      <c r="X125" s="4"/>
    </row>
    <row r="126" spans="1:24" x14ac:dyDescent="0.25">
      <c r="A126" s="46">
        <v>44409</v>
      </c>
      <c r="B126" s="5">
        <f>'Demand Input'!G23</f>
        <v>176317</v>
      </c>
      <c r="C126" s="5">
        <f t="shared" si="12"/>
        <v>195761</v>
      </c>
      <c r="D126" s="4">
        <f t="shared" si="11"/>
        <v>0.90067480243766629</v>
      </c>
      <c r="E126" s="4"/>
      <c r="F126" s="4"/>
      <c r="I126" s="4"/>
      <c r="L126" s="4"/>
      <c r="O126" s="4"/>
      <c r="R126" s="4"/>
      <c r="U126" s="4"/>
      <c r="X126" s="4"/>
    </row>
    <row r="127" spans="1:24" x14ac:dyDescent="0.25">
      <c r="A127" s="46">
        <v>44440</v>
      </c>
      <c r="B127" s="5">
        <f>'Demand Input'!G24</f>
        <v>163837</v>
      </c>
      <c r="C127" s="5">
        <f t="shared" si="12"/>
        <v>183286</v>
      </c>
      <c r="D127" s="4">
        <f t="shared" si="11"/>
        <v>0.89388714904575362</v>
      </c>
      <c r="E127" s="4"/>
      <c r="F127" s="4"/>
      <c r="I127" s="4"/>
      <c r="L127" s="4"/>
      <c r="O127" s="4"/>
      <c r="R127" s="4"/>
      <c r="U127" s="4"/>
      <c r="X127" s="4"/>
    </row>
    <row r="128" spans="1:24" x14ac:dyDescent="0.25">
      <c r="A128" s="46">
        <v>44470</v>
      </c>
      <c r="B128" s="5">
        <f>'Demand Input'!G25</f>
        <v>156648</v>
      </c>
      <c r="C128" s="5">
        <f t="shared" si="12"/>
        <v>169712</v>
      </c>
      <c r="D128" s="4">
        <f t="shared" si="11"/>
        <v>0.9230225322899972</v>
      </c>
      <c r="E128" s="4"/>
      <c r="F128" s="4"/>
      <c r="I128" s="4"/>
      <c r="L128" s="4"/>
      <c r="O128" s="4"/>
      <c r="R128" s="4"/>
      <c r="U128" s="4"/>
      <c r="X128" s="4"/>
    </row>
    <row r="129" spans="1:24" x14ac:dyDescent="0.25">
      <c r="A129" s="46">
        <v>44501</v>
      </c>
      <c r="B129" s="5">
        <f>'Demand Input'!G26</f>
        <v>144871</v>
      </c>
      <c r="C129" s="5">
        <f t="shared" si="12"/>
        <v>144154</v>
      </c>
      <c r="D129" s="4">
        <f t="shared" si="11"/>
        <v>1.0049738474131831</v>
      </c>
      <c r="E129" s="4"/>
      <c r="F129" s="4"/>
      <c r="I129" s="4"/>
      <c r="L129" s="4"/>
      <c r="O129" s="4"/>
      <c r="R129" s="4"/>
      <c r="U129" s="4"/>
      <c r="X129" s="4"/>
    </row>
    <row r="130" spans="1:24" x14ac:dyDescent="0.25">
      <c r="A130" s="46">
        <v>44531</v>
      </c>
      <c r="B130" s="5">
        <f>'Demand Input'!G27</f>
        <v>155618</v>
      </c>
      <c r="C130" s="5">
        <f t="shared" si="12"/>
        <v>167244</v>
      </c>
      <c r="D130" s="4">
        <f t="shared" si="11"/>
        <v>0.93048480065054651</v>
      </c>
      <c r="E130" s="4"/>
      <c r="F130" s="4"/>
      <c r="I130" s="4"/>
      <c r="L130" s="4"/>
      <c r="O130" s="4"/>
      <c r="R130" s="4"/>
      <c r="U130" s="4"/>
      <c r="X130" s="4"/>
    </row>
    <row r="131" spans="1:24" x14ac:dyDescent="0.25">
      <c r="A131" s="46">
        <v>44562</v>
      </c>
      <c r="B131" s="5">
        <f>'Demand Input'!G28</f>
        <v>137724</v>
      </c>
      <c r="C131" s="5">
        <f t="shared" si="12"/>
        <v>135131</v>
      </c>
      <c r="D131" s="4">
        <f t="shared" si="11"/>
        <v>1.0191887871768877</v>
      </c>
      <c r="E131" s="4"/>
      <c r="F131" s="4"/>
      <c r="I131" s="4"/>
      <c r="L131" s="4"/>
      <c r="O131" s="4"/>
      <c r="R131" s="4"/>
      <c r="U131" s="4"/>
      <c r="X131" s="4"/>
    </row>
    <row r="132" spans="1:24" x14ac:dyDescent="0.25">
      <c r="A132" s="46">
        <v>44593</v>
      </c>
      <c r="B132" s="5">
        <f>'Demand Input'!G29</f>
        <v>131769</v>
      </c>
      <c r="C132" s="5">
        <f t="shared" si="12"/>
        <v>135791</v>
      </c>
      <c r="D132" s="4">
        <f t="shared" si="11"/>
        <v>0.97038095308231032</v>
      </c>
      <c r="E132" s="4"/>
      <c r="F132" s="4"/>
      <c r="I132" s="4"/>
      <c r="L132" s="4"/>
      <c r="O132" s="4"/>
      <c r="R132" s="4"/>
      <c r="U132" s="4"/>
      <c r="X132" s="4"/>
    </row>
    <row r="133" spans="1:24" x14ac:dyDescent="0.25">
      <c r="A133" s="46">
        <v>44621</v>
      </c>
      <c r="B133" s="5">
        <v>141832</v>
      </c>
      <c r="C133" s="5">
        <f t="shared" ref="C133" si="13">B121</f>
        <v>147789</v>
      </c>
      <c r="D133" s="4">
        <f t="shared" ref="D133" si="14">B133/C133</f>
        <v>0.95969253462706972</v>
      </c>
      <c r="E133" s="4"/>
      <c r="F133" s="4"/>
      <c r="I133" s="4"/>
      <c r="L133" s="4"/>
      <c r="O133" s="4"/>
      <c r="R133" s="4"/>
      <c r="U133" s="4"/>
      <c r="X133" s="4"/>
    </row>
    <row r="134" spans="1:24" x14ac:dyDescent="0.25">
      <c r="A134" s="46">
        <v>44652</v>
      </c>
      <c r="B134" s="5">
        <v>144486</v>
      </c>
      <c r="C134" s="5">
        <f t="shared" ref="C134:C137" si="15">B122</f>
        <v>154879</v>
      </c>
      <c r="D134" s="4">
        <f t="shared" ref="D134:D137" si="16">B134/C134</f>
        <v>0.93289600268596773</v>
      </c>
      <c r="E134" s="4"/>
      <c r="F134" s="4"/>
      <c r="I134" s="4"/>
      <c r="L134" s="4"/>
      <c r="O134" s="4"/>
      <c r="R134" s="4"/>
      <c r="U134" s="4"/>
      <c r="X134" s="4"/>
    </row>
    <row r="135" spans="1:24" x14ac:dyDescent="0.25">
      <c r="A135" s="46">
        <v>44682</v>
      </c>
      <c r="B135" s="5">
        <v>165127</v>
      </c>
      <c r="C135" s="5">
        <f t="shared" si="15"/>
        <v>162769</v>
      </c>
      <c r="D135" s="4">
        <f t="shared" si="16"/>
        <v>1.0144867880247468</v>
      </c>
      <c r="E135" s="4"/>
      <c r="F135" s="4"/>
      <c r="I135" s="4"/>
      <c r="L135" s="4"/>
      <c r="O135" s="4"/>
      <c r="R135" s="4"/>
      <c r="U135" s="4"/>
      <c r="X135" s="4"/>
    </row>
    <row r="136" spans="1:24" x14ac:dyDescent="0.25">
      <c r="A136" s="46">
        <v>44713</v>
      </c>
      <c r="B136" s="5">
        <v>182180</v>
      </c>
      <c r="C136" s="5">
        <f t="shared" si="15"/>
        <v>190687</v>
      </c>
      <c r="D136" s="4">
        <f t="shared" si="16"/>
        <v>0.955387624746312</v>
      </c>
      <c r="E136" s="4"/>
      <c r="F136" s="4"/>
      <c r="I136" s="4"/>
      <c r="L136" s="4"/>
      <c r="O136" s="4"/>
      <c r="R136" s="4"/>
      <c r="U136" s="4"/>
      <c r="X136" s="4"/>
    </row>
    <row r="137" spans="1:24" x14ac:dyDescent="0.25">
      <c r="A137" s="46">
        <v>44743</v>
      </c>
      <c r="B137" s="5">
        <v>206465</v>
      </c>
      <c r="C137" s="5">
        <f t="shared" si="15"/>
        <v>178886</v>
      </c>
      <c r="D137" s="4">
        <f t="shared" si="16"/>
        <v>1.1541708126963541</v>
      </c>
      <c r="E137" s="4"/>
      <c r="F137" s="4"/>
      <c r="I137" s="4"/>
      <c r="L137" s="4"/>
      <c r="O137" s="4"/>
      <c r="R137" s="4"/>
      <c r="U137" s="4"/>
      <c r="X137" s="4"/>
    </row>
    <row r="138" spans="1:24" x14ac:dyDescent="0.25">
      <c r="A138" s="46">
        <v>44774</v>
      </c>
      <c r="B138" s="5">
        <v>193258</v>
      </c>
      <c r="C138" s="5">
        <f>B126</f>
        <v>176317</v>
      </c>
      <c r="D138" s="4">
        <f>B138/C138</f>
        <v>1.0960826239103434</v>
      </c>
      <c r="E138" s="4"/>
      <c r="F138" s="4"/>
      <c r="I138" s="4"/>
      <c r="L138" s="4"/>
      <c r="O138" s="4"/>
      <c r="R138" s="4"/>
      <c r="U138" s="4"/>
      <c r="X138" s="4"/>
    </row>
    <row r="139" spans="1:24" x14ac:dyDescent="0.25">
      <c r="A139" s="46">
        <v>44805</v>
      </c>
      <c r="B139" s="5">
        <v>173336</v>
      </c>
      <c r="C139" s="5">
        <f>B127</f>
        <v>163837</v>
      </c>
      <c r="D139" s="4">
        <f>B139/C139</f>
        <v>1.0579783565372902</v>
      </c>
      <c r="E139" s="4"/>
      <c r="F139" s="4"/>
      <c r="I139" s="4"/>
      <c r="L139" s="4"/>
      <c r="O139" s="4"/>
      <c r="R139" s="4"/>
      <c r="U139" s="4"/>
      <c r="X139" s="4"/>
    </row>
    <row r="140" spans="1:24" x14ac:dyDescent="0.25">
      <c r="A140" s="46">
        <v>44835</v>
      </c>
      <c r="B140" s="5"/>
      <c r="C140" s="5"/>
      <c r="D140" s="4"/>
      <c r="E140" s="4"/>
      <c r="F140" s="4"/>
      <c r="I140" s="4"/>
      <c r="L140" s="4"/>
      <c r="O140" s="4"/>
      <c r="R140" s="4"/>
      <c r="U140" s="4"/>
      <c r="X140" s="4"/>
    </row>
    <row r="141" spans="1:24" x14ac:dyDescent="0.25">
      <c r="A141" s="46">
        <v>44866</v>
      </c>
      <c r="B141" s="5"/>
      <c r="C141" s="5"/>
      <c r="D141" s="4"/>
      <c r="E141" s="4"/>
      <c r="F141" s="4"/>
      <c r="I141" s="4"/>
      <c r="L141" s="4"/>
      <c r="O141" s="4"/>
      <c r="R141" s="4"/>
      <c r="U141" s="4"/>
      <c r="X141" s="4"/>
    </row>
    <row r="142" spans="1:24" x14ac:dyDescent="0.25">
      <c r="A142" s="46">
        <v>44896</v>
      </c>
      <c r="B142" s="5"/>
      <c r="C142" s="5"/>
      <c r="D142" s="4"/>
      <c r="E142" s="4"/>
      <c r="F142" s="4"/>
      <c r="I142" s="4"/>
      <c r="L142" s="4"/>
      <c r="O142" s="4"/>
      <c r="R142" s="4"/>
      <c r="U142" s="4"/>
      <c r="X142" s="4"/>
    </row>
    <row r="143" spans="1:24" x14ac:dyDescent="0.25">
      <c r="A143" s="46">
        <v>44927</v>
      </c>
    </row>
    <row r="144" spans="1:24" x14ac:dyDescent="0.25">
      <c r="A144" s="46"/>
    </row>
    <row r="145" spans="1:24" x14ac:dyDescent="0.25">
      <c r="A145" s="6" t="str">
        <f>"Non-Residential Demand ("&amp;'Demand Input'!$C$8&amp;")"</f>
        <v>Non-Residential Demand (Kgal)</v>
      </c>
    </row>
    <row r="146" spans="1:24" x14ac:dyDescent="0.25">
      <c r="A146" s="1" t="s">
        <v>3</v>
      </c>
      <c r="B146" s="2" t="s">
        <v>0</v>
      </c>
      <c r="C146" s="2" t="s">
        <v>1</v>
      </c>
      <c r="D146" s="56" t="s">
        <v>7</v>
      </c>
      <c r="E146" s="2"/>
    </row>
    <row r="147" spans="1:24" x14ac:dyDescent="0.25">
      <c r="A147" s="46">
        <v>43862</v>
      </c>
      <c r="B147" s="5">
        <f>'Demand Input'!C29</f>
        <v>36720</v>
      </c>
      <c r="C147" s="5">
        <f>'Demand Input'!C17</f>
        <v>38439</v>
      </c>
      <c r="D147" s="4">
        <f t="shared" ref="D147:D171" si="17">B147/C147</f>
        <v>0.9552797939592601</v>
      </c>
      <c r="E147" s="4"/>
      <c r="F147" s="3"/>
      <c r="I147" s="3"/>
      <c r="L147" s="3"/>
      <c r="O147" s="3"/>
      <c r="R147" s="3"/>
      <c r="U147" s="3"/>
      <c r="X147" s="3"/>
    </row>
    <row r="148" spans="1:24" x14ac:dyDescent="0.25">
      <c r="A148" s="46">
        <v>43891</v>
      </c>
      <c r="B148" s="5">
        <f>'Demand Input'!C30</f>
        <v>33872</v>
      </c>
      <c r="C148" s="5">
        <f>'Demand Input'!C18</f>
        <v>41545</v>
      </c>
      <c r="D148" s="4">
        <f t="shared" si="17"/>
        <v>0.81530870140811174</v>
      </c>
      <c r="E148" s="4"/>
      <c r="F148" s="3"/>
      <c r="I148" s="3"/>
      <c r="L148" s="3"/>
      <c r="O148" s="3"/>
      <c r="R148" s="3"/>
      <c r="U148" s="3"/>
      <c r="X148" s="3"/>
    </row>
    <row r="149" spans="1:24" x14ac:dyDescent="0.25">
      <c r="A149" s="46">
        <v>43922</v>
      </c>
      <c r="B149" s="5">
        <f>'Demand Input'!C31</f>
        <v>28794</v>
      </c>
      <c r="C149" s="5">
        <f>'Demand Input'!C19</f>
        <v>39390</v>
      </c>
      <c r="D149" s="4">
        <f t="shared" si="17"/>
        <v>0.73099771515613099</v>
      </c>
      <c r="E149" s="4"/>
      <c r="F149" s="3"/>
      <c r="I149" s="3"/>
      <c r="L149" s="3"/>
      <c r="O149" s="3"/>
      <c r="R149" s="3"/>
      <c r="U149" s="3"/>
      <c r="X149" s="3"/>
    </row>
    <row r="150" spans="1:24" x14ac:dyDescent="0.25">
      <c r="A150" s="46">
        <v>43952</v>
      </c>
      <c r="B150" s="5">
        <f>'Demand Input'!C32</f>
        <v>33923</v>
      </c>
      <c r="C150" s="5">
        <f>'Demand Input'!C20</f>
        <v>46068</v>
      </c>
      <c r="D150" s="4">
        <f t="shared" si="17"/>
        <v>0.73636797777198926</v>
      </c>
      <c r="E150" s="4"/>
      <c r="F150" s="3"/>
      <c r="I150" s="3"/>
      <c r="L150" s="3"/>
      <c r="O150" s="3"/>
      <c r="R150" s="3"/>
      <c r="U150" s="3"/>
      <c r="X150" s="3"/>
    </row>
    <row r="151" spans="1:24" x14ac:dyDescent="0.25">
      <c r="A151" s="46">
        <v>43983</v>
      </c>
      <c r="B151" s="5">
        <f>'Demand Input'!C33</f>
        <v>42862</v>
      </c>
      <c r="C151" s="5">
        <f>'Demand Input'!C21</f>
        <v>52164</v>
      </c>
      <c r="D151" s="4">
        <f t="shared" si="17"/>
        <v>0.82167778544590142</v>
      </c>
      <c r="E151" s="4"/>
      <c r="F151" s="3"/>
      <c r="I151" s="3"/>
      <c r="L151" s="3"/>
      <c r="O151" s="3"/>
      <c r="R151" s="3"/>
      <c r="U151" s="3"/>
      <c r="X151" s="3"/>
    </row>
    <row r="152" spans="1:24" x14ac:dyDescent="0.25">
      <c r="A152" s="46">
        <v>44013</v>
      </c>
      <c r="B152" s="5">
        <f>'Demand Input'!C34</f>
        <v>55350</v>
      </c>
      <c r="C152" s="5">
        <f>'Demand Input'!C22</f>
        <v>52094</v>
      </c>
      <c r="D152" s="4">
        <f t="shared" si="17"/>
        <v>1.0625023995085807</v>
      </c>
      <c r="E152" s="4"/>
      <c r="F152" s="3"/>
      <c r="I152" s="3"/>
      <c r="L152" s="3"/>
      <c r="O152" s="3"/>
      <c r="R152" s="3"/>
      <c r="U152" s="3"/>
      <c r="X152" s="3"/>
    </row>
    <row r="153" spans="1:24" x14ac:dyDescent="0.25">
      <c r="A153" s="46">
        <v>44044</v>
      </c>
      <c r="B153" s="5">
        <f>'Demand Input'!C35</f>
        <v>50435</v>
      </c>
      <c r="C153" s="5">
        <f>'Demand Input'!C23</f>
        <v>59449</v>
      </c>
      <c r="D153" s="4">
        <f t="shared" si="17"/>
        <v>0.84837423674073575</v>
      </c>
      <c r="E153" s="4"/>
      <c r="F153" s="3"/>
      <c r="I153" s="3"/>
      <c r="L153" s="3"/>
      <c r="O153" s="3"/>
      <c r="R153" s="3"/>
      <c r="U153" s="3"/>
      <c r="X153" s="3"/>
    </row>
    <row r="154" spans="1:24" x14ac:dyDescent="0.25">
      <c r="A154" s="46">
        <v>44075</v>
      </c>
      <c r="B154" s="5">
        <f>'Demand Input'!C36</f>
        <v>49956</v>
      </c>
      <c r="C154" s="5">
        <f>'Demand Input'!C24</f>
        <v>47706</v>
      </c>
      <c r="D154" s="4">
        <f t="shared" si="17"/>
        <v>1.0471638787573889</v>
      </c>
      <c r="E154" s="4"/>
      <c r="F154" s="3"/>
      <c r="I154" s="3"/>
      <c r="L154" s="3"/>
      <c r="O154" s="3"/>
      <c r="R154" s="3"/>
      <c r="U154" s="3"/>
      <c r="X154" s="3"/>
    </row>
    <row r="155" spans="1:24" x14ac:dyDescent="0.25">
      <c r="A155" s="46">
        <v>44105</v>
      </c>
      <c r="B155" s="5">
        <f>'Demand Input'!C37</f>
        <v>42806</v>
      </c>
      <c r="C155" s="5">
        <f>'Demand Input'!C25</f>
        <v>44393</v>
      </c>
      <c r="D155" s="4">
        <f t="shared" si="17"/>
        <v>0.964251120672178</v>
      </c>
      <c r="E155" s="4"/>
      <c r="F155" s="3"/>
      <c r="I155" s="3"/>
      <c r="L155" s="3"/>
      <c r="O155" s="3"/>
      <c r="R155" s="3"/>
      <c r="U155" s="3"/>
      <c r="X155" s="3"/>
    </row>
    <row r="156" spans="1:24" x14ac:dyDescent="0.25">
      <c r="A156" s="46">
        <v>44136</v>
      </c>
      <c r="B156" s="5">
        <f>'Demand Input'!C38</f>
        <v>33597</v>
      </c>
      <c r="C156" s="5">
        <f>'Demand Input'!C26</f>
        <v>51699</v>
      </c>
      <c r="D156" s="4">
        <f t="shared" si="17"/>
        <v>0.64985783090582028</v>
      </c>
      <c r="E156" s="4"/>
      <c r="F156" s="3"/>
      <c r="I156" s="3"/>
      <c r="L156" s="3"/>
      <c r="O156" s="3"/>
      <c r="R156" s="3"/>
      <c r="U156" s="3"/>
      <c r="X156" s="3"/>
    </row>
    <row r="157" spans="1:24" x14ac:dyDescent="0.25">
      <c r="A157" s="46">
        <v>44166</v>
      </c>
      <c r="B157" s="5">
        <f>'Demand Input'!C39</f>
        <v>39277</v>
      </c>
      <c r="C157" s="5">
        <f>'Demand Input'!C27</f>
        <v>41635</v>
      </c>
      <c r="D157" s="4">
        <f t="shared" si="17"/>
        <v>0.9433649573675994</v>
      </c>
      <c r="E157" s="4"/>
    </row>
    <row r="158" spans="1:24" x14ac:dyDescent="0.25">
      <c r="A158" s="46">
        <v>44197</v>
      </c>
      <c r="B158" s="5">
        <f>'Demand Input'!C40</f>
        <v>34595</v>
      </c>
      <c r="C158" s="5">
        <f>'Demand Input'!C28</f>
        <v>42003</v>
      </c>
      <c r="D158" s="4">
        <f t="shared" si="17"/>
        <v>0.82363164535866484</v>
      </c>
      <c r="E158" s="4"/>
    </row>
    <row r="159" spans="1:24" x14ac:dyDescent="0.25">
      <c r="A159" s="46">
        <v>44228</v>
      </c>
      <c r="B159" s="5">
        <f>'Demand Input'!H17</f>
        <v>35390</v>
      </c>
      <c r="C159" s="5">
        <f>B147</f>
        <v>36720</v>
      </c>
      <c r="D159" s="4">
        <f t="shared" si="17"/>
        <v>0.96377995642701531</v>
      </c>
      <c r="E159" s="4"/>
    </row>
    <row r="160" spans="1:24" x14ac:dyDescent="0.25">
      <c r="A160" s="46">
        <v>44256</v>
      </c>
      <c r="B160" s="5">
        <f>'Demand Input'!H18</f>
        <v>37846</v>
      </c>
      <c r="C160" s="5">
        <f t="shared" ref="C160:C171" si="18">B148</f>
        <v>33872</v>
      </c>
      <c r="D160" s="4">
        <f t="shared" si="17"/>
        <v>1.1173240434577232</v>
      </c>
      <c r="E160" s="4"/>
    </row>
    <row r="161" spans="1:24" x14ac:dyDescent="0.25">
      <c r="A161" s="46">
        <v>44287</v>
      </c>
      <c r="B161" s="5">
        <f>'Demand Input'!H19</f>
        <v>38666</v>
      </c>
      <c r="C161" s="5">
        <f t="shared" si="18"/>
        <v>28794</v>
      </c>
      <c r="D161" s="4">
        <f t="shared" si="17"/>
        <v>1.3428492046954226</v>
      </c>
      <c r="E161" s="4"/>
    </row>
    <row r="162" spans="1:24" x14ac:dyDescent="0.25">
      <c r="A162" s="46">
        <v>44317</v>
      </c>
      <c r="B162" s="5">
        <f>'Demand Input'!H20</f>
        <v>40521</v>
      </c>
      <c r="C162" s="5">
        <f t="shared" si="18"/>
        <v>33923</v>
      </c>
      <c r="D162" s="4">
        <f t="shared" si="17"/>
        <v>1.194499307254665</v>
      </c>
      <c r="E162" s="4"/>
      <c r="F162" s="4"/>
      <c r="I162" s="4"/>
      <c r="L162" s="4"/>
      <c r="O162" s="4"/>
      <c r="R162" s="4"/>
      <c r="U162" s="4"/>
      <c r="X162" s="4"/>
    </row>
    <row r="163" spans="1:24" x14ac:dyDescent="0.25">
      <c r="A163" s="46">
        <v>44348</v>
      </c>
      <c r="B163" s="5">
        <f>'Demand Input'!H21</f>
        <v>48058</v>
      </c>
      <c r="C163" s="5">
        <f t="shared" si="18"/>
        <v>42862</v>
      </c>
      <c r="D163" s="4">
        <f t="shared" si="17"/>
        <v>1.1212262610237507</v>
      </c>
      <c r="E163" s="4"/>
      <c r="F163" s="4"/>
      <c r="I163" s="4"/>
      <c r="L163" s="4"/>
      <c r="O163" s="4"/>
      <c r="R163" s="4"/>
      <c r="U163" s="4"/>
      <c r="X163" s="4"/>
    </row>
    <row r="164" spans="1:24" x14ac:dyDescent="0.25">
      <c r="A164" s="46">
        <v>44378</v>
      </c>
      <c r="B164" s="5">
        <f>'Demand Input'!H22</f>
        <v>47251</v>
      </c>
      <c r="C164" s="5">
        <f t="shared" si="18"/>
        <v>55350</v>
      </c>
      <c r="D164" s="4">
        <f t="shared" si="17"/>
        <v>0.85367660343270102</v>
      </c>
      <c r="E164" s="4"/>
      <c r="F164" s="4"/>
      <c r="I164" s="4"/>
      <c r="L164" s="4"/>
      <c r="O164" s="4"/>
      <c r="R164" s="4"/>
      <c r="U164" s="4"/>
      <c r="X164" s="4"/>
    </row>
    <row r="165" spans="1:24" x14ac:dyDescent="0.25">
      <c r="A165" s="46">
        <v>44409</v>
      </c>
      <c r="B165" s="5">
        <f>'Demand Input'!H23</f>
        <v>47854</v>
      </c>
      <c r="C165" s="5">
        <f t="shared" si="18"/>
        <v>50435</v>
      </c>
      <c r="D165" s="4">
        <f t="shared" si="17"/>
        <v>0.94882522058094576</v>
      </c>
      <c r="E165" s="4"/>
      <c r="F165" s="4"/>
      <c r="I165" s="4"/>
      <c r="L165" s="4"/>
      <c r="O165" s="4"/>
      <c r="R165" s="4"/>
      <c r="U165" s="4"/>
      <c r="X165" s="4"/>
    </row>
    <row r="166" spans="1:24" x14ac:dyDescent="0.25">
      <c r="A166" s="46">
        <v>44440</v>
      </c>
      <c r="B166" s="5">
        <f>'Demand Input'!H24</f>
        <v>45089</v>
      </c>
      <c r="C166" s="5">
        <f t="shared" si="18"/>
        <v>49956</v>
      </c>
      <c r="D166" s="4">
        <f t="shared" si="17"/>
        <v>0.90257426535351104</v>
      </c>
      <c r="E166" s="4"/>
      <c r="F166" s="4"/>
      <c r="I166" s="4"/>
      <c r="L166" s="4"/>
      <c r="O166" s="4"/>
      <c r="R166" s="4"/>
      <c r="U166" s="4"/>
      <c r="X166" s="4"/>
    </row>
    <row r="167" spans="1:24" x14ac:dyDescent="0.25">
      <c r="A167" s="46">
        <v>44470</v>
      </c>
      <c r="B167" s="5">
        <f>'Demand Input'!H25</f>
        <v>41999</v>
      </c>
      <c r="C167" s="5">
        <f t="shared" si="18"/>
        <v>42806</v>
      </c>
      <c r="D167" s="4">
        <f t="shared" si="17"/>
        <v>0.98114750268653927</v>
      </c>
      <c r="E167" s="4"/>
      <c r="F167" s="4"/>
      <c r="I167" s="4"/>
      <c r="L167" s="4"/>
      <c r="O167" s="4"/>
      <c r="R167" s="4"/>
      <c r="U167" s="4"/>
      <c r="X167" s="4"/>
    </row>
    <row r="168" spans="1:24" x14ac:dyDescent="0.25">
      <c r="A168" s="46">
        <v>44501</v>
      </c>
      <c r="B168" s="5">
        <f>'Demand Input'!H26</f>
        <v>33892</v>
      </c>
      <c r="C168" s="5">
        <f t="shared" si="18"/>
        <v>33597</v>
      </c>
      <c r="D168" s="4">
        <f t="shared" si="17"/>
        <v>1.0087805458820729</v>
      </c>
      <c r="E168" s="4"/>
      <c r="F168" s="4"/>
      <c r="I168" s="4"/>
      <c r="L168" s="4"/>
      <c r="O168" s="4"/>
      <c r="R168" s="4"/>
      <c r="U168" s="4"/>
      <c r="X168" s="4"/>
    </row>
    <row r="169" spans="1:24" x14ac:dyDescent="0.25">
      <c r="A169" s="46">
        <v>44531</v>
      </c>
      <c r="B169" s="5">
        <f>'Demand Input'!H27</f>
        <v>37668</v>
      </c>
      <c r="C169" s="5">
        <f t="shared" si="18"/>
        <v>39277</v>
      </c>
      <c r="D169" s="4">
        <f t="shared" si="17"/>
        <v>0.95903454948188505</v>
      </c>
      <c r="E169" s="4"/>
      <c r="F169" s="4"/>
      <c r="I169" s="4"/>
      <c r="L169" s="4"/>
      <c r="O169" s="4"/>
      <c r="R169" s="4"/>
      <c r="U169" s="4"/>
      <c r="X169" s="4"/>
    </row>
    <row r="170" spans="1:24" x14ac:dyDescent="0.25">
      <c r="A170" s="46">
        <v>44562</v>
      </c>
      <c r="B170" s="5">
        <f>'Demand Input'!H28</f>
        <v>37113</v>
      </c>
      <c r="C170" s="5">
        <f t="shared" si="18"/>
        <v>34595</v>
      </c>
      <c r="D170" s="4">
        <f t="shared" si="17"/>
        <v>1.0727850845497904</v>
      </c>
      <c r="E170" s="4"/>
      <c r="F170" s="4"/>
      <c r="I170" s="4"/>
      <c r="L170" s="4"/>
      <c r="O170" s="4"/>
      <c r="R170" s="4"/>
      <c r="U170" s="4"/>
      <c r="X170" s="4"/>
    </row>
    <row r="171" spans="1:24" x14ac:dyDescent="0.25">
      <c r="A171" s="46">
        <v>44593</v>
      </c>
      <c r="B171" s="5">
        <f>'Demand Input'!H29</f>
        <v>33575</v>
      </c>
      <c r="C171" s="5">
        <f t="shared" si="18"/>
        <v>35390</v>
      </c>
      <c r="D171" s="4">
        <f t="shared" si="17"/>
        <v>0.94871432608081374</v>
      </c>
      <c r="E171" s="4"/>
      <c r="F171" s="4"/>
      <c r="I171" s="4"/>
      <c r="L171" s="4"/>
      <c r="O171" s="4"/>
      <c r="R171" s="4"/>
      <c r="U171" s="4"/>
      <c r="X171" s="4"/>
    </row>
    <row r="172" spans="1:24" x14ac:dyDescent="0.25">
      <c r="A172" s="46">
        <v>44621</v>
      </c>
      <c r="B172" s="5">
        <v>40528</v>
      </c>
      <c r="C172" s="5">
        <f t="shared" ref="C172" si="19">B160</f>
        <v>37846</v>
      </c>
      <c r="D172" s="4">
        <f t="shared" ref="D172" si="20">B172/C172</f>
        <v>1.0708661417322836</v>
      </c>
      <c r="E172" s="4"/>
      <c r="F172" s="4"/>
      <c r="I172" s="4"/>
      <c r="L172" s="4"/>
      <c r="O172" s="4"/>
      <c r="R172" s="4"/>
      <c r="U172" s="4"/>
      <c r="X172" s="4"/>
    </row>
    <row r="173" spans="1:24" x14ac:dyDescent="0.25">
      <c r="A173" s="46">
        <v>44652</v>
      </c>
      <c r="B173" s="5">
        <v>36391</v>
      </c>
      <c r="C173" s="5">
        <f t="shared" ref="C173:C177" si="21">B161</f>
        <v>38666</v>
      </c>
      <c r="D173" s="4">
        <f t="shared" ref="D173:D177" si="22">B173/C173</f>
        <v>0.94116277866859777</v>
      </c>
      <c r="E173" s="4"/>
      <c r="F173" s="4"/>
      <c r="I173" s="4"/>
      <c r="L173" s="4"/>
      <c r="O173" s="4"/>
      <c r="R173" s="4"/>
      <c r="U173" s="4"/>
      <c r="X173" s="4"/>
    </row>
    <row r="174" spans="1:24" x14ac:dyDescent="0.25">
      <c r="A174" s="46">
        <v>44682</v>
      </c>
      <c r="B174" s="5">
        <v>41660</v>
      </c>
      <c r="C174" s="5">
        <f t="shared" si="21"/>
        <v>40521</v>
      </c>
      <c r="D174" s="4">
        <f t="shared" si="22"/>
        <v>1.0281088818143678</v>
      </c>
      <c r="E174" s="4"/>
      <c r="F174" s="4"/>
      <c r="I174" s="4"/>
      <c r="L174" s="4"/>
      <c r="O174" s="4"/>
      <c r="R174" s="4"/>
      <c r="U174" s="4"/>
      <c r="X174" s="4"/>
    </row>
    <row r="175" spans="1:24" x14ac:dyDescent="0.25">
      <c r="A175" s="46">
        <v>44713</v>
      </c>
      <c r="B175" s="5">
        <v>50657</v>
      </c>
      <c r="C175" s="5">
        <f t="shared" si="21"/>
        <v>48058</v>
      </c>
      <c r="D175" s="4">
        <f t="shared" si="22"/>
        <v>1.0540804860793209</v>
      </c>
      <c r="E175" s="4"/>
      <c r="F175" s="4"/>
      <c r="I175" s="4"/>
      <c r="L175" s="4"/>
      <c r="O175" s="4"/>
      <c r="R175" s="4"/>
      <c r="U175" s="4"/>
      <c r="X175" s="4"/>
    </row>
    <row r="176" spans="1:24" x14ac:dyDescent="0.25">
      <c r="A176" s="46">
        <v>44743</v>
      </c>
      <c r="B176" s="5">
        <v>53316</v>
      </c>
      <c r="C176" s="5">
        <f t="shared" si="21"/>
        <v>47251</v>
      </c>
      <c r="D176" s="4">
        <f t="shared" si="22"/>
        <v>1.128357071808004</v>
      </c>
      <c r="E176" s="4"/>
      <c r="F176" s="4"/>
      <c r="I176" s="4"/>
      <c r="L176" s="4"/>
      <c r="O176" s="4"/>
      <c r="R176" s="4"/>
      <c r="U176" s="4"/>
      <c r="X176" s="4"/>
    </row>
    <row r="177" spans="1:24" x14ac:dyDescent="0.25">
      <c r="A177" s="46">
        <v>44774</v>
      </c>
      <c r="B177" s="5">
        <v>54245</v>
      </c>
      <c r="C177" s="5">
        <f t="shared" si="21"/>
        <v>47854</v>
      </c>
      <c r="D177" s="4">
        <f t="shared" si="22"/>
        <v>1.133552054164751</v>
      </c>
      <c r="E177" s="4"/>
      <c r="F177" s="4"/>
      <c r="I177" s="4"/>
      <c r="L177" s="4"/>
      <c r="O177" s="4"/>
      <c r="R177" s="4"/>
      <c r="U177" s="4"/>
      <c r="X177" s="4"/>
    </row>
    <row r="178" spans="1:24" x14ac:dyDescent="0.25">
      <c r="A178" s="46">
        <v>44805</v>
      </c>
      <c r="B178" s="5">
        <v>47677</v>
      </c>
      <c r="C178" s="5">
        <f t="shared" ref="C178" si="23">B166</f>
        <v>45089</v>
      </c>
      <c r="D178" s="4">
        <f t="shared" ref="D178" si="24">B178/C178</f>
        <v>1.0573975914302822</v>
      </c>
      <c r="E178" s="4"/>
      <c r="F178" s="4"/>
      <c r="I178" s="4"/>
      <c r="L178" s="4"/>
      <c r="O178" s="4"/>
      <c r="R178" s="4"/>
      <c r="U178" s="4"/>
      <c r="X178" s="4"/>
    </row>
    <row r="179" spans="1:24" x14ac:dyDescent="0.25">
      <c r="A179" s="46">
        <v>44835</v>
      </c>
      <c r="B179" s="5"/>
      <c r="C179" s="5"/>
      <c r="D179" s="4"/>
      <c r="E179" s="4"/>
      <c r="F179" s="4"/>
      <c r="I179" s="4"/>
      <c r="L179" s="4"/>
      <c r="O179" s="4"/>
      <c r="R179" s="4"/>
      <c r="U179" s="4"/>
      <c r="X179" s="4"/>
    </row>
    <row r="180" spans="1:24" x14ac:dyDescent="0.25">
      <c r="A180" s="46">
        <v>44866</v>
      </c>
      <c r="B180" s="5"/>
      <c r="C180" s="5"/>
      <c r="D180" s="4"/>
      <c r="E180" s="4"/>
      <c r="F180" s="4"/>
      <c r="I180" s="4"/>
      <c r="L180" s="4"/>
      <c r="O180" s="4"/>
      <c r="R180" s="4"/>
      <c r="U180" s="4"/>
      <c r="X180" s="4"/>
    </row>
    <row r="181" spans="1:24" x14ac:dyDescent="0.25">
      <c r="A181" s="46">
        <v>44896</v>
      </c>
      <c r="B181" s="5"/>
      <c r="C181" s="5"/>
      <c r="D181" s="4"/>
      <c r="E181" s="4"/>
      <c r="F181" s="4"/>
      <c r="I181" s="4"/>
      <c r="L181" s="4"/>
      <c r="O181" s="4"/>
      <c r="R181" s="4"/>
      <c r="U181" s="4"/>
      <c r="X181" s="4"/>
    </row>
    <row r="182" spans="1:24" x14ac:dyDescent="0.25">
      <c r="A182" s="46">
        <v>44927</v>
      </c>
      <c r="B182" s="5"/>
      <c r="C182" s="5"/>
      <c r="D182" s="4"/>
      <c r="E182" s="4"/>
      <c r="F182" s="4"/>
      <c r="I182" s="4"/>
      <c r="L182" s="4"/>
      <c r="O182" s="4"/>
      <c r="R182" s="4"/>
      <c r="U182" s="4"/>
      <c r="X182" s="4"/>
    </row>
    <row r="184" spans="1:24" x14ac:dyDescent="0.25">
      <c r="A184" s="6" t="str">
        <f>"Wholesale Demand ("&amp;'Demand Input'!$C$8&amp;")"</f>
        <v>Wholesale Demand (Kgal)</v>
      </c>
    </row>
    <row r="185" spans="1:24" x14ac:dyDescent="0.25">
      <c r="A185" s="1" t="s">
        <v>3</v>
      </c>
      <c r="B185" s="2" t="s">
        <v>0</v>
      </c>
      <c r="C185" s="2" t="s">
        <v>1</v>
      </c>
      <c r="D185" s="56" t="s">
        <v>7</v>
      </c>
      <c r="E185" s="2"/>
    </row>
    <row r="186" spans="1:24" x14ac:dyDescent="0.25">
      <c r="A186" s="46">
        <v>43862</v>
      </c>
      <c r="B186" s="5">
        <f>'Demand Input'!D29</f>
        <v>5662</v>
      </c>
      <c r="C186" s="5">
        <f>'Demand Input'!D17</f>
        <v>7328</v>
      </c>
      <c r="D186" s="4">
        <f t="shared" ref="D186:D209" si="25">B186/C186</f>
        <v>0.77265283842794763</v>
      </c>
      <c r="E186" s="4"/>
      <c r="F186" s="3"/>
      <c r="I186" s="3"/>
      <c r="L186" s="3"/>
      <c r="O186" s="3"/>
      <c r="R186" s="3"/>
      <c r="U186" s="3"/>
      <c r="X186" s="3"/>
    </row>
    <row r="187" spans="1:24" x14ac:dyDescent="0.25">
      <c r="A187" s="46">
        <v>43891</v>
      </c>
      <c r="B187" s="5">
        <f>'Demand Input'!D30</f>
        <v>8964</v>
      </c>
      <c r="C187" s="5">
        <f>'Demand Input'!D18</f>
        <v>6673</v>
      </c>
      <c r="D187" s="4">
        <f t="shared" si="25"/>
        <v>1.3433238423497678</v>
      </c>
      <c r="E187" s="4"/>
      <c r="F187" s="3"/>
      <c r="I187" s="3"/>
      <c r="L187" s="3"/>
      <c r="O187" s="3"/>
      <c r="R187" s="3"/>
      <c r="U187" s="3"/>
      <c r="X187" s="3"/>
    </row>
    <row r="188" spans="1:24" x14ac:dyDescent="0.25">
      <c r="A188" s="46">
        <v>43922</v>
      </c>
      <c r="B188" s="5">
        <f>'Demand Input'!D31</f>
        <v>5557</v>
      </c>
      <c r="C188" s="5">
        <f>'Demand Input'!D19</f>
        <v>9201</v>
      </c>
      <c r="D188" s="4">
        <f t="shared" si="25"/>
        <v>0.60395609172915987</v>
      </c>
      <c r="E188" s="4"/>
      <c r="F188" s="3"/>
      <c r="I188" s="3"/>
      <c r="L188" s="3"/>
      <c r="O188" s="3"/>
      <c r="R188" s="3"/>
      <c r="U188" s="3"/>
      <c r="X188" s="3"/>
    </row>
    <row r="189" spans="1:24" x14ac:dyDescent="0.25">
      <c r="A189" s="46">
        <v>43952</v>
      </c>
      <c r="B189" s="5">
        <f>'Demand Input'!D32</f>
        <v>22105</v>
      </c>
      <c r="C189" s="5">
        <f>'Demand Input'!D20</f>
        <v>12299</v>
      </c>
      <c r="D189" s="4">
        <f t="shared" si="25"/>
        <v>1.7973005935441906</v>
      </c>
      <c r="E189" s="4"/>
      <c r="F189" s="3"/>
      <c r="I189" s="3"/>
      <c r="L189" s="3"/>
      <c r="O189" s="3"/>
      <c r="R189" s="3"/>
      <c r="U189" s="3"/>
      <c r="X189" s="3"/>
    </row>
    <row r="190" spans="1:24" x14ac:dyDescent="0.25">
      <c r="A190" s="46">
        <v>43983</v>
      </c>
      <c r="B190" s="5">
        <f>'Demand Input'!D33</f>
        <v>56817</v>
      </c>
      <c r="C190" s="5">
        <f>'Demand Input'!D21</f>
        <v>49180</v>
      </c>
      <c r="D190" s="4">
        <f t="shared" si="25"/>
        <v>1.155286701911346</v>
      </c>
      <c r="E190" s="4"/>
      <c r="F190" s="3"/>
      <c r="I190" s="3"/>
      <c r="L190" s="3"/>
      <c r="O190" s="3"/>
      <c r="R190" s="3"/>
      <c r="U190" s="3"/>
      <c r="X190" s="3"/>
    </row>
    <row r="191" spans="1:24" x14ac:dyDescent="0.25">
      <c r="A191" s="46">
        <v>44013</v>
      </c>
      <c r="B191" s="5">
        <f>'Demand Input'!D34</f>
        <v>76109</v>
      </c>
      <c r="C191" s="5">
        <f>'Demand Input'!D22</f>
        <v>48620</v>
      </c>
      <c r="D191" s="4">
        <f t="shared" si="25"/>
        <v>1.5653846153846154</v>
      </c>
      <c r="E191" s="4"/>
      <c r="F191" s="3"/>
      <c r="I191" s="3"/>
      <c r="L191" s="3"/>
      <c r="O191" s="3"/>
      <c r="R191" s="3"/>
      <c r="U191" s="3"/>
      <c r="X191" s="3"/>
    </row>
    <row r="192" spans="1:24" x14ac:dyDescent="0.25">
      <c r="A192" s="46">
        <v>44044</v>
      </c>
      <c r="B192" s="5">
        <f>'Demand Input'!D35</f>
        <v>55541</v>
      </c>
      <c r="C192" s="5">
        <f>'Demand Input'!D23</f>
        <v>48323</v>
      </c>
      <c r="D192" s="4">
        <f t="shared" si="25"/>
        <v>1.1493698652815429</v>
      </c>
      <c r="E192" s="4"/>
      <c r="F192" s="3"/>
      <c r="I192" s="3"/>
      <c r="L192" s="3"/>
      <c r="O192" s="3"/>
      <c r="R192" s="3"/>
      <c r="U192" s="3"/>
      <c r="X192" s="3"/>
    </row>
    <row r="193" spans="1:24" x14ac:dyDescent="0.25">
      <c r="A193" s="46">
        <v>44075</v>
      </c>
      <c r="B193" s="5">
        <f>'Demand Input'!D36</f>
        <v>47807</v>
      </c>
      <c r="C193" s="5">
        <f>'Demand Input'!D24</f>
        <v>27902</v>
      </c>
      <c r="D193" s="4">
        <f t="shared" si="25"/>
        <v>1.7133897211669415</v>
      </c>
      <c r="E193" s="4"/>
      <c r="F193" s="3"/>
      <c r="I193" s="3"/>
      <c r="L193" s="3"/>
      <c r="O193" s="3"/>
      <c r="R193" s="3"/>
      <c r="U193" s="3"/>
      <c r="X193" s="3"/>
    </row>
    <row r="194" spans="1:24" x14ac:dyDescent="0.25">
      <c r="A194" s="46">
        <v>44105</v>
      </c>
      <c r="B194" s="5">
        <f>'Demand Input'!D37</f>
        <v>26480</v>
      </c>
      <c r="C194" s="5">
        <f>'Demand Input'!D25</f>
        <v>16206</v>
      </c>
      <c r="D194" s="4">
        <f t="shared" si="25"/>
        <v>1.6339627298531407</v>
      </c>
      <c r="E194" s="4"/>
      <c r="G194" s="5"/>
    </row>
    <row r="195" spans="1:24" x14ac:dyDescent="0.25">
      <c r="A195" s="46">
        <v>44136</v>
      </c>
      <c r="B195" s="5">
        <f>'Demand Input'!D38</f>
        <v>9900</v>
      </c>
      <c r="C195" s="5">
        <f>'Demand Input'!D26</f>
        <v>7918</v>
      </c>
      <c r="D195" s="4">
        <f t="shared" si="25"/>
        <v>1.2503157362970447</v>
      </c>
      <c r="E195" s="4"/>
      <c r="G195" s="42"/>
    </row>
    <row r="196" spans="1:24" x14ac:dyDescent="0.25">
      <c r="A196" s="46">
        <v>44166</v>
      </c>
      <c r="B196" s="5">
        <f>'Demand Input'!D39</f>
        <v>8560</v>
      </c>
      <c r="C196" s="5">
        <f>'Demand Input'!D27</f>
        <v>9824</v>
      </c>
      <c r="D196" s="4">
        <f t="shared" si="25"/>
        <v>0.87133550488599354</v>
      </c>
      <c r="E196" s="4"/>
    </row>
    <row r="197" spans="1:24" x14ac:dyDescent="0.25">
      <c r="A197" s="46">
        <v>44197</v>
      </c>
      <c r="B197" s="5">
        <f>'Demand Input'!D40</f>
        <v>9512</v>
      </c>
      <c r="C197" s="5">
        <f>'Demand Input'!D28</f>
        <v>4042</v>
      </c>
      <c r="D197" s="4">
        <f t="shared" si="25"/>
        <v>2.3532904502721426</v>
      </c>
      <c r="E197" s="4"/>
    </row>
    <row r="198" spans="1:24" x14ac:dyDescent="0.25">
      <c r="A198" s="46">
        <v>44228</v>
      </c>
      <c r="B198" s="5">
        <f>'Demand Input'!I17</f>
        <v>5125</v>
      </c>
      <c r="C198" s="5">
        <f>B186</f>
        <v>5662</v>
      </c>
      <c r="D198" s="4">
        <f t="shared" si="25"/>
        <v>0.9051571882726952</v>
      </c>
      <c r="E198" s="4"/>
    </row>
    <row r="199" spans="1:24" x14ac:dyDescent="0.25">
      <c r="A199" s="46">
        <v>44256</v>
      </c>
      <c r="B199" s="5">
        <f>'Demand Input'!I18</f>
        <v>9106</v>
      </c>
      <c r="C199" s="5">
        <f t="shared" ref="C199:C209" si="26">B187</f>
        <v>8964</v>
      </c>
      <c r="D199" s="4">
        <f t="shared" si="25"/>
        <v>1.0158411423471665</v>
      </c>
      <c r="E199" s="4"/>
    </row>
    <row r="200" spans="1:24" x14ac:dyDescent="0.25">
      <c r="A200" s="46">
        <v>44287</v>
      </c>
      <c r="B200" s="5">
        <f>'Demand Input'!I19</f>
        <v>15528</v>
      </c>
      <c r="C200" s="5">
        <f t="shared" si="26"/>
        <v>5557</v>
      </c>
      <c r="D200" s="4">
        <f t="shared" si="25"/>
        <v>2.794313478495591</v>
      </c>
      <c r="E200" s="4"/>
    </row>
    <row r="201" spans="1:24" x14ac:dyDescent="0.25">
      <c r="A201" s="46">
        <v>44317</v>
      </c>
      <c r="B201" s="5">
        <f>'Demand Input'!I20</f>
        <v>38104</v>
      </c>
      <c r="C201" s="5">
        <f t="shared" si="26"/>
        <v>22105</v>
      </c>
      <c r="D201" s="4">
        <f t="shared" si="25"/>
        <v>1.7237729020583579</v>
      </c>
      <c r="E201" s="4"/>
      <c r="F201" s="4"/>
      <c r="I201" s="4"/>
      <c r="L201" s="4"/>
      <c r="O201" s="4"/>
      <c r="R201" s="4"/>
      <c r="U201" s="4"/>
      <c r="X201" s="4"/>
    </row>
    <row r="202" spans="1:24" x14ac:dyDescent="0.25">
      <c r="A202" s="46">
        <v>44348</v>
      </c>
      <c r="B202" s="5">
        <f>'Demand Input'!I21</f>
        <v>48016</v>
      </c>
      <c r="C202" s="5">
        <f t="shared" si="26"/>
        <v>56817</v>
      </c>
      <c r="D202" s="4">
        <f t="shared" si="25"/>
        <v>0.84509917806290369</v>
      </c>
      <c r="E202" s="4"/>
    </row>
    <row r="203" spans="1:24" x14ac:dyDescent="0.25">
      <c r="A203" s="46">
        <v>44378</v>
      </c>
      <c r="B203" s="5">
        <f>'Demand Input'!I22</f>
        <v>40242</v>
      </c>
      <c r="C203" s="5">
        <f t="shared" si="26"/>
        <v>76109</v>
      </c>
      <c r="D203" s="4">
        <f t="shared" si="25"/>
        <v>0.52874167312669984</v>
      </c>
      <c r="E203" s="4"/>
    </row>
    <row r="204" spans="1:24" x14ac:dyDescent="0.25">
      <c r="A204" s="46">
        <v>44409</v>
      </c>
      <c r="B204" s="5">
        <f>'Demand Input'!I23</f>
        <v>40077</v>
      </c>
      <c r="C204" s="5">
        <f t="shared" si="26"/>
        <v>55541</v>
      </c>
      <c r="D204" s="4">
        <f t="shared" si="25"/>
        <v>0.72157505266379796</v>
      </c>
      <c r="E204" s="4"/>
    </row>
    <row r="205" spans="1:24" x14ac:dyDescent="0.25">
      <c r="A205" s="46">
        <v>44440</v>
      </c>
      <c r="B205" s="5">
        <f>'Demand Input'!I24</f>
        <v>32142</v>
      </c>
      <c r="C205" s="5">
        <f t="shared" si="26"/>
        <v>47807</v>
      </c>
      <c r="D205" s="4">
        <f t="shared" si="25"/>
        <v>0.67232832012048449</v>
      </c>
      <c r="E205" s="4"/>
    </row>
    <row r="206" spans="1:24" x14ac:dyDescent="0.25">
      <c r="A206" s="46">
        <v>44470</v>
      </c>
      <c r="B206" s="5">
        <f>'Demand Input'!I25</f>
        <v>24194</v>
      </c>
      <c r="C206" s="5">
        <f t="shared" si="26"/>
        <v>26480</v>
      </c>
      <c r="D206" s="4">
        <f t="shared" si="25"/>
        <v>0.91367069486404839</v>
      </c>
      <c r="E206" s="4"/>
    </row>
    <row r="207" spans="1:24" x14ac:dyDescent="0.25">
      <c r="A207" s="46">
        <v>44501</v>
      </c>
      <c r="B207" s="5">
        <f>'Demand Input'!I26</f>
        <v>23901</v>
      </c>
      <c r="C207" s="5">
        <f t="shared" si="26"/>
        <v>9900</v>
      </c>
      <c r="D207" s="4">
        <f t="shared" si="25"/>
        <v>2.4142424242424241</v>
      </c>
      <c r="E207" s="4"/>
    </row>
    <row r="208" spans="1:24" x14ac:dyDescent="0.25">
      <c r="A208" s="46">
        <v>44531</v>
      </c>
      <c r="B208" s="5">
        <f>'Demand Input'!I27</f>
        <v>26722</v>
      </c>
      <c r="C208" s="5">
        <f t="shared" si="26"/>
        <v>8560</v>
      </c>
      <c r="D208" s="4">
        <f t="shared" si="25"/>
        <v>3.1217289719626167</v>
      </c>
      <c r="E208" s="4"/>
    </row>
    <row r="209" spans="1:4" x14ac:dyDescent="0.25">
      <c r="A209" s="46">
        <v>44562</v>
      </c>
      <c r="B209" s="5">
        <f>'Demand Input'!I28</f>
        <v>10791</v>
      </c>
      <c r="C209" s="5">
        <f t="shared" si="26"/>
        <v>9512</v>
      </c>
      <c r="D209" s="4">
        <f t="shared" si="25"/>
        <v>1.1344617325483599</v>
      </c>
    </row>
    <row r="210" spans="1:4" x14ac:dyDescent="0.25">
      <c r="A210" s="46">
        <v>44593</v>
      </c>
      <c r="B210" s="5">
        <v>243</v>
      </c>
      <c r="C210" s="5">
        <f t="shared" ref="C210:C211" si="27">B198</f>
        <v>5125</v>
      </c>
      <c r="D210" s="4">
        <f t="shared" ref="D210:D211" si="28">B210/C210</f>
        <v>4.7414634146341464E-2</v>
      </c>
    </row>
    <row r="211" spans="1:4" x14ac:dyDescent="0.25">
      <c r="A211" s="46">
        <v>44621</v>
      </c>
      <c r="B211" s="5">
        <v>5698</v>
      </c>
      <c r="C211" s="5">
        <f t="shared" si="27"/>
        <v>9106</v>
      </c>
      <c r="D211" s="4">
        <f t="shared" si="28"/>
        <v>0.62574126949264219</v>
      </c>
    </row>
    <row r="212" spans="1:4" x14ac:dyDescent="0.25">
      <c r="A212" s="46">
        <v>44652</v>
      </c>
      <c r="B212" s="5">
        <v>10969</v>
      </c>
      <c r="C212" s="5">
        <f t="shared" ref="C212:C216" si="29">B200</f>
        <v>15528</v>
      </c>
      <c r="D212" s="4">
        <f t="shared" ref="D212:D216" si="30">B212/C212</f>
        <v>0.7064013395157136</v>
      </c>
    </row>
    <row r="213" spans="1:4" x14ac:dyDescent="0.25">
      <c r="A213" s="46">
        <v>44682</v>
      </c>
      <c r="B213" s="5">
        <v>31016</v>
      </c>
      <c r="C213" s="5">
        <f t="shared" si="29"/>
        <v>38104</v>
      </c>
      <c r="D213" s="4">
        <f t="shared" si="30"/>
        <v>0.81398278395968926</v>
      </c>
    </row>
    <row r="214" spans="1:4" x14ac:dyDescent="0.25">
      <c r="A214" s="46">
        <v>44713</v>
      </c>
      <c r="B214" s="5">
        <v>54204</v>
      </c>
      <c r="C214" s="5">
        <f t="shared" si="29"/>
        <v>48016</v>
      </c>
      <c r="D214" s="4">
        <f t="shared" si="30"/>
        <v>1.1288737087637455</v>
      </c>
    </row>
    <row r="215" spans="1:4" x14ac:dyDescent="0.25">
      <c r="A215" s="46">
        <v>44743</v>
      </c>
      <c r="B215" s="5">
        <v>58207</v>
      </c>
      <c r="C215" s="5">
        <f t="shared" si="29"/>
        <v>40242</v>
      </c>
      <c r="D215" s="4">
        <f t="shared" si="30"/>
        <v>1.4464241339893644</v>
      </c>
    </row>
    <row r="216" spans="1:4" x14ac:dyDescent="0.25">
      <c r="A216" s="46">
        <v>44774</v>
      </c>
      <c r="B216" s="5">
        <v>65734</v>
      </c>
      <c r="C216" s="5">
        <f t="shared" si="29"/>
        <v>40077</v>
      </c>
      <c r="D216" s="4">
        <f t="shared" si="30"/>
        <v>1.6401926291888116</v>
      </c>
    </row>
    <row r="217" spans="1:4" x14ac:dyDescent="0.25">
      <c r="A217" s="46">
        <v>44805</v>
      </c>
      <c r="B217" s="5">
        <v>35424</v>
      </c>
      <c r="C217" s="5">
        <f t="shared" ref="C217" si="31">B205</f>
        <v>32142</v>
      </c>
      <c r="D217" s="4">
        <f t="shared" ref="D217" si="32">B217/C217</f>
        <v>1.1021093895837222</v>
      </c>
    </row>
    <row r="218" spans="1:4" x14ac:dyDescent="0.25">
      <c r="A218" s="46">
        <v>44835</v>
      </c>
      <c r="B218" s="5"/>
      <c r="C218" s="5"/>
    </row>
    <row r="219" spans="1:4" x14ac:dyDescent="0.25">
      <c r="A219" s="46">
        <v>44866</v>
      </c>
      <c r="B219" s="5"/>
      <c r="C219" s="5"/>
    </row>
    <row r="220" spans="1:4" x14ac:dyDescent="0.25">
      <c r="A220" s="46">
        <v>44896</v>
      </c>
      <c r="B220" s="5"/>
      <c r="C220" s="5"/>
    </row>
    <row r="221" spans="1:4" x14ac:dyDescent="0.25">
      <c r="A221" s="46">
        <v>44927</v>
      </c>
      <c r="B221" s="5"/>
      <c r="C221" s="5"/>
    </row>
  </sheetData>
  <mergeCells count="74">
    <mergeCell ref="J47:K47"/>
    <mergeCell ref="J52:K52"/>
    <mergeCell ref="AB39:AC39"/>
    <mergeCell ref="AB44:AC44"/>
    <mergeCell ref="A1:AA1"/>
    <mergeCell ref="P44:Q44"/>
    <mergeCell ref="S44:T44"/>
    <mergeCell ref="D39:E39"/>
    <mergeCell ref="G39:H39"/>
    <mergeCell ref="J39:K39"/>
    <mergeCell ref="M39:N39"/>
    <mergeCell ref="P39:Q39"/>
    <mergeCell ref="S39:T39"/>
    <mergeCell ref="V39:W39"/>
    <mergeCell ref="Y39:Z39"/>
    <mergeCell ref="Y44:Z44"/>
    <mergeCell ref="A65:E65"/>
    <mergeCell ref="V44:W44"/>
    <mergeCell ref="D44:E44"/>
    <mergeCell ref="G44:H44"/>
    <mergeCell ref="J44:K44"/>
    <mergeCell ref="M44:N44"/>
    <mergeCell ref="S47:T47"/>
    <mergeCell ref="V47:W47"/>
    <mergeCell ref="P47:Q47"/>
    <mergeCell ref="P52:Q52"/>
    <mergeCell ref="M47:N47"/>
    <mergeCell ref="M52:N52"/>
    <mergeCell ref="D47:E47"/>
    <mergeCell ref="D52:E52"/>
    <mergeCell ref="G47:H47"/>
    <mergeCell ref="G52:H52"/>
    <mergeCell ref="AK39:AL39"/>
    <mergeCell ref="AK44:AL44"/>
    <mergeCell ref="AE39:AF39"/>
    <mergeCell ref="AE44:AF44"/>
    <mergeCell ref="AH39:AI39"/>
    <mergeCell ref="AH44:AI44"/>
    <mergeCell ref="Y47:Z47"/>
    <mergeCell ref="AB47:AC47"/>
    <mergeCell ref="AE47:AF47"/>
    <mergeCell ref="AH47:AI47"/>
    <mergeCell ref="AK47:AL47"/>
    <mergeCell ref="AB52:AC52"/>
    <mergeCell ref="AE52:AF52"/>
    <mergeCell ref="AH52:AI52"/>
    <mergeCell ref="AK52:AL52"/>
    <mergeCell ref="S52:T52"/>
    <mergeCell ref="V52:W52"/>
    <mergeCell ref="Y52:Z52"/>
    <mergeCell ref="Y55:Z55"/>
    <mergeCell ref="AB55:AC55"/>
    <mergeCell ref="AE55:AF55"/>
    <mergeCell ref="D55:E55"/>
    <mergeCell ref="G55:H55"/>
    <mergeCell ref="J55:K55"/>
    <mergeCell ref="M55:N55"/>
    <mergeCell ref="P55:Q55"/>
    <mergeCell ref="AH55:AI55"/>
    <mergeCell ref="AK55:AL55"/>
    <mergeCell ref="D60:E60"/>
    <mergeCell ref="G60:H60"/>
    <mergeCell ref="J60:K60"/>
    <mergeCell ref="M60:N60"/>
    <mergeCell ref="P60:Q60"/>
    <mergeCell ref="S60:T60"/>
    <mergeCell ref="V60:W60"/>
    <mergeCell ref="Y60:Z60"/>
    <mergeCell ref="AB60:AC60"/>
    <mergeCell ref="AE60:AF60"/>
    <mergeCell ref="AH60:AI60"/>
    <mergeCell ref="AK60:AL60"/>
    <mergeCell ref="S55:T55"/>
    <mergeCell ref="V55:W55"/>
  </mergeCells>
  <phoneticPr fontId="22" type="noConversion"/>
  <pageMargins left="0" right="0.25" top="0.5" bottom="0" header="0" footer="0"/>
  <pageSetup paperSize="3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0"/>
  <sheetViews>
    <sheetView showGridLines="0" zoomScaleNormal="100" zoomScaleSheetLayoutView="100" workbookViewId="0">
      <pane ySplit="11" topLeftCell="A44" activePane="bottomLeft" state="frozen"/>
      <selection pane="bottomLeft" activeCell="I36" sqref="I36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64" t="s">
        <v>19</v>
      </c>
      <c r="B1" s="65"/>
      <c r="C1" s="65"/>
      <c r="D1" s="65"/>
      <c r="E1" s="65"/>
      <c r="F1" s="65"/>
      <c r="G1" s="65"/>
      <c r="H1" s="6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2" ht="15" customHeight="1" x14ac:dyDescent="0.25">
      <c r="A2" s="65"/>
      <c r="B2" s="65"/>
      <c r="C2" s="65"/>
      <c r="D2" s="65"/>
      <c r="E2" s="65"/>
      <c r="F2" s="65"/>
      <c r="G2" s="65"/>
      <c r="H2" s="6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ht="15" customHeight="1" x14ac:dyDescent="0.25">
      <c r="A3" s="65"/>
      <c r="B3" s="65"/>
      <c r="C3" s="65"/>
      <c r="D3" s="65"/>
      <c r="E3" s="65"/>
      <c r="F3" s="65"/>
      <c r="G3" s="65"/>
      <c r="H3" s="65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2" ht="15" customHeight="1" x14ac:dyDescent="0.25">
      <c r="A4" s="65"/>
      <c r="B4" s="65"/>
      <c r="C4" s="65"/>
      <c r="D4" s="65"/>
      <c r="E4" s="65"/>
      <c r="F4" s="65"/>
      <c r="G4" s="65"/>
      <c r="H4" s="6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2" ht="29.25" customHeight="1" x14ac:dyDescent="0.25">
      <c r="A5" s="70" t="str">
        <f>C7</f>
        <v>PAWTUCKET WATER SUPPLY BOARD</v>
      </c>
      <c r="B5" s="70"/>
      <c r="C5" s="70"/>
      <c r="D5" s="70"/>
      <c r="E5" s="70"/>
      <c r="F5" s="70"/>
      <c r="G5" s="70"/>
      <c r="H5" s="70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2" ht="6" customHeight="1" x14ac:dyDescent="0.25">
      <c r="A6" s="28"/>
      <c r="B6" s="28"/>
      <c r="C6" s="28"/>
      <c r="D6" s="28"/>
      <c r="E6" s="28"/>
      <c r="F6" s="28"/>
      <c r="G6" s="28"/>
      <c r="H6" s="2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2" x14ac:dyDescent="0.25">
      <c r="A7" s="28"/>
      <c r="B7" s="29" t="s">
        <v>17</v>
      </c>
      <c r="C7" s="67" t="s">
        <v>39</v>
      </c>
      <c r="D7" s="67"/>
      <c r="E7" s="28"/>
      <c r="F7" s="28"/>
      <c r="G7" s="28"/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2" x14ac:dyDescent="0.25">
      <c r="A8" s="28"/>
      <c r="B8" s="29" t="s">
        <v>15</v>
      </c>
      <c r="C8" s="68" t="s">
        <v>38</v>
      </c>
      <c r="D8" s="68"/>
      <c r="E8" s="28"/>
      <c r="F8" s="28"/>
      <c r="G8" s="28"/>
      <c r="H8" s="28"/>
      <c r="I8"/>
      <c r="J8"/>
      <c r="K8"/>
      <c r="L8"/>
      <c r="M8" s="2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2" x14ac:dyDescent="0.25">
      <c r="A9" s="28"/>
      <c r="B9" s="29" t="s">
        <v>42</v>
      </c>
      <c r="C9" s="68" t="s">
        <v>37</v>
      </c>
      <c r="D9" s="68"/>
      <c r="E9" s="28"/>
      <c r="F9" s="28"/>
      <c r="G9" s="28"/>
      <c r="H9" s="2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2" ht="6.75" customHeight="1" x14ac:dyDescent="0.25">
      <c r="A10" s="28"/>
      <c r="B10" s="28"/>
      <c r="C10" s="28"/>
      <c r="D10" s="28"/>
      <c r="E10" s="28"/>
      <c r="F10" s="28"/>
      <c r="G10" s="28"/>
      <c r="H10" s="2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2" ht="2.25" customHeight="1" x14ac:dyDescent="0.25">
      <c r="A11" s="28"/>
      <c r="B11" s="63"/>
      <c r="C11" s="63"/>
      <c r="D11" s="63"/>
      <c r="E11" s="63"/>
      <c r="F11" s="63"/>
      <c r="G11" s="63"/>
      <c r="H11" s="6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2" ht="6.75" customHeight="1" x14ac:dyDescent="0.25">
      <c r="A12" s="28"/>
      <c r="B12" s="28"/>
      <c r="C12" s="28"/>
      <c r="D12" s="28"/>
      <c r="E12" s="28"/>
      <c r="F12" s="28"/>
      <c r="G12" s="28"/>
      <c r="H12" s="2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2" ht="21.75" customHeight="1" x14ac:dyDescent="0.35">
      <c r="A13" s="30"/>
      <c r="B13" s="66" t="str">
        <f>"Input Customer Demand ("&amp;C8&amp;")"</f>
        <v>Input Customer Demand (Kgal)</v>
      </c>
      <c r="C13" s="66"/>
      <c r="D13" s="66"/>
      <c r="E13" s="66"/>
      <c r="F13" s="66"/>
      <c r="G13" s="66"/>
      <c r="H13" s="6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2" x14ac:dyDescent="0.25">
      <c r="A14" s="30"/>
      <c r="B14" s="61" t="s">
        <v>16</v>
      </c>
      <c r="C14" s="61"/>
      <c r="D14" s="61"/>
      <c r="E14" s="61"/>
      <c r="F14" s="61"/>
      <c r="G14" s="61"/>
      <c r="H14" s="6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2" x14ac:dyDescent="0.25">
      <c r="A15" s="28"/>
      <c r="B15" s="69" t="s">
        <v>50</v>
      </c>
      <c r="C15" s="69"/>
      <c r="D15" s="69"/>
      <c r="E15" s="28"/>
      <c r="F15" s="69" t="s">
        <v>51</v>
      </c>
      <c r="G15" s="69"/>
      <c r="H15" s="6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2" x14ac:dyDescent="0.25">
      <c r="A16" s="15" t="s">
        <v>3</v>
      </c>
      <c r="B16" s="15" t="s">
        <v>4</v>
      </c>
      <c r="C16" s="15" t="s">
        <v>5</v>
      </c>
      <c r="D16" s="15" t="s">
        <v>6</v>
      </c>
      <c r="E16" s="14"/>
      <c r="F16" s="15" t="s">
        <v>3</v>
      </c>
      <c r="G16" s="15" t="s">
        <v>4</v>
      </c>
      <c r="H16" s="15" t="s">
        <v>5</v>
      </c>
      <c r="I16" s="15" t="s">
        <v>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x14ac:dyDescent="0.25">
      <c r="A17" s="50">
        <v>43497</v>
      </c>
      <c r="B17" s="18">
        <v>132905</v>
      </c>
      <c r="C17" s="18">
        <v>38439</v>
      </c>
      <c r="D17" s="18">
        <v>7328</v>
      </c>
      <c r="E17" s="19"/>
      <c r="F17" s="50">
        <v>44228</v>
      </c>
      <c r="G17" s="18">
        <v>135791</v>
      </c>
      <c r="H17" s="18">
        <v>35390</v>
      </c>
      <c r="I17" s="18">
        <v>5125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x14ac:dyDescent="0.25">
      <c r="A18" s="50">
        <v>43525</v>
      </c>
      <c r="B18" s="18">
        <v>146212</v>
      </c>
      <c r="C18" s="18">
        <v>41545</v>
      </c>
      <c r="D18" s="18">
        <v>6673</v>
      </c>
      <c r="E18" s="19"/>
      <c r="F18" s="50">
        <v>44256</v>
      </c>
      <c r="G18" s="18">
        <v>147789</v>
      </c>
      <c r="H18" s="18">
        <v>37846</v>
      </c>
      <c r="I18" s="18">
        <v>9106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x14ac:dyDescent="0.25">
      <c r="A19" s="50">
        <v>43556</v>
      </c>
      <c r="B19" s="18">
        <v>140621</v>
      </c>
      <c r="C19" s="18">
        <v>39390</v>
      </c>
      <c r="D19" s="18">
        <v>9201</v>
      </c>
      <c r="E19" s="19"/>
      <c r="F19" s="50">
        <v>44287</v>
      </c>
      <c r="G19" s="18">
        <v>154879</v>
      </c>
      <c r="H19" s="18">
        <v>38666</v>
      </c>
      <c r="I19" s="18">
        <v>15528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x14ac:dyDescent="0.25">
      <c r="A20" s="50">
        <v>43586</v>
      </c>
      <c r="B20" s="18">
        <v>162790</v>
      </c>
      <c r="C20" s="18">
        <v>46068</v>
      </c>
      <c r="D20" s="18">
        <v>12299</v>
      </c>
      <c r="E20" s="19"/>
      <c r="F20" s="50">
        <v>44317</v>
      </c>
      <c r="G20" s="18">
        <v>162769</v>
      </c>
      <c r="H20" s="18">
        <v>40521</v>
      </c>
      <c r="I20" s="18">
        <v>38104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2" x14ac:dyDescent="0.25">
      <c r="A21" s="50">
        <v>43617</v>
      </c>
      <c r="B21" s="18">
        <v>194665</v>
      </c>
      <c r="C21" s="18">
        <v>52164</v>
      </c>
      <c r="D21" s="18">
        <v>49180</v>
      </c>
      <c r="E21" s="19"/>
      <c r="F21" s="50">
        <v>44348</v>
      </c>
      <c r="G21" s="18">
        <v>190687</v>
      </c>
      <c r="H21" s="18">
        <v>48058</v>
      </c>
      <c r="I21" s="18">
        <v>48016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x14ac:dyDescent="0.25">
      <c r="A22" s="50">
        <v>43647</v>
      </c>
      <c r="B22" s="18">
        <v>194086</v>
      </c>
      <c r="C22" s="18">
        <v>52094</v>
      </c>
      <c r="D22" s="18">
        <v>48620</v>
      </c>
      <c r="E22" s="19"/>
      <c r="F22" s="50">
        <v>44378</v>
      </c>
      <c r="G22" s="18">
        <v>178886</v>
      </c>
      <c r="H22" s="18">
        <v>47251</v>
      </c>
      <c r="I22" s="18">
        <v>40242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2" x14ac:dyDescent="0.25">
      <c r="A23" s="50">
        <v>43678</v>
      </c>
      <c r="B23" s="18">
        <v>209888</v>
      </c>
      <c r="C23" s="18">
        <v>59449</v>
      </c>
      <c r="D23" s="18">
        <v>48323</v>
      </c>
      <c r="E23" s="19"/>
      <c r="F23" s="50">
        <v>44409</v>
      </c>
      <c r="G23" s="18">
        <v>176317</v>
      </c>
      <c r="H23" s="18">
        <v>47854</v>
      </c>
      <c r="I23" s="18">
        <v>40077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1:72" x14ac:dyDescent="0.25">
      <c r="A24" s="50">
        <v>43709</v>
      </c>
      <c r="B24" s="18">
        <v>154070</v>
      </c>
      <c r="C24" s="18">
        <v>47706</v>
      </c>
      <c r="D24" s="18">
        <v>27902</v>
      </c>
      <c r="E24" s="19"/>
      <c r="F24" s="50">
        <v>44440</v>
      </c>
      <c r="G24" s="18">
        <v>163837</v>
      </c>
      <c r="H24" s="18">
        <v>45089</v>
      </c>
      <c r="I24" s="18">
        <v>32142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1:72" x14ac:dyDescent="0.25">
      <c r="A25" s="50">
        <v>43739</v>
      </c>
      <c r="B25" s="18">
        <v>151246</v>
      </c>
      <c r="C25" s="18">
        <v>44393</v>
      </c>
      <c r="D25" s="18">
        <v>16206</v>
      </c>
      <c r="E25" s="19"/>
      <c r="F25" s="50">
        <v>44470</v>
      </c>
      <c r="G25" s="18">
        <v>156648</v>
      </c>
      <c r="H25" s="18">
        <v>41999</v>
      </c>
      <c r="I25" s="18">
        <v>24194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1:72" x14ac:dyDescent="0.25">
      <c r="A26" s="50">
        <v>43770</v>
      </c>
      <c r="B26" s="18">
        <v>148146</v>
      </c>
      <c r="C26" s="18">
        <v>51699</v>
      </c>
      <c r="D26" s="18">
        <v>7918</v>
      </c>
      <c r="E26" s="19"/>
      <c r="F26" s="50">
        <v>44501</v>
      </c>
      <c r="G26" s="18">
        <v>144871</v>
      </c>
      <c r="H26" s="18">
        <v>33892</v>
      </c>
      <c r="I26" s="18">
        <v>23901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  <row r="27" spans="1:72" x14ac:dyDescent="0.25">
      <c r="A27" s="50">
        <v>43800</v>
      </c>
      <c r="B27" s="18">
        <v>152941</v>
      </c>
      <c r="C27" s="18">
        <v>41635</v>
      </c>
      <c r="D27" s="18">
        <v>9824</v>
      </c>
      <c r="E27" s="19"/>
      <c r="F27" s="50">
        <v>44531</v>
      </c>
      <c r="G27" s="18">
        <v>155618</v>
      </c>
      <c r="H27" s="18">
        <v>37668</v>
      </c>
      <c r="I27" s="18">
        <v>26722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</row>
    <row r="28" spans="1:72" x14ac:dyDescent="0.25">
      <c r="A28" s="50">
        <v>43831</v>
      </c>
      <c r="B28" s="18">
        <v>152023</v>
      </c>
      <c r="C28" s="18">
        <v>42003</v>
      </c>
      <c r="D28" s="18">
        <v>4042</v>
      </c>
      <c r="E28" s="19"/>
      <c r="F28" s="50">
        <v>44562</v>
      </c>
      <c r="G28" s="18">
        <v>137724</v>
      </c>
      <c r="H28" s="18">
        <v>37113</v>
      </c>
      <c r="I28" s="18">
        <v>10791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</row>
    <row r="29" spans="1:72" x14ac:dyDescent="0.25">
      <c r="A29" s="50">
        <v>43862</v>
      </c>
      <c r="B29" s="18">
        <v>133616</v>
      </c>
      <c r="C29" s="18">
        <v>36720</v>
      </c>
      <c r="D29" s="18">
        <v>5662</v>
      </c>
      <c r="E29" s="19"/>
      <c r="F29" s="50">
        <v>44593</v>
      </c>
      <c r="G29" s="18">
        <v>131769</v>
      </c>
      <c r="H29" s="18">
        <v>33575</v>
      </c>
      <c r="I29" s="18">
        <v>243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</row>
    <row r="30" spans="1:72" x14ac:dyDescent="0.25">
      <c r="A30" s="50">
        <v>43891</v>
      </c>
      <c r="B30" s="18">
        <v>146882</v>
      </c>
      <c r="C30" s="18">
        <v>33872</v>
      </c>
      <c r="D30" s="18">
        <v>8964</v>
      </c>
      <c r="E30" s="19"/>
      <c r="F30" s="50">
        <v>44621</v>
      </c>
      <c r="G30" s="18">
        <v>141832</v>
      </c>
      <c r="H30" s="18">
        <v>40528</v>
      </c>
      <c r="I30" s="18">
        <v>5698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</row>
    <row r="31" spans="1:72" x14ac:dyDescent="0.25">
      <c r="A31" s="50">
        <v>43922</v>
      </c>
      <c r="B31" s="18">
        <v>154955</v>
      </c>
      <c r="C31" s="18">
        <v>28794</v>
      </c>
      <c r="D31" s="18">
        <v>5557</v>
      </c>
      <c r="E31" s="19"/>
      <c r="F31" s="50">
        <v>44652</v>
      </c>
      <c r="G31" s="18">
        <v>144486</v>
      </c>
      <c r="H31" s="18">
        <v>36391</v>
      </c>
      <c r="I31" s="18">
        <v>10969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1:72" x14ac:dyDescent="0.25">
      <c r="A32" s="50">
        <v>43952</v>
      </c>
      <c r="B32" s="18">
        <v>179419</v>
      </c>
      <c r="C32" s="18">
        <v>33923</v>
      </c>
      <c r="D32" s="18">
        <v>22105</v>
      </c>
      <c r="E32" s="19"/>
      <c r="F32" s="50">
        <v>44682</v>
      </c>
      <c r="G32" s="18">
        <v>165127</v>
      </c>
      <c r="H32" s="18">
        <v>41660</v>
      </c>
      <c r="I32" s="18">
        <v>31016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x14ac:dyDescent="0.25">
      <c r="A33" s="50">
        <v>43983</v>
      </c>
      <c r="B33" s="18">
        <v>205078</v>
      </c>
      <c r="C33" s="18">
        <v>42862</v>
      </c>
      <c r="D33" s="18">
        <v>56817</v>
      </c>
      <c r="E33" s="19"/>
      <c r="F33" s="50">
        <v>44713</v>
      </c>
      <c r="G33" s="18">
        <v>182180</v>
      </c>
      <c r="H33" s="18">
        <v>50657</v>
      </c>
      <c r="I33" s="18">
        <v>54204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x14ac:dyDescent="0.25">
      <c r="A34" s="50">
        <v>44013</v>
      </c>
      <c r="B34" s="18">
        <v>229973</v>
      </c>
      <c r="C34" s="18">
        <v>55350</v>
      </c>
      <c r="D34" s="18">
        <v>76109</v>
      </c>
      <c r="E34" s="19"/>
      <c r="F34" s="50">
        <v>44743</v>
      </c>
      <c r="G34" s="18">
        <v>206465</v>
      </c>
      <c r="H34" s="18">
        <v>53316</v>
      </c>
      <c r="I34" s="18">
        <v>58207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x14ac:dyDescent="0.25">
      <c r="A35" s="50">
        <v>44044</v>
      </c>
      <c r="B35" s="18">
        <v>195761</v>
      </c>
      <c r="C35" s="18">
        <v>50435</v>
      </c>
      <c r="D35" s="18">
        <v>55541</v>
      </c>
      <c r="E35" s="19"/>
      <c r="F35" s="50">
        <v>44774</v>
      </c>
      <c r="G35" s="18">
        <v>193258</v>
      </c>
      <c r="H35" s="18">
        <v>54245</v>
      </c>
      <c r="I35" s="18">
        <v>65734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x14ac:dyDescent="0.25">
      <c r="A36" s="50">
        <v>44075</v>
      </c>
      <c r="B36" s="18">
        <v>183286</v>
      </c>
      <c r="C36" s="18">
        <v>49956</v>
      </c>
      <c r="D36" s="18">
        <v>47807</v>
      </c>
      <c r="E36" s="19"/>
      <c r="F36" s="50">
        <v>44805</v>
      </c>
      <c r="G36" s="18">
        <v>173336</v>
      </c>
      <c r="H36" s="18">
        <v>47677</v>
      </c>
      <c r="I36" s="18">
        <v>35424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x14ac:dyDescent="0.25">
      <c r="A37" s="50">
        <v>44105</v>
      </c>
      <c r="B37" s="18">
        <v>169712</v>
      </c>
      <c r="C37" s="18">
        <v>42806</v>
      </c>
      <c r="D37" s="18">
        <v>26480</v>
      </c>
      <c r="E37" s="19"/>
      <c r="F37" s="50">
        <v>44835</v>
      </c>
      <c r="G37" s="18"/>
      <c r="H37" s="18"/>
      <c r="I37" s="18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pans="1:72" x14ac:dyDescent="0.25">
      <c r="A38" s="50">
        <v>44136</v>
      </c>
      <c r="B38" s="18">
        <v>144154</v>
      </c>
      <c r="C38" s="18">
        <v>33597</v>
      </c>
      <c r="D38" s="18">
        <v>9900</v>
      </c>
      <c r="E38" s="19"/>
      <c r="F38" s="50">
        <v>44866</v>
      </c>
      <c r="G38" s="18"/>
      <c r="H38" s="18"/>
      <c r="I38" s="1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1:72" x14ac:dyDescent="0.25">
      <c r="A39" s="50">
        <v>44166</v>
      </c>
      <c r="B39" s="18">
        <v>167244</v>
      </c>
      <c r="C39" s="18">
        <v>39277</v>
      </c>
      <c r="D39" s="18">
        <v>8560</v>
      </c>
      <c r="E39" s="19"/>
      <c r="F39" s="50">
        <v>44896</v>
      </c>
      <c r="G39" s="18"/>
      <c r="H39" s="18"/>
      <c r="I39" s="18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x14ac:dyDescent="0.25">
      <c r="A40" s="50">
        <v>44197</v>
      </c>
      <c r="B40" s="18">
        <v>135131</v>
      </c>
      <c r="C40" s="18">
        <v>34595</v>
      </c>
      <c r="D40" s="18">
        <v>9512</v>
      </c>
      <c r="E40" s="19"/>
      <c r="F40" s="50">
        <v>44927</v>
      </c>
      <c r="G40" s="54"/>
      <c r="H40" s="54"/>
      <c r="I40" s="54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ht="6.75" customHeight="1" x14ac:dyDescent="0.25">
      <c r="A41" s="28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ht="2.25" customHeight="1" x14ac:dyDescent="0.25">
      <c r="A42" s="28"/>
      <c r="B42" s="62"/>
      <c r="C42" s="62"/>
      <c r="D42" s="62"/>
      <c r="E42" s="62"/>
      <c r="F42" s="62"/>
      <c r="G42" s="62"/>
      <c r="H42" s="6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2" ht="6.75" customHeight="1" x14ac:dyDescent="0.25">
      <c r="A43" s="28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2" ht="23.25" x14ac:dyDescent="0.35">
      <c r="A44" s="30"/>
      <c r="B44" s="66" t="str">
        <f>"Input Water Produced ("&amp;C9&amp;")"</f>
        <v>Input Water Produced (MG)</v>
      </c>
      <c r="C44" s="66"/>
      <c r="D44" s="66"/>
      <c r="E44" s="66"/>
      <c r="F44" s="66"/>
      <c r="G44" s="66"/>
      <c r="H44" s="66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2" x14ac:dyDescent="0.25">
      <c r="A45" s="30"/>
      <c r="B45" s="61" t="s">
        <v>18</v>
      </c>
      <c r="C45" s="61"/>
      <c r="D45" s="61"/>
      <c r="E45" s="61"/>
      <c r="F45" s="61"/>
      <c r="G45" s="61"/>
      <c r="H45" s="6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2" ht="19.5" customHeight="1" x14ac:dyDescent="0.35">
      <c r="A46" s="30"/>
      <c r="B46" s="31" t="s">
        <v>3</v>
      </c>
      <c r="C46" s="52">
        <v>2019</v>
      </c>
      <c r="D46" s="52">
        <v>2020</v>
      </c>
      <c r="E46" s="53"/>
      <c r="F46" s="52">
        <v>2021</v>
      </c>
      <c r="G46" s="52">
        <v>2022</v>
      </c>
      <c r="H46" s="28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2" x14ac:dyDescent="0.25">
      <c r="A47" s="30"/>
      <c r="B47" s="32" t="s">
        <v>8</v>
      </c>
      <c r="C47" s="51">
        <v>202.92</v>
      </c>
      <c r="D47" s="51">
        <v>189.14</v>
      </c>
      <c r="E47" s="33"/>
      <c r="F47" s="51">
        <v>205.51</v>
      </c>
      <c r="G47" s="51">
        <v>170.15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2" x14ac:dyDescent="0.25">
      <c r="A48" s="30"/>
      <c r="B48" s="32" t="s">
        <v>9</v>
      </c>
      <c r="C48" s="17">
        <v>218.89</v>
      </c>
      <c r="D48" s="17">
        <v>218.9</v>
      </c>
      <c r="E48" s="33"/>
      <c r="F48" s="17">
        <v>223.92</v>
      </c>
      <c r="G48" s="17">
        <v>196.94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25">
      <c r="A49" s="30"/>
      <c r="B49" s="32" t="s">
        <v>10</v>
      </c>
      <c r="C49" s="17">
        <v>226.62</v>
      </c>
      <c r="D49" s="17">
        <v>201.4</v>
      </c>
      <c r="E49" s="33"/>
      <c r="F49" s="17">
        <v>223.48</v>
      </c>
      <c r="G49" s="17">
        <v>201.87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25">
      <c r="A50" s="30"/>
      <c r="B50" s="32" t="s">
        <v>2</v>
      </c>
      <c r="C50" s="17">
        <v>270.85000000000002</v>
      </c>
      <c r="D50" s="17">
        <v>241.3</v>
      </c>
      <c r="E50" s="33"/>
      <c r="F50" s="17">
        <v>312.74</v>
      </c>
      <c r="G50" s="17">
        <v>247.56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25">
      <c r="A51" s="30"/>
      <c r="B51" s="32" t="s">
        <v>11</v>
      </c>
      <c r="C51" s="17">
        <v>263.67</v>
      </c>
      <c r="D51" s="17">
        <v>318.89999999999998</v>
      </c>
      <c r="E51" s="33"/>
      <c r="F51" s="17">
        <v>316.23</v>
      </c>
      <c r="G51" s="17">
        <v>275.83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x14ac:dyDescent="0.25">
      <c r="A52" s="30"/>
      <c r="B52" s="32" t="s">
        <v>12</v>
      </c>
      <c r="C52" s="17">
        <v>314.55</v>
      </c>
      <c r="D52" s="17">
        <v>345.4</v>
      </c>
      <c r="E52" s="33"/>
      <c r="F52" s="17">
        <v>299.67</v>
      </c>
      <c r="G52" s="17">
        <v>311.58999999999997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x14ac:dyDescent="0.25">
      <c r="A53" s="30"/>
      <c r="B53" s="32" t="s">
        <v>13</v>
      </c>
      <c r="C53" s="17">
        <v>311.17</v>
      </c>
      <c r="D53" s="17">
        <v>364.8</v>
      </c>
      <c r="E53" s="33"/>
      <c r="F53" s="17">
        <v>299.01</v>
      </c>
      <c r="G53" s="17">
        <v>306.95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x14ac:dyDescent="0.25">
      <c r="A54" s="30"/>
      <c r="B54" s="32" t="s">
        <v>44</v>
      </c>
      <c r="C54" s="17">
        <v>258.3</v>
      </c>
      <c r="D54" s="17">
        <v>311</v>
      </c>
      <c r="E54"/>
      <c r="F54" s="17">
        <v>242.761</v>
      </c>
      <c r="G54" s="17">
        <v>243.94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x14ac:dyDescent="0.25">
      <c r="A55" s="30"/>
      <c r="B55" s="32" t="s">
        <v>45</v>
      </c>
      <c r="C55" s="17">
        <v>235.52</v>
      </c>
      <c r="D55" s="17">
        <v>294.3</v>
      </c>
      <c r="E55"/>
      <c r="F55" s="17">
        <v>224.43</v>
      </c>
      <c r="G55" s="1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25">
      <c r="A56" s="28"/>
      <c r="B56" s="32" t="s">
        <v>46</v>
      </c>
      <c r="C56" s="17">
        <v>207.02</v>
      </c>
      <c r="D56" s="17">
        <v>262.20999999999998</v>
      </c>
      <c r="E56"/>
      <c r="F56" s="17">
        <v>222.79900000000001</v>
      </c>
      <c r="G56" s="17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25">
      <c r="A57" s="28"/>
      <c r="B57" s="32" t="s">
        <v>47</v>
      </c>
      <c r="C57" s="17">
        <v>212.65199999999999</v>
      </c>
      <c r="D57" s="17">
        <v>246.95</v>
      </c>
      <c r="E57"/>
      <c r="F57" s="17">
        <v>221.476</v>
      </c>
      <c r="G57" s="1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25">
      <c r="A58" s="28"/>
      <c r="B58" s="32" t="s">
        <v>48</v>
      </c>
      <c r="C58" s="17">
        <v>208.08199999999999</v>
      </c>
      <c r="D58" s="17">
        <v>244.69800000000001</v>
      </c>
      <c r="E58"/>
      <c r="F58" s="17">
        <v>204.928</v>
      </c>
      <c r="G58" s="17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25">
      <c r="A59" s="28"/>
      <c r="B59" s="28"/>
      <c r="C59" s="2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25">
      <c r="A60" s="28"/>
      <c r="B60" s="28"/>
      <c r="C60" s="2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</sheetData>
  <mergeCells count="13">
    <mergeCell ref="B45:H45"/>
    <mergeCell ref="B42:H42"/>
    <mergeCell ref="B11:H11"/>
    <mergeCell ref="A1:H4"/>
    <mergeCell ref="B44:H44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2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2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FS2061"/>
  <sheetViews>
    <sheetView zoomScaleNormal="100" zoomScaleSheetLayoutView="100" workbookViewId="0">
      <pane ySplit="1" topLeftCell="A119" activePane="bottomLeft" state="frozen"/>
      <selection pane="bottomLeft" activeCell="M8" sqref="M8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customWidth="1"/>
    <col min="17" max="17" width="15.85546875" customWidth="1"/>
    <col min="18" max="18" width="3.85546875" customWidth="1"/>
    <col min="19" max="19" width="15.85546875" customWidth="1"/>
    <col min="20" max="20" width="3.85546875" customWidth="1"/>
    <col min="21" max="21" width="15.85546875" customWidth="1"/>
    <col min="22" max="22" width="3.85546875" customWidth="1"/>
    <col min="23" max="23" width="15.85546875" customWidth="1"/>
    <col min="24" max="24" width="3.85546875" customWidth="1"/>
    <col min="25" max="25" width="15.85546875" customWidth="1"/>
    <col min="26" max="26" width="3.85546875" customWidth="1"/>
    <col min="27" max="27" width="15.85546875" customWidth="1"/>
    <col min="28" max="28" width="3.85546875" customWidth="1"/>
    <col min="29" max="29" width="15.85546875" customWidth="1"/>
    <col min="30" max="30" width="3.85546875" customWidth="1"/>
    <col min="31" max="31" width="15.85546875" customWidth="1"/>
    <col min="32" max="32" width="3.85546875" customWidth="1"/>
    <col min="33" max="33" width="15.85546875" customWidth="1"/>
    <col min="34" max="34" width="3.85546875" customWidth="1"/>
    <col min="35" max="35" width="15.85546875" customWidth="1"/>
    <col min="36" max="36" width="3.85546875" customWidth="1"/>
    <col min="37" max="37" width="15.85546875" customWidth="1"/>
    <col min="38" max="38" width="3.85546875" style="7" customWidth="1"/>
    <col min="39" max="39" width="15.85546875" style="7" customWidth="1"/>
    <col min="40" max="40" width="3.85546875" customWidth="1"/>
    <col min="41" max="41" width="15.85546875" customWidth="1"/>
    <col min="42" max="42" width="3.85546875" style="7" customWidth="1"/>
    <col min="43" max="43" width="15.85546875" style="7" customWidth="1"/>
    <col min="44" max="44" width="3.85546875" customWidth="1"/>
    <col min="45" max="45" width="15.85546875" customWidth="1"/>
    <col min="46" max="46" width="3.85546875" customWidth="1"/>
    <col min="47" max="47" width="15.85546875" customWidth="1"/>
    <col min="48" max="48" width="3.85546875" customWidth="1"/>
    <col min="49" max="49" width="15.85546875" customWidth="1"/>
    <col min="50" max="50" width="3.85546875" customWidth="1"/>
    <col min="51" max="51" width="15.85546875" customWidth="1"/>
    <col min="52" max="52" width="3.85546875" customWidth="1"/>
    <col min="53" max="53" width="15.85546875" customWidth="1"/>
    <col min="54" max="54" width="3.85546875" customWidth="1"/>
    <col min="55" max="55" width="15.85546875" customWidth="1"/>
    <col min="56" max="56" width="3.85546875" customWidth="1"/>
    <col min="57" max="57" width="15.85546875" customWidth="1"/>
    <col min="58" max="58" width="3.85546875" customWidth="1"/>
    <col min="59" max="59" width="15.85546875" customWidth="1"/>
    <col min="60" max="60" width="3.85546875" customWidth="1"/>
    <col min="61" max="61" width="15.85546875" customWidth="1"/>
    <col min="62" max="62" width="3.85546875" customWidth="1"/>
    <col min="63" max="16384" width="9.140625" style="7"/>
  </cols>
  <sheetData>
    <row r="1" spans="1:85" ht="23.25" x14ac:dyDescent="0.35">
      <c r="A1" s="35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ht="18.75" x14ac:dyDescent="0.3">
      <c r="A3" s="28"/>
      <c r="B3" s="36" t="s">
        <v>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5" x14ac:dyDescent="0.25">
      <c r="A5" s="28"/>
      <c r="B5" s="28"/>
      <c r="C5" s="28" t="s">
        <v>24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x14ac:dyDescent="0.25">
      <c r="P7" s="7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L7"/>
      <c r="AM7"/>
      <c r="AP7"/>
      <c r="AQ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8" spans="1:85" x14ac:dyDescent="0.25">
      <c r="C8" s="47">
        <v>44805</v>
      </c>
      <c r="E8" s="23">
        <v>1126275.01</v>
      </c>
      <c r="G8" s="23">
        <v>305319.51</v>
      </c>
      <c r="I8" s="23">
        <v>170974.23</v>
      </c>
      <c r="K8" s="23">
        <v>113444.8</v>
      </c>
      <c r="M8" s="23">
        <v>748162.55</v>
      </c>
      <c r="O8" s="23">
        <f>E8+G8+I8+K8+M8</f>
        <v>2464176.1</v>
      </c>
      <c r="P8" s="7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L8"/>
      <c r="AM8"/>
      <c r="AP8"/>
      <c r="AQ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x14ac:dyDescent="0.25">
      <c r="C9" s="14" t="s">
        <v>49</v>
      </c>
      <c r="D9" s="14"/>
      <c r="E9" s="14" t="s">
        <v>25</v>
      </c>
      <c r="F9" s="14"/>
      <c r="G9" s="14" t="s">
        <v>26</v>
      </c>
      <c r="H9" s="14"/>
      <c r="I9" s="14" t="s">
        <v>40</v>
      </c>
      <c r="J9" s="14"/>
      <c r="K9" s="14" t="s">
        <v>27</v>
      </c>
      <c r="L9" s="14"/>
      <c r="M9" s="14" t="s">
        <v>28</v>
      </c>
      <c r="N9" s="14"/>
      <c r="O9" s="14" t="s">
        <v>29</v>
      </c>
      <c r="P9" s="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L9"/>
      <c r="AM9"/>
      <c r="AP9"/>
      <c r="AQ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</row>
    <row r="10" spans="1:85" x14ac:dyDescent="0.25">
      <c r="P10" s="7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L10"/>
      <c r="AM10"/>
      <c r="AP10"/>
      <c r="AQ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x14ac:dyDescent="0.25">
      <c r="C11" s="47">
        <v>44774</v>
      </c>
      <c r="E11" s="23">
        <v>1417070.9100000001</v>
      </c>
      <c r="G11" s="23">
        <v>295127.31</v>
      </c>
      <c r="I11" s="23">
        <v>166653.65</v>
      </c>
      <c r="K11" s="23">
        <v>113663.03</v>
      </c>
      <c r="M11" s="23">
        <v>774136.9</v>
      </c>
      <c r="O11" s="23">
        <f>E11+G11+I11+K11+M11</f>
        <v>2766651.8000000003</v>
      </c>
      <c r="P11" s="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L11"/>
      <c r="AM11"/>
      <c r="AP11"/>
      <c r="AQ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x14ac:dyDescent="0.25">
      <c r="C12" s="14" t="s">
        <v>49</v>
      </c>
      <c r="D12" s="14"/>
      <c r="E12" s="14" t="s">
        <v>25</v>
      </c>
      <c r="F12" s="14"/>
      <c r="G12" s="14" t="s">
        <v>26</v>
      </c>
      <c r="H12" s="14"/>
      <c r="I12" s="14" t="s">
        <v>40</v>
      </c>
      <c r="J12" s="14"/>
      <c r="K12" s="14" t="s">
        <v>27</v>
      </c>
      <c r="L12" s="14"/>
      <c r="M12" s="14" t="s">
        <v>28</v>
      </c>
      <c r="N12" s="14"/>
      <c r="O12" s="14" t="s">
        <v>29</v>
      </c>
      <c r="P12" s="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L12"/>
      <c r="AM12"/>
      <c r="AP12"/>
      <c r="AQ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x14ac:dyDescent="0.25">
      <c r="P13" s="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L13"/>
      <c r="AM13"/>
      <c r="AP13"/>
      <c r="AQ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25">
      <c r="C14" s="47">
        <v>44743</v>
      </c>
      <c r="E14" s="23">
        <v>1499606.64</v>
      </c>
      <c r="G14" s="23">
        <v>304854.02</v>
      </c>
      <c r="I14" s="23">
        <v>168434.8</v>
      </c>
      <c r="K14" s="23">
        <v>122469.9</v>
      </c>
      <c r="M14" s="23">
        <v>808222.44</v>
      </c>
      <c r="O14" s="23">
        <f>E14+G14+I14+K14+M14</f>
        <v>2903587.8</v>
      </c>
      <c r="P14" s="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L14"/>
      <c r="AM14"/>
      <c r="AP14"/>
      <c r="AQ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x14ac:dyDescent="0.25">
      <c r="C15" s="14" t="s">
        <v>49</v>
      </c>
      <c r="D15" s="14"/>
      <c r="E15" s="14" t="s">
        <v>25</v>
      </c>
      <c r="F15" s="14"/>
      <c r="G15" s="14" t="s">
        <v>26</v>
      </c>
      <c r="H15" s="14"/>
      <c r="I15" s="14" t="s">
        <v>40</v>
      </c>
      <c r="J15" s="14"/>
      <c r="K15" s="14" t="s">
        <v>27</v>
      </c>
      <c r="L15" s="14"/>
      <c r="M15" s="14" t="s">
        <v>28</v>
      </c>
      <c r="N15" s="14"/>
      <c r="O15" s="14" t="s">
        <v>29</v>
      </c>
      <c r="P15" s="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L15"/>
      <c r="AM15"/>
      <c r="AP15"/>
      <c r="AQ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5">
      <c r="P16" s="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L16"/>
      <c r="AM16"/>
      <c r="AP16"/>
      <c r="AQ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</row>
    <row r="17" spans="3:85" x14ac:dyDescent="0.25">
      <c r="C17" s="47">
        <v>44713</v>
      </c>
      <c r="E17" s="23">
        <v>936641.72</v>
      </c>
      <c r="G17" s="23">
        <v>251671.15</v>
      </c>
      <c r="I17" s="23">
        <v>158585.35</v>
      </c>
      <c r="K17" s="23">
        <v>110699.7</v>
      </c>
      <c r="M17" s="23">
        <v>803681.83000000007</v>
      </c>
      <c r="O17" s="23">
        <f>E17+G17+I17+K17+M17</f>
        <v>2261279.75</v>
      </c>
      <c r="P17" s="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L17"/>
      <c r="AM17"/>
      <c r="AP17"/>
      <c r="AQ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</row>
    <row r="18" spans="3:85" x14ac:dyDescent="0.25">
      <c r="C18" s="14" t="s">
        <v>49</v>
      </c>
      <c r="D18" s="14"/>
      <c r="E18" s="14" t="s">
        <v>25</v>
      </c>
      <c r="F18" s="14"/>
      <c r="G18" s="14" t="s">
        <v>26</v>
      </c>
      <c r="H18" s="14"/>
      <c r="I18" s="14" t="s">
        <v>40</v>
      </c>
      <c r="J18" s="14"/>
      <c r="K18" s="14" t="s">
        <v>27</v>
      </c>
      <c r="L18" s="14"/>
      <c r="M18" s="14" t="s">
        <v>28</v>
      </c>
      <c r="N18" s="14"/>
      <c r="O18" s="14" t="s">
        <v>29</v>
      </c>
      <c r="P18" s="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L18"/>
      <c r="AM18"/>
      <c r="AP18"/>
      <c r="AQ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</row>
    <row r="19" spans="3:85" x14ac:dyDescent="0.25">
      <c r="P19" s="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L19"/>
      <c r="AM19"/>
      <c r="AP19"/>
      <c r="AQ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</row>
    <row r="20" spans="3:85" x14ac:dyDescent="0.25">
      <c r="C20" s="47">
        <v>44682</v>
      </c>
      <c r="E20" s="23">
        <v>934697.35000000009</v>
      </c>
      <c r="G20" s="23">
        <v>256802.87</v>
      </c>
      <c r="I20" s="23">
        <v>159585.20000000001</v>
      </c>
      <c r="K20" s="23">
        <v>110302.5</v>
      </c>
      <c r="M20" s="23">
        <v>939062.76</v>
      </c>
      <c r="O20" s="23">
        <f>E20+G20+I20+K20+M20</f>
        <v>2400450.6800000002</v>
      </c>
      <c r="P20" s="7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L20"/>
      <c r="AM20"/>
      <c r="AP20"/>
      <c r="AQ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</row>
    <row r="21" spans="3:85" x14ac:dyDescent="0.25">
      <c r="C21" s="14" t="s">
        <v>49</v>
      </c>
      <c r="D21" s="14"/>
      <c r="E21" s="14" t="s">
        <v>25</v>
      </c>
      <c r="F21" s="14"/>
      <c r="G21" s="14" t="s">
        <v>26</v>
      </c>
      <c r="H21" s="14"/>
      <c r="I21" s="14" t="s">
        <v>40</v>
      </c>
      <c r="J21" s="14"/>
      <c r="K21" s="14" t="s">
        <v>27</v>
      </c>
      <c r="L21" s="14"/>
      <c r="M21" s="14" t="s">
        <v>28</v>
      </c>
      <c r="N21" s="14"/>
      <c r="O21" s="14" t="s">
        <v>29</v>
      </c>
      <c r="P21" s="7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L21"/>
      <c r="AM21"/>
      <c r="AP21"/>
      <c r="AQ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</row>
    <row r="22" spans="3:85" x14ac:dyDescent="0.25">
      <c r="P22" s="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L22"/>
      <c r="AM22"/>
      <c r="AP22"/>
      <c r="AQ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3:85" x14ac:dyDescent="0.25">
      <c r="C23" s="47">
        <v>44652</v>
      </c>
      <c r="E23" s="23">
        <v>887060.72000000009</v>
      </c>
      <c r="G23" s="23">
        <v>244888.47</v>
      </c>
      <c r="I23" s="23">
        <v>155674.31</v>
      </c>
      <c r="K23" s="23">
        <v>131804.63</v>
      </c>
      <c r="M23" s="23">
        <v>1022874.95</v>
      </c>
      <c r="O23" s="23">
        <f>E23+G23+I23+K23+M23</f>
        <v>2442303.08</v>
      </c>
      <c r="P23" s="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L23"/>
      <c r="AM23"/>
      <c r="AP23"/>
      <c r="AQ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3:85" x14ac:dyDescent="0.25">
      <c r="C24" s="14" t="s">
        <v>49</v>
      </c>
      <c r="D24" s="14"/>
      <c r="E24" s="14" t="s">
        <v>25</v>
      </c>
      <c r="F24" s="14"/>
      <c r="G24" s="14" t="s">
        <v>26</v>
      </c>
      <c r="H24" s="14"/>
      <c r="I24" s="14" t="s">
        <v>40</v>
      </c>
      <c r="J24" s="14"/>
      <c r="K24" s="14" t="s">
        <v>27</v>
      </c>
      <c r="L24" s="14"/>
      <c r="M24" s="14" t="s">
        <v>28</v>
      </c>
      <c r="N24" s="14"/>
      <c r="O24" s="14" t="s">
        <v>29</v>
      </c>
      <c r="P24" s="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L24"/>
      <c r="AM24"/>
      <c r="AP24"/>
      <c r="AQ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3:85" x14ac:dyDescent="0.25">
      <c r="P25" s="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L25"/>
      <c r="AM25"/>
      <c r="AP25"/>
      <c r="AQ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3:85" x14ac:dyDescent="0.25">
      <c r="C26" s="47">
        <v>44621</v>
      </c>
      <c r="E26" s="23">
        <v>653060.64</v>
      </c>
      <c r="G26" s="23">
        <v>251118.75</v>
      </c>
      <c r="I26" s="23">
        <v>175031.79</v>
      </c>
      <c r="K26" s="23">
        <v>127800.89</v>
      </c>
      <c r="M26" s="23">
        <v>1030003.76</v>
      </c>
      <c r="O26" s="23">
        <f>E26+G26+I26+K26+M26</f>
        <v>2237015.83</v>
      </c>
      <c r="P26" s="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L26"/>
      <c r="AM26"/>
      <c r="AP26"/>
      <c r="AQ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3:85" x14ac:dyDescent="0.25">
      <c r="C27" s="14" t="s">
        <v>49</v>
      </c>
      <c r="D27" s="14"/>
      <c r="E27" s="14" t="s">
        <v>25</v>
      </c>
      <c r="F27" s="14"/>
      <c r="G27" s="14" t="s">
        <v>26</v>
      </c>
      <c r="H27" s="14"/>
      <c r="I27" s="14" t="s">
        <v>40</v>
      </c>
      <c r="J27" s="14"/>
      <c r="K27" s="14" t="s">
        <v>27</v>
      </c>
      <c r="L27" s="14"/>
      <c r="M27" s="14" t="s">
        <v>28</v>
      </c>
      <c r="N27" s="14"/>
      <c r="O27" s="14" t="s">
        <v>29</v>
      </c>
      <c r="P27" s="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L27"/>
      <c r="AM27"/>
      <c r="AP27"/>
      <c r="AQ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3:85" x14ac:dyDescent="0.25">
      <c r="P28" s="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L28"/>
      <c r="AM28"/>
      <c r="AP28"/>
      <c r="AQ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pans="3:85" x14ac:dyDescent="0.25">
      <c r="C29" s="47">
        <v>44593</v>
      </c>
      <c r="E29" s="23">
        <v>1228792</v>
      </c>
      <c r="G29" s="23">
        <v>335170</v>
      </c>
      <c r="I29" s="23">
        <v>183828</v>
      </c>
      <c r="K29" s="23">
        <v>150117</v>
      </c>
      <c r="M29" s="23">
        <v>1035170</v>
      </c>
      <c r="O29" s="23">
        <f>E29+G29+I29+K29+M29</f>
        <v>2933077</v>
      </c>
      <c r="P29" s="7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L29"/>
      <c r="AM29"/>
      <c r="AP29"/>
      <c r="AQ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pans="3:85" x14ac:dyDescent="0.25">
      <c r="C30" s="14" t="s">
        <v>49</v>
      </c>
      <c r="D30" s="14"/>
      <c r="E30" s="14" t="s">
        <v>25</v>
      </c>
      <c r="F30" s="14"/>
      <c r="G30" s="14" t="s">
        <v>26</v>
      </c>
      <c r="H30" s="14"/>
      <c r="I30" s="14" t="s">
        <v>40</v>
      </c>
      <c r="J30" s="14"/>
      <c r="K30" s="14" t="s">
        <v>27</v>
      </c>
      <c r="L30" s="14"/>
      <c r="M30" s="14" t="s">
        <v>28</v>
      </c>
      <c r="N30" s="14"/>
      <c r="O30" s="14" t="s">
        <v>29</v>
      </c>
      <c r="P30" s="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L30"/>
      <c r="AM30"/>
      <c r="AP30"/>
      <c r="AQ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3:85" x14ac:dyDescent="0.25">
      <c r="P31" s="7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L31"/>
      <c r="AM31"/>
      <c r="AP31"/>
      <c r="AQ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3:85" x14ac:dyDescent="0.25">
      <c r="C32" s="47">
        <v>44562</v>
      </c>
      <c r="E32" s="23">
        <v>942345</v>
      </c>
      <c r="G32" s="23">
        <v>254836</v>
      </c>
      <c r="I32" s="23">
        <v>184416</v>
      </c>
      <c r="K32" s="23">
        <v>136248</v>
      </c>
      <c r="M32" s="23">
        <v>980677</v>
      </c>
      <c r="O32" s="23">
        <f>E32+G32+I32+K32+M32</f>
        <v>2498522</v>
      </c>
      <c r="P32" s="7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L32"/>
      <c r="AM32"/>
      <c r="AP32"/>
      <c r="AQ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3:85" x14ac:dyDescent="0.25">
      <c r="C33" s="14" t="s">
        <v>49</v>
      </c>
      <c r="D33" s="14"/>
      <c r="E33" s="14" t="s">
        <v>25</v>
      </c>
      <c r="F33" s="14"/>
      <c r="G33" s="14" t="s">
        <v>26</v>
      </c>
      <c r="H33" s="14"/>
      <c r="I33" s="14" t="s">
        <v>40</v>
      </c>
      <c r="J33" s="14"/>
      <c r="K33" s="14" t="s">
        <v>27</v>
      </c>
      <c r="L33" s="14"/>
      <c r="M33" s="14" t="s">
        <v>28</v>
      </c>
      <c r="N33" s="14"/>
      <c r="O33" s="14" t="s">
        <v>29</v>
      </c>
      <c r="P33" s="7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L33"/>
      <c r="AM33"/>
      <c r="AP33"/>
      <c r="AQ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3:85" x14ac:dyDescent="0.25">
      <c r="P34" s="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L34"/>
      <c r="AM34"/>
      <c r="AP34"/>
      <c r="AQ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3:85" x14ac:dyDescent="0.25">
      <c r="C35" s="47">
        <v>44531</v>
      </c>
      <c r="E35" s="23">
        <v>934490</v>
      </c>
      <c r="G35" s="23">
        <v>279471</v>
      </c>
      <c r="I35" s="23">
        <v>178572</v>
      </c>
      <c r="K35" s="23">
        <v>145074</v>
      </c>
      <c r="M35" s="23">
        <v>947003</v>
      </c>
      <c r="O35" s="23">
        <f>E35+G35+I35+K35+M35</f>
        <v>2484610</v>
      </c>
      <c r="P35" s="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L35"/>
      <c r="AM35"/>
      <c r="AP35"/>
      <c r="AQ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3:85" x14ac:dyDescent="0.25">
      <c r="C36" s="14" t="s">
        <v>49</v>
      </c>
      <c r="D36" s="14"/>
      <c r="E36" s="14" t="s">
        <v>25</v>
      </c>
      <c r="F36" s="14"/>
      <c r="G36" s="14" t="s">
        <v>26</v>
      </c>
      <c r="H36" s="14"/>
      <c r="I36" s="14" t="s">
        <v>40</v>
      </c>
      <c r="J36" s="14"/>
      <c r="K36" s="14" t="s">
        <v>27</v>
      </c>
      <c r="L36" s="14"/>
      <c r="M36" s="14" t="s">
        <v>28</v>
      </c>
      <c r="N36" s="14"/>
      <c r="O36" s="14" t="s">
        <v>29</v>
      </c>
      <c r="P36" s="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L36"/>
      <c r="AM36"/>
      <c r="AP36"/>
      <c r="AQ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3:85" x14ac:dyDescent="0.25">
      <c r="P37" s="7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L37"/>
      <c r="AM37"/>
      <c r="AP37"/>
      <c r="AQ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3:85" x14ac:dyDescent="0.25">
      <c r="C38" s="47">
        <v>44501</v>
      </c>
      <c r="E38" s="23">
        <v>1182155.0899999999</v>
      </c>
      <c r="G38" s="23">
        <v>284196</v>
      </c>
      <c r="I38" s="23">
        <v>183828.92</v>
      </c>
      <c r="K38" s="23">
        <v>142579.32</v>
      </c>
      <c r="M38" s="23">
        <v>910001.6100000001</v>
      </c>
      <c r="O38" s="23">
        <f>E38+G38+I38+K38+M38</f>
        <v>2702760.94</v>
      </c>
      <c r="P38" s="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L38"/>
      <c r="AM38"/>
      <c r="AP38"/>
      <c r="AQ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3:85" x14ac:dyDescent="0.25">
      <c r="C39" s="14" t="s">
        <v>49</v>
      </c>
      <c r="D39" s="14"/>
      <c r="E39" s="14" t="s">
        <v>25</v>
      </c>
      <c r="F39" s="14"/>
      <c r="G39" s="14" t="s">
        <v>26</v>
      </c>
      <c r="H39" s="14"/>
      <c r="I39" s="14" t="s">
        <v>40</v>
      </c>
      <c r="J39" s="14"/>
      <c r="K39" s="14" t="s">
        <v>27</v>
      </c>
      <c r="L39" s="14"/>
      <c r="M39" s="14" t="s">
        <v>28</v>
      </c>
      <c r="N39" s="14"/>
      <c r="O39" s="14" t="s">
        <v>29</v>
      </c>
      <c r="P39" s="7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L39"/>
      <c r="AM39"/>
      <c r="AP39"/>
      <c r="AQ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3:85" x14ac:dyDescent="0.25">
      <c r="P40" s="7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L40"/>
      <c r="AM40"/>
      <c r="AP40"/>
      <c r="AQ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3:85" x14ac:dyDescent="0.25">
      <c r="C41" s="47">
        <v>44470</v>
      </c>
      <c r="E41" s="23">
        <v>989658.83</v>
      </c>
      <c r="G41" s="23">
        <v>295323.11</v>
      </c>
      <c r="I41" s="23">
        <v>182023.91</v>
      </c>
      <c r="K41" s="23">
        <v>141681.85999999999</v>
      </c>
      <c r="M41" s="23">
        <v>859920.32000000007</v>
      </c>
      <c r="O41" s="23">
        <f>E41+G41+I41+K41+M41</f>
        <v>2468608.0300000003</v>
      </c>
      <c r="P41" s="7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L41"/>
      <c r="AM41"/>
      <c r="AP41"/>
      <c r="AQ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3:85" x14ac:dyDescent="0.25">
      <c r="C42" s="14" t="s">
        <v>49</v>
      </c>
      <c r="D42" s="14"/>
      <c r="E42" s="14" t="s">
        <v>25</v>
      </c>
      <c r="F42" s="14"/>
      <c r="G42" s="14" t="s">
        <v>26</v>
      </c>
      <c r="H42" s="14"/>
      <c r="I42" s="14" t="s">
        <v>40</v>
      </c>
      <c r="J42" s="14"/>
      <c r="K42" s="14" t="s">
        <v>27</v>
      </c>
      <c r="L42" s="14"/>
      <c r="M42" s="14" t="s">
        <v>28</v>
      </c>
      <c r="N42" s="14"/>
      <c r="O42" s="14" t="s">
        <v>29</v>
      </c>
      <c r="P42" s="7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L42"/>
      <c r="AM42"/>
      <c r="AP42"/>
      <c r="AQ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3:85" x14ac:dyDescent="0.25">
      <c r="P43" s="7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L43"/>
      <c r="AM43"/>
      <c r="AP43"/>
      <c r="AQ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3:85" x14ac:dyDescent="0.25">
      <c r="C44" s="47">
        <v>44440</v>
      </c>
      <c r="E44" s="23">
        <v>1104769.96</v>
      </c>
      <c r="G44" s="23">
        <v>284547.77</v>
      </c>
      <c r="I44" s="23">
        <v>182127.24</v>
      </c>
      <c r="K44" s="23">
        <v>127423.62</v>
      </c>
      <c r="M44" s="23">
        <v>830631.99</v>
      </c>
      <c r="O44" s="23">
        <f>E44+G44+I44+K44+M44</f>
        <v>2529500.58</v>
      </c>
      <c r="P44" s="7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L44"/>
      <c r="AM44"/>
      <c r="AP44"/>
      <c r="AQ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3:85" x14ac:dyDescent="0.25">
      <c r="C45" s="14" t="s">
        <v>49</v>
      </c>
      <c r="D45" s="14"/>
      <c r="E45" s="14" t="s">
        <v>25</v>
      </c>
      <c r="F45" s="14"/>
      <c r="G45" s="14" t="s">
        <v>26</v>
      </c>
      <c r="H45" s="14"/>
      <c r="I45" s="14" t="s">
        <v>40</v>
      </c>
      <c r="J45" s="14"/>
      <c r="K45" s="14" t="s">
        <v>27</v>
      </c>
      <c r="L45" s="14"/>
      <c r="M45" s="14" t="s">
        <v>28</v>
      </c>
      <c r="N45" s="14"/>
      <c r="O45" s="14" t="s">
        <v>29</v>
      </c>
      <c r="P45" s="7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L45"/>
      <c r="AM45"/>
      <c r="AP45"/>
      <c r="AQ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3:85" x14ac:dyDescent="0.25">
      <c r="P46" s="7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L46"/>
      <c r="AM46"/>
      <c r="AP46"/>
      <c r="AQ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3:85" x14ac:dyDescent="0.25">
      <c r="C47" s="47">
        <v>44409</v>
      </c>
      <c r="E47" s="23">
        <v>967323.91000000015</v>
      </c>
      <c r="G47" s="23">
        <v>322209.95</v>
      </c>
      <c r="I47" s="23">
        <v>172601.58</v>
      </c>
      <c r="K47" s="23">
        <v>122663.61</v>
      </c>
      <c r="M47" s="23">
        <v>819479.66</v>
      </c>
      <c r="O47" s="23">
        <f>E47+G47+I47+K47+M47</f>
        <v>2404278.7100000004</v>
      </c>
      <c r="P47" s="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L47"/>
      <c r="AM47"/>
      <c r="AP47"/>
      <c r="AQ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3:85" x14ac:dyDescent="0.25">
      <c r="C48" s="14" t="s">
        <v>49</v>
      </c>
      <c r="D48" s="14"/>
      <c r="E48" s="14" t="s">
        <v>25</v>
      </c>
      <c r="F48" s="14"/>
      <c r="G48" s="14" t="s">
        <v>26</v>
      </c>
      <c r="H48" s="14"/>
      <c r="I48" s="14" t="s">
        <v>40</v>
      </c>
      <c r="J48" s="14"/>
      <c r="K48" s="14" t="s">
        <v>27</v>
      </c>
      <c r="L48" s="14"/>
      <c r="M48" s="14" t="s">
        <v>28</v>
      </c>
      <c r="N48" s="14"/>
      <c r="O48" s="14" t="s">
        <v>29</v>
      </c>
      <c r="P48" s="7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L48"/>
      <c r="AM48"/>
      <c r="AP48"/>
      <c r="AQ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3:175" x14ac:dyDescent="0.25">
      <c r="P49" s="7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L49"/>
      <c r="AM49"/>
      <c r="AP49"/>
      <c r="AQ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3:175" x14ac:dyDescent="0.25">
      <c r="C50" s="47">
        <v>44378</v>
      </c>
      <c r="E50" s="23">
        <v>1048662.6399999999</v>
      </c>
      <c r="G50" s="23">
        <v>273854.17</v>
      </c>
      <c r="I50" s="23">
        <v>166994.37</v>
      </c>
      <c r="K50" s="23">
        <v>123532.25</v>
      </c>
      <c r="M50" s="23">
        <v>798835.7</v>
      </c>
      <c r="O50" s="23">
        <f>E50+G50+I50+K50+M50</f>
        <v>2411879.13</v>
      </c>
      <c r="P50" s="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L50"/>
      <c r="AM50"/>
      <c r="AP50"/>
      <c r="AQ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3:175" x14ac:dyDescent="0.25">
      <c r="C51" s="14" t="s">
        <v>49</v>
      </c>
      <c r="D51" s="14"/>
      <c r="E51" s="14" t="s">
        <v>25</v>
      </c>
      <c r="F51" s="14"/>
      <c r="G51" s="14" t="s">
        <v>26</v>
      </c>
      <c r="H51" s="14"/>
      <c r="I51" s="14" t="s">
        <v>40</v>
      </c>
      <c r="J51" s="14"/>
      <c r="K51" s="14" t="s">
        <v>27</v>
      </c>
      <c r="L51" s="14"/>
      <c r="M51" s="14" t="s">
        <v>28</v>
      </c>
      <c r="N51" s="14"/>
      <c r="O51" s="14" t="s">
        <v>29</v>
      </c>
      <c r="P51" s="7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L51"/>
      <c r="AM51"/>
      <c r="AP51"/>
      <c r="AQ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3:175" x14ac:dyDescent="0.25">
      <c r="P52" s="7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L52"/>
      <c r="AM52"/>
      <c r="AP52"/>
      <c r="AQ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3:175" x14ac:dyDescent="0.25">
      <c r="C53" s="47">
        <v>44348</v>
      </c>
      <c r="E53" s="23">
        <v>896210.91999999993</v>
      </c>
      <c r="G53" s="23">
        <v>265416.78999999998</v>
      </c>
      <c r="I53" s="23">
        <v>167132.03</v>
      </c>
      <c r="K53" s="23">
        <v>115474.04</v>
      </c>
      <c r="M53" s="23">
        <v>788562.13</v>
      </c>
      <c r="O53" s="23">
        <f>E53+G53+I53+K53+M53</f>
        <v>2232795.91</v>
      </c>
      <c r="P53" s="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L53"/>
      <c r="AM53"/>
      <c r="AP53"/>
      <c r="AQ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3:175" x14ac:dyDescent="0.25">
      <c r="C54" s="14" t="s">
        <v>49</v>
      </c>
      <c r="D54" s="14"/>
      <c r="E54" s="14" t="s">
        <v>25</v>
      </c>
      <c r="F54" s="14"/>
      <c r="G54" s="14" t="s">
        <v>26</v>
      </c>
      <c r="H54" s="14"/>
      <c r="I54" s="14" t="s">
        <v>40</v>
      </c>
      <c r="J54" s="14"/>
      <c r="K54" s="14" t="s">
        <v>27</v>
      </c>
      <c r="L54" s="14"/>
      <c r="M54" s="14" t="s">
        <v>28</v>
      </c>
      <c r="N54" s="14"/>
      <c r="O54" s="14" t="s">
        <v>29</v>
      </c>
      <c r="P54" s="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L54"/>
      <c r="AM54"/>
      <c r="AP54"/>
      <c r="AQ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3:175" x14ac:dyDescent="0.25">
      <c r="P55" s="7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L55"/>
      <c r="AM55"/>
      <c r="AP55"/>
      <c r="AQ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3:175" x14ac:dyDescent="0.25">
      <c r="C56" s="47">
        <v>44317</v>
      </c>
      <c r="E56" s="23">
        <v>873375.73999999987</v>
      </c>
      <c r="G56" s="23">
        <v>266244.26</v>
      </c>
      <c r="I56" s="23">
        <v>157205.07</v>
      </c>
      <c r="K56" s="23">
        <v>115661.78</v>
      </c>
      <c r="M56" s="23">
        <v>800500.8</v>
      </c>
      <c r="O56" s="23">
        <f>E56+G56+I56+K56+M56</f>
        <v>2212987.6500000004</v>
      </c>
      <c r="P56" s="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L56"/>
      <c r="AM56"/>
      <c r="AP56"/>
      <c r="AQ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</row>
    <row r="57" spans="3:175" x14ac:dyDescent="0.25">
      <c r="C57" s="14" t="s">
        <v>49</v>
      </c>
      <c r="D57" s="14"/>
      <c r="E57" s="14" t="s">
        <v>25</v>
      </c>
      <c r="F57" s="14"/>
      <c r="G57" s="14" t="s">
        <v>26</v>
      </c>
      <c r="H57" s="14"/>
      <c r="I57" s="14" t="s">
        <v>40</v>
      </c>
      <c r="J57" s="14"/>
      <c r="K57" s="14" t="s">
        <v>27</v>
      </c>
      <c r="L57" s="14"/>
      <c r="M57" s="14" t="s">
        <v>28</v>
      </c>
      <c r="N57" s="14"/>
      <c r="O57" s="14" t="s">
        <v>29</v>
      </c>
      <c r="P57" s="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L57"/>
      <c r="AM57"/>
      <c r="AP57"/>
      <c r="AQ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</row>
    <row r="58" spans="3:175" x14ac:dyDescent="0.25">
      <c r="P58" s="7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L58"/>
      <c r="AM58"/>
      <c r="AP58"/>
      <c r="AQ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</row>
    <row r="59" spans="3:175" x14ac:dyDescent="0.25">
      <c r="C59" s="47">
        <v>44287</v>
      </c>
      <c r="E59" s="23">
        <v>944658</v>
      </c>
      <c r="G59" s="23">
        <v>261341</v>
      </c>
      <c r="I59" s="23">
        <v>163755</v>
      </c>
      <c r="K59" s="23">
        <v>135112</v>
      </c>
      <c r="M59" s="23">
        <v>783235</v>
      </c>
      <c r="O59" s="23">
        <f>E59+G59+I59+K59+M59</f>
        <v>2288101</v>
      </c>
      <c r="P59" s="7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L59"/>
      <c r="AM59"/>
      <c r="AP59"/>
      <c r="AQ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</row>
    <row r="60" spans="3:175" x14ac:dyDescent="0.25">
      <c r="C60" s="14" t="s">
        <v>49</v>
      </c>
      <c r="D60" s="14"/>
      <c r="E60" s="14" t="s">
        <v>25</v>
      </c>
      <c r="F60" s="14"/>
      <c r="G60" s="14" t="s">
        <v>26</v>
      </c>
      <c r="H60" s="14"/>
      <c r="I60" s="14" t="s">
        <v>40</v>
      </c>
      <c r="J60" s="14"/>
      <c r="K60" s="14" t="s">
        <v>27</v>
      </c>
      <c r="L60" s="14"/>
      <c r="M60" s="14" t="s">
        <v>28</v>
      </c>
      <c r="N60" s="14"/>
      <c r="O60" s="14" t="s">
        <v>29</v>
      </c>
      <c r="P60" s="7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L60"/>
      <c r="AM60"/>
      <c r="AP60"/>
      <c r="AQ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</row>
    <row r="61" spans="3:175" x14ac:dyDescent="0.25">
      <c r="P61" s="7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L61"/>
      <c r="AM61"/>
      <c r="AP61"/>
      <c r="AQ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</row>
    <row r="62" spans="3:175" x14ac:dyDescent="0.25">
      <c r="C62" s="47">
        <v>44256</v>
      </c>
      <c r="E62" s="23">
        <v>952635</v>
      </c>
      <c r="G62" s="23">
        <v>306702</v>
      </c>
      <c r="I62" s="23">
        <v>182052</v>
      </c>
      <c r="K62" s="23">
        <v>128278</v>
      </c>
      <c r="M62" s="23">
        <v>768528</v>
      </c>
      <c r="O62" s="23">
        <f>E62+G62+I62+K62+M62</f>
        <v>2338195</v>
      </c>
      <c r="P62" s="7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L62"/>
      <c r="AM62"/>
      <c r="AP62"/>
      <c r="AQ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</row>
    <row r="63" spans="3:175" x14ac:dyDescent="0.25">
      <c r="C63" s="14" t="s">
        <v>49</v>
      </c>
      <c r="D63" s="14"/>
      <c r="E63" s="14" t="s">
        <v>25</v>
      </c>
      <c r="F63" s="14"/>
      <c r="G63" s="14" t="s">
        <v>26</v>
      </c>
      <c r="H63" s="14"/>
      <c r="I63" s="14" t="s">
        <v>40</v>
      </c>
      <c r="J63" s="14"/>
      <c r="K63" s="14" t="s">
        <v>27</v>
      </c>
      <c r="L63" s="14"/>
      <c r="M63" s="14" t="s">
        <v>28</v>
      </c>
      <c r="N63" s="14"/>
      <c r="O63" s="14" t="s">
        <v>29</v>
      </c>
      <c r="P63" s="7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L63"/>
      <c r="AM63"/>
      <c r="AP63"/>
      <c r="AQ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</row>
    <row r="64" spans="3:175" x14ac:dyDescent="0.25">
      <c r="P64" s="7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L64"/>
      <c r="AM64"/>
      <c r="AP64"/>
      <c r="AQ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</row>
    <row r="65" spans="3:175" x14ac:dyDescent="0.25">
      <c r="C65" s="47">
        <v>44228</v>
      </c>
      <c r="E65" s="23">
        <v>1109885</v>
      </c>
      <c r="G65" s="23">
        <v>323143</v>
      </c>
      <c r="I65" s="23">
        <v>176774</v>
      </c>
      <c r="K65" s="23">
        <v>144206</v>
      </c>
      <c r="M65" s="23">
        <v>778905</v>
      </c>
      <c r="O65" s="23">
        <f>E65+G65+I65+K65+M65</f>
        <v>2532913</v>
      </c>
      <c r="P65" s="7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L65"/>
      <c r="AM65"/>
      <c r="AP65"/>
      <c r="AQ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</row>
    <row r="66" spans="3:175" x14ac:dyDescent="0.25">
      <c r="C66" s="14" t="s">
        <v>49</v>
      </c>
      <c r="D66" s="14"/>
      <c r="E66" s="14" t="s">
        <v>25</v>
      </c>
      <c r="F66" s="14"/>
      <c r="G66" s="14" t="s">
        <v>26</v>
      </c>
      <c r="H66" s="14"/>
      <c r="I66" s="14" t="s">
        <v>40</v>
      </c>
      <c r="J66" s="14"/>
      <c r="K66" s="14" t="s">
        <v>27</v>
      </c>
      <c r="L66" s="14"/>
      <c r="M66" s="14" t="s">
        <v>28</v>
      </c>
      <c r="N66" s="14"/>
      <c r="O66" s="14" t="s">
        <v>29</v>
      </c>
      <c r="P66" s="7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L66"/>
      <c r="AM66"/>
      <c r="AP66"/>
      <c r="AQ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</row>
    <row r="67" spans="3:175" x14ac:dyDescent="0.25">
      <c r="P67" s="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L67"/>
      <c r="AM67"/>
      <c r="AP67"/>
      <c r="AQ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</row>
    <row r="68" spans="3:175" x14ac:dyDescent="0.25">
      <c r="C68" s="47">
        <v>44197</v>
      </c>
      <c r="E68" s="23">
        <v>1158638.46</v>
      </c>
      <c r="G68" s="23">
        <v>302460.43</v>
      </c>
      <c r="I68" s="23">
        <v>194281.15</v>
      </c>
      <c r="K68" s="23">
        <v>158371.81</v>
      </c>
      <c r="M68" s="23">
        <v>728531.79</v>
      </c>
      <c r="O68" s="23">
        <f>E68+G68+I68+K68+M68</f>
        <v>2542283.6399999997</v>
      </c>
      <c r="P68" s="7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L68"/>
      <c r="AM68"/>
      <c r="AP68"/>
      <c r="AQ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</row>
    <row r="69" spans="3:175" x14ac:dyDescent="0.25">
      <c r="C69" s="14" t="s">
        <v>49</v>
      </c>
      <c r="D69" s="14"/>
      <c r="E69" s="14" t="s">
        <v>25</v>
      </c>
      <c r="F69" s="14"/>
      <c r="G69" s="14" t="s">
        <v>26</v>
      </c>
      <c r="H69" s="14"/>
      <c r="I69" s="14" t="s">
        <v>40</v>
      </c>
      <c r="J69" s="14"/>
      <c r="K69" s="14" t="s">
        <v>27</v>
      </c>
      <c r="L69" s="14"/>
      <c r="M69" s="14" t="s">
        <v>28</v>
      </c>
      <c r="N69" s="14"/>
      <c r="O69" s="14" t="s">
        <v>29</v>
      </c>
      <c r="P69" s="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L69"/>
      <c r="AM69"/>
      <c r="AP69"/>
      <c r="AQ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</row>
    <row r="70" spans="3:175" x14ac:dyDescent="0.25">
      <c r="P70" s="7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L70"/>
      <c r="AM70"/>
      <c r="AP70"/>
      <c r="AQ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</row>
    <row r="71" spans="3:175" x14ac:dyDescent="0.25">
      <c r="C71" s="47">
        <v>44166</v>
      </c>
      <c r="E71" s="23">
        <v>1052443.8599999999</v>
      </c>
      <c r="G71" s="23">
        <v>446650.45</v>
      </c>
      <c r="I71" s="23">
        <v>215903.38</v>
      </c>
      <c r="K71" s="23">
        <v>147483.69</v>
      </c>
      <c r="M71" s="23">
        <v>679012.77999999991</v>
      </c>
      <c r="O71" s="23">
        <f>E71+G71+I71+K71+M71</f>
        <v>2541494.1599999997</v>
      </c>
      <c r="P71" s="7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L71"/>
      <c r="AM71"/>
      <c r="AP71"/>
      <c r="AQ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</row>
    <row r="72" spans="3:175" x14ac:dyDescent="0.25">
      <c r="C72" s="14" t="s">
        <v>49</v>
      </c>
      <c r="D72" s="14"/>
      <c r="E72" s="14" t="s">
        <v>25</v>
      </c>
      <c r="F72" s="14"/>
      <c r="G72" s="14" t="s">
        <v>26</v>
      </c>
      <c r="H72" s="14"/>
      <c r="I72" s="14" t="s">
        <v>40</v>
      </c>
      <c r="J72" s="14"/>
      <c r="K72" s="14" t="s">
        <v>27</v>
      </c>
      <c r="L72" s="14"/>
      <c r="M72" s="14" t="s">
        <v>28</v>
      </c>
      <c r="N72" s="14"/>
      <c r="O72" s="14" t="s">
        <v>29</v>
      </c>
      <c r="P72" s="7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L72"/>
      <c r="AM72"/>
      <c r="AP72"/>
      <c r="AQ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</row>
    <row r="73" spans="3:175" x14ac:dyDescent="0.25">
      <c r="P73" s="7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L73"/>
      <c r="AM73"/>
      <c r="AP73"/>
      <c r="AQ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</row>
    <row r="74" spans="3:175" x14ac:dyDescent="0.25">
      <c r="C74" s="47">
        <v>44136</v>
      </c>
      <c r="E74" s="23">
        <v>1205388</v>
      </c>
      <c r="G74" s="23">
        <v>329832</v>
      </c>
      <c r="I74" s="23">
        <v>198765</v>
      </c>
      <c r="K74" s="23">
        <v>165382</v>
      </c>
      <c r="M74" s="23">
        <v>608191</v>
      </c>
      <c r="O74" s="23">
        <f>E74+G74+I74+K74+M74</f>
        <v>2507558</v>
      </c>
      <c r="P74" s="7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L74"/>
      <c r="AM74"/>
      <c r="AP74"/>
      <c r="AQ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</row>
    <row r="75" spans="3:175" x14ac:dyDescent="0.25">
      <c r="C75" s="14" t="s">
        <v>49</v>
      </c>
      <c r="D75" s="14"/>
      <c r="E75" s="14" t="s">
        <v>25</v>
      </c>
      <c r="F75" s="14"/>
      <c r="G75" s="14" t="s">
        <v>26</v>
      </c>
      <c r="H75" s="14"/>
      <c r="I75" s="14" t="s">
        <v>40</v>
      </c>
      <c r="J75" s="14"/>
      <c r="K75" s="14" t="s">
        <v>27</v>
      </c>
      <c r="L75" s="14"/>
      <c r="M75" s="14" t="s">
        <v>28</v>
      </c>
      <c r="N75" s="14"/>
      <c r="O75" s="14" t="s">
        <v>29</v>
      </c>
      <c r="P75" s="7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L75"/>
      <c r="AM75"/>
      <c r="AP75"/>
      <c r="AQ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</row>
    <row r="76" spans="3:175" x14ac:dyDescent="0.25">
      <c r="P76" s="7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L76"/>
      <c r="AM76"/>
      <c r="AP76"/>
      <c r="AQ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</row>
    <row r="77" spans="3:175" x14ac:dyDescent="0.25">
      <c r="C77" s="47">
        <v>44105</v>
      </c>
      <c r="E77" s="23">
        <v>1094814.8600000001</v>
      </c>
      <c r="G77" s="23">
        <v>315639.21000000002</v>
      </c>
      <c r="I77" s="23">
        <v>222770.09</v>
      </c>
      <c r="K77" s="23">
        <v>135580.32</v>
      </c>
      <c r="M77" s="23">
        <v>562999.29</v>
      </c>
      <c r="O77" s="23">
        <f>E77+G77+I77+K77+M77</f>
        <v>2331803.7700000005</v>
      </c>
      <c r="P77" s="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L77"/>
      <c r="AM77"/>
      <c r="AP77"/>
      <c r="AQ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</row>
    <row r="78" spans="3:175" x14ac:dyDescent="0.25">
      <c r="C78" s="14" t="s">
        <v>49</v>
      </c>
      <c r="D78" s="14"/>
      <c r="E78" s="14" t="s">
        <v>25</v>
      </c>
      <c r="F78" s="14"/>
      <c r="G78" s="14" t="s">
        <v>26</v>
      </c>
      <c r="H78" s="14"/>
      <c r="I78" s="14" t="s">
        <v>40</v>
      </c>
      <c r="J78" s="14"/>
      <c r="K78" s="14" t="s">
        <v>27</v>
      </c>
      <c r="L78" s="14"/>
      <c r="M78" s="14" t="s">
        <v>28</v>
      </c>
      <c r="N78" s="14"/>
      <c r="O78" s="14" t="s">
        <v>29</v>
      </c>
      <c r="P78" s="7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L78"/>
      <c r="AM78"/>
      <c r="AP78"/>
      <c r="AQ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</row>
    <row r="79" spans="3:175" x14ac:dyDescent="0.25">
      <c r="P79" s="7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L79"/>
      <c r="AM79"/>
      <c r="AP79"/>
      <c r="AQ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</row>
    <row r="80" spans="3:175" x14ac:dyDescent="0.25">
      <c r="C80" s="47">
        <v>44075</v>
      </c>
      <c r="E80" s="23">
        <v>1332138.81</v>
      </c>
      <c r="G80" s="23">
        <v>374893.85</v>
      </c>
      <c r="I80" s="23">
        <v>200112.26</v>
      </c>
      <c r="K80" s="23">
        <v>127643.93</v>
      </c>
      <c r="M80" s="23">
        <v>587196</v>
      </c>
      <c r="O80" s="23">
        <f>E80+G80+I80+K80+M80</f>
        <v>2621984.85</v>
      </c>
      <c r="P80" s="7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L80"/>
      <c r="AM80"/>
      <c r="AP80"/>
      <c r="AQ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</row>
    <row r="81" spans="3:175" x14ac:dyDescent="0.25">
      <c r="C81" s="14" t="s">
        <v>49</v>
      </c>
      <c r="D81" s="14"/>
      <c r="E81" s="14" t="s">
        <v>25</v>
      </c>
      <c r="F81" s="14"/>
      <c r="G81" s="14" t="s">
        <v>26</v>
      </c>
      <c r="H81" s="14"/>
      <c r="I81" s="14" t="s">
        <v>40</v>
      </c>
      <c r="J81" s="14"/>
      <c r="K81" s="14" t="s">
        <v>27</v>
      </c>
      <c r="L81" s="14"/>
      <c r="M81" s="14" t="s">
        <v>28</v>
      </c>
      <c r="N81" s="14"/>
      <c r="O81" s="14" t="s">
        <v>29</v>
      </c>
      <c r="P81" s="7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L81"/>
      <c r="AM81"/>
      <c r="AP81"/>
      <c r="AQ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</row>
    <row r="82" spans="3:175" x14ac:dyDescent="0.25">
      <c r="P82" s="7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L82"/>
      <c r="AM82"/>
      <c r="AP82"/>
      <c r="AQ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</row>
    <row r="83" spans="3:175" x14ac:dyDescent="0.25">
      <c r="C83" s="47">
        <v>44044</v>
      </c>
      <c r="E83" s="23">
        <v>1660007.21</v>
      </c>
      <c r="G83" s="23">
        <v>329446.42</v>
      </c>
      <c r="I83" s="23">
        <v>186441.31</v>
      </c>
      <c r="K83" s="23">
        <v>135247.5</v>
      </c>
      <c r="M83" s="23">
        <v>627949.99</v>
      </c>
      <c r="O83" s="23">
        <f>E83+G83+I83+K83+M83</f>
        <v>2939092.4299999997</v>
      </c>
      <c r="P83" s="7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L83"/>
      <c r="AM83"/>
      <c r="AP83"/>
      <c r="AQ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</row>
    <row r="84" spans="3:175" x14ac:dyDescent="0.25">
      <c r="C84" s="14" t="s">
        <v>49</v>
      </c>
      <c r="D84" s="14"/>
      <c r="E84" s="14" t="s">
        <v>25</v>
      </c>
      <c r="F84" s="14"/>
      <c r="G84" s="14" t="s">
        <v>26</v>
      </c>
      <c r="H84" s="14"/>
      <c r="I84" s="14" t="s">
        <v>40</v>
      </c>
      <c r="J84" s="14"/>
      <c r="K84" s="14" t="s">
        <v>27</v>
      </c>
      <c r="L84" s="14"/>
      <c r="M84" s="14" t="s">
        <v>28</v>
      </c>
      <c r="N84" s="14"/>
      <c r="O84" s="14" t="s">
        <v>29</v>
      </c>
      <c r="P84" s="7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L84"/>
      <c r="AM84"/>
      <c r="AP84"/>
      <c r="AQ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</row>
    <row r="85" spans="3:175" x14ac:dyDescent="0.25">
      <c r="P85" s="7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L85"/>
      <c r="AM85"/>
      <c r="AP85"/>
      <c r="AQ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</row>
    <row r="86" spans="3:175" x14ac:dyDescent="0.25">
      <c r="C86" s="47">
        <v>44013</v>
      </c>
      <c r="E86" s="23">
        <v>978196.01</v>
      </c>
      <c r="G86" s="23">
        <v>277969.71999999997</v>
      </c>
      <c r="I86" s="23">
        <v>182334.96</v>
      </c>
      <c r="K86" s="23">
        <v>137919.73000000001</v>
      </c>
      <c r="M86" s="23">
        <v>639204.66</v>
      </c>
      <c r="O86" s="23">
        <f>E86+G86+I86+K86+M86</f>
        <v>2215625.08</v>
      </c>
      <c r="P86" s="7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L86"/>
      <c r="AM86"/>
      <c r="AP86"/>
      <c r="AQ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</row>
    <row r="87" spans="3:175" x14ac:dyDescent="0.25">
      <c r="C87" s="14" t="s">
        <v>49</v>
      </c>
      <c r="D87" s="14"/>
      <c r="E87" s="14" t="s">
        <v>25</v>
      </c>
      <c r="F87" s="14"/>
      <c r="G87" s="14" t="s">
        <v>26</v>
      </c>
      <c r="H87" s="14"/>
      <c r="I87" s="14" t="s">
        <v>40</v>
      </c>
      <c r="J87" s="14"/>
      <c r="K87" s="14" t="s">
        <v>27</v>
      </c>
      <c r="L87" s="14"/>
      <c r="M87" s="14" t="s">
        <v>28</v>
      </c>
      <c r="N87" s="14"/>
      <c r="O87" s="14" t="s">
        <v>29</v>
      </c>
      <c r="P87" s="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L87"/>
      <c r="AM87"/>
      <c r="AP87"/>
      <c r="AQ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</row>
    <row r="88" spans="3:175" x14ac:dyDescent="0.25">
      <c r="P88" s="7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L88"/>
      <c r="AM88"/>
      <c r="AP88"/>
      <c r="AQ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</row>
    <row r="89" spans="3:175" x14ac:dyDescent="0.25">
      <c r="C89" s="47">
        <v>43983</v>
      </c>
      <c r="E89" s="23">
        <v>905191</v>
      </c>
      <c r="G89" s="23">
        <v>283109</v>
      </c>
      <c r="I89" s="23">
        <v>190870</v>
      </c>
      <c r="K89" s="23">
        <v>135866</v>
      </c>
      <c r="M89" s="23">
        <v>613990</v>
      </c>
      <c r="O89" s="23">
        <f>E89+G89+I89+K89+M89</f>
        <v>2129026</v>
      </c>
      <c r="P89" s="7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L89"/>
      <c r="AM89"/>
      <c r="AP89"/>
      <c r="AQ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</row>
    <row r="90" spans="3:175" x14ac:dyDescent="0.25">
      <c r="C90" s="14" t="s">
        <v>49</v>
      </c>
      <c r="D90" s="14"/>
      <c r="E90" s="14" t="s">
        <v>25</v>
      </c>
      <c r="F90" s="14"/>
      <c r="G90" s="14" t="s">
        <v>26</v>
      </c>
      <c r="H90" s="14"/>
      <c r="I90" s="14" t="s">
        <v>40</v>
      </c>
      <c r="J90" s="14"/>
      <c r="K90" s="14" t="s">
        <v>27</v>
      </c>
      <c r="L90" s="14"/>
      <c r="M90" s="14" t="s">
        <v>28</v>
      </c>
      <c r="N90" s="14"/>
      <c r="O90" s="14" t="s">
        <v>29</v>
      </c>
      <c r="P90" s="7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L90"/>
      <c r="AM90"/>
      <c r="AP90"/>
      <c r="AQ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</row>
    <row r="91" spans="3:175" x14ac:dyDescent="0.25">
      <c r="P91" s="7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L91"/>
      <c r="AM91"/>
      <c r="AP91"/>
      <c r="AQ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</row>
    <row r="92" spans="3:175" x14ac:dyDescent="0.25">
      <c r="C92" s="47">
        <v>43952</v>
      </c>
      <c r="E92" s="23">
        <v>923259.20000000007</v>
      </c>
      <c r="G92" s="23">
        <v>296188.28000000003</v>
      </c>
      <c r="I92" s="23">
        <v>193068.3</v>
      </c>
      <c r="K92" s="23">
        <v>171198.82</v>
      </c>
      <c r="M92" s="23">
        <v>542223.34</v>
      </c>
      <c r="O92" s="23">
        <f>E92+G92+I92+K92+M92</f>
        <v>2125937.94</v>
      </c>
      <c r="P92" s="7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L92"/>
      <c r="AM92"/>
      <c r="AP92"/>
      <c r="AQ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</row>
    <row r="93" spans="3:175" x14ac:dyDescent="0.25">
      <c r="C93" s="14" t="s">
        <v>49</v>
      </c>
      <c r="D93" s="14"/>
      <c r="E93" s="14" t="s">
        <v>25</v>
      </c>
      <c r="F93" s="14"/>
      <c r="G93" s="14" t="s">
        <v>26</v>
      </c>
      <c r="H93" s="14"/>
      <c r="I93" s="14" t="s">
        <v>40</v>
      </c>
      <c r="J93" s="14"/>
      <c r="K93" s="14" t="s">
        <v>27</v>
      </c>
      <c r="L93" s="14"/>
      <c r="M93" s="14" t="s">
        <v>28</v>
      </c>
      <c r="N93" s="14"/>
      <c r="O93" s="14" t="s">
        <v>29</v>
      </c>
      <c r="P93" s="7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L93"/>
      <c r="AM93"/>
      <c r="AP93"/>
      <c r="AQ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</row>
    <row r="94" spans="3:175" x14ac:dyDescent="0.25">
      <c r="P94" s="7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L94"/>
      <c r="AM94"/>
      <c r="AP94"/>
      <c r="AQ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</row>
    <row r="95" spans="3:175" x14ac:dyDescent="0.25">
      <c r="C95" s="47">
        <v>43922</v>
      </c>
      <c r="E95" s="23">
        <v>871910.69000000006</v>
      </c>
      <c r="G95" s="23">
        <v>313915.40000000002</v>
      </c>
      <c r="I95" s="23">
        <v>229040.93</v>
      </c>
      <c r="K95" s="23">
        <v>142213.85</v>
      </c>
      <c r="M95" s="23">
        <v>502286.66000000003</v>
      </c>
      <c r="O95" s="23">
        <f>E95+G95+I95+K95+M95</f>
        <v>2059367.5300000003</v>
      </c>
      <c r="P95" s="7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L95"/>
      <c r="AM95"/>
      <c r="AP95"/>
      <c r="AQ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</row>
    <row r="96" spans="3:175" x14ac:dyDescent="0.25">
      <c r="C96" s="14" t="s">
        <v>49</v>
      </c>
      <c r="D96" s="14"/>
      <c r="E96" s="14" t="s">
        <v>25</v>
      </c>
      <c r="F96" s="14"/>
      <c r="G96" s="14" t="s">
        <v>26</v>
      </c>
      <c r="H96" s="14"/>
      <c r="I96" s="14" t="s">
        <v>40</v>
      </c>
      <c r="J96" s="14"/>
      <c r="K96" s="14" t="s">
        <v>27</v>
      </c>
      <c r="L96" s="14"/>
      <c r="M96" s="14" t="s">
        <v>28</v>
      </c>
      <c r="N96" s="14"/>
      <c r="O96" s="14" t="s">
        <v>29</v>
      </c>
      <c r="P96" s="7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L96"/>
      <c r="AM96"/>
      <c r="AP96"/>
      <c r="AQ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</row>
    <row r="97" spans="3:175" x14ac:dyDescent="0.25">
      <c r="P97" s="7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L97"/>
      <c r="AM97"/>
      <c r="AP97"/>
      <c r="AQ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</row>
    <row r="98" spans="3:175" x14ac:dyDescent="0.25">
      <c r="C98" s="47">
        <v>43891</v>
      </c>
      <c r="E98" s="23">
        <v>1092371</v>
      </c>
      <c r="G98" s="23">
        <v>361998</v>
      </c>
      <c r="I98" s="23">
        <v>196045</v>
      </c>
      <c r="K98" s="23">
        <v>140759</v>
      </c>
      <c r="M98" s="23">
        <v>455665</v>
      </c>
      <c r="O98" s="23">
        <f>E98+G98+I98+K98+M98</f>
        <v>2246838</v>
      </c>
      <c r="P98" s="7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L98"/>
      <c r="AM98"/>
      <c r="AP98"/>
      <c r="AQ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</row>
    <row r="99" spans="3:175" x14ac:dyDescent="0.25">
      <c r="C99" s="14" t="s">
        <v>49</v>
      </c>
      <c r="D99" s="14"/>
      <c r="E99" s="14" t="s">
        <v>25</v>
      </c>
      <c r="F99" s="14"/>
      <c r="G99" s="14" t="s">
        <v>26</v>
      </c>
      <c r="H99" s="14"/>
      <c r="I99" s="14" t="s">
        <v>40</v>
      </c>
      <c r="J99" s="14"/>
      <c r="K99" s="14" t="s">
        <v>27</v>
      </c>
      <c r="L99" s="14"/>
      <c r="M99" s="14" t="s">
        <v>28</v>
      </c>
      <c r="N99" s="14"/>
      <c r="O99" s="14" t="s">
        <v>29</v>
      </c>
      <c r="P99" s="7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L99"/>
      <c r="AM99"/>
      <c r="AP99"/>
      <c r="AQ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</row>
    <row r="100" spans="3:175" x14ac:dyDescent="0.25">
      <c r="P100" s="7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L100"/>
      <c r="AM100"/>
      <c r="AP100"/>
      <c r="AQ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</row>
    <row r="101" spans="3:175" x14ac:dyDescent="0.25">
      <c r="C101" s="47">
        <v>43862</v>
      </c>
      <c r="E101" s="23">
        <v>1052851</v>
      </c>
      <c r="G101" s="23">
        <v>316067</v>
      </c>
      <c r="I101" s="23">
        <v>194300</v>
      </c>
      <c r="K101" s="23">
        <v>135082</v>
      </c>
      <c r="M101" s="23">
        <v>443082</v>
      </c>
      <c r="O101" s="23">
        <f>E101+G101+I101+K101+M101</f>
        <v>2141382</v>
      </c>
      <c r="P101" s="7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L101"/>
      <c r="AM101"/>
      <c r="AP101"/>
      <c r="AQ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</row>
    <row r="102" spans="3:175" x14ac:dyDescent="0.25">
      <c r="C102" s="14" t="s">
        <v>49</v>
      </c>
      <c r="D102" s="14"/>
      <c r="E102" s="14" t="s">
        <v>25</v>
      </c>
      <c r="F102" s="14"/>
      <c r="G102" s="14" t="s">
        <v>26</v>
      </c>
      <c r="H102" s="14"/>
      <c r="I102" s="14" t="s">
        <v>40</v>
      </c>
      <c r="J102" s="14"/>
      <c r="K102" s="14" t="s">
        <v>27</v>
      </c>
      <c r="L102" s="14"/>
      <c r="M102" s="14" t="s">
        <v>28</v>
      </c>
      <c r="N102" s="14"/>
      <c r="O102" s="14" t="s">
        <v>29</v>
      </c>
      <c r="P102" s="7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L102"/>
      <c r="AM102"/>
      <c r="AP102"/>
      <c r="AQ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</row>
    <row r="103" spans="3:175" x14ac:dyDescent="0.25">
      <c r="P103" s="7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L103"/>
      <c r="AM103"/>
      <c r="AP103"/>
      <c r="AQ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</row>
    <row r="104" spans="3:175" x14ac:dyDescent="0.25">
      <c r="C104" s="48">
        <v>43831</v>
      </c>
      <c r="E104" s="23">
        <v>891956</v>
      </c>
      <c r="G104" s="23">
        <v>321424</v>
      </c>
      <c r="I104" s="23">
        <v>190123</v>
      </c>
      <c r="K104" s="23">
        <v>135449</v>
      </c>
      <c r="M104" s="23">
        <v>414581</v>
      </c>
      <c r="O104" s="23">
        <f>E104+G104+I104+K104+M104</f>
        <v>1953533</v>
      </c>
      <c r="P104" s="7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L104"/>
      <c r="AM104"/>
      <c r="AP104"/>
      <c r="AQ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</row>
    <row r="105" spans="3:175" x14ac:dyDescent="0.25">
      <c r="C105" s="41" t="s">
        <v>49</v>
      </c>
      <c r="D105" s="14"/>
      <c r="E105" s="14" t="s">
        <v>25</v>
      </c>
      <c r="F105" s="14"/>
      <c r="G105" s="14" t="s">
        <v>26</v>
      </c>
      <c r="H105" s="14"/>
      <c r="I105" s="14" t="s">
        <v>40</v>
      </c>
      <c r="J105" s="14"/>
      <c r="K105" s="14" t="s">
        <v>27</v>
      </c>
      <c r="L105" s="14"/>
      <c r="M105" s="14" t="s">
        <v>28</v>
      </c>
      <c r="N105" s="14"/>
      <c r="O105" s="14" t="s">
        <v>29</v>
      </c>
      <c r="P105" s="7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L105"/>
      <c r="AM105"/>
      <c r="AP105"/>
      <c r="AQ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</row>
    <row r="106" spans="3:175" x14ac:dyDescent="0.25">
      <c r="C106" s="49"/>
      <c r="P106" s="7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L106"/>
      <c r="AM106"/>
      <c r="AP106"/>
      <c r="AQ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</row>
    <row r="107" spans="3:175" x14ac:dyDescent="0.25">
      <c r="C107" s="48">
        <v>43800</v>
      </c>
      <c r="E107" s="23">
        <v>1046804.79</v>
      </c>
      <c r="G107" s="23">
        <v>314777.61</v>
      </c>
      <c r="I107" s="23">
        <v>203559.27</v>
      </c>
      <c r="K107" s="23">
        <v>156445</v>
      </c>
      <c r="M107" s="23">
        <v>396348.35</v>
      </c>
      <c r="O107" s="23">
        <f>E107+G107+I107+K107+M107</f>
        <v>2117935.02</v>
      </c>
      <c r="P107" s="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L107"/>
      <c r="AM107"/>
      <c r="AP107"/>
      <c r="AQ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</row>
    <row r="108" spans="3:175" x14ac:dyDescent="0.25">
      <c r="C108" s="41" t="s">
        <v>49</v>
      </c>
      <c r="D108" s="14"/>
      <c r="E108" s="14" t="s">
        <v>25</v>
      </c>
      <c r="F108" s="14"/>
      <c r="G108" s="14" t="s">
        <v>26</v>
      </c>
      <c r="H108" s="14"/>
      <c r="I108" s="14" t="s">
        <v>40</v>
      </c>
      <c r="J108" s="14"/>
      <c r="K108" s="14" t="s">
        <v>27</v>
      </c>
      <c r="L108" s="14"/>
      <c r="M108" s="14" t="s">
        <v>28</v>
      </c>
      <c r="N108" s="14"/>
      <c r="O108" s="14" t="s">
        <v>29</v>
      </c>
      <c r="P108" s="7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L108"/>
      <c r="AM108"/>
      <c r="AP108"/>
      <c r="AQ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</row>
    <row r="109" spans="3:175" x14ac:dyDescent="0.25">
      <c r="C109" s="49"/>
      <c r="P109" s="7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L109"/>
      <c r="AM109"/>
      <c r="AP109"/>
      <c r="AQ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</row>
    <row r="110" spans="3:175" x14ac:dyDescent="0.25">
      <c r="C110" s="48">
        <v>43770</v>
      </c>
      <c r="E110" s="23">
        <v>1020796</v>
      </c>
      <c r="G110" s="23">
        <v>323182</v>
      </c>
      <c r="I110" s="23">
        <v>229752</v>
      </c>
      <c r="K110" s="23">
        <v>149827</v>
      </c>
      <c r="M110" s="23">
        <v>374239</v>
      </c>
      <c r="O110" s="23">
        <f>E110+G110+I110+K110+M110</f>
        <v>2097796</v>
      </c>
      <c r="P110" s="7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L110"/>
      <c r="AM110"/>
      <c r="AP110"/>
      <c r="AQ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</row>
    <row r="111" spans="3:175" x14ac:dyDescent="0.25">
      <c r="C111" s="41" t="s">
        <v>49</v>
      </c>
      <c r="D111" s="14"/>
      <c r="E111" s="14" t="s">
        <v>25</v>
      </c>
      <c r="F111" s="14"/>
      <c r="G111" s="14" t="s">
        <v>26</v>
      </c>
      <c r="H111" s="14"/>
      <c r="I111" s="14" t="s">
        <v>40</v>
      </c>
      <c r="J111" s="14"/>
      <c r="K111" s="14" t="s">
        <v>27</v>
      </c>
      <c r="L111" s="14"/>
      <c r="M111" s="14" t="s">
        <v>28</v>
      </c>
      <c r="N111" s="14"/>
      <c r="O111" s="14" t="s">
        <v>29</v>
      </c>
      <c r="P111" s="7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L111"/>
      <c r="AM111"/>
      <c r="AP111"/>
      <c r="AQ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</row>
    <row r="112" spans="3:175" x14ac:dyDescent="0.25">
      <c r="C112" s="49"/>
      <c r="P112" s="7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L112"/>
      <c r="AM112"/>
      <c r="AP112"/>
      <c r="AQ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</row>
    <row r="113" spans="3:175" x14ac:dyDescent="0.25">
      <c r="C113" s="48">
        <v>43739</v>
      </c>
      <c r="E113" s="23">
        <v>1039766.13</v>
      </c>
      <c r="G113" s="23">
        <v>608359.04</v>
      </c>
      <c r="I113" s="23">
        <v>221592.94</v>
      </c>
      <c r="K113" s="23">
        <v>128747.8</v>
      </c>
      <c r="M113" s="23">
        <v>404750.44</v>
      </c>
      <c r="O113" s="23">
        <f>E113+G113+I113+K113+M113</f>
        <v>2403216.35</v>
      </c>
      <c r="P113" s="7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L113"/>
      <c r="AM113"/>
      <c r="AP113"/>
      <c r="AQ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</row>
    <row r="114" spans="3:175" x14ac:dyDescent="0.25">
      <c r="C114" s="41" t="s">
        <v>49</v>
      </c>
      <c r="D114" s="14"/>
      <c r="E114" s="14" t="s">
        <v>25</v>
      </c>
      <c r="F114" s="14"/>
      <c r="G114" s="14" t="s">
        <v>26</v>
      </c>
      <c r="H114" s="14"/>
      <c r="I114" s="14" t="s">
        <v>40</v>
      </c>
      <c r="J114" s="14"/>
      <c r="K114" s="14" t="s">
        <v>27</v>
      </c>
      <c r="L114" s="14"/>
      <c r="M114" s="14" t="s">
        <v>28</v>
      </c>
      <c r="N114" s="14"/>
      <c r="O114" s="14" t="s">
        <v>29</v>
      </c>
      <c r="P114" s="7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L114"/>
      <c r="AM114"/>
      <c r="AP114"/>
      <c r="AQ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</row>
    <row r="115" spans="3:175" x14ac:dyDescent="0.25">
      <c r="C115" s="49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L115"/>
      <c r="AM115"/>
      <c r="AP115"/>
      <c r="AQ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</row>
    <row r="116" spans="3:175" x14ac:dyDescent="0.25">
      <c r="C116" s="48">
        <v>43709</v>
      </c>
      <c r="E116" s="23">
        <v>1517390</v>
      </c>
      <c r="G116" s="23">
        <v>380715</v>
      </c>
      <c r="I116" s="23">
        <v>199640</v>
      </c>
      <c r="K116" s="23">
        <v>152951</v>
      </c>
      <c r="M116" s="23">
        <v>420831.77999999997</v>
      </c>
      <c r="O116" s="23">
        <f>E116+G116+I116+K116+M116</f>
        <v>2671527.7799999998</v>
      </c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L116"/>
      <c r="AM116"/>
      <c r="AP116"/>
      <c r="AQ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</row>
    <row r="117" spans="3:175" x14ac:dyDescent="0.25">
      <c r="C117" s="41" t="s">
        <v>49</v>
      </c>
      <c r="D117" s="14"/>
      <c r="E117" s="14" t="s">
        <v>25</v>
      </c>
      <c r="F117" s="14"/>
      <c r="G117" s="14" t="s">
        <v>26</v>
      </c>
      <c r="H117" s="14"/>
      <c r="I117" s="14" t="s">
        <v>40</v>
      </c>
      <c r="J117" s="14"/>
      <c r="K117" s="14" t="s">
        <v>27</v>
      </c>
      <c r="L117" s="14"/>
      <c r="M117" s="14" t="s">
        <v>28</v>
      </c>
      <c r="N117" s="14"/>
      <c r="O117" s="14" t="s">
        <v>29</v>
      </c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L117"/>
      <c r="AM117"/>
      <c r="AP117"/>
      <c r="AQ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</row>
    <row r="118" spans="3:175" x14ac:dyDescent="0.25">
      <c r="C118" s="49"/>
      <c r="P118" s="7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L118"/>
      <c r="AM118"/>
      <c r="AP118"/>
      <c r="AQ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</row>
    <row r="119" spans="3:175" x14ac:dyDescent="0.25">
      <c r="C119" s="48">
        <v>43678</v>
      </c>
      <c r="E119" s="23">
        <v>1311450.53</v>
      </c>
      <c r="G119" s="23">
        <v>309515.32</v>
      </c>
      <c r="I119" s="23">
        <v>207067.72</v>
      </c>
      <c r="K119" s="23">
        <v>128142.93</v>
      </c>
      <c r="M119" s="23">
        <v>382090.42</v>
      </c>
      <c r="O119" s="23">
        <f>E119+G119+I119+K119+M119</f>
        <v>2338266.92</v>
      </c>
      <c r="P119" s="7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L119"/>
      <c r="AM119"/>
      <c r="AP119"/>
      <c r="AQ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</row>
    <row r="120" spans="3:175" x14ac:dyDescent="0.25">
      <c r="C120" s="41" t="s">
        <v>49</v>
      </c>
      <c r="D120" s="14"/>
      <c r="E120" s="14" t="s">
        <v>25</v>
      </c>
      <c r="F120" s="14"/>
      <c r="G120" s="14" t="s">
        <v>26</v>
      </c>
      <c r="H120" s="14"/>
      <c r="I120" s="14" t="s">
        <v>40</v>
      </c>
      <c r="J120" s="14"/>
      <c r="K120" s="14" t="s">
        <v>27</v>
      </c>
      <c r="L120" s="14"/>
      <c r="M120" s="14" t="s">
        <v>28</v>
      </c>
      <c r="N120" s="14"/>
      <c r="O120" s="14" t="s">
        <v>29</v>
      </c>
      <c r="P120" s="7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L120"/>
      <c r="AM120"/>
      <c r="AP120"/>
      <c r="AQ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</row>
    <row r="121" spans="3:175" x14ac:dyDescent="0.25">
      <c r="C121" s="49"/>
      <c r="P121" s="7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L121"/>
      <c r="AM121"/>
      <c r="AP121"/>
      <c r="AQ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</row>
    <row r="122" spans="3:175" x14ac:dyDescent="0.25">
      <c r="C122" s="48">
        <v>43647</v>
      </c>
      <c r="E122" s="23">
        <v>1085271.76</v>
      </c>
      <c r="G122" s="23">
        <v>334025.59999999998</v>
      </c>
      <c r="I122" s="23">
        <v>181803.47</v>
      </c>
      <c r="K122" s="23">
        <v>132039.59</v>
      </c>
      <c r="M122" s="23">
        <v>350465.11</v>
      </c>
      <c r="O122" s="23">
        <f>E122+G122+I122+K122+M122</f>
        <v>2083605.5299999998</v>
      </c>
      <c r="P122" s="7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L122"/>
      <c r="AM122"/>
      <c r="AP122"/>
      <c r="AQ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</row>
    <row r="123" spans="3:175" x14ac:dyDescent="0.25">
      <c r="C123" s="41" t="s">
        <v>49</v>
      </c>
      <c r="D123" s="14"/>
      <c r="E123" s="14" t="s">
        <v>25</v>
      </c>
      <c r="F123" s="14"/>
      <c r="G123" s="14" t="s">
        <v>26</v>
      </c>
      <c r="H123" s="14"/>
      <c r="I123" s="14" t="s">
        <v>40</v>
      </c>
      <c r="J123" s="14"/>
      <c r="K123" s="14" t="s">
        <v>27</v>
      </c>
      <c r="L123" s="14"/>
      <c r="M123" s="14" t="s">
        <v>28</v>
      </c>
      <c r="N123" s="14"/>
      <c r="O123" s="14" t="s">
        <v>29</v>
      </c>
      <c r="P123" s="7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L123"/>
      <c r="AM123"/>
      <c r="AP123"/>
      <c r="AQ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</row>
    <row r="124" spans="3:175" x14ac:dyDescent="0.25">
      <c r="C124" s="49"/>
      <c r="P124" s="7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L124"/>
      <c r="AM124"/>
      <c r="AP124"/>
      <c r="AQ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</row>
    <row r="125" spans="3:175" x14ac:dyDescent="0.25">
      <c r="C125" s="48">
        <v>43617</v>
      </c>
      <c r="E125" s="23">
        <v>1009494</v>
      </c>
      <c r="G125" s="23">
        <v>303069</v>
      </c>
      <c r="I125" s="23">
        <v>193872</v>
      </c>
      <c r="K125" s="23">
        <v>115211</v>
      </c>
      <c r="M125" s="23">
        <v>358939</v>
      </c>
      <c r="O125" s="23">
        <f>E125+G125+I125+K125+M125</f>
        <v>1980585</v>
      </c>
      <c r="P125" s="7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L125"/>
      <c r="AM125"/>
      <c r="AP125"/>
      <c r="AQ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</row>
    <row r="126" spans="3:175" x14ac:dyDescent="0.25">
      <c r="C126" s="41" t="s">
        <v>49</v>
      </c>
      <c r="D126" s="14"/>
      <c r="E126" s="14" t="s">
        <v>25</v>
      </c>
      <c r="F126" s="14"/>
      <c r="G126" s="14" t="s">
        <v>26</v>
      </c>
      <c r="H126" s="14"/>
      <c r="I126" s="14" t="s">
        <v>40</v>
      </c>
      <c r="J126" s="14"/>
      <c r="K126" s="14" t="s">
        <v>27</v>
      </c>
      <c r="L126" s="14"/>
      <c r="M126" s="14" t="s">
        <v>28</v>
      </c>
      <c r="N126" s="14"/>
      <c r="O126" s="14" t="s">
        <v>29</v>
      </c>
      <c r="P126" s="7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L126"/>
      <c r="AM126"/>
      <c r="AP126"/>
      <c r="AQ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</row>
    <row r="127" spans="3:175" x14ac:dyDescent="0.25">
      <c r="C127" s="49"/>
      <c r="P127" s="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L127"/>
      <c r="AM127"/>
      <c r="AP127"/>
      <c r="AQ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</row>
    <row r="128" spans="3:175" x14ac:dyDescent="0.25">
      <c r="C128" s="48">
        <v>43586</v>
      </c>
      <c r="E128" s="23">
        <v>865634.97</v>
      </c>
      <c r="G128" s="23">
        <v>287830.62</v>
      </c>
      <c r="I128" s="23">
        <v>158702.93</v>
      </c>
      <c r="K128" s="23">
        <v>122868.32</v>
      </c>
      <c r="M128" s="23">
        <v>348300.04000000004</v>
      </c>
      <c r="O128" s="23">
        <f>E128+G128+I128+K128+M128</f>
        <v>1783336.88</v>
      </c>
      <c r="P128" s="7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L128"/>
      <c r="AM128"/>
      <c r="AP128"/>
      <c r="AQ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</row>
    <row r="129" spans="1:175" x14ac:dyDescent="0.25">
      <c r="C129" s="41" t="s">
        <v>49</v>
      </c>
      <c r="D129" s="14"/>
      <c r="E129" s="14" t="s">
        <v>25</v>
      </c>
      <c r="F129" s="14"/>
      <c r="G129" s="14" t="s">
        <v>26</v>
      </c>
      <c r="H129" s="14"/>
      <c r="I129" s="14" t="s">
        <v>40</v>
      </c>
      <c r="J129" s="14"/>
      <c r="K129" s="14" t="s">
        <v>27</v>
      </c>
      <c r="L129" s="14"/>
      <c r="M129" s="14" t="s">
        <v>28</v>
      </c>
      <c r="N129" s="14"/>
      <c r="O129" s="14" t="s">
        <v>29</v>
      </c>
      <c r="P129" s="7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L129"/>
      <c r="AM129"/>
      <c r="AP129"/>
      <c r="AQ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</row>
    <row r="130" spans="1:175" x14ac:dyDescent="0.25">
      <c r="C130" s="49"/>
      <c r="P130" s="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L130"/>
      <c r="AM130"/>
      <c r="AP130"/>
      <c r="AQ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</row>
    <row r="131" spans="1:175" x14ac:dyDescent="0.25">
      <c r="C131" s="48">
        <v>43556</v>
      </c>
      <c r="E131" s="23">
        <v>1078457</v>
      </c>
      <c r="G131" s="23">
        <v>271971</v>
      </c>
      <c r="I131" s="23">
        <v>204667</v>
      </c>
      <c r="K131" s="23">
        <v>134602</v>
      </c>
      <c r="M131" s="23">
        <v>420187</v>
      </c>
      <c r="O131" s="23">
        <f>E131+G131+I131+K131+M131</f>
        <v>2109884</v>
      </c>
      <c r="P131" s="7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L131"/>
      <c r="AM131"/>
      <c r="AP131"/>
      <c r="AQ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</row>
    <row r="132" spans="1:175" x14ac:dyDescent="0.25">
      <c r="C132" s="41" t="s">
        <v>49</v>
      </c>
      <c r="D132" s="14"/>
      <c r="E132" s="14" t="s">
        <v>25</v>
      </c>
      <c r="F132" s="14"/>
      <c r="G132" s="14" t="s">
        <v>26</v>
      </c>
      <c r="H132" s="14"/>
      <c r="I132" s="14" t="s">
        <v>40</v>
      </c>
      <c r="J132" s="14"/>
      <c r="K132" s="14" t="s">
        <v>27</v>
      </c>
      <c r="L132" s="14"/>
      <c r="M132" s="14" t="s">
        <v>28</v>
      </c>
      <c r="N132" s="14"/>
      <c r="O132" s="14" t="s">
        <v>29</v>
      </c>
      <c r="P132" s="7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L132"/>
      <c r="AM132"/>
      <c r="AP132"/>
      <c r="AQ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</row>
    <row r="133" spans="1:175" x14ac:dyDescent="0.25">
      <c r="C133" s="49"/>
      <c r="P133" s="7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L133"/>
      <c r="AM133"/>
      <c r="AP133"/>
      <c r="AQ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</row>
    <row r="134" spans="1:175" x14ac:dyDescent="0.25">
      <c r="C134" s="48">
        <v>43525</v>
      </c>
      <c r="E134" s="23">
        <v>818798</v>
      </c>
      <c r="G134" s="23">
        <v>343204</v>
      </c>
      <c r="I134" s="23">
        <v>197141</v>
      </c>
      <c r="K134" s="23">
        <v>143619</v>
      </c>
      <c r="M134" s="23">
        <v>437582</v>
      </c>
      <c r="O134" s="23">
        <f>E134+G134+I134+K134+M134</f>
        <v>1940344</v>
      </c>
      <c r="P134" s="7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L134"/>
      <c r="AM134"/>
      <c r="AP134"/>
      <c r="AQ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</row>
    <row r="135" spans="1:175" x14ac:dyDescent="0.25">
      <c r="C135" s="41" t="s">
        <v>49</v>
      </c>
      <c r="D135" s="14"/>
      <c r="E135" s="14" t="s">
        <v>25</v>
      </c>
      <c r="F135" s="14"/>
      <c r="G135" s="14" t="s">
        <v>26</v>
      </c>
      <c r="H135" s="14"/>
      <c r="I135" s="14" t="s">
        <v>40</v>
      </c>
      <c r="J135" s="14"/>
      <c r="K135" s="14" t="s">
        <v>27</v>
      </c>
      <c r="L135" s="14"/>
      <c r="M135" s="14" t="s">
        <v>28</v>
      </c>
      <c r="N135" s="14"/>
      <c r="O135" s="14" t="s">
        <v>29</v>
      </c>
      <c r="P135" s="14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L135"/>
      <c r="AM135"/>
      <c r="AP135"/>
      <c r="AQ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</row>
    <row r="136" spans="1:175" x14ac:dyDescent="0.25">
      <c r="C136" s="41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L136"/>
      <c r="AM136"/>
      <c r="AP136"/>
      <c r="AQ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</row>
    <row r="137" spans="1:175" ht="18.75" x14ac:dyDescent="0.3">
      <c r="A137" s="28"/>
      <c r="B137" s="36" t="s">
        <v>30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</row>
    <row r="138" spans="1:17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</row>
    <row r="139" spans="1:175" x14ac:dyDescent="0.25">
      <c r="A139" s="28"/>
      <c r="B139" s="28"/>
      <c r="C139" s="28" t="s">
        <v>31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</row>
    <row r="140" spans="1:17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</row>
    <row r="141" spans="1:175" x14ac:dyDescent="0.25">
      <c r="A141" s="37"/>
      <c r="B141" s="37"/>
      <c r="C141" s="37"/>
      <c r="D141" s="37"/>
      <c r="E141" s="37"/>
      <c r="F141" s="37"/>
      <c r="G141" s="37"/>
      <c r="H141" s="37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</row>
    <row r="142" spans="1:175" x14ac:dyDescent="0.25">
      <c r="A142" s="37"/>
      <c r="B142" s="37"/>
      <c r="C142" s="48">
        <f>C8</f>
        <v>44805</v>
      </c>
      <c r="D142" s="37"/>
      <c r="E142" s="18" t="s">
        <v>41</v>
      </c>
      <c r="F142" s="37"/>
      <c r="G142" s="23">
        <f>SUM(G8:M8)</f>
        <v>1337901.0900000001</v>
      </c>
      <c r="H142" s="37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</row>
    <row r="143" spans="1:175" ht="30" x14ac:dyDescent="0.25">
      <c r="C143" s="41" t="s">
        <v>49</v>
      </c>
      <c r="D143" s="14"/>
      <c r="E143" s="24" t="s">
        <v>32</v>
      </c>
      <c r="F143" s="14"/>
      <c r="G143" s="24" t="s">
        <v>33</v>
      </c>
      <c r="H143" s="1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H143" s="34"/>
      <c r="AI143" s="34"/>
      <c r="AJ143" s="34"/>
      <c r="AL143" s="34"/>
      <c r="AM143" s="34"/>
      <c r="AN143" s="34"/>
      <c r="AP143" s="34"/>
      <c r="AQ143" s="34"/>
      <c r="AR143" s="34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</row>
    <row r="144" spans="1:175" x14ac:dyDescent="0.25">
      <c r="C144" s="49"/>
      <c r="I144"/>
      <c r="J144"/>
      <c r="K144"/>
      <c r="L144"/>
      <c r="M144"/>
      <c r="N144"/>
      <c r="O144"/>
      <c r="AL144"/>
      <c r="AM144"/>
      <c r="AP144"/>
      <c r="AQ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</row>
    <row r="145" spans="1:175" x14ac:dyDescent="0.25">
      <c r="A145" s="37"/>
      <c r="B145" s="37"/>
      <c r="C145" s="48">
        <f>C11</f>
        <v>44774</v>
      </c>
      <c r="D145" s="37"/>
      <c r="E145" s="18" t="s">
        <v>41</v>
      </c>
      <c r="F145" s="37"/>
      <c r="G145" s="23">
        <f>SUM(G11:M11)</f>
        <v>1349580.8900000001</v>
      </c>
      <c r="H145" s="37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</row>
    <row r="146" spans="1:175" ht="30" x14ac:dyDescent="0.25">
      <c r="C146" s="41" t="s">
        <v>49</v>
      </c>
      <c r="D146" s="14"/>
      <c r="E146" s="24" t="s">
        <v>32</v>
      </c>
      <c r="F146" s="14"/>
      <c r="G146" s="24" t="s">
        <v>33</v>
      </c>
      <c r="H146" s="1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H146" s="34"/>
      <c r="AI146" s="34"/>
      <c r="AJ146" s="34"/>
      <c r="AL146" s="34"/>
      <c r="AM146" s="34"/>
      <c r="AN146" s="34"/>
      <c r="AP146" s="34"/>
      <c r="AQ146" s="34"/>
      <c r="AR146" s="34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</row>
    <row r="147" spans="1:175" x14ac:dyDescent="0.25">
      <c r="C147" s="49"/>
      <c r="I147"/>
      <c r="J147"/>
      <c r="K147"/>
      <c r="L147"/>
      <c r="M147"/>
      <c r="N147"/>
      <c r="O147"/>
      <c r="AL147"/>
      <c r="AM147"/>
      <c r="AP147"/>
      <c r="AQ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</row>
    <row r="148" spans="1:175" x14ac:dyDescent="0.25">
      <c r="A148" s="37"/>
      <c r="B148" s="37"/>
      <c r="C148" s="48">
        <f>C14</f>
        <v>44743</v>
      </c>
      <c r="D148" s="37"/>
      <c r="E148" s="18" t="s">
        <v>41</v>
      </c>
      <c r="F148" s="37"/>
      <c r="G148" s="23">
        <f>SUM(G14:M14)</f>
        <v>1403981.16</v>
      </c>
      <c r="H148" s="37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</row>
    <row r="149" spans="1:175" ht="30" x14ac:dyDescent="0.25">
      <c r="C149" s="41" t="s">
        <v>49</v>
      </c>
      <c r="D149" s="14"/>
      <c r="E149" s="24" t="s">
        <v>32</v>
      </c>
      <c r="F149" s="14"/>
      <c r="G149" s="24" t="s">
        <v>33</v>
      </c>
      <c r="H149" s="1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H149" s="34"/>
      <c r="AI149" s="34"/>
      <c r="AJ149" s="34"/>
      <c r="AL149" s="34"/>
      <c r="AM149" s="34"/>
      <c r="AN149" s="34"/>
      <c r="AP149" s="34"/>
      <c r="AQ149" s="34"/>
      <c r="AR149" s="34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</row>
    <row r="150" spans="1:175" x14ac:dyDescent="0.25">
      <c r="C150" s="49"/>
      <c r="I150"/>
      <c r="J150"/>
      <c r="K150"/>
      <c r="L150"/>
      <c r="M150"/>
      <c r="N150"/>
      <c r="O150"/>
      <c r="AL150"/>
      <c r="AM150"/>
      <c r="AP150"/>
      <c r="AQ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</row>
    <row r="151" spans="1:175" x14ac:dyDescent="0.25">
      <c r="A151" s="37"/>
      <c r="B151" s="37"/>
      <c r="C151" s="48">
        <f>C17</f>
        <v>44713</v>
      </c>
      <c r="D151" s="37"/>
      <c r="E151" s="18" t="s">
        <v>41</v>
      </c>
      <c r="F151" s="37"/>
      <c r="G151" s="23">
        <f>SUM(G17:M17)</f>
        <v>1324638.03</v>
      </c>
      <c r="H151" s="37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</row>
    <row r="152" spans="1:175" ht="30" x14ac:dyDescent="0.25">
      <c r="C152" s="41" t="s">
        <v>49</v>
      </c>
      <c r="D152" s="14"/>
      <c r="E152" s="24" t="s">
        <v>32</v>
      </c>
      <c r="F152" s="14"/>
      <c r="G152" s="24" t="s">
        <v>33</v>
      </c>
      <c r="H152" s="1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H152" s="34"/>
      <c r="AI152" s="34"/>
      <c r="AJ152" s="34"/>
      <c r="AL152" s="34"/>
      <c r="AM152" s="34"/>
      <c r="AN152" s="34"/>
      <c r="AP152" s="34"/>
      <c r="AQ152" s="34"/>
      <c r="AR152" s="34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</row>
    <row r="153" spans="1:175" x14ac:dyDescent="0.25">
      <c r="C153" s="49"/>
      <c r="I153"/>
      <c r="J153"/>
      <c r="K153"/>
      <c r="L153"/>
      <c r="M153"/>
      <c r="N153"/>
      <c r="O153"/>
      <c r="AL153"/>
      <c r="AM153"/>
      <c r="AP153"/>
      <c r="AQ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</row>
    <row r="154" spans="1:175" x14ac:dyDescent="0.25">
      <c r="A154" s="37"/>
      <c r="B154" s="37"/>
      <c r="C154" s="48">
        <f>C20</f>
        <v>44682</v>
      </c>
      <c r="D154" s="37"/>
      <c r="E154" s="18" t="s">
        <v>41</v>
      </c>
      <c r="F154" s="37"/>
      <c r="G154" s="23">
        <f>SUM(G20:M20)</f>
        <v>1465753.33</v>
      </c>
      <c r="H154" s="3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</row>
    <row r="155" spans="1:175" ht="30" x14ac:dyDescent="0.25">
      <c r="C155" s="41" t="s">
        <v>49</v>
      </c>
      <c r="D155" s="14"/>
      <c r="E155" s="24" t="s">
        <v>32</v>
      </c>
      <c r="F155" s="14"/>
      <c r="G155" s="24" t="s">
        <v>33</v>
      </c>
      <c r="H155" s="1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H155" s="34"/>
      <c r="AI155" s="34"/>
      <c r="AJ155" s="34"/>
      <c r="AL155" s="34"/>
      <c r="AM155" s="34"/>
      <c r="AN155" s="34"/>
      <c r="AP155" s="34"/>
      <c r="AQ155" s="34"/>
      <c r="AR155" s="34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</row>
    <row r="156" spans="1:175" x14ac:dyDescent="0.25">
      <c r="C156" s="49"/>
      <c r="I156"/>
      <c r="J156"/>
      <c r="K156"/>
      <c r="L156"/>
      <c r="M156"/>
      <c r="N156"/>
      <c r="O156"/>
      <c r="AL156"/>
      <c r="AM156"/>
      <c r="AP156"/>
      <c r="AQ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</row>
    <row r="157" spans="1:175" x14ac:dyDescent="0.25">
      <c r="A157" s="37"/>
      <c r="B157" s="37"/>
      <c r="C157" s="48">
        <f>C23</f>
        <v>44652</v>
      </c>
      <c r="D157" s="37"/>
      <c r="E157" s="18" t="s">
        <v>41</v>
      </c>
      <c r="F157" s="37"/>
      <c r="G157" s="23">
        <f>SUM(G23:M23)</f>
        <v>1555242.3599999999</v>
      </c>
      <c r="H157" s="37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</row>
    <row r="158" spans="1:175" ht="30" x14ac:dyDescent="0.25">
      <c r="C158" s="41" t="s">
        <v>49</v>
      </c>
      <c r="D158" s="14"/>
      <c r="E158" s="24" t="s">
        <v>32</v>
      </c>
      <c r="F158" s="14"/>
      <c r="G158" s="24" t="s">
        <v>33</v>
      </c>
      <c r="H158" s="1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H158" s="34"/>
      <c r="AI158" s="34"/>
      <c r="AJ158" s="34"/>
      <c r="AL158" s="34"/>
      <c r="AM158" s="34"/>
      <c r="AN158" s="34"/>
      <c r="AP158" s="34"/>
      <c r="AQ158" s="34"/>
      <c r="AR158" s="34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</row>
    <row r="159" spans="1:175" x14ac:dyDescent="0.25">
      <c r="C159" s="49"/>
      <c r="I159"/>
      <c r="J159"/>
      <c r="K159"/>
      <c r="L159"/>
      <c r="M159"/>
      <c r="N159"/>
      <c r="O159"/>
      <c r="AL159"/>
      <c r="AM159"/>
      <c r="AP159"/>
      <c r="AQ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</row>
    <row r="160" spans="1:175" x14ac:dyDescent="0.25">
      <c r="A160" s="37"/>
      <c r="B160" s="37"/>
      <c r="C160" s="48">
        <f>C26</f>
        <v>44621</v>
      </c>
      <c r="D160" s="37"/>
      <c r="E160" s="18" t="s">
        <v>41</v>
      </c>
      <c r="F160" s="37"/>
      <c r="G160" s="23">
        <f>SUM(G26:M26)</f>
        <v>1583955.19</v>
      </c>
      <c r="H160" s="37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</row>
    <row r="161" spans="1:175" ht="30" x14ac:dyDescent="0.25">
      <c r="C161" s="41" t="s">
        <v>49</v>
      </c>
      <c r="D161" s="14"/>
      <c r="E161" s="24" t="s">
        <v>32</v>
      </c>
      <c r="F161" s="14"/>
      <c r="G161" s="24" t="s">
        <v>33</v>
      </c>
      <c r="H161" s="1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H161" s="34"/>
      <c r="AI161" s="34"/>
      <c r="AJ161" s="34"/>
      <c r="AL161" s="34"/>
      <c r="AM161" s="34"/>
      <c r="AN161" s="34"/>
      <c r="AP161" s="34"/>
      <c r="AQ161" s="34"/>
      <c r="AR161" s="34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</row>
    <row r="162" spans="1:175" x14ac:dyDescent="0.25">
      <c r="C162" s="49"/>
      <c r="I162"/>
      <c r="J162"/>
      <c r="K162"/>
      <c r="L162"/>
      <c r="M162"/>
      <c r="N162"/>
      <c r="O162"/>
      <c r="AL162"/>
      <c r="AM162"/>
      <c r="AP162"/>
      <c r="AQ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</row>
    <row r="163" spans="1:175" x14ac:dyDescent="0.25">
      <c r="A163" s="37"/>
      <c r="B163" s="37"/>
      <c r="C163" s="48">
        <f>C29</f>
        <v>44593</v>
      </c>
      <c r="D163" s="37"/>
      <c r="E163" s="18" t="s">
        <v>41</v>
      </c>
      <c r="F163" s="37"/>
      <c r="G163" s="23">
        <f>SUM(G29:M29)</f>
        <v>1704285</v>
      </c>
      <c r="H163" s="3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</row>
    <row r="164" spans="1:175" ht="30" x14ac:dyDescent="0.25">
      <c r="C164" s="41" t="s">
        <v>49</v>
      </c>
      <c r="D164" s="14"/>
      <c r="E164" s="24" t="s">
        <v>32</v>
      </c>
      <c r="F164" s="14"/>
      <c r="G164" s="24" t="s">
        <v>33</v>
      </c>
      <c r="H164" s="1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H164" s="34"/>
      <c r="AI164" s="34"/>
      <c r="AJ164" s="34"/>
      <c r="AL164" s="34"/>
      <c r="AM164" s="34"/>
      <c r="AN164" s="34"/>
      <c r="AP164" s="34"/>
      <c r="AQ164" s="34"/>
      <c r="AR164" s="3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</row>
    <row r="165" spans="1:175" x14ac:dyDescent="0.25">
      <c r="C165" s="49"/>
      <c r="I165"/>
      <c r="J165"/>
      <c r="K165"/>
      <c r="L165"/>
      <c r="M165"/>
      <c r="N165"/>
      <c r="O165"/>
      <c r="AL165"/>
      <c r="AM165"/>
      <c r="AP165"/>
      <c r="AQ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</row>
    <row r="166" spans="1:175" x14ac:dyDescent="0.25">
      <c r="A166" s="37"/>
      <c r="B166" s="37"/>
      <c r="C166" s="48">
        <f>C32</f>
        <v>44562</v>
      </c>
      <c r="D166" s="37"/>
      <c r="E166" s="18" t="s">
        <v>41</v>
      </c>
      <c r="F166" s="37"/>
      <c r="G166" s="23">
        <f>SUM(G32:M32)</f>
        <v>1556177</v>
      </c>
      <c r="H166" s="37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</row>
    <row r="167" spans="1:175" ht="30" x14ac:dyDescent="0.25">
      <c r="C167" s="41" t="s">
        <v>49</v>
      </c>
      <c r="D167" s="14"/>
      <c r="E167" s="24" t="s">
        <v>32</v>
      </c>
      <c r="F167" s="14"/>
      <c r="G167" s="24" t="s">
        <v>33</v>
      </c>
      <c r="H167" s="1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H167" s="34"/>
      <c r="AI167" s="34"/>
      <c r="AJ167" s="34"/>
      <c r="AL167" s="34"/>
      <c r="AM167" s="34"/>
      <c r="AN167" s="34"/>
      <c r="AP167" s="34"/>
      <c r="AQ167" s="34"/>
      <c r="AR167" s="34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</row>
    <row r="168" spans="1:175" x14ac:dyDescent="0.25">
      <c r="C168" s="49"/>
      <c r="I168"/>
      <c r="J168"/>
      <c r="K168"/>
      <c r="L168"/>
      <c r="M168"/>
      <c r="N168"/>
      <c r="O168"/>
      <c r="AL168"/>
      <c r="AM168"/>
      <c r="AP168"/>
      <c r="AQ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</row>
    <row r="169" spans="1:175" x14ac:dyDescent="0.25">
      <c r="A169" s="37"/>
      <c r="B169" s="37"/>
      <c r="C169" s="48">
        <f>C35</f>
        <v>44531</v>
      </c>
      <c r="D169" s="37"/>
      <c r="E169" s="18" t="s">
        <v>41</v>
      </c>
      <c r="F169" s="37"/>
      <c r="G169" s="23">
        <f>SUM(G35:M35)</f>
        <v>1550120</v>
      </c>
      <c r="H169" s="37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</row>
    <row r="170" spans="1:175" ht="30" x14ac:dyDescent="0.25">
      <c r="C170" s="41" t="s">
        <v>49</v>
      </c>
      <c r="D170" s="14"/>
      <c r="E170" s="24" t="s">
        <v>32</v>
      </c>
      <c r="F170" s="14"/>
      <c r="G170" s="24" t="s">
        <v>33</v>
      </c>
      <c r="H170" s="1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H170" s="34"/>
      <c r="AI170" s="34"/>
      <c r="AJ170" s="34"/>
      <c r="AL170" s="34"/>
      <c r="AM170" s="34"/>
      <c r="AN170" s="34"/>
      <c r="AP170" s="34"/>
      <c r="AQ170" s="34"/>
      <c r="AR170" s="34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</row>
    <row r="171" spans="1:175" x14ac:dyDescent="0.25">
      <c r="C171" s="49"/>
      <c r="I171"/>
      <c r="J171"/>
      <c r="K171"/>
      <c r="L171"/>
      <c r="M171"/>
      <c r="N171"/>
      <c r="O171"/>
      <c r="AL171"/>
      <c r="AM171"/>
      <c r="AP171"/>
      <c r="AQ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</row>
    <row r="172" spans="1:175" x14ac:dyDescent="0.25">
      <c r="A172" s="37"/>
      <c r="B172" s="37"/>
      <c r="C172" s="48">
        <f>C38</f>
        <v>44501</v>
      </c>
      <c r="D172" s="37"/>
      <c r="E172" s="18" t="s">
        <v>41</v>
      </c>
      <c r="F172" s="37"/>
      <c r="G172" s="23">
        <f>SUM(G38:M38)</f>
        <v>1520605.85</v>
      </c>
      <c r="H172" s="37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</row>
    <row r="173" spans="1:175" ht="30" x14ac:dyDescent="0.25">
      <c r="C173" s="41" t="s">
        <v>49</v>
      </c>
      <c r="D173" s="14"/>
      <c r="E173" s="24" t="s">
        <v>32</v>
      </c>
      <c r="F173" s="14"/>
      <c r="G173" s="24" t="s">
        <v>33</v>
      </c>
      <c r="H173" s="1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H173" s="34"/>
      <c r="AI173" s="34"/>
      <c r="AJ173" s="34"/>
      <c r="AL173" s="34"/>
      <c r="AM173" s="34"/>
      <c r="AN173" s="34"/>
      <c r="AP173" s="34"/>
      <c r="AQ173" s="34"/>
      <c r="AR173" s="34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</row>
    <row r="174" spans="1:175" x14ac:dyDescent="0.25">
      <c r="C174" s="49"/>
      <c r="I174"/>
      <c r="J174"/>
      <c r="K174"/>
      <c r="L174"/>
      <c r="M174"/>
      <c r="N174"/>
      <c r="O174"/>
      <c r="AL174"/>
      <c r="AM174"/>
      <c r="AP174"/>
      <c r="AQ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</row>
    <row r="175" spans="1:175" x14ac:dyDescent="0.25">
      <c r="A175" s="37"/>
      <c r="B175" s="37"/>
      <c r="C175" s="48">
        <f>C41</f>
        <v>44470</v>
      </c>
      <c r="D175" s="37"/>
      <c r="E175" s="18" t="s">
        <v>41</v>
      </c>
      <c r="F175" s="37"/>
      <c r="G175" s="23">
        <f>SUM(G41:M41)</f>
        <v>1478949.2000000002</v>
      </c>
      <c r="H175" s="37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</row>
    <row r="176" spans="1:175" ht="30" x14ac:dyDescent="0.25">
      <c r="C176" s="41" t="s">
        <v>49</v>
      </c>
      <c r="D176" s="14"/>
      <c r="E176" s="24" t="s">
        <v>32</v>
      </c>
      <c r="F176" s="14"/>
      <c r="G176" s="24" t="s">
        <v>33</v>
      </c>
      <c r="H176" s="1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H176" s="34"/>
      <c r="AI176" s="34"/>
      <c r="AJ176" s="34"/>
      <c r="AL176" s="34"/>
      <c r="AM176" s="34"/>
      <c r="AN176" s="34"/>
      <c r="AP176" s="34"/>
      <c r="AQ176" s="34"/>
      <c r="AR176" s="34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</row>
    <row r="177" spans="1:175" x14ac:dyDescent="0.25">
      <c r="C177" s="49"/>
      <c r="I177"/>
      <c r="J177"/>
      <c r="K177"/>
      <c r="L177"/>
      <c r="M177"/>
      <c r="N177"/>
      <c r="O177"/>
      <c r="AL177"/>
      <c r="AM177"/>
      <c r="AP177"/>
      <c r="AQ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</row>
    <row r="178" spans="1:175" x14ac:dyDescent="0.25">
      <c r="A178" s="37"/>
      <c r="B178" s="37"/>
      <c r="C178" s="48">
        <f>C44</f>
        <v>44440</v>
      </c>
      <c r="D178" s="37"/>
      <c r="E178" s="18" t="s">
        <v>41</v>
      </c>
      <c r="F178" s="37"/>
      <c r="G178" s="23">
        <f>SUM(G44:M44)</f>
        <v>1424730.62</v>
      </c>
      <c r="H178" s="37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</row>
    <row r="179" spans="1:175" ht="30" x14ac:dyDescent="0.25">
      <c r="C179" s="41" t="s">
        <v>49</v>
      </c>
      <c r="D179" s="14"/>
      <c r="E179" s="24" t="s">
        <v>32</v>
      </c>
      <c r="F179" s="14"/>
      <c r="G179" s="24" t="s">
        <v>33</v>
      </c>
      <c r="H179" s="1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H179" s="34"/>
      <c r="AI179" s="34"/>
      <c r="AJ179" s="34"/>
      <c r="AL179" s="34"/>
      <c r="AM179" s="34"/>
      <c r="AN179" s="34"/>
      <c r="AP179" s="34"/>
      <c r="AQ179" s="34"/>
      <c r="AR179" s="34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</row>
    <row r="180" spans="1:175" x14ac:dyDescent="0.25">
      <c r="C180" s="49"/>
      <c r="I180"/>
      <c r="J180"/>
      <c r="K180"/>
      <c r="L180"/>
      <c r="M180"/>
      <c r="N180"/>
      <c r="O180"/>
      <c r="AL180"/>
      <c r="AM180"/>
      <c r="AP180"/>
      <c r="AQ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</row>
    <row r="181" spans="1:175" x14ac:dyDescent="0.25">
      <c r="A181" s="37"/>
      <c r="B181" s="37"/>
      <c r="C181" s="48">
        <f>C47</f>
        <v>44409</v>
      </c>
      <c r="D181" s="37"/>
      <c r="E181" s="18" t="s">
        <v>41</v>
      </c>
      <c r="F181" s="37"/>
      <c r="G181" s="23">
        <f>SUM(G47:M47)</f>
        <v>1436954.8</v>
      </c>
      <c r="H181" s="37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</row>
    <row r="182" spans="1:175" ht="30" x14ac:dyDescent="0.25">
      <c r="C182" s="41" t="s">
        <v>49</v>
      </c>
      <c r="D182" s="14"/>
      <c r="E182" s="24" t="s">
        <v>32</v>
      </c>
      <c r="F182" s="14"/>
      <c r="G182" s="24" t="s">
        <v>33</v>
      </c>
      <c r="H182" s="1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H182" s="34"/>
      <c r="AI182" s="34"/>
      <c r="AJ182" s="34"/>
      <c r="AL182" s="34"/>
      <c r="AM182" s="34"/>
      <c r="AN182" s="34"/>
      <c r="AP182" s="34"/>
      <c r="AQ182" s="34"/>
      <c r="AR182" s="34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</row>
    <row r="183" spans="1:175" x14ac:dyDescent="0.25">
      <c r="C183" s="49"/>
      <c r="I183"/>
      <c r="J183"/>
      <c r="K183"/>
      <c r="L183"/>
      <c r="M183"/>
      <c r="N183"/>
      <c r="O183"/>
      <c r="AL183"/>
      <c r="AM183"/>
      <c r="AP183"/>
      <c r="AQ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</row>
    <row r="184" spans="1:175" x14ac:dyDescent="0.25">
      <c r="A184" s="37"/>
      <c r="B184" s="37"/>
      <c r="C184" s="48">
        <f>C50</f>
        <v>44378</v>
      </c>
      <c r="D184" s="37"/>
      <c r="E184" s="18" t="s">
        <v>41</v>
      </c>
      <c r="F184" s="37"/>
      <c r="G184" s="23">
        <f>SUM(G50:M50)</f>
        <v>1363216.49</v>
      </c>
      <c r="H184" s="37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</row>
    <row r="185" spans="1:175" ht="30" x14ac:dyDescent="0.25">
      <c r="C185" s="41" t="s">
        <v>49</v>
      </c>
      <c r="D185" s="14"/>
      <c r="E185" s="24" t="s">
        <v>32</v>
      </c>
      <c r="F185" s="14"/>
      <c r="G185" s="24" t="s">
        <v>33</v>
      </c>
      <c r="H185" s="1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H185" s="34"/>
      <c r="AI185" s="34"/>
      <c r="AJ185" s="34"/>
      <c r="AL185" s="34"/>
      <c r="AM185" s="34"/>
      <c r="AN185" s="34"/>
      <c r="AP185" s="34"/>
      <c r="AQ185" s="34"/>
      <c r="AR185" s="34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</row>
    <row r="186" spans="1:175" x14ac:dyDescent="0.25">
      <c r="C186" s="49"/>
      <c r="I186"/>
      <c r="J186"/>
      <c r="K186"/>
      <c r="L186"/>
      <c r="M186"/>
      <c r="N186"/>
      <c r="O186"/>
      <c r="AL186"/>
      <c r="AM186"/>
      <c r="AP186"/>
      <c r="AQ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</row>
    <row r="187" spans="1:175" x14ac:dyDescent="0.25">
      <c r="A187" s="37"/>
      <c r="B187" s="37"/>
      <c r="C187" s="48">
        <f>C53</f>
        <v>44348</v>
      </c>
      <c r="D187" s="37"/>
      <c r="E187" s="18" t="s">
        <v>41</v>
      </c>
      <c r="F187" s="37"/>
      <c r="G187" s="23">
        <f>SUM(G53:M53)</f>
        <v>1336584.99</v>
      </c>
      <c r="H187" s="3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</row>
    <row r="188" spans="1:175" ht="30" x14ac:dyDescent="0.25">
      <c r="C188" s="41" t="s">
        <v>49</v>
      </c>
      <c r="D188" s="14"/>
      <c r="E188" s="24" t="s">
        <v>32</v>
      </c>
      <c r="F188" s="14"/>
      <c r="G188" s="24" t="s">
        <v>33</v>
      </c>
      <c r="H188" s="1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H188" s="34"/>
      <c r="AI188" s="34"/>
      <c r="AJ188" s="34"/>
      <c r="AL188" s="34"/>
      <c r="AM188" s="34"/>
      <c r="AN188" s="34"/>
      <c r="AP188" s="34"/>
      <c r="AQ188" s="34"/>
      <c r="AR188" s="34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</row>
    <row r="189" spans="1:175" x14ac:dyDescent="0.25">
      <c r="C189" s="49"/>
      <c r="I189"/>
      <c r="J189"/>
      <c r="K189"/>
      <c r="L189"/>
      <c r="M189"/>
      <c r="N189"/>
      <c r="O189"/>
      <c r="AL189"/>
      <c r="AM189"/>
      <c r="AP189"/>
      <c r="AQ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</row>
    <row r="190" spans="1:175" x14ac:dyDescent="0.25">
      <c r="A190" s="37"/>
      <c r="B190" s="37"/>
      <c r="C190" s="48">
        <f>C56</f>
        <v>44317</v>
      </c>
      <c r="D190" s="37"/>
      <c r="E190" s="18" t="s">
        <v>41</v>
      </c>
      <c r="F190" s="37"/>
      <c r="G190" s="23">
        <f>SUM(G56:M56)</f>
        <v>1339611.9100000001</v>
      </c>
      <c r="H190" s="37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</row>
    <row r="191" spans="1:175" ht="30" x14ac:dyDescent="0.25">
      <c r="C191" s="41" t="s">
        <v>49</v>
      </c>
      <c r="D191" s="14"/>
      <c r="E191" s="24" t="s">
        <v>32</v>
      </c>
      <c r="F191" s="14"/>
      <c r="G191" s="24" t="s">
        <v>33</v>
      </c>
      <c r="H191" s="1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H191" s="34"/>
      <c r="AI191" s="34"/>
      <c r="AJ191" s="34"/>
      <c r="AL191" s="34"/>
      <c r="AM191" s="34"/>
      <c r="AN191" s="34"/>
      <c r="AP191" s="34"/>
      <c r="AQ191" s="34"/>
      <c r="AR191" s="34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</row>
    <row r="192" spans="1:175" x14ac:dyDescent="0.25">
      <c r="C192" s="49"/>
      <c r="I192"/>
      <c r="J192"/>
      <c r="K192"/>
      <c r="L192"/>
      <c r="M192"/>
      <c r="N192"/>
      <c r="O192"/>
      <c r="AL192"/>
      <c r="AM192"/>
      <c r="AP192"/>
      <c r="AQ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</row>
    <row r="193" spans="1:175" x14ac:dyDescent="0.25">
      <c r="A193" s="37"/>
      <c r="B193" s="37"/>
      <c r="C193" s="48">
        <v>44287</v>
      </c>
      <c r="D193" s="37"/>
      <c r="E193" s="18" t="s">
        <v>41</v>
      </c>
      <c r="F193" s="37"/>
      <c r="G193" s="23">
        <f>SUM(G59:M59)</f>
        <v>1343443</v>
      </c>
      <c r="H193" s="37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</row>
    <row r="194" spans="1:175" ht="30" x14ac:dyDescent="0.25">
      <c r="C194" s="41" t="s">
        <v>49</v>
      </c>
      <c r="D194" s="14"/>
      <c r="E194" s="24" t="s">
        <v>32</v>
      </c>
      <c r="F194" s="14"/>
      <c r="G194" s="24" t="s">
        <v>33</v>
      </c>
      <c r="H194" s="1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H194" s="34"/>
      <c r="AI194" s="34"/>
      <c r="AJ194" s="34"/>
      <c r="AL194" s="34"/>
      <c r="AM194" s="34"/>
      <c r="AN194" s="34"/>
      <c r="AP194" s="34"/>
      <c r="AQ194" s="34"/>
      <c r="AR194" s="3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</row>
    <row r="195" spans="1:175" x14ac:dyDescent="0.25">
      <c r="C195" s="49"/>
      <c r="I195"/>
      <c r="J195"/>
      <c r="K195"/>
      <c r="L195"/>
      <c r="M195"/>
      <c r="N195"/>
      <c r="O195"/>
      <c r="AL195"/>
      <c r="AM195"/>
      <c r="AP195"/>
      <c r="AQ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</row>
    <row r="196" spans="1:175" x14ac:dyDescent="0.25">
      <c r="A196" s="37"/>
      <c r="B196" s="37"/>
      <c r="C196" s="48">
        <v>44256</v>
      </c>
      <c r="D196" s="37"/>
      <c r="E196" s="18" t="s">
        <v>41</v>
      </c>
      <c r="F196" s="37"/>
      <c r="G196" s="23">
        <f>SUM(G62:M62)</f>
        <v>1385560</v>
      </c>
      <c r="H196" s="37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</row>
    <row r="197" spans="1:175" ht="30" x14ac:dyDescent="0.25">
      <c r="C197" s="41" t="s">
        <v>49</v>
      </c>
      <c r="D197" s="14"/>
      <c r="E197" s="24" t="s">
        <v>32</v>
      </c>
      <c r="F197" s="14"/>
      <c r="G197" s="24" t="s">
        <v>33</v>
      </c>
      <c r="H197" s="1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H197" s="34"/>
      <c r="AI197" s="34"/>
      <c r="AJ197" s="34"/>
      <c r="AL197" s="34"/>
      <c r="AM197" s="34"/>
      <c r="AN197" s="34"/>
      <c r="AP197" s="34"/>
      <c r="AQ197" s="34"/>
      <c r="AR197" s="34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</row>
    <row r="198" spans="1:175" x14ac:dyDescent="0.25">
      <c r="C198" s="49"/>
      <c r="I198"/>
      <c r="J198"/>
      <c r="K198"/>
      <c r="L198"/>
      <c r="M198"/>
      <c r="N198"/>
      <c r="O198"/>
      <c r="AL198"/>
      <c r="AM198"/>
      <c r="AP198"/>
      <c r="AQ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</row>
    <row r="199" spans="1:175" x14ac:dyDescent="0.25">
      <c r="A199" s="37"/>
      <c r="B199" s="37"/>
      <c r="C199" s="48">
        <v>44228</v>
      </c>
      <c r="D199" s="37"/>
      <c r="E199" s="18" t="s">
        <v>41</v>
      </c>
      <c r="F199" s="37"/>
      <c r="G199" s="23">
        <f>SUM(G65:M65)</f>
        <v>1423028</v>
      </c>
      <c r="H199" s="37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</row>
    <row r="200" spans="1:175" ht="30" x14ac:dyDescent="0.25">
      <c r="C200" s="41" t="s">
        <v>49</v>
      </c>
      <c r="D200" s="14"/>
      <c r="E200" s="24" t="s">
        <v>32</v>
      </c>
      <c r="F200" s="14"/>
      <c r="G200" s="24" t="s">
        <v>33</v>
      </c>
      <c r="H200" s="1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H200" s="34"/>
      <c r="AI200" s="34"/>
      <c r="AJ200" s="34"/>
      <c r="AL200" s="34"/>
      <c r="AM200" s="34"/>
      <c r="AN200" s="34"/>
      <c r="AP200" s="34"/>
      <c r="AQ200" s="34"/>
      <c r="AR200" s="34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</row>
    <row r="201" spans="1:175" x14ac:dyDescent="0.25">
      <c r="C201" s="49"/>
      <c r="I201"/>
      <c r="J201"/>
      <c r="K201"/>
      <c r="L201"/>
      <c r="M201"/>
      <c r="N201"/>
      <c r="O201"/>
      <c r="AL201"/>
      <c r="AM201"/>
      <c r="AP201"/>
      <c r="AQ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</row>
    <row r="202" spans="1:175" x14ac:dyDescent="0.25">
      <c r="A202" s="37"/>
      <c r="B202" s="37"/>
      <c r="C202" s="48">
        <v>44197</v>
      </c>
      <c r="D202" s="37"/>
      <c r="E202" s="18" t="s">
        <v>41</v>
      </c>
      <c r="F202" s="37"/>
      <c r="G202" s="23">
        <f>SUM(G68:M68)</f>
        <v>1383645.18</v>
      </c>
      <c r="H202" s="37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</row>
    <row r="203" spans="1:175" ht="30" x14ac:dyDescent="0.25">
      <c r="C203" s="41" t="s">
        <v>49</v>
      </c>
      <c r="D203" s="14"/>
      <c r="E203" s="24" t="s">
        <v>32</v>
      </c>
      <c r="F203" s="14"/>
      <c r="G203" s="24" t="s">
        <v>33</v>
      </c>
      <c r="H203" s="1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H203" s="34"/>
      <c r="AI203" s="34"/>
      <c r="AJ203" s="34"/>
      <c r="AL203" s="34"/>
      <c r="AM203" s="34"/>
      <c r="AN203" s="34"/>
      <c r="AP203" s="34"/>
      <c r="AQ203" s="34"/>
      <c r="AR203" s="34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</row>
    <row r="204" spans="1:175" x14ac:dyDescent="0.25">
      <c r="C204" s="49"/>
      <c r="I204"/>
      <c r="J204"/>
      <c r="K204"/>
      <c r="L204"/>
      <c r="M204"/>
      <c r="N204"/>
      <c r="O204"/>
      <c r="AL204"/>
      <c r="AM204"/>
      <c r="AP204"/>
      <c r="AQ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</row>
    <row r="205" spans="1:175" x14ac:dyDescent="0.25">
      <c r="A205" s="37"/>
      <c r="B205" s="37"/>
      <c r="C205" s="48">
        <v>44166</v>
      </c>
      <c r="D205" s="37"/>
      <c r="E205" s="18" t="s">
        <v>41</v>
      </c>
      <c r="F205" s="37"/>
      <c r="G205" s="23">
        <f>SUM(G71:M71)</f>
        <v>1489050.2999999998</v>
      </c>
      <c r="H205" s="37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</row>
    <row r="206" spans="1:175" ht="30" x14ac:dyDescent="0.25">
      <c r="C206" s="41" t="s">
        <v>49</v>
      </c>
      <c r="D206" s="14"/>
      <c r="E206" s="24" t="s">
        <v>32</v>
      </c>
      <c r="F206" s="14"/>
      <c r="G206" s="24" t="s">
        <v>33</v>
      </c>
      <c r="H206" s="1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H206" s="34"/>
      <c r="AI206" s="34"/>
      <c r="AJ206" s="34"/>
      <c r="AL206" s="34"/>
      <c r="AM206" s="34"/>
      <c r="AN206" s="34"/>
      <c r="AP206" s="34"/>
      <c r="AQ206" s="34"/>
      <c r="AR206" s="34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</row>
    <row r="207" spans="1:175" x14ac:dyDescent="0.25">
      <c r="C207" s="49"/>
      <c r="I207"/>
      <c r="J207"/>
      <c r="K207"/>
      <c r="L207"/>
      <c r="M207"/>
      <c r="N207"/>
      <c r="O207"/>
      <c r="AL207"/>
      <c r="AM207"/>
      <c r="AP207"/>
      <c r="AQ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</row>
    <row r="208" spans="1:175" x14ac:dyDescent="0.25">
      <c r="A208" s="37"/>
      <c r="B208" s="37"/>
      <c r="C208" s="48">
        <v>44136</v>
      </c>
      <c r="D208" s="37"/>
      <c r="E208" s="18" t="s">
        <v>41</v>
      </c>
      <c r="F208" s="37"/>
      <c r="G208" s="23">
        <f>SUM(G74:M74)</f>
        <v>1302170</v>
      </c>
      <c r="H208" s="37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</row>
    <row r="209" spans="1:175" ht="30" x14ac:dyDescent="0.25">
      <c r="C209" s="41" t="s">
        <v>49</v>
      </c>
      <c r="D209" s="14"/>
      <c r="E209" s="24" t="s">
        <v>32</v>
      </c>
      <c r="F209" s="14"/>
      <c r="G209" s="24" t="s">
        <v>33</v>
      </c>
      <c r="H209" s="1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H209" s="34"/>
      <c r="AI209" s="34"/>
      <c r="AJ209" s="34"/>
      <c r="AL209" s="34"/>
      <c r="AM209" s="34"/>
      <c r="AN209" s="34"/>
      <c r="AP209" s="34"/>
      <c r="AQ209" s="34"/>
      <c r="AR209" s="34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</row>
    <row r="210" spans="1:175" x14ac:dyDescent="0.25">
      <c r="C210" s="49"/>
      <c r="I210"/>
      <c r="J210"/>
      <c r="K210"/>
      <c r="L210"/>
      <c r="M210"/>
      <c r="N210"/>
      <c r="O210"/>
      <c r="AL210"/>
      <c r="AM210"/>
      <c r="AP210"/>
      <c r="AQ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</row>
    <row r="211" spans="1:175" x14ac:dyDescent="0.25">
      <c r="A211" s="37"/>
      <c r="B211" s="37"/>
      <c r="C211" s="48">
        <v>44105</v>
      </c>
      <c r="D211" s="37"/>
      <c r="E211" s="18" t="s">
        <v>41</v>
      </c>
      <c r="F211" s="37"/>
      <c r="G211" s="23">
        <f>SUM(G77:M77)</f>
        <v>1236988.9100000001</v>
      </c>
      <c r="H211" s="37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</row>
    <row r="212" spans="1:175" ht="30" x14ac:dyDescent="0.25">
      <c r="C212" s="41" t="s">
        <v>49</v>
      </c>
      <c r="D212" s="14"/>
      <c r="E212" s="24" t="s">
        <v>32</v>
      </c>
      <c r="F212" s="14"/>
      <c r="G212" s="24" t="s">
        <v>33</v>
      </c>
      <c r="H212" s="1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H212" s="34"/>
      <c r="AI212" s="34"/>
      <c r="AJ212" s="34"/>
      <c r="AL212" s="34"/>
      <c r="AM212" s="34"/>
      <c r="AN212" s="34"/>
      <c r="AP212" s="34"/>
      <c r="AQ212" s="34"/>
      <c r="AR212" s="34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</row>
    <row r="213" spans="1:175" x14ac:dyDescent="0.25">
      <c r="C213" s="49"/>
      <c r="I213"/>
      <c r="J213"/>
      <c r="K213"/>
      <c r="L213"/>
      <c r="M213"/>
      <c r="N213"/>
      <c r="O213"/>
      <c r="AL213"/>
      <c r="AM213"/>
      <c r="AP213"/>
      <c r="AQ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</row>
    <row r="214" spans="1:175" x14ac:dyDescent="0.25">
      <c r="A214" s="37"/>
      <c r="B214" s="37"/>
      <c r="C214" s="48">
        <v>44075</v>
      </c>
      <c r="D214" s="37"/>
      <c r="E214" s="18" t="s">
        <v>41</v>
      </c>
      <c r="F214" s="37"/>
      <c r="G214" s="23">
        <f>SUM(G80:M80)</f>
        <v>1289846.04</v>
      </c>
      <c r="H214" s="37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</row>
    <row r="215" spans="1:175" ht="30" x14ac:dyDescent="0.25">
      <c r="C215" s="41" t="s">
        <v>49</v>
      </c>
      <c r="D215" s="14"/>
      <c r="E215" s="24" t="s">
        <v>32</v>
      </c>
      <c r="F215" s="14"/>
      <c r="G215" s="24" t="s">
        <v>33</v>
      </c>
      <c r="H215" s="1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H215" s="34"/>
      <c r="AI215" s="34"/>
      <c r="AJ215" s="34"/>
      <c r="AL215" s="34"/>
      <c r="AM215" s="34"/>
      <c r="AN215" s="34"/>
      <c r="AP215" s="34"/>
      <c r="AQ215" s="34"/>
      <c r="AR215" s="34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</row>
    <row r="216" spans="1:175" x14ac:dyDescent="0.25">
      <c r="C216" s="49"/>
      <c r="I216"/>
      <c r="J216"/>
      <c r="K216"/>
      <c r="L216"/>
      <c r="M216"/>
      <c r="N216"/>
      <c r="O216"/>
      <c r="AL216"/>
      <c r="AM216"/>
      <c r="AP216"/>
      <c r="AQ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</row>
    <row r="217" spans="1:175" x14ac:dyDescent="0.25">
      <c r="A217" s="37"/>
      <c r="B217" s="37"/>
      <c r="C217" s="48">
        <v>44044</v>
      </c>
      <c r="D217" s="37"/>
      <c r="E217" s="18" t="s">
        <v>41</v>
      </c>
      <c r="F217" s="37"/>
      <c r="G217" s="23">
        <f>SUM(G83:M83)</f>
        <v>1279085.22</v>
      </c>
      <c r="H217" s="37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</row>
    <row r="218" spans="1:175" ht="30" x14ac:dyDescent="0.25">
      <c r="C218" s="41" t="s">
        <v>49</v>
      </c>
      <c r="D218" s="14"/>
      <c r="E218" s="24" t="s">
        <v>32</v>
      </c>
      <c r="F218" s="14"/>
      <c r="G218" s="24" t="s">
        <v>33</v>
      </c>
      <c r="H218" s="1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H218" s="34"/>
      <c r="AI218" s="34"/>
      <c r="AJ218" s="34"/>
      <c r="AL218" s="34"/>
      <c r="AM218" s="34"/>
      <c r="AN218" s="34"/>
      <c r="AP218" s="34"/>
      <c r="AQ218" s="34"/>
      <c r="AR218" s="34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</row>
    <row r="219" spans="1:175" x14ac:dyDescent="0.25">
      <c r="C219" s="49"/>
      <c r="I219"/>
      <c r="J219"/>
      <c r="K219"/>
      <c r="L219"/>
      <c r="M219"/>
      <c r="N219"/>
      <c r="O219"/>
      <c r="AL219"/>
      <c r="AM219"/>
      <c r="AP219"/>
      <c r="AQ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</row>
    <row r="220" spans="1:175" x14ac:dyDescent="0.25">
      <c r="A220" s="37"/>
      <c r="B220" s="37"/>
      <c r="C220" s="48">
        <v>44013</v>
      </c>
      <c r="D220" s="37"/>
      <c r="E220" s="18" t="s">
        <v>41</v>
      </c>
      <c r="F220" s="37"/>
      <c r="G220" s="23">
        <f>SUM(G86:M86)</f>
        <v>1237429.0699999998</v>
      </c>
      <c r="H220" s="37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</row>
    <row r="221" spans="1:175" ht="30" x14ac:dyDescent="0.25">
      <c r="C221" s="41" t="s">
        <v>49</v>
      </c>
      <c r="D221" s="14"/>
      <c r="E221" s="24" t="s">
        <v>32</v>
      </c>
      <c r="F221" s="14"/>
      <c r="G221" s="24" t="s">
        <v>33</v>
      </c>
      <c r="H221" s="1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H221" s="34"/>
      <c r="AI221" s="34"/>
      <c r="AJ221" s="34"/>
      <c r="AL221" s="34"/>
      <c r="AM221" s="34"/>
      <c r="AN221" s="34"/>
      <c r="AP221" s="34"/>
      <c r="AQ221" s="34"/>
      <c r="AR221" s="34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</row>
    <row r="222" spans="1:175" x14ac:dyDescent="0.25">
      <c r="C222" s="49"/>
      <c r="I222"/>
      <c r="J222"/>
      <c r="K222"/>
      <c r="L222"/>
      <c r="M222"/>
      <c r="N222"/>
      <c r="O222"/>
      <c r="AL222"/>
      <c r="AM222"/>
      <c r="AP222"/>
      <c r="AQ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</row>
    <row r="223" spans="1:175" x14ac:dyDescent="0.25">
      <c r="A223" s="37"/>
      <c r="B223" s="37"/>
      <c r="C223" s="48">
        <v>43983</v>
      </c>
      <c r="D223" s="37"/>
      <c r="E223" s="18" t="s">
        <v>41</v>
      </c>
      <c r="F223" s="37"/>
      <c r="G223" s="23">
        <f>SUM(G89:M89)</f>
        <v>1223835</v>
      </c>
      <c r="H223" s="37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</row>
    <row r="224" spans="1:175" ht="30" x14ac:dyDescent="0.25">
      <c r="C224" s="41" t="s">
        <v>49</v>
      </c>
      <c r="D224" s="14"/>
      <c r="E224" s="24" t="s">
        <v>32</v>
      </c>
      <c r="F224" s="14"/>
      <c r="G224" s="24" t="s">
        <v>33</v>
      </c>
      <c r="H224" s="1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H224" s="34"/>
      <c r="AI224" s="34"/>
      <c r="AJ224" s="34"/>
      <c r="AL224" s="34"/>
      <c r="AM224" s="34"/>
      <c r="AN224" s="34"/>
      <c r="AP224" s="34"/>
      <c r="AQ224" s="34"/>
      <c r="AR224" s="3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</row>
    <row r="225" spans="1:175" x14ac:dyDescent="0.25">
      <c r="C225" s="49"/>
      <c r="I225"/>
      <c r="J225"/>
      <c r="K225"/>
      <c r="L225"/>
      <c r="M225"/>
      <c r="N225"/>
      <c r="O225"/>
      <c r="AL225"/>
      <c r="AM225"/>
      <c r="AP225"/>
      <c r="AQ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</row>
    <row r="226" spans="1:175" x14ac:dyDescent="0.25">
      <c r="A226" s="37"/>
      <c r="B226" s="37"/>
      <c r="C226" s="48">
        <v>43952</v>
      </c>
      <c r="D226" s="37"/>
      <c r="E226" s="18" t="s">
        <v>41</v>
      </c>
      <c r="F226" s="37"/>
      <c r="G226" s="23">
        <f>SUM(G92:M92)</f>
        <v>1202678.74</v>
      </c>
      <c r="H226" s="3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</row>
    <row r="227" spans="1:175" ht="30" x14ac:dyDescent="0.25">
      <c r="C227" s="41" t="s">
        <v>49</v>
      </c>
      <c r="D227" s="14"/>
      <c r="E227" s="24" t="s">
        <v>32</v>
      </c>
      <c r="F227" s="14"/>
      <c r="G227" s="24" t="s">
        <v>33</v>
      </c>
      <c r="H227" s="1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H227" s="34"/>
      <c r="AI227" s="34"/>
      <c r="AJ227" s="34"/>
      <c r="AL227" s="34"/>
      <c r="AM227" s="34"/>
      <c r="AN227" s="34"/>
      <c r="AP227" s="34"/>
      <c r="AQ227" s="34"/>
      <c r="AR227" s="34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</row>
    <row r="228" spans="1:175" x14ac:dyDescent="0.25">
      <c r="C228" s="49"/>
      <c r="I228"/>
      <c r="J228"/>
      <c r="K228"/>
      <c r="L228"/>
      <c r="M228"/>
      <c r="N228"/>
      <c r="O228"/>
      <c r="AL228"/>
      <c r="AM228"/>
      <c r="AP228"/>
      <c r="AQ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</row>
    <row r="229" spans="1:175" x14ac:dyDescent="0.25">
      <c r="A229" s="37"/>
      <c r="B229" s="37"/>
      <c r="C229" s="48">
        <v>43922</v>
      </c>
      <c r="D229" s="37"/>
      <c r="E229" s="18" t="s">
        <v>41</v>
      </c>
      <c r="F229" s="37"/>
      <c r="G229" s="23">
        <f>SUM(G95:M95)</f>
        <v>1187456.8400000001</v>
      </c>
      <c r="H229" s="37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</row>
    <row r="230" spans="1:175" ht="30" x14ac:dyDescent="0.25">
      <c r="C230" s="41" t="s">
        <v>49</v>
      </c>
      <c r="D230" s="14"/>
      <c r="E230" s="24" t="s">
        <v>32</v>
      </c>
      <c r="F230" s="14"/>
      <c r="G230" s="24" t="s">
        <v>33</v>
      </c>
      <c r="H230" s="1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H230" s="34"/>
      <c r="AI230" s="34"/>
      <c r="AJ230" s="34"/>
      <c r="AL230" s="34"/>
      <c r="AM230" s="34"/>
      <c r="AN230" s="34"/>
      <c r="AP230" s="34"/>
      <c r="AQ230" s="34"/>
      <c r="AR230" s="34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</row>
    <row r="231" spans="1:175" x14ac:dyDescent="0.25">
      <c r="C231" s="49"/>
      <c r="I231"/>
      <c r="J231"/>
      <c r="K231"/>
      <c r="L231"/>
      <c r="M231"/>
      <c r="N231"/>
      <c r="O231"/>
      <c r="AL231"/>
      <c r="AM231"/>
      <c r="AP231"/>
      <c r="AQ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</row>
    <row r="232" spans="1:175" x14ac:dyDescent="0.25">
      <c r="C232" s="48">
        <v>43891</v>
      </c>
      <c r="D232" s="14"/>
      <c r="E232" s="18" t="s">
        <v>41</v>
      </c>
      <c r="F232" s="14"/>
      <c r="G232" s="23">
        <f>SUM(G98:M98)</f>
        <v>1154467</v>
      </c>
      <c r="H232" s="14"/>
      <c r="I232" s="34"/>
      <c r="J232"/>
      <c r="K232"/>
      <c r="L232"/>
      <c r="M232"/>
      <c r="N232"/>
      <c r="O232"/>
      <c r="AL232"/>
      <c r="AM232"/>
      <c r="AP232"/>
      <c r="AQ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</row>
    <row r="233" spans="1:175" ht="30" x14ac:dyDescent="0.25">
      <c r="C233" s="41" t="s">
        <v>49</v>
      </c>
      <c r="D233" s="14"/>
      <c r="E233" s="24" t="s">
        <v>32</v>
      </c>
      <c r="F233" s="14"/>
      <c r="G233" s="24" t="s">
        <v>33</v>
      </c>
      <c r="H233" s="14"/>
      <c r="I233" s="34"/>
      <c r="J233"/>
      <c r="K233"/>
      <c r="L233"/>
      <c r="M233"/>
      <c r="N233"/>
      <c r="O233"/>
      <c r="AL233"/>
      <c r="AM233"/>
      <c r="AP233"/>
      <c r="AQ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</row>
    <row r="234" spans="1:175" x14ac:dyDescent="0.25">
      <c r="D234" s="14"/>
      <c r="E234" s="14"/>
      <c r="F234" s="14"/>
      <c r="G234" s="14"/>
      <c r="H234" s="14"/>
      <c r="I234" s="34"/>
      <c r="J234"/>
      <c r="K234"/>
      <c r="L234"/>
      <c r="M234"/>
      <c r="N234"/>
      <c r="O234"/>
      <c r="AL234"/>
      <c r="AM234"/>
      <c r="AP234"/>
      <c r="AQ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</row>
    <row r="235" spans="1:175" x14ac:dyDescent="0.25">
      <c r="C235" s="48">
        <v>43862</v>
      </c>
      <c r="D235" s="14"/>
      <c r="E235" s="18" t="s">
        <v>41</v>
      </c>
      <c r="F235" s="14"/>
      <c r="G235" s="23">
        <f>SUM(G101:M101)</f>
        <v>1088531</v>
      </c>
      <c r="H235" s="14"/>
      <c r="I235" s="34"/>
      <c r="J235"/>
      <c r="K235"/>
      <c r="L235"/>
      <c r="M235"/>
      <c r="N235"/>
      <c r="O235"/>
      <c r="AL235"/>
      <c r="AM235"/>
      <c r="AP235"/>
      <c r="AQ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</row>
    <row r="236" spans="1:175" ht="30" x14ac:dyDescent="0.25">
      <c r="C236" s="41" t="s">
        <v>49</v>
      </c>
      <c r="D236" s="14"/>
      <c r="E236" s="24" t="s">
        <v>32</v>
      </c>
      <c r="F236" s="14"/>
      <c r="G236" s="24" t="s">
        <v>33</v>
      </c>
      <c r="H236" s="14"/>
      <c r="I236" s="34"/>
      <c r="J236"/>
      <c r="K236"/>
      <c r="L236"/>
      <c r="M236"/>
      <c r="N236"/>
      <c r="O236"/>
      <c r="AL236"/>
      <c r="AM236"/>
      <c r="AP236"/>
      <c r="AQ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</row>
    <row r="237" spans="1:175" x14ac:dyDescent="0.25">
      <c r="C237" s="49"/>
      <c r="D237" s="14"/>
      <c r="E237" s="14"/>
      <c r="F237" s="14"/>
      <c r="G237" s="14"/>
      <c r="H237" s="14"/>
      <c r="I237" s="34"/>
      <c r="J237"/>
      <c r="K237"/>
      <c r="L237"/>
      <c r="M237"/>
      <c r="N237"/>
      <c r="O237"/>
      <c r="AL237"/>
      <c r="AM237"/>
      <c r="AP237"/>
      <c r="AQ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</row>
    <row r="238" spans="1:175" x14ac:dyDescent="0.25">
      <c r="C238" s="48">
        <v>43831</v>
      </c>
      <c r="D238" s="14"/>
      <c r="E238" s="18" t="s">
        <v>41</v>
      </c>
      <c r="F238" s="14"/>
      <c r="G238" s="23">
        <f>SUM(G104:M104)</f>
        <v>1061577</v>
      </c>
      <c r="H238" s="14"/>
      <c r="I238" s="34"/>
      <c r="J238"/>
      <c r="K238"/>
      <c r="L238"/>
      <c r="M238"/>
      <c r="N238"/>
      <c r="O238"/>
      <c r="AL238"/>
      <c r="AM238"/>
      <c r="AP238"/>
      <c r="AQ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</row>
    <row r="239" spans="1:175" ht="30" x14ac:dyDescent="0.25">
      <c r="C239" s="41" t="s">
        <v>49</v>
      </c>
      <c r="D239" s="14"/>
      <c r="E239" s="24" t="s">
        <v>32</v>
      </c>
      <c r="F239" s="14"/>
      <c r="G239" s="24" t="s">
        <v>33</v>
      </c>
      <c r="H239" s="14"/>
      <c r="I239" s="34"/>
      <c r="J239"/>
      <c r="K239"/>
      <c r="L239"/>
      <c r="M239"/>
      <c r="N239"/>
      <c r="O239"/>
      <c r="AL239"/>
      <c r="AM239"/>
      <c r="AP239"/>
      <c r="AQ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</row>
    <row r="240" spans="1:175" x14ac:dyDescent="0.25">
      <c r="C240" s="49"/>
      <c r="D240" s="14"/>
      <c r="E240" s="14"/>
      <c r="F240" s="14"/>
      <c r="G240" s="14"/>
      <c r="H240" s="14"/>
      <c r="I240" s="34"/>
      <c r="J240"/>
      <c r="K240"/>
      <c r="L240"/>
      <c r="M240"/>
      <c r="N240"/>
      <c r="O240"/>
      <c r="AL240"/>
      <c r="AM240"/>
      <c r="AP240"/>
      <c r="AQ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</row>
    <row r="241" spans="3:175" x14ac:dyDescent="0.25">
      <c r="C241" s="48">
        <v>43800</v>
      </c>
      <c r="D241" s="14"/>
      <c r="E241" s="18" t="s">
        <v>41</v>
      </c>
      <c r="F241" s="14"/>
      <c r="G241" s="23">
        <f>SUM(G107:M107)</f>
        <v>1071130.23</v>
      </c>
      <c r="H241" s="14"/>
      <c r="I241" s="34"/>
      <c r="J241"/>
      <c r="K241"/>
      <c r="L241"/>
      <c r="M241"/>
      <c r="N241"/>
      <c r="O241"/>
      <c r="AL241"/>
      <c r="AM241"/>
      <c r="AP241"/>
      <c r="AQ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</row>
    <row r="242" spans="3:175" ht="30" x14ac:dyDescent="0.25">
      <c r="C242" s="41" t="s">
        <v>49</v>
      </c>
      <c r="D242" s="14"/>
      <c r="E242" s="24" t="s">
        <v>32</v>
      </c>
      <c r="F242" s="14"/>
      <c r="G242" s="24" t="s">
        <v>33</v>
      </c>
      <c r="H242" s="14"/>
      <c r="I242" s="34"/>
      <c r="J242"/>
      <c r="K242"/>
      <c r="L242"/>
      <c r="M242"/>
      <c r="N242"/>
      <c r="O242"/>
      <c r="AL242"/>
      <c r="AM242"/>
      <c r="AP242"/>
      <c r="AQ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</row>
    <row r="243" spans="3:175" x14ac:dyDescent="0.25">
      <c r="C243" s="49"/>
      <c r="D243" s="14"/>
      <c r="E243" s="14"/>
      <c r="F243" s="14"/>
      <c r="G243" s="14"/>
      <c r="H243" s="14"/>
      <c r="I243" s="34"/>
      <c r="J243"/>
      <c r="K243"/>
      <c r="L243"/>
      <c r="M243"/>
      <c r="N243"/>
      <c r="O243"/>
      <c r="AL243"/>
      <c r="AM243"/>
      <c r="AP243"/>
      <c r="AQ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</row>
    <row r="244" spans="3:175" x14ac:dyDescent="0.25">
      <c r="C244" s="48">
        <v>43770</v>
      </c>
      <c r="D244" s="14"/>
      <c r="E244" s="18" t="s">
        <v>41</v>
      </c>
      <c r="F244" s="14"/>
      <c r="G244" s="23">
        <f>SUM(G110:M110)</f>
        <v>1077000</v>
      </c>
      <c r="H244" s="14"/>
      <c r="I244" s="34"/>
      <c r="J244"/>
      <c r="K244"/>
      <c r="L244"/>
      <c r="M244"/>
      <c r="N244"/>
      <c r="O244"/>
      <c r="AL244"/>
      <c r="AM244"/>
      <c r="AP244"/>
      <c r="AQ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</row>
    <row r="245" spans="3:175" ht="30" x14ac:dyDescent="0.25">
      <c r="C245" s="41" t="s">
        <v>49</v>
      </c>
      <c r="D245" s="14"/>
      <c r="E245" s="24" t="s">
        <v>32</v>
      </c>
      <c r="F245" s="14"/>
      <c r="G245" s="24" t="s">
        <v>33</v>
      </c>
      <c r="H245" s="14"/>
      <c r="I245" s="34"/>
      <c r="J245"/>
      <c r="K245"/>
      <c r="L245"/>
      <c r="M245"/>
      <c r="N245"/>
      <c r="O245"/>
      <c r="AL245"/>
      <c r="AM245"/>
      <c r="AP245"/>
      <c r="AQ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</row>
    <row r="246" spans="3:175" x14ac:dyDescent="0.25">
      <c r="C246" s="49"/>
      <c r="D246" s="14"/>
      <c r="E246" s="14"/>
      <c r="F246" s="14"/>
      <c r="G246" s="14"/>
      <c r="H246" s="14"/>
      <c r="I246" s="34"/>
      <c r="J246"/>
      <c r="K246"/>
      <c r="L246"/>
      <c r="M246"/>
      <c r="N246"/>
      <c r="O246"/>
      <c r="AL246"/>
      <c r="AM246"/>
      <c r="AP246"/>
      <c r="AQ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</row>
    <row r="247" spans="3:175" x14ac:dyDescent="0.25">
      <c r="C247" s="48">
        <v>43739</v>
      </c>
      <c r="D247" s="14"/>
      <c r="E247" s="18" t="s">
        <v>41</v>
      </c>
      <c r="F247" s="14"/>
      <c r="G247" s="23">
        <f>SUM(G113:M113)</f>
        <v>1363450.22</v>
      </c>
      <c r="H247" s="14"/>
      <c r="I247" s="34"/>
      <c r="J247"/>
      <c r="K247"/>
      <c r="L247"/>
      <c r="M247"/>
      <c r="N247"/>
      <c r="O247"/>
      <c r="AL247"/>
      <c r="AM247"/>
      <c r="AP247"/>
      <c r="AQ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</row>
    <row r="248" spans="3:175" ht="30" x14ac:dyDescent="0.25">
      <c r="C248" s="41" t="s">
        <v>49</v>
      </c>
      <c r="D248" s="14"/>
      <c r="E248" s="24" t="s">
        <v>32</v>
      </c>
      <c r="F248" s="14"/>
      <c r="G248" s="24" t="s">
        <v>33</v>
      </c>
      <c r="H248" s="14"/>
      <c r="I248" s="34"/>
      <c r="J248"/>
      <c r="K248"/>
      <c r="L248"/>
      <c r="M248"/>
      <c r="N248"/>
      <c r="O248"/>
      <c r="AL248"/>
      <c r="AM248"/>
      <c r="AP248"/>
      <c r="AQ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</row>
    <row r="249" spans="3:175" x14ac:dyDescent="0.25">
      <c r="C249" s="49"/>
      <c r="D249" s="14"/>
      <c r="E249" s="14"/>
      <c r="F249" s="14"/>
      <c r="G249" s="14"/>
      <c r="H249" s="14"/>
      <c r="I249" s="34"/>
      <c r="J249"/>
      <c r="K249"/>
      <c r="L249"/>
      <c r="M249"/>
      <c r="N249"/>
      <c r="O249"/>
      <c r="AL249"/>
      <c r="AM249"/>
      <c r="AP249"/>
      <c r="AQ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</row>
    <row r="250" spans="3:175" x14ac:dyDescent="0.25">
      <c r="C250" s="48">
        <v>43709</v>
      </c>
      <c r="D250" s="14"/>
      <c r="E250" s="18" t="s">
        <v>41</v>
      </c>
      <c r="F250" s="14"/>
      <c r="G250" s="23">
        <f>SUM(G116:M116)</f>
        <v>1154137.78</v>
      </c>
      <c r="H250" s="14"/>
      <c r="I250" s="34"/>
      <c r="J250"/>
      <c r="K250"/>
      <c r="L250"/>
      <c r="M250"/>
      <c r="N250"/>
      <c r="O250"/>
      <c r="AL250"/>
      <c r="AM250"/>
      <c r="AP250"/>
      <c r="AQ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</row>
    <row r="251" spans="3:175" ht="30" x14ac:dyDescent="0.25">
      <c r="C251" s="41" t="s">
        <v>49</v>
      </c>
      <c r="D251" s="14"/>
      <c r="E251" s="24" t="s">
        <v>32</v>
      </c>
      <c r="F251" s="14"/>
      <c r="G251" s="24" t="s">
        <v>33</v>
      </c>
      <c r="H251" s="14"/>
      <c r="I251" s="34"/>
      <c r="J251"/>
      <c r="K251"/>
      <c r="L251"/>
      <c r="M251"/>
      <c r="N251"/>
      <c r="O251"/>
      <c r="AL251"/>
      <c r="AM251"/>
      <c r="AP251"/>
      <c r="AQ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</row>
    <row r="252" spans="3:175" x14ac:dyDescent="0.25">
      <c r="C252" s="49"/>
      <c r="D252" s="14"/>
      <c r="E252" s="14"/>
      <c r="F252" s="14"/>
      <c r="G252" s="14"/>
      <c r="H252" s="14"/>
      <c r="I252" s="34"/>
      <c r="J252"/>
      <c r="K252"/>
      <c r="L252"/>
      <c r="M252"/>
      <c r="N252"/>
      <c r="O252"/>
      <c r="AL252"/>
      <c r="AM252"/>
      <c r="AP252"/>
      <c r="AQ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</row>
    <row r="253" spans="3:175" x14ac:dyDescent="0.25">
      <c r="C253" s="48">
        <v>43678</v>
      </c>
      <c r="D253" s="14"/>
      <c r="E253" s="18" t="s">
        <v>41</v>
      </c>
      <c r="F253" s="14"/>
      <c r="G253" s="23">
        <f>SUM(G119:M119)</f>
        <v>1026816.3899999999</v>
      </c>
      <c r="H253" s="14"/>
      <c r="I253" s="34"/>
      <c r="J253"/>
      <c r="K253"/>
      <c r="L253"/>
      <c r="M253"/>
      <c r="N253"/>
      <c r="O253"/>
      <c r="AL253"/>
      <c r="AM253"/>
      <c r="AP253"/>
      <c r="AQ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</row>
    <row r="254" spans="3:175" ht="30" x14ac:dyDescent="0.25">
      <c r="C254" s="41" t="s">
        <v>49</v>
      </c>
      <c r="D254" s="14"/>
      <c r="E254" s="24" t="s">
        <v>32</v>
      </c>
      <c r="F254" s="14"/>
      <c r="G254" s="24" t="s">
        <v>33</v>
      </c>
      <c r="H254" s="14"/>
      <c r="I254" s="34"/>
      <c r="J254"/>
      <c r="K254"/>
      <c r="L254"/>
      <c r="M254"/>
      <c r="N254"/>
      <c r="O254"/>
      <c r="AL254"/>
      <c r="AM254"/>
      <c r="AP254"/>
      <c r="AQ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</row>
    <row r="255" spans="3:175" x14ac:dyDescent="0.25">
      <c r="C255" s="49"/>
      <c r="D255" s="14"/>
      <c r="E255" s="14"/>
      <c r="F255" s="14"/>
      <c r="G255" s="14"/>
      <c r="H255" s="14"/>
      <c r="I255" s="34"/>
      <c r="J255"/>
      <c r="K255"/>
      <c r="L255"/>
      <c r="M255"/>
      <c r="N255"/>
      <c r="O255"/>
      <c r="AL255"/>
      <c r="AM255"/>
      <c r="AP255"/>
      <c r="AQ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</row>
    <row r="256" spans="3:175" x14ac:dyDescent="0.25">
      <c r="C256" s="48">
        <v>43647</v>
      </c>
      <c r="D256" s="14"/>
      <c r="E256" s="18" t="s">
        <v>41</v>
      </c>
      <c r="F256" s="14"/>
      <c r="G256" s="23">
        <f>SUM(G122:M122)</f>
        <v>998333.7699999999</v>
      </c>
      <c r="H256" s="14"/>
      <c r="I256" s="34"/>
      <c r="J256"/>
      <c r="K256"/>
      <c r="L256"/>
      <c r="M256"/>
      <c r="N256"/>
      <c r="O256"/>
      <c r="AL256"/>
      <c r="AM256"/>
      <c r="AP256"/>
      <c r="AQ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</row>
    <row r="257" spans="1:175" ht="30" x14ac:dyDescent="0.25">
      <c r="C257" s="41" t="s">
        <v>49</v>
      </c>
      <c r="D257" s="14"/>
      <c r="E257" s="24" t="s">
        <v>32</v>
      </c>
      <c r="F257" s="14"/>
      <c r="G257" s="24" t="s">
        <v>33</v>
      </c>
      <c r="H257" s="14"/>
      <c r="I257" s="34"/>
      <c r="J257"/>
      <c r="K257"/>
      <c r="L257"/>
      <c r="M257"/>
      <c r="N257"/>
      <c r="O257"/>
      <c r="AL257"/>
      <c r="AM257"/>
      <c r="AP257"/>
      <c r="AQ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</row>
    <row r="258" spans="1:175" x14ac:dyDescent="0.25">
      <c r="C258" s="49"/>
      <c r="D258" s="14"/>
      <c r="E258" s="14"/>
      <c r="F258" s="14"/>
      <c r="G258" s="14"/>
      <c r="H258" s="14"/>
      <c r="I258" s="34"/>
      <c r="J258"/>
      <c r="K258"/>
      <c r="L258"/>
      <c r="M258"/>
      <c r="N258"/>
      <c r="O258"/>
      <c r="AL258"/>
      <c r="AM258"/>
      <c r="AP258"/>
      <c r="AQ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</row>
    <row r="259" spans="1:175" x14ac:dyDescent="0.25">
      <c r="C259" s="48">
        <v>43617</v>
      </c>
      <c r="D259" s="14"/>
      <c r="E259" s="18" t="s">
        <v>41</v>
      </c>
      <c r="F259" s="14"/>
      <c r="G259" s="23">
        <f>SUM(G125:M125)</f>
        <v>971091</v>
      </c>
      <c r="H259" s="14"/>
      <c r="I259" s="34"/>
      <c r="J259"/>
      <c r="K259"/>
      <c r="L259"/>
      <c r="M259"/>
      <c r="N259"/>
      <c r="O259"/>
      <c r="AL259"/>
      <c r="AM259"/>
      <c r="AP259"/>
      <c r="AQ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</row>
    <row r="260" spans="1:175" ht="30" x14ac:dyDescent="0.25">
      <c r="C260" s="41" t="s">
        <v>49</v>
      </c>
      <c r="D260" s="14"/>
      <c r="E260" s="24" t="s">
        <v>32</v>
      </c>
      <c r="F260" s="14"/>
      <c r="G260" s="24" t="s">
        <v>33</v>
      </c>
      <c r="H260" s="14"/>
      <c r="I260" s="34"/>
      <c r="J260"/>
      <c r="K260"/>
      <c r="L260"/>
      <c r="M260"/>
      <c r="N260"/>
      <c r="O260"/>
      <c r="AL260"/>
      <c r="AM260"/>
      <c r="AP260"/>
      <c r="AQ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</row>
    <row r="261" spans="1:175" x14ac:dyDescent="0.25">
      <c r="C261" s="49"/>
      <c r="D261" s="14"/>
      <c r="E261" s="14"/>
      <c r="F261" s="14"/>
      <c r="G261" s="14"/>
      <c r="H261" s="14"/>
      <c r="I261" s="34"/>
      <c r="J261"/>
      <c r="K261"/>
      <c r="L261"/>
      <c r="M261"/>
      <c r="N261"/>
      <c r="O261"/>
      <c r="AL261"/>
      <c r="AM261"/>
      <c r="AP261"/>
      <c r="AQ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</row>
    <row r="262" spans="1:175" x14ac:dyDescent="0.25">
      <c r="C262" s="48">
        <v>43586</v>
      </c>
      <c r="D262" s="14"/>
      <c r="E262" s="18" t="s">
        <v>41</v>
      </c>
      <c r="F262" s="14"/>
      <c r="G262" s="23">
        <f>SUM(G128:M128)</f>
        <v>917701.91</v>
      </c>
      <c r="H262" s="14"/>
      <c r="I262" s="34"/>
      <c r="J262"/>
      <c r="K262"/>
      <c r="L262"/>
      <c r="M262"/>
      <c r="N262"/>
      <c r="O262"/>
      <c r="AL262"/>
      <c r="AM262"/>
      <c r="AP262"/>
      <c r="AQ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</row>
    <row r="263" spans="1:175" ht="30" x14ac:dyDescent="0.25">
      <c r="C263" s="41" t="s">
        <v>49</v>
      </c>
      <c r="D263" s="14"/>
      <c r="E263" s="24" t="s">
        <v>32</v>
      </c>
      <c r="F263" s="14"/>
      <c r="G263" s="24" t="s">
        <v>33</v>
      </c>
      <c r="H263" s="14"/>
      <c r="I263" s="34"/>
      <c r="J263"/>
      <c r="K263"/>
      <c r="L263"/>
      <c r="M263"/>
      <c r="N263"/>
      <c r="O263"/>
      <c r="AL263"/>
      <c r="AM263"/>
      <c r="AP263"/>
      <c r="AQ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</row>
    <row r="264" spans="1:175" x14ac:dyDescent="0.25">
      <c r="C264" s="49"/>
      <c r="I264"/>
      <c r="J264"/>
      <c r="K264"/>
      <c r="L264"/>
      <c r="M264"/>
      <c r="N264"/>
      <c r="O264"/>
      <c r="AL264"/>
      <c r="AM264"/>
      <c r="AP264"/>
      <c r="AQ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</row>
    <row r="265" spans="1:175" x14ac:dyDescent="0.25">
      <c r="C265" s="48">
        <v>43556</v>
      </c>
      <c r="D265" s="14"/>
      <c r="E265" s="18" t="s">
        <v>41</v>
      </c>
      <c r="F265" s="14"/>
      <c r="G265" s="23">
        <f>SUM(G131:M131)</f>
        <v>1031427</v>
      </c>
      <c r="H265" s="14"/>
      <c r="I265" s="34"/>
      <c r="J265"/>
      <c r="K265"/>
      <c r="L265"/>
      <c r="M265"/>
      <c r="N265"/>
      <c r="O265"/>
      <c r="AL265"/>
      <c r="AM265"/>
      <c r="AP265"/>
      <c r="AQ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</row>
    <row r="266" spans="1:175" ht="30" x14ac:dyDescent="0.25">
      <c r="C266" s="41" t="s">
        <v>49</v>
      </c>
      <c r="D266" s="14"/>
      <c r="E266" s="24" t="s">
        <v>32</v>
      </c>
      <c r="F266" s="14"/>
      <c r="G266" s="24" t="s">
        <v>33</v>
      </c>
      <c r="H266" s="14"/>
      <c r="I266" s="34"/>
      <c r="J266"/>
      <c r="K266"/>
      <c r="L266"/>
      <c r="M266"/>
      <c r="N266"/>
      <c r="O266"/>
      <c r="AL266"/>
      <c r="AM266"/>
      <c r="AP266"/>
      <c r="AQ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</row>
    <row r="267" spans="1:175" x14ac:dyDescent="0.25">
      <c r="C267" s="49"/>
      <c r="D267" s="14"/>
      <c r="E267" s="14"/>
      <c r="F267" s="14"/>
      <c r="G267" s="14"/>
      <c r="H267" s="14"/>
      <c r="I267" s="34"/>
      <c r="J267"/>
      <c r="K267"/>
      <c r="L267"/>
      <c r="M267"/>
      <c r="N267"/>
      <c r="O267"/>
      <c r="AL267"/>
      <c r="AM267"/>
      <c r="AP267"/>
      <c r="AQ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</row>
    <row r="268" spans="1:175" x14ac:dyDescent="0.25">
      <c r="C268" s="48">
        <v>43525</v>
      </c>
      <c r="D268" s="14"/>
      <c r="E268" s="18" t="s">
        <v>41</v>
      </c>
      <c r="F268" s="14"/>
      <c r="G268" s="23">
        <f>SUM(G134:M134)</f>
        <v>1121546</v>
      </c>
      <c r="H268" s="14"/>
      <c r="I268" s="34"/>
      <c r="J268"/>
      <c r="K268"/>
      <c r="L268"/>
      <c r="M268"/>
      <c r="N268"/>
      <c r="O268"/>
      <c r="AL268"/>
      <c r="AM268"/>
      <c r="AP268"/>
      <c r="AQ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</row>
    <row r="269" spans="1:175" ht="30" x14ac:dyDescent="0.25">
      <c r="C269" s="41" t="s">
        <v>49</v>
      </c>
      <c r="D269" s="14"/>
      <c r="E269" s="24" t="s">
        <v>32</v>
      </c>
      <c r="F269" s="14"/>
      <c r="G269" s="24" t="s">
        <v>33</v>
      </c>
      <c r="H269" s="14"/>
      <c r="I269" s="34"/>
      <c r="J269"/>
      <c r="K269"/>
      <c r="L269"/>
      <c r="M269"/>
      <c r="N269"/>
      <c r="O269"/>
      <c r="AL269"/>
      <c r="AM269"/>
      <c r="AP269"/>
      <c r="AQ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</row>
    <row r="270" spans="1:175" x14ac:dyDescent="0.25">
      <c r="C270" s="41"/>
      <c r="D270" s="14"/>
      <c r="E270" s="14"/>
      <c r="F270" s="14"/>
      <c r="G270" s="14"/>
      <c r="H270" s="14"/>
      <c r="I270" s="34"/>
      <c r="J270"/>
      <c r="K270"/>
      <c r="L270"/>
      <c r="M270"/>
      <c r="N270"/>
      <c r="O270"/>
      <c r="AL270"/>
      <c r="AM270"/>
      <c r="AP270"/>
      <c r="AQ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</row>
    <row r="271" spans="1:17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/>
      <c r="K271"/>
      <c r="L271"/>
      <c r="M271"/>
      <c r="N271"/>
      <c r="O271"/>
      <c r="AL271"/>
      <c r="AM271"/>
      <c r="AP271"/>
      <c r="AQ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</row>
    <row r="272" spans="1:175" ht="18.75" x14ac:dyDescent="0.3">
      <c r="A272" s="28"/>
      <c r="B272" s="36" t="s">
        <v>34</v>
      </c>
      <c r="C272" s="28"/>
      <c r="D272" s="28"/>
      <c r="E272" s="28"/>
      <c r="F272" s="28"/>
      <c r="G272" s="28"/>
      <c r="H272" s="28"/>
      <c r="I272" s="28"/>
      <c r="J272"/>
      <c r="K272"/>
      <c r="L272"/>
      <c r="M272"/>
      <c r="N272"/>
      <c r="O272"/>
      <c r="AL272"/>
      <c r="AM272"/>
      <c r="AP272"/>
      <c r="AQ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</row>
    <row r="273" spans="1:17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/>
      <c r="K273"/>
      <c r="L273"/>
      <c r="M273"/>
      <c r="N273"/>
      <c r="O273"/>
      <c r="AL273"/>
      <c r="AM273"/>
      <c r="AP273"/>
      <c r="AQ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</row>
    <row r="274" spans="1:175" x14ac:dyDescent="0.25">
      <c r="A274" s="28"/>
      <c r="B274" s="28"/>
      <c r="C274" s="28" t="s">
        <v>35</v>
      </c>
      <c r="D274" s="28"/>
      <c r="E274" s="28"/>
      <c r="F274" s="28"/>
      <c r="G274" s="28"/>
      <c r="H274" s="28"/>
      <c r="I274" s="28" t="s">
        <v>43</v>
      </c>
      <c r="J274"/>
      <c r="K274"/>
      <c r="L274"/>
      <c r="M274"/>
      <c r="N274"/>
      <c r="O274"/>
      <c r="AL274"/>
      <c r="AM274"/>
      <c r="AP274"/>
      <c r="AQ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</row>
    <row r="275" spans="1:17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/>
      <c r="K275"/>
      <c r="L275"/>
      <c r="M275"/>
      <c r="N275"/>
      <c r="O275"/>
      <c r="AL275"/>
      <c r="AM275"/>
      <c r="AP275"/>
      <c r="AQ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</row>
    <row r="276" spans="1:175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</row>
    <row r="277" spans="1:175" x14ac:dyDescent="0.25">
      <c r="C277" s="22" t="s">
        <v>44</v>
      </c>
      <c r="D277" s="14"/>
      <c r="E277" s="23">
        <v>2628236.9400000009</v>
      </c>
      <c r="F277" s="14"/>
      <c r="G277" s="22" t="s">
        <v>13</v>
      </c>
      <c r="H277" s="14"/>
      <c r="I277" s="23">
        <v>2517051.4500000002</v>
      </c>
      <c r="J277" s="14"/>
      <c r="K277" s="22" t="s">
        <v>59</v>
      </c>
      <c r="L277" s="14"/>
      <c r="M277" s="23">
        <v>1501500.7999999998</v>
      </c>
      <c r="N277" s="14"/>
      <c r="O277" s="22" t="s">
        <v>58</v>
      </c>
      <c r="P277" s="14"/>
      <c r="Q277" s="23">
        <v>2030642.8599999996</v>
      </c>
      <c r="R277" s="14"/>
      <c r="S277" s="22" t="s">
        <v>57</v>
      </c>
      <c r="T277" s="14"/>
      <c r="U277" s="23">
        <v>1679935.21</v>
      </c>
      <c r="V277" s="14"/>
      <c r="W277" s="22" t="s">
        <v>56</v>
      </c>
      <c r="X277" s="14"/>
      <c r="Y277" s="23">
        <v>1411255.37</v>
      </c>
      <c r="Z277" s="14"/>
      <c r="AA277" s="22" t="s">
        <v>9</v>
      </c>
      <c r="AB277" s="14"/>
      <c r="AC277" s="23">
        <v>2143179.79</v>
      </c>
      <c r="AD277" s="14"/>
      <c r="AE277" s="22" t="s">
        <v>8</v>
      </c>
      <c r="AF277" s="14"/>
      <c r="AG277" s="23">
        <v>1114576.4400000002</v>
      </c>
      <c r="AH277" s="14"/>
      <c r="AI277" s="22" t="s">
        <v>48</v>
      </c>
      <c r="AJ277" s="14"/>
      <c r="AK277" s="23">
        <v>1730543</v>
      </c>
      <c r="AL277" s="14"/>
      <c r="AM277" s="22" t="s">
        <v>47</v>
      </c>
      <c r="AN277" s="14"/>
      <c r="AO277" s="23">
        <v>1868503</v>
      </c>
      <c r="AP277" s="14"/>
      <c r="AQ277" s="22" t="s">
        <v>46</v>
      </c>
      <c r="AR277" s="14"/>
      <c r="AS277" s="23">
        <v>1551965.3200000003</v>
      </c>
      <c r="AT277" s="14"/>
      <c r="AU277" s="22" t="s">
        <v>45</v>
      </c>
      <c r="AV277" s="14"/>
      <c r="AW277" s="23">
        <v>1921615.9099999997</v>
      </c>
      <c r="AX277" s="14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</row>
    <row r="278" spans="1:175" ht="19.5" customHeight="1" x14ac:dyDescent="0.25">
      <c r="C278" s="43">
        <v>2022</v>
      </c>
      <c r="D278" s="14"/>
      <c r="E278" s="24" t="s">
        <v>36</v>
      </c>
      <c r="F278" s="14"/>
      <c r="G278" s="43">
        <v>2022</v>
      </c>
      <c r="H278" s="14"/>
      <c r="I278" s="24" t="s">
        <v>36</v>
      </c>
      <c r="J278" s="14"/>
      <c r="K278" s="43">
        <v>2022</v>
      </c>
      <c r="L278" s="14"/>
      <c r="M278" s="24" t="s">
        <v>36</v>
      </c>
      <c r="N278" s="14"/>
      <c r="O278" s="43">
        <v>2022</v>
      </c>
      <c r="P278" s="14"/>
      <c r="Q278" s="24" t="s">
        <v>36</v>
      </c>
      <c r="R278" s="14"/>
      <c r="S278" s="43">
        <v>2022</v>
      </c>
      <c r="T278" s="14"/>
      <c r="U278" s="24" t="s">
        <v>36</v>
      </c>
      <c r="V278" s="14"/>
      <c r="W278" s="43">
        <v>2022</v>
      </c>
      <c r="X278" s="14"/>
      <c r="Y278" s="24" t="s">
        <v>36</v>
      </c>
      <c r="Z278" s="14"/>
      <c r="AA278" s="43">
        <v>2022</v>
      </c>
      <c r="AB278" s="14"/>
      <c r="AC278" s="24" t="s">
        <v>36</v>
      </c>
      <c r="AD278" s="14"/>
      <c r="AE278" s="43">
        <v>2022</v>
      </c>
      <c r="AF278" s="14"/>
      <c r="AG278" s="24" t="s">
        <v>36</v>
      </c>
      <c r="AH278" s="14"/>
      <c r="AI278" s="43">
        <v>2022</v>
      </c>
      <c r="AJ278" s="14"/>
      <c r="AK278" s="24" t="s">
        <v>36</v>
      </c>
      <c r="AL278" s="14"/>
      <c r="AM278" s="43">
        <v>2021</v>
      </c>
      <c r="AN278" s="14"/>
      <c r="AO278" s="24" t="s">
        <v>36</v>
      </c>
      <c r="AP278" s="14"/>
      <c r="AQ278" s="43">
        <v>2021</v>
      </c>
      <c r="AR278" s="14"/>
      <c r="AS278" s="24" t="s">
        <v>36</v>
      </c>
      <c r="AT278" s="14"/>
      <c r="AU278" s="43">
        <v>2021</v>
      </c>
      <c r="AV278" s="14"/>
      <c r="AW278" s="24" t="s">
        <v>36</v>
      </c>
      <c r="AX278" s="14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</row>
    <row r="279" spans="1:175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</row>
    <row r="280" spans="1:175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</row>
    <row r="281" spans="1:175" x14ac:dyDescent="0.25">
      <c r="C281" s="22" t="s">
        <v>44</v>
      </c>
      <c r="D281" s="14"/>
      <c r="E281" s="23">
        <v>1891974.38</v>
      </c>
      <c r="F281" s="14"/>
      <c r="G281" s="22" t="s">
        <v>13</v>
      </c>
      <c r="H281" s="14"/>
      <c r="I281" s="23">
        <v>2030173.43</v>
      </c>
      <c r="J281" s="14"/>
      <c r="K281" s="22" t="s">
        <v>12</v>
      </c>
      <c r="L281" s="14"/>
      <c r="M281" s="23">
        <v>1941962.1</v>
      </c>
      <c r="N281" s="14"/>
      <c r="O281" s="22" t="s">
        <v>11</v>
      </c>
      <c r="P281" s="14"/>
      <c r="Q281" s="23">
        <v>2018559.55</v>
      </c>
      <c r="R281" s="14"/>
      <c r="S281" s="22" t="s">
        <v>57</v>
      </c>
      <c r="T281" s="14"/>
      <c r="U281" s="23">
        <v>1591540.9700000002</v>
      </c>
      <c r="V281" s="14"/>
      <c r="W281" s="22" t="s">
        <v>56</v>
      </c>
      <c r="X281" s="14"/>
      <c r="Y281" s="23">
        <v>1666467.5400000003</v>
      </c>
      <c r="Z281" s="14"/>
      <c r="AA281" s="22" t="s">
        <v>9</v>
      </c>
      <c r="AB281" s="14"/>
      <c r="AC281" s="23">
        <v>1679739</v>
      </c>
      <c r="AD281" s="14"/>
      <c r="AE281" s="22" t="s">
        <v>8</v>
      </c>
      <c r="AF281" s="14"/>
      <c r="AG281" s="23">
        <v>1540993.3499999999</v>
      </c>
      <c r="AH281" s="14"/>
      <c r="AI281" s="22" t="s">
        <v>48</v>
      </c>
      <c r="AJ281" s="14"/>
      <c r="AK281" s="23">
        <v>1756385</v>
      </c>
      <c r="AL281" s="14"/>
      <c r="AM281" s="22" t="s">
        <v>47</v>
      </c>
      <c r="AN281" s="14"/>
      <c r="AO281" s="23">
        <v>1559823.84</v>
      </c>
      <c r="AP281" s="14"/>
      <c r="AQ281" s="22" t="s">
        <v>46</v>
      </c>
      <c r="AR281" s="14"/>
      <c r="AS281" s="23">
        <v>1683825</v>
      </c>
      <c r="AT281" s="14"/>
      <c r="AU281" s="22" t="s">
        <v>45</v>
      </c>
      <c r="AV281" s="14"/>
      <c r="AW281" s="23">
        <v>2369155</v>
      </c>
      <c r="AX281" s="14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</row>
    <row r="282" spans="1:175" ht="16.5" customHeight="1" x14ac:dyDescent="0.25">
      <c r="C282" s="43">
        <v>2021</v>
      </c>
      <c r="D282" s="14"/>
      <c r="E282" s="24" t="s">
        <v>36</v>
      </c>
      <c r="F282" s="14"/>
      <c r="G282" s="43">
        <v>2021</v>
      </c>
      <c r="H282" s="14"/>
      <c r="I282" s="24" t="s">
        <v>36</v>
      </c>
      <c r="J282" s="14"/>
      <c r="K282" s="43">
        <v>2021</v>
      </c>
      <c r="L282" s="14"/>
      <c r="M282" s="24" t="s">
        <v>36</v>
      </c>
      <c r="N282" s="14"/>
      <c r="O282" s="45">
        <v>2021</v>
      </c>
      <c r="P282" s="14"/>
      <c r="Q282" s="24" t="s">
        <v>36</v>
      </c>
      <c r="R282" s="14"/>
      <c r="S282" s="45">
        <v>2021</v>
      </c>
      <c r="T282" s="14"/>
      <c r="U282" s="24" t="s">
        <v>36</v>
      </c>
      <c r="V282" s="14"/>
      <c r="W282" s="45">
        <v>2021</v>
      </c>
      <c r="X282" s="14"/>
      <c r="Y282" s="24" t="s">
        <v>36</v>
      </c>
      <c r="Z282" s="14"/>
      <c r="AA282" s="45">
        <v>2021</v>
      </c>
      <c r="AB282" s="14"/>
      <c r="AC282" s="24" t="s">
        <v>36</v>
      </c>
      <c r="AD282" s="14"/>
      <c r="AE282" s="45">
        <v>2021</v>
      </c>
      <c r="AF282" s="14"/>
      <c r="AG282" s="24" t="s">
        <v>36</v>
      </c>
      <c r="AH282" s="14"/>
      <c r="AI282" s="45">
        <v>2021</v>
      </c>
      <c r="AJ282" s="14"/>
      <c r="AK282" s="24" t="s">
        <v>36</v>
      </c>
      <c r="AL282" s="14"/>
      <c r="AM282" s="45">
        <v>2020</v>
      </c>
      <c r="AN282" s="14"/>
      <c r="AO282" s="24" t="s">
        <v>36</v>
      </c>
      <c r="AP282" s="14"/>
      <c r="AQ282" s="45">
        <v>2020</v>
      </c>
      <c r="AR282" s="14"/>
      <c r="AS282" s="24" t="s">
        <v>36</v>
      </c>
      <c r="AT282" s="14"/>
      <c r="AU282" s="45">
        <v>2020</v>
      </c>
      <c r="AV282" s="14"/>
      <c r="AW282" s="24" t="s">
        <v>36</v>
      </c>
      <c r="AX282" s="14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</row>
    <row r="283" spans="1:175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</row>
    <row r="284" spans="1:175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</row>
    <row r="285" spans="1:175" x14ac:dyDescent="0.25">
      <c r="C285" s="22" t="s">
        <v>44</v>
      </c>
      <c r="D285" s="14"/>
      <c r="E285" s="23">
        <v>2560611.3099999996</v>
      </c>
      <c r="F285" s="14"/>
      <c r="G285" s="22" t="s">
        <v>13</v>
      </c>
      <c r="H285" s="14"/>
      <c r="I285" s="23">
        <v>1872789.6199999996</v>
      </c>
      <c r="J285" s="14"/>
      <c r="K285" s="22" t="s">
        <v>12</v>
      </c>
      <c r="L285" s="14"/>
      <c r="M285" s="23">
        <v>2061260</v>
      </c>
      <c r="N285" s="14"/>
      <c r="O285" s="22" t="s">
        <v>11</v>
      </c>
      <c r="P285" s="14"/>
      <c r="Q285" s="23">
        <v>1817720</v>
      </c>
      <c r="R285" s="14"/>
      <c r="S285" s="22" t="s">
        <v>57</v>
      </c>
      <c r="T285" s="14"/>
      <c r="U285" s="23">
        <v>1544032</v>
      </c>
      <c r="V285" s="14"/>
      <c r="W285" s="22" t="s">
        <v>56</v>
      </c>
      <c r="X285" s="14"/>
      <c r="Y285" s="23">
        <v>1808415</v>
      </c>
      <c r="Z285" s="14"/>
      <c r="AA285" s="22" t="s">
        <v>9</v>
      </c>
      <c r="AB285" s="14"/>
      <c r="AC285" s="23">
        <v>1415674</v>
      </c>
      <c r="AD285" s="14"/>
      <c r="AE285" s="22" t="s">
        <v>8</v>
      </c>
      <c r="AF285" s="14"/>
      <c r="AG285" s="23">
        <v>1863923.3</v>
      </c>
      <c r="AH285" s="14"/>
      <c r="AI285" s="22" t="s">
        <v>48</v>
      </c>
      <c r="AJ285" s="14"/>
      <c r="AK285" s="23">
        <v>1863923.3</v>
      </c>
      <c r="AL285" s="14"/>
      <c r="AM285" s="22" t="s">
        <v>47</v>
      </c>
      <c r="AN285" s="14"/>
      <c r="AO285" s="23">
        <v>1662158.9200000002</v>
      </c>
      <c r="AP285" s="14"/>
      <c r="AQ285" s="22" t="s">
        <v>46</v>
      </c>
      <c r="AR285" s="14"/>
      <c r="AS285" s="23">
        <v>2086932</v>
      </c>
      <c r="AT285" s="14"/>
      <c r="AU285" s="22" t="s">
        <v>45</v>
      </c>
      <c r="AV285" s="14"/>
      <c r="AW285" s="23">
        <v>2095503</v>
      </c>
      <c r="AX285" s="14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</row>
    <row r="286" spans="1:175" ht="16.5" customHeight="1" x14ac:dyDescent="0.25">
      <c r="C286" s="45">
        <v>2020</v>
      </c>
      <c r="D286" s="14"/>
      <c r="E286" s="24" t="s">
        <v>36</v>
      </c>
      <c r="F286" s="14"/>
      <c r="G286" s="45">
        <v>2020</v>
      </c>
      <c r="H286" s="14"/>
      <c r="I286" s="24" t="s">
        <v>36</v>
      </c>
      <c r="J286" s="14"/>
      <c r="K286" s="45">
        <v>2020</v>
      </c>
      <c r="L286" s="14"/>
      <c r="M286" s="24" t="s">
        <v>36</v>
      </c>
      <c r="N286" s="14"/>
      <c r="O286" s="45">
        <v>2020</v>
      </c>
      <c r="P286" s="14"/>
      <c r="Q286" s="24" t="s">
        <v>36</v>
      </c>
      <c r="R286" s="14"/>
      <c r="S286" s="45">
        <v>2020</v>
      </c>
      <c r="T286" s="14"/>
      <c r="U286" s="24" t="s">
        <v>36</v>
      </c>
      <c r="V286" s="14"/>
      <c r="W286" s="45">
        <v>2020</v>
      </c>
      <c r="X286" s="14"/>
      <c r="Y286" s="24" t="s">
        <v>36</v>
      </c>
      <c r="Z286" s="14"/>
      <c r="AA286" s="45">
        <v>2020</v>
      </c>
      <c r="AB286" s="14"/>
      <c r="AC286" s="24" t="s">
        <v>36</v>
      </c>
      <c r="AD286" s="14"/>
      <c r="AE286" s="45">
        <v>2020</v>
      </c>
      <c r="AF286" s="14"/>
      <c r="AG286" s="24" t="s">
        <v>36</v>
      </c>
      <c r="AH286" s="14"/>
      <c r="AI286" s="45">
        <v>2020</v>
      </c>
      <c r="AJ286" s="14"/>
      <c r="AK286" s="24" t="s">
        <v>36</v>
      </c>
      <c r="AL286" s="14"/>
      <c r="AM286" s="45">
        <v>2019</v>
      </c>
      <c r="AN286" s="14"/>
      <c r="AO286" s="24" t="s">
        <v>36</v>
      </c>
      <c r="AP286" s="14"/>
      <c r="AQ286" s="45">
        <v>2019</v>
      </c>
      <c r="AR286" s="14"/>
      <c r="AS286" s="24" t="s">
        <v>36</v>
      </c>
      <c r="AT286" s="14"/>
      <c r="AU286" s="45">
        <v>2019</v>
      </c>
      <c r="AV286" s="14"/>
      <c r="AW286" s="24" t="s">
        <v>36</v>
      </c>
      <c r="AX286" s="14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</row>
    <row r="287" spans="1:175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</row>
    <row r="288" spans="1:175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</row>
    <row r="289" spans="1:156" x14ac:dyDescent="0.25">
      <c r="C289" s="22" t="s">
        <v>44</v>
      </c>
      <c r="D289" s="14"/>
      <c r="E289" s="23">
        <v>2004677</v>
      </c>
      <c r="F289" s="14"/>
      <c r="G289" s="22" t="s">
        <v>13</v>
      </c>
      <c r="H289" s="14"/>
      <c r="I289" s="23">
        <v>1999560.8599999999</v>
      </c>
      <c r="J289" s="14"/>
      <c r="K289" s="22" t="s">
        <v>12</v>
      </c>
      <c r="L289" s="14"/>
      <c r="M289" s="23">
        <v>1755613.4699999997</v>
      </c>
      <c r="N289" s="14"/>
      <c r="O289" s="22" t="s">
        <v>11</v>
      </c>
      <c r="P289" s="14"/>
      <c r="Q289" s="23">
        <v>1622684</v>
      </c>
      <c r="R289" s="14"/>
      <c r="S289" s="22" t="s">
        <v>57</v>
      </c>
      <c r="T289" s="14"/>
      <c r="U289" s="23">
        <v>1931489</v>
      </c>
      <c r="V289" s="14"/>
      <c r="W289" s="22" t="s">
        <v>10</v>
      </c>
      <c r="X289" s="14"/>
      <c r="Y289" s="23">
        <v>1473400.21</v>
      </c>
      <c r="Z289" s="14"/>
      <c r="AA289" s="22" t="s">
        <v>9</v>
      </c>
      <c r="AB289" s="14"/>
      <c r="AC289" s="23">
        <v>1681930</v>
      </c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</row>
    <row r="290" spans="1:156" x14ac:dyDescent="0.25">
      <c r="C290" s="45">
        <v>2019</v>
      </c>
      <c r="D290" s="14"/>
      <c r="E290" s="24" t="s">
        <v>36</v>
      </c>
      <c r="F290" s="14"/>
      <c r="G290" s="45">
        <v>2019</v>
      </c>
      <c r="H290" s="14"/>
      <c r="I290" s="24" t="s">
        <v>36</v>
      </c>
      <c r="J290" s="14"/>
      <c r="K290" s="45">
        <v>2019</v>
      </c>
      <c r="L290" s="14"/>
      <c r="M290" s="24" t="s">
        <v>36</v>
      </c>
      <c r="N290" s="14"/>
      <c r="O290" s="45">
        <v>2019</v>
      </c>
      <c r="P290" s="14"/>
      <c r="Q290" s="24" t="s">
        <v>36</v>
      </c>
      <c r="R290" s="14"/>
      <c r="S290" s="44">
        <v>2019</v>
      </c>
      <c r="T290" s="14"/>
      <c r="U290" s="24" t="s">
        <v>36</v>
      </c>
      <c r="V290" s="14"/>
      <c r="W290" s="44">
        <v>2019</v>
      </c>
      <c r="X290" s="14"/>
      <c r="Y290" s="44" t="s">
        <v>36</v>
      </c>
      <c r="Z290" s="14"/>
      <c r="AA290" s="14">
        <v>2019</v>
      </c>
      <c r="AB290" s="14"/>
      <c r="AC290" s="14" t="s">
        <v>36</v>
      </c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</row>
    <row r="291" spans="1:156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</row>
    <row r="292" spans="1:15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AL292"/>
      <c r="AM292"/>
      <c r="AP292"/>
      <c r="AQ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</row>
    <row r="293" spans="1:15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AL293"/>
      <c r="AM293"/>
      <c r="AP293"/>
      <c r="AQ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</row>
    <row r="294" spans="1:156" customFormat="1" x14ac:dyDescent="0.25"/>
    <row r="295" spans="1:156" customFormat="1" x14ac:dyDescent="0.25"/>
    <row r="296" spans="1:156" customFormat="1" x14ac:dyDescent="0.25"/>
    <row r="297" spans="1:156" customFormat="1" x14ac:dyDescent="0.25"/>
    <row r="298" spans="1:156" customFormat="1" x14ac:dyDescent="0.25"/>
    <row r="299" spans="1:156" customFormat="1" x14ac:dyDescent="0.25"/>
    <row r="300" spans="1:156" customFormat="1" x14ac:dyDescent="0.25"/>
    <row r="301" spans="1:156" customFormat="1" x14ac:dyDescent="0.25"/>
    <row r="302" spans="1:156" customFormat="1" x14ac:dyDescent="0.25"/>
    <row r="303" spans="1:156" customFormat="1" x14ac:dyDescent="0.25"/>
    <row r="304" spans="1:156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spans="1:43" customFormat="1" x14ac:dyDescent="0.25"/>
    <row r="722" spans="1:43" customFormat="1" x14ac:dyDescent="0.25"/>
    <row r="723" spans="1:43" customFormat="1" x14ac:dyDescent="0.25"/>
    <row r="724" spans="1:43" customFormat="1" x14ac:dyDescent="0.25"/>
    <row r="725" spans="1:43" customFormat="1" x14ac:dyDescent="0.25"/>
    <row r="726" spans="1:43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AL726"/>
      <c r="AM726"/>
      <c r="AP726"/>
      <c r="AQ726"/>
    </row>
    <row r="727" spans="1:43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AL727"/>
      <c r="AM727"/>
      <c r="AP727"/>
      <c r="AQ727"/>
    </row>
    <row r="728" spans="1:43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AL728"/>
      <c r="AM728"/>
      <c r="AP728"/>
      <c r="AQ728"/>
    </row>
    <row r="729" spans="1:43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AL729"/>
      <c r="AM729"/>
      <c r="AP729"/>
      <c r="AQ729"/>
    </row>
    <row r="730" spans="1:43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AL730"/>
      <c r="AM730"/>
      <c r="AP730"/>
      <c r="AQ730"/>
    </row>
    <row r="731" spans="1:43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AL731"/>
      <c r="AM731"/>
      <c r="AP731"/>
      <c r="AQ731"/>
    </row>
    <row r="732" spans="1:43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AL732"/>
      <c r="AM732"/>
      <c r="AP732"/>
      <c r="AQ732"/>
    </row>
    <row r="733" spans="1:43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AL733"/>
      <c r="AM733"/>
      <c r="AP733"/>
      <c r="AQ733"/>
    </row>
    <row r="734" spans="1:43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AL734"/>
      <c r="AM734"/>
      <c r="AP734"/>
      <c r="AQ734"/>
    </row>
    <row r="735" spans="1:43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AL735"/>
      <c r="AM735"/>
      <c r="AP735"/>
      <c r="AQ735"/>
    </row>
    <row r="736" spans="1:43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AL736"/>
      <c r="AM736"/>
      <c r="AP736"/>
      <c r="AQ736"/>
    </row>
    <row r="737" spans="1:43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AL737"/>
      <c r="AM737"/>
      <c r="AP737"/>
      <c r="AQ737"/>
    </row>
    <row r="738" spans="1:43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AL738"/>
      <c r="AM738"/>
      <c r="AP738"/>
      <c r="AQ738"/>
    </row>
    <row r="739" spans="1:43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AL739"/>
      <c r="AM739"/>
      <c r="AP739"/>
      <c r="AQ739"/>
    </row>
    <row r="740" spans="1:43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AL740"/>
      <c r="AM740"/>
      <c r="AP740"/>
      <c r="AQ740"/>
    </row>
    <row r="741" spans="1:43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AL741"/>
      <c r="AM741"/>
      <c r="AP741"/>
      <c r="AQ741"/>
    </row>
    <row r="742" spans="1:43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AL742"/>
      <c r="AM742"/>
      <c r="AP742"/>
      <c r="AQ742"/>
    </row>
    <row r="743" spans="1:43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AL743"/>
      <c r="AM743"/>
      <c r="AP743"/>
      <c r="AQ743"/>
    </row>
    <row r="744" spans="1:43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AL744"/>
      <c r="AM744"/>
      <c r="AP744"/>
      <c r="AQ744"/>
    </row>
    <row r="745" spans="1:43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AL745"/>
      <c r="AM745"/>
      <c r="AP745"/>
      <c r="AQ745"/>
    </row>
    <row r="746" spans="1:43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AL746"/>
      <c r="AM746"/>
      <c r="AP746"/>
      <c r="AQ746"/>
    </row>
    <row r="747" spans="1:43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AL747"/>
      <c r="AM747"/>
      <c r="AP747"/>
      <c r="AQ747"/>
    </row>
    <row r="748" spans="1:43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AL748"/>
      <c r="AM748"/>
      <c r="AP748"/>
      <c r="AQ748"/>
    </row>
    <row r="749" spans="1:43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AL749"/>
      <c r="AM749"/>
      <c r="AP749"/>
      <c r="AQ749"/>
    </row>
    <row r="750" spans="1:43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AL750"/>
      <c r="AM750"/>
      <c r="AP750"/>
      <c r="AQ750"/>
    </row>
    <row r="751" spans="1:43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AL751"/>
      <c r="AM751"/>
      <c r="AP751"/>
      <c r="AQ751"/>
    </row>
    <row r="752" spans="1:43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AL752"/>
      <c r="AM752"/>
      <c r="AP752"/>
      <c r="AQ752"/>
    </row>
    <row r="753" spans="1:43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AL753"/>
      <c r="AM753"/>
      <c r="AP753"/>
      <c r="AQ753"/>
    </row>
    <row r="754" spans="1:43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AL754"/>
      <c r="AM754"/>
      <c r="AP754"/>
      <c r="AQ754"/>
    </row>
    <row r="755" spans="1:43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AL755"/>
      <c r="AM755"/>
      <c r="AP755"/>
      <c r="AQ755"/>
    </row>
    <row r="756" spans="1:43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AL756"/>
      <c r="AM756"/>
      <c r="AP756"/>
      <c r="AQ756"/>
    </row>
    <row r="757" spans="1:43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AL757"/>
      <c r="AM757"/>
      <c r="AP757"/>
      <c r="AQ757"/>
    </row>
    <row r="758" spans="1:43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AL758"/>
      <c r="AM758"/>
      <c r="AP758"/>
      <c r="AQ758"/>
    </row>
    <row r="759" spans="1:43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AL759"/>
      <c r="AM759"/>
      <c r="AP759"/>
      <c r="AQ759"/>
    </row>
    <row r="760" spans="1:43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AL760"/>
      <c r="AM760"/>
      <c r="AP760"/>
      <c r="AQ760"/>
    </row>
    <row r="761" spans="1:43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AL761"/>
      <c r="AM761"/>
      <c r="AP761"/>
      <c r="AQ761"/>
    </row>
    <row r="762" spans="1:43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AL762"/>
      <c r="AM762"/>
      <c r="AP762"/>
      <c r="AQ762"/>
    </row>
    <row r="763" spans="1:43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AL763"/>
      <c r="AM763"/>
      <c r="AP763"/>
      <c r="AQ763"/>
    </row>
    <row r="764" spans="1:43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AL764"/>
      <c r="AM764"/>
      <c r="AP764"/>
      <c r="AQ764"/>
    </row>
    <row r="765" spans="1:43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AL765"/>
      <c r="AM765"/>
      <c r="AP765"/>
      <c r="AQ765"/>
    </row>
    <row r="766" spans="1:43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AL766"/>
      <c r="AM766"/>
      <c r="AP766"/>
      <c r="AQ766"/>
    </row>
    <row r="767" spans="1:43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AL767"/>
      <c r="AM767"/>
      <c r="AP767"/>
      <c r="AQ767"/>
    </row>
    <row r="768" spans="1:43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AL768"/>
      <c r="AM768"/>
      <c r="AP768"/>
      <c r="AQ768"/>
    </row>
    <row r="769" spans="1:43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AL769"/>
      <c r="AM769"/>
      <c r="AP769"/>
      <c r="AQ769"/>
    </row>
    <row r="770" spans="1:43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AL770"/>
      <c r="AM770"/>
      <c r="AP770"/>
      <c r="AQ770"/>
    </row>
    <row r="771" spans="1:43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AL771"/>
      <c r="AM771"/>
      <c r="AP771"/>
      <c r="AQ771"/>
    </row>
    <row r="772" spans="1:43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AL772"/>
      <c r="AM772"/>
      <c r="AP772"/>
      <c r="AQ772"/>
    </row>
    <row r="773" spans="1:43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AL773"/>
      <c r="AM773"/>
      <c r="AP773"/>
      <c r="AQ773"/>
    </row>
    <row r="774" spans="1:43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AL774"/>
      <c r="AM774"/>
      <c r="AP774"/>
      <c r="AQ774"/>
    </row>
    <row r="775" spans="1:43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AL775"/>
      <c r="AM775"/>
      <c r="AP775"/>
      <c r="AQ775"/>
    </row>
    <row r="776" spans="1:43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AL776"/>
      <c r="AM776"/>
      <c r="AP776"/>
      <c r="AQ776"/>
    </row>
    <row r="777" spans="1:43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AL777"/>
      <c r="AM777"/>
      <c r="AP777"/>
      <c r="AQ777"/>
    </row>
    <row r="778" spans="1:43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AL778"/>
      <c r="AM778"/>
      <c r="AP778"/>
      <c r="AQ778"/>
    </row>
    <row r="779" spans="1:43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AL779"/>
      <c r="AM779"/>
      <c r="AP779"/>
      <c r="AQ779"/>
    </row>
    <row r="780" spans="1:43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AL780"/>
      <c r="AM780"/>
      <c r="AP780"/>
      <c r="AQ780"/>
    </row>
    <row r="781" spans="1:43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AL781"/>
      <c r="AM781"/>
      <c r="AP781"/>
      <c r="AQ781"/>
    </row>
    <row r="782" spans="1:43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AL782"/>
      <c r="AM782"/>
      <c r="AP782"/>
      <c r="AQ782"/>
    </row>
    <row r="783" spans="1:43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AL783"/>
      <c r="AM783"/>
      <c r="AP783"/>
      <c r="AQ783"/>
    </row>
    <row r="784" spans="1:43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AL784"/>
      <c r="AM784"/>
      <c r="AP784"/>
      <c r="AQ784"/>
    </row>
    <row r="785" spans="1:43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AL785"/>
      <c r="AM785"/>
      <c r="AP785"/>
      <c r="AQ785"/>
    </row>
    <row r="786" spans="1:43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AL786"/>
      <c r="AM786"/>
      <c r="AP786"/>
      <c r="AQ786"/>
    </row>
    <row r="787" spans="1:43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AL787"/>
      <c r="AM787"/>
      <c r="AP787"/>
      <c r="AQ787"/>
    </row>
    <row r="788" spans="1:43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AL788"/>
      <c r="AM788"/>
      <c r="AP788"/>
      <c r="AQ788"/>
    </row>
    <row r="789" spans="1:43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AL789"/>
      <c r="AM789"/>
      <c r="AP789"/>
      <c r="AQ789"/>
    </row>
    <row r="790" spans="1:43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AL790"/>
      <c r="AM790"/>
      <c r="AP790"/>
      <c r="AQ790"/>
    </row>
    <row r="791" spans="1:43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AL791"/>
      <c r="AM791"/>
      <c r="AP791"/>
      <c r="AQ791"/>
    </row>
    <row r="792" spans="1:43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AL792"/>
      <c r="AM792"/>
      <c r="AP792"/>
      <c r="AQ792"/>
    </row>
    <row r="793" spans="1:43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AL793"/>
      <c r="AM793"/>
      <c r="AP793"/>
      <c r="AQ793"/>
    </row>
    <row r="794" spans="1:43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AL794"/>
      <c r="AM794"/>
      <c r="AP794"/>
      <c r="AQ794"/>
    </row>
    <row r="795" spans="1:43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AL795"/>
      <c r="AM795"/>
      <c r="AP795"/>
      <c r="AQ795"/>
    </row>
    <row r="796" spans="1:43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AL796"/>
      <c r="AM796"/>
      <c r="AP796"/>
      <c r="AQ796"/>
    </row>
    <row r="797" spans="1:43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AL797"/>
      <c r="AM797"/>
      <c r="AP797"/>
      <c r="AQ797"/>
    </row>
    <row r="798" spans="1:43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AL798"/>
      <c r="AM798"/>
      <c r="AP798"/>
      <c r="AQ798"/>
    </row>
    <row r="799" spans="1:43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AL799"/>
      <c r="AM799"/>
      <c r="AP799"/>
      <c r="AQ799"/>
    </row>
    <row r="800" spans="1:43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AL800"/>
      <c r="AM800"/>
      <c r="AP800"/>
      <c r="AQ800"/>
    </row>
    <row r="801" spans="1:43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AL801"/>
      <c r="AM801"/>
      <c r="AP801"/>
      <c r="AQ801"/>
    </row>
    <row r="802" spans="1:43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AL802"/>
      <c r="AM802"/>
      <c r="AP802"/>
      <c r="AQ802"/>
    </row>
    <row r="803" spans="1:43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AL803"/>
      <c r="AM803"/>
      <c r="AP803"/>
      <c r="AQ803"/>
    </row>
    <row r="804" spans="1:43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AL804"/>
      <c r="AM804"/>
      <c r="AP804"/>
      <c r="AQ804"/>
    </row>
    <row r="805" spans="1:43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AL805"/>
      <c r="AM805"/>
      <c r="AP805"/>
      <c r="AQ805"/>
    </row>
    <row r="806" spans="1:43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AL806"/>
      <c r="AM806"/>
      <c r="AP806"/>
      <c r="AQ806"/>
    </row>
    <row r="807" spans="1:43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AL807"/>
      <c r="AM807"/>
      <c r="AP807"/>
      <c r="AQ807"/>
    </row>
    <row r="808" spans="1:43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AL808"/>
      <c r="AM808"/>
      <c r="AP808"/>
      <c r="AQ808"/>
    </row>
    <row r="809" spans="1:43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AL809"/>
      <c r="AM809"/>
      <c r="AP809"/>
      <c r="AQ809"/>
    </row>
    <row r="810" spans="1:43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AL810"/>
      <c r="AM810"/>
      <c r="AP810"/>
      <c r="AQ810"/>
    </row>
    <row r="811" spans="1:43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AL811"/>
      <c r="AM811"/>
      <c r="AP811"/>
      <c r="AQ811"/>
    </row>
    <row r="812" spans="1:43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AL812"/>
      <c r="AM812"/>
      <c r="AP812"/>
      <c r="AQ812"/>
    </row>
    <row r="813" spans="1:43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AL813"/>
      <c r="AM813"/>
      <c r="AP813"/>
      <c r="AQ813"/>
    </row>
    <row r="814" spans="1:43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AL814"/>
      <c r="AM814"/>
      <c r="AP814"/>
      <c r="AQ814"/>
    </row>
    <row r="815" spans="1:43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AL815"/>
      <c r="AM815"/>
      <c r="AP815"/>
      <c r="AQ815"/>
    </row>
    <row r="816" spans="1:43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AL816"/>
      <c r="AM816"/>
      <c r="AP816"/>
      <c r="AQ816"/>
    </row>
    <row r="817" spans="1:43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AL817"/>
      <c r="AM817"/>
      <c r="AP817"/>
      <c r="AQ817"/>
    </row>
    <row r="818" spans="1:43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AL818"/>
      <c r="AM818"/>
      <c r="AP818"/>
      <c r="AQ818"/>
    </row>
    <row r="819" spans="1:43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AL819"/>
      <c r="AM819"/>
      <c r="AP819"/>
      <c r="AQ819"/>
    </row>
    <row r="820" spans="1:43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AL820"/>
      <c r="AM820"/>
      <c r="AP820"/>
      <c r="AQ820"/>
    </row>
    <row r="821" spans="1:43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AL821"/>
      <c r="AM821"/>
      <c r="AP821"/>
      <c r="AQ821"/>
    </row>
    <row r="822" spans="1:43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AL822"/>
      <c r="AM822"/>
      <c r="AP822"/>
      <c r="AQ822"/>
    </row>
    <row r="823" spans="1:43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AL823"/>
      <c r="AM823"/>
      <c r="AP823"/>
      <c r="AQ823"/>
    </row>
    <row r="824" spans="1:43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AL824"/>
      <c r="AM824"/>
      <c r="AP824"/>
      <c r="AQ824"/>
    </row>
    <row r="825" spans="1:43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AL825"/>
      <c r="AM825"/>
      <c r="AP825"/>
      <c r="AQ825"/>
    </row>
    <row r="826" spans="1:43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AL826"/>
      <c r="AM826"/>
      <c r="AP826"/>
      <c r="AQ826"/>
    </row>
    <row r="827" spans="1:43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AL827"/>
      <c r="AM827"/>
      <c r="AP827"/>
      <c r="AQ827"/>
    </row>
    <row r="828" spans="1:43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AL828"/>
      <c r="AM828"/>
      <c r="AP828"/>
      <c r="AQ828"/>
    </row>
    <row r="829" spans="1:43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AL829"/>
      <c r="AM829"/>
      <c r="AP829"/>
      <c r="AQ829"/>
    </row>
    <row r="830" spans="1:43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AL830"/>
      <c r="AM830"/>
      <c r="AP830"/>
      <c r="AQ830"/>
    </row>
    <row r="831" spans="1:43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AL831"/>
      <c r="AM831"/>
      <c r="AP831"/>
      <c r="AQ831"/>
    </row>
    <row r="832" spans="1:43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AL832"/>
      <c r="AM832"/>
      <c r="AP832"/>
      <c r="AQ832"/>
    </row>
    <row r="833" spans="1:43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AL833"/>
      <c r="AM833"/>
      <c r="AP833"/>
      <c r="AQ833"/>
    </row>
    <row r="834" spans="1:43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AL834"/>
      <c r="AM834"/>
      <c r="AP834"/>
      <c r="AQ834"/>
    </row>
    <row r="835" spans="1:43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AL835"/>
      <c r="AM835"/>
      <c r="AP835"/>
      <c r="AQ835"/>
    </row>
    <row r="836" spans="1:43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AL836"/>
      <c r="AM836"/>
      <c r="AP836"/>
      <c r="AQ836"/>
    </row>
    <row r="837" spans="1:43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AL837"/>
      <c r="AM837"/>
      <c r="AP837"/>
      <c r="AQ837"/>
    </row>
    <row r="838" spans="1:43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AL838"/>
      <c r="AM838"/>
      <c r="AP838"/>
      <c r="AQ838"/>
    </row>
    <row r="839" spans="1:43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AL839"/>
      <c r="AM839"/>
      <c r="AP839"/>
      <c r="AQ839"/>
    </row>
    <row r="840" spans="1:43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AL840"/>
      <c r="AM840"/>
      <c r="AP840"/>
      <c r="AQ840"/>
    </row>
    <row r="841" spans="1:43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AL841"/>
      <c r="AM841"/>
      <c r="AP841"/>
      <c r="AQ841"/>
    </row>
    <row r="842" spans="1:43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AL842"/>
      <c r="AM842"/>
      <c r="AP842"/>
      <c r="AQ842"/>
    </row>
    <row r="843" spans="1:43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AL843"/>
      <c r="AM843"/>
      <c r="AP843"/>
      <c r="AQ843"/>
    </row>
    <row r="844" spans="1:43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AL844"/>
      <c r="AM844"/>
      <c r="AP844"/>
      <c r="AQ844"/>
    </row>
    <row r="845" spans="1:43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AL845"/>
      <c r="AM845"/>
      <c r="AP845"/>
      <c r="AQ845"/>
    </row>
    <row r="846" spans="1:43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AL846"/>
      <c r="AM846"/>
      <c r="AP846"/>
      <c r="AQ846"/>
    </row>
    <row r="847" spans="1:43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AL847"/>
      <c r="AM847"/>
      <c r="AP847"/>
      <c r="AQ847"/>
    </row>
    <row r="848" spans="1:43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AL848"/>
      <c r="AM848"/>
      <c r="AP848"/>
      <c r="AQ848"/>
    </row>
    <row r="849" spans="1:43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AL849"/>
      <c r="AM849"/>
      <c r="AP849"/>
      <c r="AQ849"/>
    </row>
    <row r="850" spans="1:43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AL850"/>
      <c r="AM850"/>
      <c r="AP850"/>
      <c r="AQ850"/>
    </row>
    <row r="851" spans="1:43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AL851"/>
      <c r="AM851"/>
      <c r="AP851"/>
      <c r="AQ851"/>
    </row>
    <row r="852" spans="1:43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AL852"/>
      <c r="AM852"/>
      <c r="AP852"/>
      <c r="AQ852"/>
    </row>
    <row r="853" spans="1:43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AL853"/>
      <c r="AM853"/>
      <c r="AP853"/>
      <c r="AQ853"/>
    </row>
    <row r="854" spans="1:43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AL854"/>
      <c r="AM854"/>
      <c r="AP854"/>
      <c r="AQ854"/>
    </row>
    <row r="855" spans="1:43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AL855"/>
      <c r="AM855"/>
      <c r="AP855"/>
      <c r="AQ855"/>
    </row>
    <row r="856" spans="1:43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AL856"/>
      <c r="AM856"/>
      <c r="AP856"/>
      <c r="AQ856"/>
    </row>
    <row r="857" spans="1:43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AL857"/>
      <c r="AM857"/>
      <c r="AP857"/>
      <c r="AQ857"/>
    </row>
    <row r="858" spans="1:43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AL858"/>
      <c r="AM858"/>
      <c r="AP858"/>
      <c r="AQ858"/>
    </row>
    <row r="859" spans="1:43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AL859"/>
      <c r="AM859"/>
      <c r="AP859"/>
      <c r="AQ859"/>
    </row>
    <row r="860" spans="1:43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AL860"/>
      <c r="AM860"/>
      <c r="AP860"/>
      <c r="AQ860"/>
    </row>
    <row r="861" spans="1:43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AL861"/>
      <c r="AM861"/>
      <c r="AP861"/>
      <c r="AQ861"/>
    </row>
    <row r="862" spans="1:43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AL862"/>
      <c r="AM862"/>
      <c r="AP862"/>
      <c r="AQ862"/>
    </row>
    <row r="863" spans="1:43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AL863"/>
      <c r="AM863"/>
      <c r="AP863"/>
      <c r="AQ863"/>
    </row>
    <row r="864" spans="1:43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AL864"/>
      <c r="AM864"/>
      <c r="AP864"/>
      <c r="AQ864"/>
    </row>
    <row r="865" spans="1:43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AL865"/>
      <c r="AM865"/>
      <c r="AP865"/>
      <c r="AQ865"/>
    </row>
    <row r="866" spans="1:43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AL866"/>
      <c r="AM866"/>
      <c r="AP866"/>
      <c r="AQ866"/>
    </row>
    <row r="867" spans="1:43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AL867"/>
      <c r="AM867"/>
      <c r="AP867"/>
      <c r="AQ867"/>
    </row>
    <row r="868" spans="1:43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AL868"/>
      <c r="AM868"/>
      <c r="AP868"/>
      <c r="AQ868"/>
    </row>
    <row r="869" spans="1:43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AL869"/>
      <c r="AM869"/>
      <c r="AP869"/>
      <c r="AQ869"/>
    </row>
    <row r="870" spans="1:43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AL870"/>
      <c r="AM870"/>
      <c r="AP870"/>
      <c r="AQ870"/>
    </row>
    <row r="871" spans="1:43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AL871"/>
      <c r="AM871"/>
      <c r="AP871"/>
      <c r="AQ871"/>
    </row>
    <row r="872" spans="1:43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AL872"/>
      <c r="AM872"/>
      <c r="AP872"/>
      <c r="AQ872"/>
    </row>
    <row r="873" spans="1:43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AL873"/>
      <c r="AM873"/>
      <c r="AP873"/>
      <c r="AQ873"/>
    </row>
    <row r="874" spans="1:43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AL874"/>
      <c r="AM874"/>
      <c r="AP874"/>
      <c r="AQ874"/>
    </row>
    <row r="875" spans="1:43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AL875"/>
      <c r="AM875"/>
      <c r="AP875"/>
      <c r="AQ875"/>
    </row>
    <row r="876" spans="1:43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AL876"/>
      <c r="AM876"/>
      <c r="AP876"/>
      <c r="AQ876"/>
    </row>
    <row r="877" spans="1:43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AL877"/>
      <c r="AM877"/>
      <c r="AP877"/>
      <c r="AQ877"/>
    </row>
    <row r="878" spans="1:43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AL878"/>
      <c r="AM878"/>
      <c r="AP878"/>
      <c r="AQ878"/>
    </row>
    <row r="879" spans="1:43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AL879"/>
      <c r="AM879"/>
      <c r="AP879"/>
      <c r="AQ879"/>
    </row>
    <row r="880" spans="1:43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AL880"/>
      <c r="AM880"/>
      <c r="AP880"/>
      <c r="AQ880"/>
    </row>
    <row r="881" spans="1:43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AL881"/>
      <c r="AM881"/>
      <c r="AP881"/>
      <c r="AQ881"/>
    </row>
    <row r="882" spans="1:43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AL882"/>
      <c r="AM882"/>
      <c r="AP882"/>
      <c r="AQ882"/>
    </row>
    <row r="883" spans="1:43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AL883"/>
      <c r="AM883"/>
      <c r="AP883"/>
      <c r="AQ883"/>
    </row>
    <row r="884" spans="1:43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AL884"/>
      <c r="AM884"/>
      <c r="AP884"/>
      <c r="AQ884"/>
    </row>
    <row r="885" spans="1:43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AL885"/>
      <c r="AM885"/>
      <c r="AP885"/>
      <c r="AQ885"/>
    </row>
    <row r="886" spans="1:43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AL886"/>
      <c r="AM886"/>
      <c r="AP886"/>
      <c r="AQ886"/>
    </row>
    <row r="887" spans="1:43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AL887"/>
      <c r="AM887"/>
      <c r="AP887"/>
      <c r="AQ887"/>
    </row>
    <row r="888" spans="1:43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AL888"/>
      <c r="AM888"/>
      <c r="AP888"/>
      <c r="AQ888"/>
    </row>
    <row r="889" spans="1:43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AL889"/>
      <c r="AM889"/>
      <c r="AP889"/>
      <c r="AQ889"/>
    </row>
    <row r="890" spans="1:43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AL890"/>
      <c r="AM890"/>
      <c r="AP890"/>
      <c r="AQ890"/>
    </row>
    <row r="891" spans="1:43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AL891"/>
      <c r="AM891"/>
      <c r="AP891"/>
      <c r="AQ891"/>
    </row>
    <row r="892" spans="1:43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AL892"/>
      <c r="AM892"/>
      <c r="AP892"/>
      <c r="AQ892"/>
    </row>
    <row r="893" spans="1:43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AL893"/>
      <c r="AM893"/>
      <c r="AP893"/>
      <c r="AQ893"/>
    </row>
    <row r="894" spans="1:43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AL894"/>
      <c r="AM894"/>
      <c r="AP894"/>
      <c r="AQ894"/>
    </row>
    <row r="895" spans="1:43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AL895"/>
      <c r="AM895"/>
      <c r="AP895"/>
      <c r="AQ895"/>
    </row>
    <row r="896" spans="1:43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AL896"/>
      <c r="AM896"/>
      <c r="AP896"/>
      <c r="AQ896"/>
    </row>
    <row r="897" spans="1:43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AL897"/>
      <c r="AM897"/>
      <c r="AP897"/>
      <c r="AQ897"/>
    </row>
    <row r="898" spans="1:43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AL898"/>
      <c r="AM898"/>
      <c r="AP898"/>
      <c r="AQ898"/>
    </row>
    <row r="899" spans="1:43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AL899"/>
      <c r="AM899"/>
      <c r="AP899"/>
      <c r="AQ899"/>
    </row>
    <row r="900" spans="1:43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AL900"/>
      <c r="AM900"/>
      <c r="AP900"/>
      <c r="AQ900"/>
    </row>
    <row r="901" spans="1:43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AL901"/>
      <c r="AM901"/>
      <c r="AP901"/>
      <c r="AQ901"/>
    </row>
    <row r="902" spans="1:43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AL902"/>
      <c r="AM902"/>
      <c r="AP902"/>
      <c r="AQ902"/>
    </row>
    <row r="903" spans="1:43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AL903"/>
      <c r="AM903"/>
      <c r="AP903"/>
      <c r="AQ903"/>
    </row>
    <row r="904" spans="1:43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AL904"/>
      <c r="AM904"/>
      <c r="AP904"/>
      <c r="AQ904"/>
    </row>
    <row r="905" spans="1:43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AL905"/>
      <c r="AM905"/>
      <c r="AP905"/>
      <c r="AQ905"/>
    </row>
    <row r="906" spans="1:43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AL906"/>
      <c r="AM906"/>
      <c r="AP906"/>
      <c r="AQ906"/>
    </row>
    <row r="907" spans="1:43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AL907"/>
      <c r="AM907"/>
      <c r="AP907"/>
      <c r="AQ907"/>
    </row>
    <row r="908" spans="1:43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AL908"/>
      <c r="AM908"/>
      <c r="AP908"/>
      <c r="AQ908"/>
    </row>
    <row r="909" spans="1:43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AL909"/>
      <c r="AM909"/>
      <c r="AP909"/>
      <c r="AQ909"/>
    </row>
    <row r="910" spans="1:43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AL910"/>
      <c r="AM910"/>
      <c r="AP910"/>
      <c r="AQ910"/>
    </row>
    <row r="911" spans="1:43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AL911"/>
      <c r="AM911"/>
      <c r="AP911"/>
      <c r="AQ911"/>
    </row>
    <row r="912" spans="1:43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AL912"/>
      <c r="AM912"/>
      <c r="AP912"/>
      <c r="AQ912"/>
    </row>
    <row r="913" spans="1:43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AL913"/>
      <c r="AM913"/>
      <c r="AP913"/>
      <c r="AQ913"/>
    </row>
    <row r="914" spans="1:43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AL914"/>
      <c r="AM914"/>
      <c r="AP914"/>
      <c r="AQ914"/>
    </row>
    <row r="915" spans="1:43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AL915"/>
      <c r="AM915"/>
      <c r="AP915"/>
      <c r="AQ915"/>
    </row>
    <row r="916" spans="1:43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AL916"/>
      <c r="AM916"/>
      <c r="AP916"/>
      <c r="AQ916"/>
    </row>
    <row r="917" spans="1:43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AL917"/>
      <c r="AM917"/>
      <c r="AP917"/>
      <c r="AQ917"/>
    </row>
    <row r="918" spans="1:43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AL918"/>
      <c r="AM918"/>
      <c r="AP918"/>
      <c r="AQ918"/>
    </row>
    <row r="919" spans="1:43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AL919"/>
      <c r="AM919"/>
      <c r="AP919"/>
      <c r="AQ919"/>
    </row>
    <row r="920" spans="1:43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AL920"/>
      <c r="AM920"/>
      <c r="AP920"/>
      <c r="AQ920"/>
    </row>
    <row r="921" spans="1:43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AL921"/>
      <c r="AM921"/>
      <c r="AP921"/>
      <c r="AQ921"/>
    </row>
    <row r="922" spans="1:43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AL922"/>
      <c r="AM922"/>
      <c r="AP922"/>
      <c r="AQ922"/>
    </row>
    <row r="923" spans="1:43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AL923"/>
      <c r="AM923"/>
      <c r="AP923"/>
      <c r="AQ923"/>
    </row>
    <row r="924" spans="1:43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AL924"/>
      <c r="AM924"/>
      <c r="AP924"/>
      <c r="AQ924"/>
    </row>
    <row r="925" spans="1:43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AL925"/>
      <c r="AM925"/>
      <c r="AP925"/>
      <c r="AQ925"/>
    </row>
    <row r="926" spans="1:43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AL926"/>
      <c r="AM926"/>
      <c r="AP926"/>
      <c r="AQ926"/>
    </row>
    <row r="927" spans="1:43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AL927"/>
      <c r="AM927"/>
      <c r="AP927"/>
      <c r="AQ927"/>
    </row>
    <row r="928" spans="1:43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AL928"/>
      <c r="AM928"/>
      <c r="AP928"/>
      <c r="AQ928"/>
    </row>
    <row r="929" spans="1:43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AL929"/>
      <c r="AM929"/>
      <c r="AP929"/>
      <c r="AQ929"/>
    </row>
    <row r="930" spans="1:43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AL930"/>
      <c r="AM930"/>
      <c r="AP930"/>
      <c r="AQ930"/>
    </row>
    <row r="931" spans="1:43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AL931"/>
      <c r="AM931"/>
      <c r="AP931"/>
      <c r="AQ931"/>
    </row>
    <row r="932" spans="1:43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AL932"/>
      <c r="AM932"/>
      <c r="AP932"/>
      <c r="AQ932"/>
    </row>
    <row r="933" spans="1:43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AL933"/>
      <c r="AM933"/>
      <c r="AP933"/>
      <c r="AQ933"/>
    </row>
    <row r="934" spans="1:43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AL934"/>
      <c r="AM934"/>
      <c r="AP934"/>
      <c r="AQ934"/>
    </row>
    <row r="935" spans="1:43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AL935"/>
      <c r="AM935"/>
      <c r="AP935"/>
      <c r="AQ935"/>
    </row>
    <row r="936" spans="1:43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AL936"/>
      <c r="AM936"/>
      <c r="AP936"/>
      <c r="AQ936"/>
    </row>
    <row r="937" spans="1:43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AL937"/>
      <c r="AM937"/>
      <c r="AP937"/>
      <c r="AQ937"/>
    </row>
    <row r="938" spans="1:43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AL938"/>
      <c r="AM938"/>
      <c r="AP938"/>
      <c r="AQ938"/>
    </row>
    <row r="939" spans="1:43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AL939"/>
      <c r="AM939"/>
      <c r="AP939"/>
      <c r="AQ939"/>
    </row>
    <row r="940" spans="1:43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AL940"/>
      <c r="AM940"/>
      <c r="AP940"/>
      <c r="AQ940"/>
    </row>
    <row r="941" spans="1:43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AL941"/>
      <c r="AM941"/>
      <c r="AP941"/>
      <c r="AQ941"/>
    </row>
    <row r="942" spans="1:43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AL942"/>
      <c r="AM942"/>
      <c r="AP942"/>
      <c r="AQ942"/>
    </row>
    <row r="943" spans="1:43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AL943"/>
      <c r="AM943"/>
      <c r="AP943"/>
      <c r="AQ943"/>
    </row>
    <row r="944" spans="1:43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AL944"/>
      <c r="AM944"/>
      <c r="AP944"/>
      <c r="AQ944"/>
    </row>
    <row r="945" spans="1:43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AL945"/>
      <c r="AM945"/>
      <c r="AP945"/>
      <c r="AQ945"/>
    </row>
    <row r="946" spans="1:43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AL946"/>
      <c r="AM946"/>
      <c r="AP946"/>
      <c r="AQ946"/>
    </row>
    <row r="947" spans="1:43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AL947"/>
      <c r="AM947"/>
      <c r="AP947"/>
      <c r="AQ947"/>
    </row>
    <row r="948" spans="1:43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AL948"/>
      <c r="AM948"/>
      <c r="AP948"/>
      <c r="AQ948"/>
    </row>
    <row r="949" spans="1:43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AL949"/>
      <c r="AM949"/>
      <c r="AP949"/>
      <c r="AQ949"/>
    </row>
    <row r="950" spans="1:43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AL950"/>
      <c r="AM950"/>
      <c r="AP950"/>
      <c r="AQ950"/>
    </row>
    <row r="951" spans="1:43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AL951"/>
      <c r="AM951"/>
      <c r="AP951"/>
      <c r="AQ951"/>
    </row>
    <row r="952" spans="1:43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AL952"/>
      <c r="AM952"/>
      <c r="AP952"/>
      <c r="AQ952"/>
    </row>
    <row r="953" spans="1:43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AL953"/>
      <c r="AM953"/>
      <c r="AP953"/>
      <c r="AQ953"/>
    </row>
    <row r="954" spans="1:43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AL954"/>
      <c r="AM954"/>
      <c r="AP954"/>
      <c r="AQ954"/>
    </row>
    <row r="955" spans="1:43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AL955"/>
      <c r="AM955"/>
      <c r="AP955"/>
      <c r="AQ955"/>
    </row>
    <row r="956" spans="1:43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AL956"/>
      <c r="AM956"/>
      <c r="AP956"/>
      <c r="AQ956"/>
    </row>
    <row r="957" spans="1:43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AL957"/>
      <c r="AM957"/>
      <c r="AP957"/>
      <c r="AQ957"/>
    </row>
    <row r="958" spans="1:43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AL958"/>
      <c r="AM958"/>
      <c r="AP958"/>
      <c r="AQ958"/>
    </row>
    <row r="959" spans="1:43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AL959"/>
      <c r="AM959"/>
      <c r="AP959"/>
      <c r="AQ959"/>
    </row>
    <row r="960" spans="1:43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AL960"/>
      <c r="AM960"/>
      <c r="AP960"/>
      <c r="AQ960"/>
    </row>
    <row r="961" spans="1:43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AL961"/>
      <c r="AM961"/>
      <c r="AP961"/>
      <c r="AQ961"/>
    </row>
    <row r="962" spans="1:43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AL962"/>
      <c r="AM962"/>
      <c r="AP962"/>
      <c r="AQ962"/>
    </row>
    <row r="963" spans="1:43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AL963"/>
      <c r="AM963"/>
      <c r="AP963"/>
      <c r="AQ963"/>
    </row>
    <row r="964" spans="1:43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AL964"/>
      <c r="AM964"/>
      <c r="AP964"/>
      <c r="AQ964"/>
    </row>
    <row r="965" spans="1:43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AL965"/>
      <c r="AM965"/>
      <c r="AP965"/>
      <c r="AQ965"/>
    </row>
    <row r="966" spans="1:43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AL966"/>
      <c r="AM966"/>
      <c r="AP966"/>
      <c r="AQ966"/>
    </row>
    <row r="967" spans="1:43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AL967"/>
      <c r="AM967"/>
      <c r="AP967"/>
      <c r="AQ967"/>
    </row>
    <row r="968" spans="1:43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AL968"/>
      <c r="AM968"/>
      <c r="AP968"/>
      <c r="AQ968"/>
    </row>
    <row r="969" spans="1:43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AL969"/>
      <c r="AM969"/>
      <c r="AP969"/>
      <c r="AQ969"/>
    </row>
    <row r="970" spans="1:43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AL970"/>
      <c r="AM970"/>
      <c r="AP970"/>
      <c r="AQ970"/>
    </row>
    <row r="971" spans="1:43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AL971"/>
      <c r="AM971"/>
      <c r="AP971"/>
      <c r="AQ971"/>
    </row>
    <row r="972" spans="1:43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AL972"/>
      <c r="AM972"/>
      <c r="AP972"/>
      <c r="AQ972"/>
    </row>
    <row r="973" spans="1:43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AL973"/>
      <c r="AM973"/>
      <c r="AP973"/>
      <c r="AQ973"/>
    </row>
    <row r="974" spans="1:43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AL974"/>
      <c r="AM974"/>
      <c r="AP974"/>
      <c r="AQ974"/>
    </row>
    <row r="975" spans="1:43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AL975"/>
      <c r="AM975"/>
      <c r="AP975"/>
      <c r="AQ975"/>
    </row>
    <row r="976" spans="1:43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AL976"/>
      <c r="AM976"/>
      <c r="AP976"/>
      <c r="AQ976"/>
    </row>
    <row r="977" spans="1:43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AL977"/>
      <c r="AM977"/>
      <c r="AP977"/>
      <c r="AQ977"/>
    </row>
    <row r="978" spans="1:43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AL978"/>
      <c r="AM978"/>
      <c r="AP978"/>
      <c r="AQ978"/>
    </row>
    <row r="979" spans="1:43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AL979"/>
      <c r="AM979"/>
      <c r="AP979"/>
      <c r="AQ979"/>
    </row>
    <row r="980" spans="1:43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AL980"/>
      <c r="AM980"/>
      <c r="AP980"/>
      <c r="AQ980"/>
    </row>
    <row r="981" spans="1:43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AL981"/>
      <c r="AM981"/>
      <c r="AP981"/>
      <c r="AQ981"/>
    </row>
    <row r="982" spans="1:43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AL982"/>
      <c r="AM982"/>
      <c r="AP982"/>
      <c r="AQ982"/>
    </row>
    <row r="983" spans="1:43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AL983"/>
      <c r="AM983"/>
      <c r="AP983"/>
      <c r="AQ983"/>
    </row>
    <row r="984" spans="1:43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AL984"/>
      <c r="AM984"/>
      <c r="AP984"/>
      <c r="AQ984"/>
    </row>
    <row r="985" spans="1:43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AL985"/>
      <c r="AM985"/>
      <c r="AP985"/>
      <c r="AQ985"/>
    </row>
    <row r="986" spans="1:43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AL986"/>
      <c r="AM986"/>
      <c r="AP986"/>
      <c r="AQ986"/>
    </row>
    <row r="987" spans="1:43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AL987"/>
      <c r="AM987"/>
      <c r="AP987"/>
      <c r="AQ987"/>
    </row>
    <row r="988" spans="1:43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AL988"/>
      <c r="AM988"/>
      <c r="AP988"/>
      <c r="AQ988"/>
    </row>
    <row r="989" spans="1:43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AL989"/>
      <c r="AM989"/>
      <c r="AP989"/>
      <c r="AQ989"/>
    </row>
    <row r="990" spans="1:43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AL990"/>
      <c r="AM990"/>
      <c r="AP990"/>
      <c r="AQ990"/>
    </row>
    <row r="991" spans="1:43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AL991"/>
      <c r="AM991"/>
      <c r="AP991"/>
      <c r="AQ991"/>
    </row>
    <row r="992" spans="1:43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AL992"/>
      <c r="AM992"/>
      <c r="AP992"/>
      <c r="AQ992"/>
    </row>
    <row r="993" spans="1:43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AL993"/>
      <c r="AM993"/>
      <c r="AP993"/>
      <c r="AQ993"/>
    </row>
    <row r="994" spans="1:43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AL994"/>
      <c r="AM994"/>
      <c r="AP994"/>
      <c r="AQ994"/>
    </row>
    <row r="995" spans="1:43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AL995"/>
      <c r="AM995"/>
      <c r="AP995"/>
      <c r="AQ995"/>
    </row>
    <row r="996" spans="1:43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AL996"/>
      <c r="AM996"/>
      <c r="AP996"/>
      <c r="AQ996"/>
    </row>
    <row r="997" spans="1:43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AL997"/>
      <c r="AM997"/>
      <c r="AP997"/>
      <c r="AQ997"/>
    </row>
    <row r="998" spans="1:43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AL998"/>
      <c r="AM998"/>
      <c r="AP998"/>
      <c r="AQ998"/>
    </row>
    <row r="999" spans="1:43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AL999"/>
      <c r="AM999"/>
      <c r="AP999"/>
      <c r="AQ999"/>
    </row>
    <row r="1000" spans="1:43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AL1000"/>
      <c r="AM1000"/>
      <c r="AP1000"/>
      <c r="AQ1000"/>
    </row>
    <row r="1001" spans="1:43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AL1001"/>
      <c r="AM1001"/>
      <c r="AP1001"/>
      <c r="AQ1001"/>
    </row>
    <row r="1002" spans="1:43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AL1002"/>
      <c r="AM1002"/>
      <c r="AP1002"/>
      <c r="AQ1002"/>
    </row>
    <row r="1003" spans="1:43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AL1003"/>
      <c r="AM1003"/>
      <c r="AP1003"/>
      <c r="AQ1003"/>
    </row>
    <row r="1004" spans="1:43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AL1004"/>
      <c r="AM1004"/>
      <c r="AP1004"/>
      <c r="AQ1004"/>
    </row>
    <row r="1005" spans="1:43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AL1005"/>
      <c r="AM1005"/>
      <c r="AP1005"/>
      <c r="AQ1005"/>
    </row>
    <row r="1006" spans="1:43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AL1006"/>
      <c r="AM1006"/>
      <c r="AP1006"/>
      <c r="AQ1006"/>
    </row>
    <row r="1007" spans="1:43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AL1007"/>
      <c r="AM1007"/>
      <c r="AP1007"/>
      <c r="AQ1007"/>
    </row>
    <row r="1008" spans="1:43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AL1008"/>
      <c r="AM1008"/>
      <c r="AP1008"/>
      <c r="AQ1008"/>
    </row>
    <row r="1009" spans="1:43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AL1009"/>
      <c r="AM1009"/>
      <c r="AP1009"/>
      <c r="AQ1009"/>
    </row>
    <row r="1010" spans="1:43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AL1010"/>
      <c r="AM1010"/>
      <c r="AP1010"/>
      <c r="AQ1010"/>
    </row>
    <row r="1011" spans="1:43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AL1011"/>
      <c r="AM1011"/>
      <c r="AP1011"/>
      <c r="AQ1011"/>
    </row>
    <row r="1012" spans="1:43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AL1012"/>
      <c r="AM1012"/>
      <c r="AP1012"/>
      <c r="AQ1012"/>
    </row>
    <row r="1013" spans="1:43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AL1013"/>
      <c r="AM1013"/>
      <c r="AP1013"/>
      <c r="AQ1013"/>
    </row>
    <row r="1014" spans="1:43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AL1014"/>
      <c r="AM1014"/>
      <c r="AP1014"/>
      <c r="AQ1014"/>
    </row>
    <row r="1015" spans="1:43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AL1015"/>
      <c r="AM1015"/>
      <c r="AP1015"/>
      <c r="AQ1015"/>
    </row>
    <row r="1016" spans="1:43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AL1016"/>
      <c r="AM1016"/>
      <c r="AP1016"/>
      <c r="AQ1016"/>
    </row>
    <row r="1017" spans="1:43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AL1017"/>
      <c r="AM1017"/>
      <c r="AP1017"/>
      <c r="AQ1017"/>
    </row>
    <row r="1018" spans="1:43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AL1018"/>
      <c r="AM1018"/>
      <c r="AP1018"/>
      <c r="AQ1018"/>
    </row>
    <row r="1019" spans="1:43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AL1019"/>
      <c r="AM1019"/>
      <c r="AP1019"/>
      <c r="AQ1019"/>
    </row>
    <row r="1020" spans="1:43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AL1020"/>
      <c r="AM1020"/>
      <c r="AP1020"/>
      <c r="AQ1020"/>
    </row>
    <row r="1021" spans="1:43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AL1021"/>
      <c r="AM1021"/>
      <c r="AP1021"/>
      <c r="AQ1021"/>
    </row>
    <row r="1022" spans="1:43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AL1022"/>
      <c r="AM1022"/>
      <c r="AP1022"/>
      <c r="AQ1022"/>
    </row>
    <row r="1023" spans="1:43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AL1023"/>
      <c r="AM1023"/>
      <c r="AP1023"/>
      <c r="AQ1023"/>
    </row>
    <row r="1024" spans="1:43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AL1024"/>
      <c r="AM1024"/>
      <c r="AP1024"/>
      <c r="AQ1024"/>
    </row>
    <row r="1025" spans="1:43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AL1025"/>
      <c r="AM1025"/>
      <c r="AP1025"/>
      <c r="AQ1025"/>
    </row>
    <row r="1026" spans="1:43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AL1026"/>
      <c r="AM1026"/>
      <c r="AP1026"/>
      <c r="AQ1026"/>
    </row>
    <row r="1027" spans="1:43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AL1027"/>
      <c r="AM1027"/>
      <c r="AP1027"/>
      <c r="AQ1027"/>
    </row>
    <row r="1028" spans="1:43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AL1028"/>
      <c r="AM1028"/>
      <c r="AP1028"/>
      <c r="AQ1028"/>
    </row>
    <row r="1029" spans="1:43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AL1029"/>
      <c r="AM1029"/>
      <c r="AP1029"/>
      <c r="AQ1029"/>
    </row>
    <row r="1030" spans="1:43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AL1030"/>
      <c r="AM1030"/>
      <c r="AP1030"/>
      <c r="AQ1030"/>
    </row>
    <row r="1031" spans="1:43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AL1031"/>
      <c r="AM1031"/>
      <c r="AP1031"/>
      <c r="AQ1031"/>
    </row>
    <row r="1032" spans="1:43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AL1032"/>
      <c r="AM1032"/>
      <c r="AP1032"/>
      <c r="AQ1032"/>
    </row>
    <row r="1033" spans="1:43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AL1033"/>
      <c r="AM1033"/>
      <c r="AP1033"/>
      <c r="AQ1033"/>
    </row>
    <row r="1034" spans="1:43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AL1034"/>
      <c r="AM1034"/>
      <c r="AP1034"/>
      <c r="AQ1034"/>
    </row>
    <row r="1035" spans="1:43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AL1035"/>
      <c r="AM1035"/>
      <c r="AP1035"/>
      <c r="AQ1035"/>
    </row>
    <row r="1036" spans="1:43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AL1036"/>
      <c r="AM1036"/>
      <c r="AP1036"/>
      <c r="AQ1036"/>
    </row>
    <row r="1037" spans="1:43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AL1037"/>
      <c r="AM1037"/>
      <c r="AP1037"/>
      <c r="AQ1037"/>
    </row>
    <row r="1038" spans="1:43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AL1038"/>
      <c r="AM1038"/>
      <c r="AP1038"/>
      <c r="AQ1038"/>
    </row>
    <row r="1039" spans="1:43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AL1039"/>
      <c r="AM1039"/>
      <c r="AP1039"/>
      <c r="AQ1039"/>
    </row>
    <row r="1040" spans="1:43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AL1040"/>
      <c r="AM1040"/>
      <c r="AP1040"/>
      <c r="AQ1040"/>
    </row>
    <row r="1041" spans="1:43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AL1041"/>
      <c r="AM1041"/>
      <c r="AP1041"/>
      <c r="AQ1041"/>
    </row>
    <row r="1042" spans="1:43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AL1042"/>
      <c r="AM1042"/>
      <c r="AP1042"/>
      <c r="AQ1042"/>
    </row>
    <row r="1043" spans="1:43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AL1043"/>
      <c r="AM1043"/>
      <c r="AP1043"/>
      <c r="AQ1043"/>
    </row>
    <row r="1044" spans="1:43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AL1044"/>
      <c r="AM1044"/>
      <c r="AP1044"/>
      <c r="AQ1044"/>
    </row>
    <row r="1045" spans="1:43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AL1045"/>
      <c r="AM1045"/>
      <c r="AP1045"/>
      <c r="AQ1045"/>
    </row>
    <row r="1046" spans="1:43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AL1046"/>
      <c r="AM1046"/>
      <c r="AP1046"/>
      <c r="AQ1046"/>
    </row>
    <row r="1047" spans="1:43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AL1047"/>
      <c r="AM1047"/>
      <c r="AP1047"/>
      <c r="AQ1047"/>
    </row>
    <row r="1048" spans="1:43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AL1048"/>
      <c r="AM1048"/>
      <c r="AP1048"/>
      <c r="AQ1048"/>
    </row>
    <row r="1049" spans="1:43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AL1049"/>
      <c r="AM1049"/>
      <c r="AP1049"/>
      <c r="AQ1049"/>
    </row>
    <row r="1050" spans="1:43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AL1050"/>
      <c r="AM1050"/>
      <c r="AP1050"/>
      <c r="AQ1050"/>
    </row>
    <row r="1051" spans="1:43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AL1051"/>
      <c r="AM1051"/>
      <c r="AP1051"/>
      <c r="AQ1051"/>
    </row>
    <row r="1052" spans="1:43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AL1052"/>
      <c r="AM1052"/>
      <c r="AP1052"/>
      <c r="AQ1052"/>
    </row>
    <row r="1053" spans="1:43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AL1053"/>
      <c r="AM1053"/>
      <c r="AP1053"/>
      <c r="AQ1053"/>
    </row>
    <row r="1054" spans="1:43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AL1054"/>
      <c r="AM1054"/>
      <c r="AP1054"/>
      <c r="AQ1054"/>
    </row>
    <row r="1055" spans="1:43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AL1055"/>
      <c r="AM1055"/>
      <c r="AP1055"/>
      <c r="AQ1055"/>
    </row>
    <row r="1056" spans="1:43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AL1056"/>
      <c r="AM1056"/>
      <c r="AP1056"/>
      <c r="AQ1056"/>
    </row>
    <row r="1057" spans="1:43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AL1057"/>
      <c r="AM1057"/>
      <c r="AP1057"/>
      <c r="AQ1057"/>
    </row>
    <row r="1058" spans="1:43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AL1058"/>
      <c r="AM1058"/>
      <c r="AP1058"/>
      <c r="AQ1058"/>
    </row>
    <row r="1059" spans="1:43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AL1059"/>
      <c r="AM1059"/>
      <c r="AP1059"/>
      <c r="AQ1059"/>
    </row>
    <row r="1060" spans="1:43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AL1060"/>
      <c r="AM1060"/>
      <c r="AP1060"/>
      <c r="AQ1060"/>
    </row>
    <row r="1061" spans="1:43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AL1061"/>
      <c r="AM1061"/>
      <c r="AP1061"/>
      <c r="AQ1061"/>
    </row>
    <row r="1062" spans="1:43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AL1062"/>
      <c r="AM1062"/>
      <c r="AP1062"/>
      <c r="AQ1062"/>
    </row>
    <row r="1063" spans="1:43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AL1063"/>
      <c r="AM1063"/>
      <c r="AP1063"/>
      <c r="AQ1063"/>
    </row>
    <row r="1064" spans="1:43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AL1064"/>
      <c r="AM1064"/>
      <c r="AP1064"/>
      <c r="AQ1064"/>
    </row>
    <row r="1065" spans="1:43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AL1065"/>
      <c r="AM1065"/>
      <c r="AP1065"/>
      <c r="AQ1065"/>
    </row>
    <row r="1066" spans="1:43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AL1066"/>
      <c r="AM1066"/>
      <c r="AP1066"/>
      <c r="AQ1066"/>
    </row>
    <row r="1067" spans="1:43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AL1067"/>
      <c r="AM1067"/>
      <c r="AP1067"/>
      <c r="AQ1067"/>
    </row>
    <row r="1068" spans="1:43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AL1068"/>
      <c r="AM1068"/>
      <c r="AP1068"/>
      <c r="AQ1068"/>
    </row>
    <row r="1069" spans="1:43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AL1069"/>
      <c r="AM1069"/>
      <c r="AP1069"/>
      <c r="AQ1069"/>
    </row>
    <row r="1070" spans="1:43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AL1070"/>
      <c r="AM1070"/>
      <c r="AP1070"/>
      <c r="AQ1070"/>
    </row>
    <row r="1071" spans="1:43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AL1071"/>
      <c r="AM1071"/>
      <c r="AP1071"/>
      <c r="AQ1071"/>
    </row>
    <row r="1072" spans="1:43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AL1072"/>
      <c r="AM1072"/>
      <c r="AP1072"/>
      <c r="AQ1072"/>
    </row>
    <row r="1073" spans="1:43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AL1073"/>
      <c r="AM1073"/>
      <c r="AP1073"/>
      <c r="AQ1073"/>
    </row>
    <row r="1074" spans="1:43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AL1074"/>
      <c r="AM1074"/>
      <c r="AP1074"/>
      <c r="AQ1074"/>
    </row>
    <row r="1075" spans="1:43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AL1075"/>
      <c r="AM1075"/>
      <c r="AP1075"/>
      <c r="AQ1075"/>
    </row>
    <row r="1076" spans="1:43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AL1076"/>
      <c r="AM1076"/>
      <c r="AP1076"/>
      <c r="AQ1076"/>
    </row>
    <row r="1077" spans="1:43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AL1077"/>
      <c r="AM1077"/>
      <c r="AP1077"/>
      <c r="AQ1077"/>
    </row>
    <row r="1078" spans="1:43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AL1078"/>
      <c r="AM1078"/>
      <c r="AP1078"/>
      <c r="AQ1078"/>
    </row>
    <row r="1079" spans="1:43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AL1079"/>
      <c r="AM1079"/>
      <c r="AP1079"/>
      <c r="AQ1079"/>
    </row>
    <row r="1080" spans="1:43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AL1080"/>
      <c r="AM1080"/>
      <c r="AP1080"/>
      <c r="AQ1080"/>
    </row>
    <row r="1081" spans="1:43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AL1081"/>
      <c r="AM1081"/>
      <c r="AP1081"/>
      <c r="AQ1081"/>
    </row>
    <row r="1082" spans="1:43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AL1082"/>
      <c r="AM1082"/>
      <c r="AP1082"/>
      <c r="AQ1082"/>
    </row>
    <row r="1083" spans="1:43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AL1083"/>
      <c r="AM1083"/>
      <c r="AP1083"/>
      <c r="AQ1083"/>
    </row>
    <row r="1084" spans="1:43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AL1084"/>
      <c r="AM1084"/>
      <c r="AP1084"/>
      <c r="AQ1084"/>
    </row>
    <row r="1085" spans="1:43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AL1085"/>
      <c r="AM1085"/>
      <c r="AP1085"/>
      <c r="AQ1085"/>
    </row>
    <row r="1086" spans="1:43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AL1086"/>
      <c r="AM1086"/>
      <c r="AP1086"/>
      <c r="AQ1086"/>
    </row>
    <row r="1087" spans="1:43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AL1087"/>
      <c r="AM1087"/>
      <c r="AP1087"/>
      <c r="AQ1087"/>
    </row>
    <row r="1088" spans="1:43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AL1088"/>
      <c r="AM1088"/>
      <c r="AP1088"/>
      <c r="AQ1088"/>
    </row>
    <row r="1089" spans="1:43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AL1089"/>
      <c r="AM1089"/>
      <c r="AP1089"/>
      <c r="AQ1089"/>
    </row>
    <row r="1090" spans="1:43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AL1090"/>
      <c r="AM1090"/>
      <c r="AP1090"/>
      <c r="AQ1090"/>
    </row>
    <row r="1091" spans="1:43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AL1091"/>
      <c r="AM1091"/>
      <c r="AP1091"/>
      <c r="AQ1091"/>
    </row>
    <row r="1092" spans="1:43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AL1092"/>
      <c r="AM1092"/>
      <c r="AP1092"/>
      <c r="AQ1092"/>
    </row>
    <row r="1093" spans="1:43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AL1093"/>
      <c r="AM1093"/>
      <c r="AP1093"/>
      <c r="AQ1093"/>
    </row>
    <row r="1094" spans="1:43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AL1094"/>
      <c r="AM1094"/>
      <c r="AP1094"/>
      <c r="AQ1094"/>
    </row>
    <row r="1095" spans="1:43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AL1095"/>
      <c r="AM1095"/>
      <c r="AP1095"/>
      <c r="AQ1095"/>
    </row>
    <row r="1096" spans="1:43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AL1096"/>
      <c r="AM1096"/>
      <c r="AP1096"/>
      <c r="AQ1096"/>
    </row>
    <row r="1097" spans="1:43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AL1097"/>
      <c r="AM1097"/>
      <c r="AP1097"/>
      <c r="AQ1097"/>
    </row>
    <row r="1098" spans="1:43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AL1098"/>
      <c r="AM1098"/>
      <c r="AP1098"/>
      <c r="AQ1098"/>
    </row>
    <row r="1099" spans="1:43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AL1099"/>
      <c r="AM1099"/>
      <c r="AP1099"/>
      <c r="AQ1099"/>
    </row>
    <row r="1100" spans="1:43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AL1100"/>
      <c r="AM1100"/>
      <c r="AP1100"/>
      <c r="AQ1100"/>
    </row>
    <row r="1101" spans="1:43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AL1101"/>
      <c r="AM1101"/>
      <c r="AP1101"/>
      <c r="AQ1101"/>
    </row>
    <row r="1102" spans="1:43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AL1102"/>
      <c r="AM1102"/>
      <c r="AP1102"/>
      <c r="AQ1102"/>
    </row>
    <row r="1103" spans="1:43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AL1103"/>
      <c r="AM1103"/>
      <c r="AP1103"/>
      <c r="AQ1103"/>
    </row>
    <row r="1104" spans="1:43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AL1104"/>
      <c r="AM1104"/>
      <c r="AP1104"/>
      <c r="AQ1104"/>
    </row>
    <row r="1105" spans="1:43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AL1105"/>
      <c r="AM1105"/>
      <c r="AP1105"/>
      <c r="AQ1105"/>
    </row>
    <row r="1106" spans="1:43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AL1106"/>
      <c r="AM1106"/>
      <c r="AP1106"/>
      <c r="AQ1106"/>
    </row>
    <row r="1107" spans="1:43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AL1107"/>
      <c r="AM1107"/>
      <c r="AP1107"/>
      <c r="AQ1107"/>
    </row>
    <row r="1108" spans="1:43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AL1108"/>
      <c r="AM1108"/>
      <c r="AP1108"/>
      <c r="AQ1108"/>
    </row>
    <row r="1109" spans="1:43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AL1109"/>
      <c r="AM1109"/>
      <c r="AP1109"/>
      <c r="AQ1109"/>
    </row>
    <row r="1110" spans="1:43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AL1110"/>
      <c r="AM1110"/>
      <c r="AP1110"/>
      <c r="AQ1110"/>
    </row>
    <row r="1111" spans="1:43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AL1111"/>
      <c r="AM1111"/>
      <c r="AP1111"/>
      <c r="AQ1111"/>
    </row>
    <row r="1112" spans="1:43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AL1112"/>
      <c r="AM1112"/>
      <c r="AP1112"/>
      <c r="AQ1112"/>
    </row>
    <row r="1113" spans="1:43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AL1113"/>
      <c r="AM1113"/>
      <c r="AP1113"/>
      <c r="AQ1113"/>
    </row>
    <row r="1114" spans="1:43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AL1114"/>
      <c r="AM1114"/>
      <c r="AP1114"/>
      <c r="AQ1114"/>
    </row>
    <row r="1115" spans="1:43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AL1115"/>
      <c r="AM1115"/>
      <c r="AP1115"/>
      <c r="AQ1115"/>
    </row>
    <row r="1116" spans="1:43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AL1116"/>
      <c r="AM1116"/>
      <c r="AP1116"/>
      <c r="AQ1116"/>
    </row>
    <row r="1117" spans="1:43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AL1117"/>
      <c r="AM1117"/>
      <c r="AP1117"/>
      <c r="AQ1117"/>
    </row>
    <row r="1118" spans="1:43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AL1118"/>
      <c r="AM1118"/>
      <c r="AP1118"/>
      <c r="AQ1118"/>
    </row>
    <row r="1119" spans="1:43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AL1119"/>
      <c r="AM1119"/>
      <c r="AP1119"/>
      <c r="AQ1119"/>
    </row>
    <row r="1120" spans="1:43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AL1120"/>
      <c r="AM1120"/>
      <c r="AP1120"/>
      <c r="AQ1120"/>
    </row>
    <row r="1121" spans="1:43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AL1121"/>
      <c r="AM1121"/>
      <c r="AP1121"/>
      <c r="AQ1121"/>
    </row>
    <row r="1122" spans="1:43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AL1122"/>
      <c r="AM1122"/>
      <c r="AP1122"/>
      <c r="AQ1122"/>
    </row>
    <row r="1123" spans="1:43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AL1123"/>
      <c r="AM1123"/>
      <c r="AP1123"/>
      <c r="AQ1123"/>
    </row>
    <row r="1124" spans="1:43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AL1124"/>
      <c r="AM1124"/>
      <c r="AP1124"/>
      <c r="AQ1124"/>
    </row>
    <row r="1125" spans="1:43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AL1125"/>
      <c r="AM1125"/>
      <c r="AP1125"/>
      <c r="AQ1125"/>
    </row>
    <row r="1126" spans="1:43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AL1126"/>
      <c r="AM1126"/>
      <c r="AP1126"/>
      <c r="AQ1126"/>
    </row>
    <row r="1127" spans="1:43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AL1127"/>
      <c r="AM1127"/>
      <c r="AP1127"/>
      <c r="AQ1127"/>
    </row>
    <row r="1128" spans="1:43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AL1128"/>
      <c r="AM1128"/>
      <c r="AP1128"/>
      <c r="AQ1128"/>
    </row>
    <row r="1129" spans="1:43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AL1129"/>
      <c r="AM1129"/>
      <c r="AP1129"/>
      <c r="AQ1129"/>
    </row>
    <row r="1130" spans="1:43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AL1130"/>
      <c r="AM1130"/>
      <c r="AP1130"/>
      <c r="AQ1130"/>
    </row>
    <row r="1131" spans="1:43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AL1131"/>
      <c r="AM1131"/>
      <c r="AP1131"/>
      <c r="AQ1131"/>
    </row>
    <row r="1132" spans="1:43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AL1132"/>
      <c r="AM1132"/>
      <c r="AP1132"/>
      <c r="AQ1132"/>
    </row>
    <row r="1133" spans="1:43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AL1133"/>
      <c r="AM1133"/>
      <c r="AP1133"/>
      <c r="AQ1133"/>
    </row>
    <row r="1134" spans="1:43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AL1134"/>
      <c r="AM1134"/>
      <c r="AP1134"/>
      <c r="AQ1134"/>
    </row>
    <row r="1135" spans="1:43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AL1135"/>
      <c r="AM1135"/>
      <c r="AP1135"/>
      <c r="AQ1135"/>
    </row>
    <row r="1136" spans="1:43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AL1136"/>
      <c r="AM1136"/>
      <c r="AP1136"/>
      <c r="AQ1136"/>
    </row>
    <row r="1137" spans="1:43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AL1137"/>
      <c r="AM1137"/>
      <c r="AP1137"/>
      <c r="AQ1137"/>
    </row>
    <row r="1138" spans="1:43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AL1138"/>
      <c r="AM1138"/>
      <c r="AP1138"/>
      <c r="AQ1138"/>
    </row>
    <row r="1139" spans="1:43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AL1139"/>
      <c r="AM1139"/>
      <c r="AP1139"/>
      <c r="AQ1139"/>
    </row>
    <row r="1140" spans="1:43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AL1140"/>
      <c r="AM1140"/>
      <c r="AP1140"/>
      <c r="AQ1140"/>
    </row>
    <row r="1141" spans="1:43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AL1141"/>
      <c r="AM1141"/>
      <c r="AP1141"/>
      <c r="AQ1141"/>
    </row>
    <row r="1142" spans="1:43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AL1142"/>
      <c r="AM1142"/>
      <c r="AP1142"/>
      <c r="AQ1142"/>
    </row>
    <row r="1143" spans="1:43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AL1143"/>
      <c r="AM1143"/>
      <c r="AP1143"/>
      <c r="AQ1143"/>
    </row>
    <row r="1144" spans="1:43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AL1144"/>
      <c r="AM1144"/>
      <c r="AP1144"/>
      <c r="AQ1144"/>
    </row>
    <row r="1145" spans="1:43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AL1145"/>
      <c r="AM1145"/>
      <c r="AP1145"/>
      <c r="AQ1145"/>
    </row>
    <row r="1146" spans="1:43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AL1146"/>
      <c r="AM1146"/>
      <c r="AP1146"/>
      <c r="AQ1146"/>
    </row>
    <row r="1147" spans="1:43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AL1147"/>
      <c r="AM1147"/>
      <c r="AP1147"/>
      <c r="AQ1147"/>
    </row>
    <row r="1148" spans="1:43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AL1148"/>
      <c r="AM1148"/>
      <c r="AP1148"/>
      <c r="AQ1148"/>
    </row>
    <row r="1149" spans="1:43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AL1149"/>
      <c r="AM1149"/>
      <c r="AP1149"/>
      <c r="AQ1149"/>
    </row>
    <row r="1150" spans="1:43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AL1150"/>
      <c r="AM1150"/>
      <c r="AP1150"/>
      <c r="AQ1150"/>
    </row>
    <row r="1151" spans="1:43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AL1151"/>
      <c r="AM1151"/>
      <c r="AP1151"/>
      <c r="AQ1151"/>
    </row>
    <row r="1152" spans="1:43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AL1152"/>
      <c r="AM1152"/>
      <c r="AP1152"/>
      <c r="AQ1152"/>
    </row>
    <row r="1153" spans="1:43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AL1153"/>
      <c r="AM1153"/>
      <c r="AP1153"/>
      <c r="AQ1153"/>
    </row>
    <row r="1154" spans="1:43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AL1154"/>
      <c r="AM1154"/>
      <c r="AP1154"/>
      <c r="AQ1154"/>
    </row>
    <row r="1155" spans="1:43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AL1155"/>
      <c r="AM1155"/>
      <c r="AP1155"/>
      <c r="AQ1155"/>
    </row>
    <row r="1156" spans="1:43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AL1156"/>
      <c r="AM1156"/>
      <c r="AP1156"/>
      <c r="AQ1156"/>
    </row>
    <row r="1157" spans="1:43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AL1157"/>
      <c r="AM1157"/>
      <c r="AP1157"/>
      <c r="AQ1157"/>
    </row>
    <row r="1158" spans="1:43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AL1158"/>
      <c r="AM1158"/>
      <c r="AP1158"/>
      <c r="AQ1158"/>
    </row>
    <row r="1159" spans="1:43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AL1159"/>
      <c r="AM1159"/>
      <c r="AP1159"/>
      <c r="AQ1159"/>
    </row>
    <row r="1160" spans="1:43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AL1160"/>
      <c r="AM1160"/>
      <c r="AP1160"/>
      <c r="AQ1160"/>
    </row>
    <row r="1161" spans="1:43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AL1161"/>
      <c r="AM1161"/>
      <c r="AP1161"/>
      <c r="AQ1161"/>
    </row>
    <row r="1162" spans="1:43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AL1162"/>
      <c r="AM1162"/>
      <c r="AP1162"/>
      <c r="AQ1162"/>
    </row>
    <row r="1163" spans="1:43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AL1163"/>
      <c r="AM1163"/>
      <c r="AP1163"/>
      <c r="AQ1163"/>
    </row>
    <row r="1164" spans="1:43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AL1164"/>
      <c r="AM1164"/>
      <c r="AP1164"/>
      <c r="AQ1164"/>
    </row>
    <row r="1165" spans="1:43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AL1165"/>
      <c r="AM1165"/>
      <c r="AP1165"/>
      <c r="AQ1165"/>
    </row>
    <row r="1166" spans="1:43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AL1166"/>
      <c r="AM1166"/>
      <c r="AP1166"/>
      <c r="AQ1166"/>
    </row>
    <row r="1167" spans="1:43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AL1167"/>
      <c r="AM1167"/>
      <c r="AP1167"/>
      <c r="AQ1167"/>
    </row>
    <row r="1168" spans="1:43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AL1168"/>
      <c r="AM1168"/>
      <c r="AP1168"/>
      <c r="AQ1168"/>
    </row>
    <row r="1169" spans="1:43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AL1169"/>
      <c r="AM1169"/>
      <c r="AP1169"/>
      <c r="AQ1169"/>
    </row>
    <row r="1170" spans="1:43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AL1170"/>
      <c r="AM1170"/>
      <c r="AP1170"/>
      <c r="AQ1170"/>
    </row>
    <row r="1171" spans="1:43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AL1171"/>
      <c r="AM1171"/>
      <c r="AP1171"/>
      <c r="AQ1171"/>
    </row>
    <row r="1172" spans="1:43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AL1172"/>
      <c r="AM1172"/>
      <c r="AP1172"/>
      <c r="AQ1172"/>
    </row>
    <row r="1173" spans="1:43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AL1173"/>
      <c r="AM1173"/>
      <c r="AP1173"/>
      <c r="AQ1173"/>
    </row>
    <row r="1174" spans="1:43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AL1174"/>
      <c r="AM1174"/>
      <c r="AP1174"/>
      <c r="AQ1174"/>
    </row>
    <row r="1175" spans="1:43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AL1175"/>
      <c r="AM1175"/>
      <c r="AP1175"/>
      <c r="AQ1175"/>
    </row>
    <row r="1176" spans="1:43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AL1176"/>
      <c r="AM1176"/>
      <c r="AP1176"/>
      <c r="AQ1176"/>
    </row>
    <row r="1177" spans="1:43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AL1177"/>
      <c r="AM1177"/>
      <c r="AP1177"/>
      <c r="AQ1177"/>
    </row>
    <row r="1178" spans="1:43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AL1178"/>
      <c r="AM1178"/>
      <c r="AP1178"/>
      <c r="AQ1178"/>
    </row>
    <row r="1179" spans="1:43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AL1179"/>
      <c r="AM1179"/>
      <c r="AP1179"/>
      <c r="AQ1179"/>
    </row>
    <row r="1180" spans="1:43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AL1180"/>
      <c r="AM1180"/>
      <c r="AP1180"/>
      <c r="AQ1180"/>
    </row>
    <row r="1181" spans="1:43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AL1181"/>
      <c r="AM1181"/>
      <c r="AP1181"/>
      <c r="AQ1181"/>
    </row>
    <row r="1182" spans="1:43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AL1182"/>
      <c r="AM1182"/>
      <c r="AP1182"/>
      <c r="AQ1182"/>
    </row>
    <row r="1183" spans="1:43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AL1183"/>
      <c r="AM1183"/>
      <c r="AP1183"/>
      <c r="AQ1183"/>
    </row>
    <row r="1184" spans="1:43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AL1184"/>
      <c r="AM1184"/>
      <c r="AP1184"/>
      <c r="AQ1184"/>
    </row>
    <row r="1185" spans="1:43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AL1185"/>
      <c r="AM1185"/>
      <c r="AP1185"/>
      <c r="AQ1185"/>
    </row>
    <row r="1186" spans="1:43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AL1186"/>
      <c r="AM1186"/>
      <c r="AP1186"/>
      <c r="AQ1186"/>
    </row>
    <row r="1187" spans="1:43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AL1187"/>
      <c r="AM1187"/>
      <c r="AP1187"/>
      <c r="AQ1187"/>
    </row>
    <row r="1188" spans="1:43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AL1188"/>
      <c r="AM1188"/>
      <c r="AP1188"/>
      <c r="AQ1188"/>
    </row>
    <row r="1189" spans="1:43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AL1189"/>
      <c r="AM1189"/>
      <c r="AP1189"/>
      <c r="AQ1189"/>
    </row>
    <row r="1190" spans="1:43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AL1190"/>
      <c r="AM1190"/>
      <c r="AP1190"/>
      <c r="AQ1190"/>
    </row>
    <row r="1191" spans="1:43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AL1191"/>
      <c r="AM1191"/>
      <c r="AP1191"/>
      <c r="AQ1191"/>
    </row>
    <row r="1192" spans="1:43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AL1192"/>
      <c r="AM1192"/>
      <c r="AP1192"/>
      <c r="AQ1192"/>
    </row>
    <row r="1193" spans="1:43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AL1193"/>
      <c r="AM1193"/>
      <c r="AP1193"/>
      <c r="AQ1193"/>
    </row>
    <row r="1194" spans="1:43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AL1194"/>
      <c r="AM1194"/>
      <c r="AP1194"/>
      <c r="AQ1194"/>
    </row>
    <row r="1195" spans="1:43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AL1195"/>
      <c r="AM1195"/>
      <c r="AP1195"/>
      <c r="AQ1195"/>
    </row>
    <row r="1196" spans="1:43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AL1196"/>
      <c r="AM1196"/>
      <c r="AP1196"/>
      <c r="AQ1196"/>
    </row>
    <row r="1197" spans="1:43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AL1197"/>
      <c r="AM1197"/>
      <c r="AP1197"/>
      <c r="AQ1197"/>
    </row>
    <row r="1198" spans="1:43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AL1198"/>
      <c r="AM1198"/>
      <c r="AP1198"/>
      <c r="AQ1198"/>
    </row>
    <row r="1199" spans="1:43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AL1199"/>
      <c r="AM1199"/>
      <c r="AP1199"/>
      <c r="AQ1199"/>
    </row>
    <row r="1200" spans="1:43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AL1200"/>
      <c r="AM1200"/>
      <c r="AP1200"/>
      <c r="AQ1200"/>
    </row>
    <row r="1201" spans="1:43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AL1201"/>
      <c r="AM1201"/>
      <c r="AP1201"/>
      <c r="AQ1201"/>
    </row>
    <row r="1202" spans="1:43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AL1202"/>
      <c r="AM1202"/>
      <c r="AP1202"/>
      <c r="AQ1202"/>
    </row>
    <row r="1203" spans="1:43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AL1203"/>
      <c r="AM1203"/>
      <c r="AP1203"/>
      <c r="AQ1203"/>
    </row>
    <row r="1204" spans="1:43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AL1204"/>
      <c r="AM1204"/>
      <c r="AP1204"/>
      <c r="AQ1204"/>
    </row>
    <row r="1205" spans="1:43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AL1205"/>
      <c r="AM1205"/>
      <c r="AP1205"/>
      <c r="AQ1205"/>
    </row>
    <row r="1206" spans="1:43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AL1206"/>
      <c r="AM1206"/>
      <c r="AP1206"/>
      <c r="AQ1206"/>
    </row>
    <row r="1207" spans="1:43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AL1207"/>
      <c r="AM1207"/>
      <c r="AP1207"/>
      <c r="AQ1207"/>
    </row>
    <row r="1208" spans="1:43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AL1208"/>
      <c r="AM1208"/>
      <c r="AP1208"/>
      <c r="AQ1208"/>
    </row>
    <row r="1209" spans="1:43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AL1209"/>
      <c r="AM1209"/>
      <c r="AP1209"/>
      <c r="AQ1209"/>
    </row>
    <row r="1210" spans="1:43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AL1210"/>
      <c r="AM1210"/>
      <c r="AP1210"/>
      <c r="AQ1210"/>
    </row>
    <row r="1211" spans="1:43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AL1211"/>
      <c r="AM1211"/>
      <c r="AP1211"/>
      <c r="AQ1211"/>
    </row>
    <row r="1212" spans="1:43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AL1212"/>
      <c r="AM1212"/>
      <c r="AP1212"/>
      <c r="AQ1212"/>
    </row>
    <row r="1213" spans="1:43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AL1213"/>
      <c r="AM1213"/>
      <c r="AP1213"/>
      <c r="AQ1213"/>
    </row>
    <row r="1214" spans="1:43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AL1214"/>
      <c r="AM1214"/>
      <c r="AP1214"/>
      <c r="AQ1214"/>
    </row>
    <row r="1215" spans="1:43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AL1215"/>
      <c r="AM1215"/>
      <c r="AP1215"/>
      <c r="AQ1215"/>
    </row>
    <row r="1216" spans="1:43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AL1216"/>
      <c r="AM1216"/>
      <c r="AP1216"/>
      <c r="AQ1216"/>
    </row>
    <row r="1217" spans="1:43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AL1217"/>
      <c r="AM1217"/>
      <c r="AP1217"/>
      <c r="AQ1217"/>
    </row>
    <row r="1218" spans="1:43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AL1218"/>
      <c r="AM1218"/>
      <c r="AP1218"/>
      <c r="AQ1218"/>
    </row>
    <row r="1219" spans="1:43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AL1219"/>
      <c r="AM1219"/>
      <c r="AP1219"/>
      <c r="AQ1219"/>
    </row>
    <row r="1220" spans="1:43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AL1220"/>
      <c r="AM1220"/>
      <c r="AP1220"/>
      <c r="AQ1220"/>
    </row>
    <row r="1221" spans="1:43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AL1221"/>
      <c r="AM1221"/>
      <c r="AP1221"/>
      <c r="AQ1221"/>
    </row>
    <row r="1222" spans="1:43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AL1222"/>
      <c r="AM1222"/>
      <c r="AP1222"/>
      <c r="AQ1222"/>
    </row>
    <row r="1223" spans="1:43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AL1223"/>
      <c r="AM1223"/>
      <c r="AP1223"/>
      <c r="AQ1223"/>
    </row>
    <row r="1224" spans="1:43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AL1224"/>
      <c r="AM1224"/>
      <c r="AP1224"/>
      <c r="AQ1224"/>
    </row>
    <row r="1225" spans="1:43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AL1225"/>
      <c r="AM1225"/>
      <c r="AP1225"/>
      <c r="AQ1225"/>
    </row>
    <row r="1226" spans="1:43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AL1226"/>
      <c r="AM1226"/>
      <c r="AP1226"/>
      <c r="AQ1226"/>
    </row>
    <row r="1227" spans="1:43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AL1227"/>
      <c r="AM1227"/>
      <c r="AP1227"/>
      <c r="AQ1227"/>
    </row>
    <row r="1228" spans="1:43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AL1228"/>
      <c r="AM1228"/>
      <c r="AP1228"/>
      <c r="AQ1228"/>
    </row>
    <row r="1229" spans="1:43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AL1229"/>
      <c r="AM1229"/>
      <c r="AP1229"/>
      <c r="AQ1229"/>
    </row>
    <row r="1230" spans="1:43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AL1230"/>
      <c r="AM1230"/>
      <c r="AP1230"/>
      <c r="AQ1230"/>
    </row>
    <row r="1231" spans="1:43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AL1231"/>
      <c r="AM1231"/>
      <c r="AP1231"/>
      <c r="AQ1231"/>
    </row>
    <row r="1232" spans="1:43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AL1232"/>
      <c r="AM1232"/>
      <c r="AP1232"/>
      <c r="AQ1232"/>
    </row>
    <row r="1233" spans="1:43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AL1233"/>
      <c r="AM1233"/>
      <c r="AP1233"/>
      <c r="AQ1233"/>
    </row>
    <row r="1234" spans="1:43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AL1234"/>
      <c r="AM1234"/>
      <c r="AP1234"/>
      <c r="AQ1234"/>
    </row>
    <row r="1235" spans="1:43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AL1235"/>
      <c r="AM1235"/>
      <c r="AP1235"/>
      <c r="AQ1235"/>
    </row>
    <row r="1236" spans="1:43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AL1236"/>
      <c r="AM1236"/>
      <c r="AP1236"/>
      <c r="AQ1236"/>
    </row>
    <row r="1237" spans="1:43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AL1237"/>
      <c r="AM1237"/>
      <c r="AP1237"/>
      <c r="AQ1237"/>
    </row>
    <row r="1238" spans="1:43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AL1238"/>
      <c r="AM1238"/>
      <c r="AP1238"/>
      <c r="AQ1238"/>
    </row>
    <row r="1239" spans="1:43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AL1239"/>
      <c r="AM1239"/>
      <c r="AP1239"/>
      <c r="AQ1239"/>
    </row>
    <row r="1240" spans="1:43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AL1240"/>
      <c r="AM1240"/>
      <c r="AP1240"/>
      <c r="AQ1240"/>
    </row>
    <row r="1241" spans="1:43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AL1241"/>
      <c r="AM1241"/>
      <c r="AP1241"/>
      <c r="AQ1241"/>
    </row>
    <row r="1242" spans="1:43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AL1242"/>
      <c r="AM1242"/>
      <c r="AP1242"/>
      <c r="AQ1242"/>
    </row>
    <row r="1243" spans="1:43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AL1243"/>
      <c r="AM1243"/>
      <c r="AP1243"/>
      <c r="AQ1243"/>
    </row>
    <row r="1244" spans="1:43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AL1244"/>
      <c r="AM1244"/>
      <c r="AP1244"/>
      <c r="AQ1244"/>
    </row>
    <row r="1245" spans="1:43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AL1245"/>
      <c r="AM1245"/>
      <c r="AP1245"/>
      <c r="AQ1245"/>
    </row>
    <row r="1246" spans="1:43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AL1246"/>
      <c r="AM1246"/>
      <c r="AP1246"/>
      <c r="AQ1246"/>
    </row>
    <row r="1247" spans="1:43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AL1247"/>
      <c r="AM1247"/>
      <c r="AP1247"/>
      <c r="AQ1247"/>
    </row>
    <row r="1248" spans="1:43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AL1248"/>
      <c r="AM1248"/>
      <c r="AP1248"/>
      <c r="AQ1248"/>
    </row>
    <row r="1249" spans="1:43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AL1249"/>
      <c r="AM1249"/>
      <c r="AP1249"/>
      <c r="AQ1249"/>
    </row>
    <row r="1250" spans="1:43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AL1250"/>
      <c r="AM1250"/>
      <c r="AP1250"/>
      <c r="AQ1250"/>
    </row>
    <row r="1251" spans="1:43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AL1251"/>
      <c r="AM1251"/>
      <c r="AP1251"/>
      <c r="AQ1251"/>
    </row>
    <row r="1252" spans="1:43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AL1252"/>
      <c r="AM1252"/>
      <c r="AP1252"/>
      <c r="AQ1252"/>
    </row>
    <row r="1253" spans="1:43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AL1253"/>
      <c r="AM1253"/>
      <c r="AP1253"/>
      <c r="AQ1253"/>
    </row>
    <row r="1254" spans="1:43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AL1254"/>
      <c r="AM1254"/>
      <c r="AP1254"/>
      <c r="AQ1254"/>
    </row>
    <row r="1255" spans="1:43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AL1255"/>
      <c r="AM1255"/>
      <c r="AP1255"/>
      <c r="AQ1255"/>
    </row>
    <row r="1256" spans="1:43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AL1256"/>
      <c r="AM1256"/>
      <c r="AP1256"/>
      <c r="AQ1256"/>
    </row>
    <row r="1257" spans="1:43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AL1257"/>
      <c r="AM1257"/>
      <c r="AP1257"/>
      <c r="AQ1257"/>
    </row>
    <row r="1258" spans="1:43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AL1258"/>
      <c r="AM1258"/>
      <c r="AP1258"/>
      <c r="AQ1258"/>
    </row>
    <row r="1259" spans="1:43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AL1259"/>
      <c r="AM1259"/>
      <c r="AP1259"/>
      <c r="AQ1259"/>
    </row>
    <row r="1260" spans="1:43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AL1260"/>
      <c r="AM1260"/>
      <c r="AP1260"/>
      <c r="AQ1260"/>
    </row>
    <row r="1261" spans="1:43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AL1261"/>
      <c r="AM1261"/>
      <c r="AP1261"/>
      <c r="AQ1261"/>
    </row>
    <row r="1262" spans="1:43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AL1262"/>
      <c r="AM1262"/>
      <c r="AP1262"/>
      <c r="AQ1262"/>
    </row>
    <row r="1263" spans="1:43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AL1263"/>
      <c r="AM1263"/>
      <c r="AP1263"/>
      <c r="AQ1263"/>
    </row>
    <row r="1264" spans="1:43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AL1264"/>
      <c r="AM1264"/>
      <c r="AP1264"/>
      <c r="AQ1264"/>
    </row>
    <row r="1265" spans="1:43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AL1265"/>
      <c r="AM1265"/>
      <c r="AP1265"/>
      <c r="AQ1265"/>
    </row>
    <row r="1266" spans="1:43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AL1266"/>
      <c r="AM1266"/>
      <c r="AP1266"/>
      <c r="AQ1266"/>
    </row>
    <row r="1267" spans="1:43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AL1267"/>
      <c r="AM1267"/>
      <c r="AP1267"/>
      <c r="AQ1267"/>
    </row>
    <row r="1268" spans="1:43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AL1268"/>
      <c r="AM1268"/>
      <c r="AP1268"/>
      <c r="AQ1268"/>
    </row>
    <row r="1269" spans="1:43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AL1269"/>
      <c r="AM1269"/>
      <c r="AP1269"/>
      <c r="AQ1269"/>
    </row>
    <row r="1270" spans="1:43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AL1270"/>
      <c r="AM1270"/>
      <c r="AP1270"/>
      <c r="AQ1270"/>
    </row>
    <row r="1271" spans="1:43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AL1271"/>
      <c r="AM1271"/>
      <c r="AP1271"/>
      <c r="AQ1271"/>
    </row>
    <row r="1272" spans="1:43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AL1272"/>
      <c r="AM1272"/>
      <c r="AP1272"/>
      <c r="AQ1272"/>
    </row>
    <row r="1273" spans="1:43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AL1273"/>
      <c r="AM1273"/>
      <c r="AP1273"/>
      <c r="AQ1273"/>
    </row>
    <row r="1274" spans="1:43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AL1274"/>
      <c r="AM1274"/>
      <c r="AP1274"/>
      <c r="AQ1274"/>
    </row>
    <row r="1275" spans="1:43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AL1275"/>
      <c r="AM1275"/>
      <c r="AP1275"/>
      <c r="AQ1275"/>
    </row>
    <row r="1276" spans="1:43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AL1276"/>
      <c r="AM1276"/>
      <c r="AP1276"/>
      <c r="AQ1276"/>
    </row>
    <row r="1277" spans="1:43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AL1277"/>
      <c r="AM1277"/>
      <c r="AP1277"/>
      <c r="AQ1277"/>
    </row>
    <row r="1278" spans="1:43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AL1278"/>
      <c r="AM1278"/>
      <c r="AP1278"/>
      <c r="AQ1278"/>
    </row>
    <row r="1279" spans="1:43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AL1279"/>
      <c r="AM1279"/>
      <c r="AP1279"/>
      <c r="AQ1279"/>
    </row>
    <row r="1280" spans="1:43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AL1280"/>
      <c r="AM1280"/>
      <c r="AP1280"/>
      <c r="AQ1280"/>
    </row>
    <row r="1281" spans="1:43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AL1281"/>
      <c r="AM1281"/>
      <c r="AP1281"/>
      <c r="AQ1281"/>
    </row>
    <row r="1282" spans="1:43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AL1282"/>
      <c r="AM1282"/>
      <c r="AP1282"/>
      <c r="AQ1282"/>
    </row>
    <row r="1283" spans="1:43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AL1283"/>
      <c r="AM1283"/>
      <c r="AP1283"/>
      <c r="AQ1283"/>
    </row>
    <row r="1284" spans="1:43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AL1284"/>
      <c r="AM1284"/>
      <c r="AP1284"/>
      <c r="AQ1284"/>
    </row>
    <row r="1285" spans="1:43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AL1285"/>
      <c r="AM1285"/>
      <c r="AP1285"/>
      <c r="AQ1285"/>
    </row>
    <row r="1286" spans="1:43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AL1286"/>
      <c r="AM1286"/>
      <c r="AP1286"/>
      <c r="AQ1286"/>
    </row>
    <row r="1287" spans="1:43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AL1287"/>
      <c r="AM1287"/>
      <c r="AP1287"/>
      <c r="AQ1287"/>
    </row>
    <row r="1288" spans="1:43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AL1288"/>
      <c r="AM1288"/>
      <c r="AP1288"/>
      <c r="AQ1288"/>
    </row>
    <row r="1289" spans="1:43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AL1289"/>
      <c r="AM1289"/>
      <c r="AP1289"/>
      <c r="AQ1289"/>
    </row>
    <row r="1290" spans="1:43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AL1290"/>
      <c r="AM1290"/>
      <c r="AP1290"/>
      <c r="AQ1290"/>
    </row>
    <row r="1291" spans="1:43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AL1291"/>
      <c r="AM1291"/>
      <c r="AP1291"/>
      <c r="AQ1291"/>
    </row>
    <row r="1292" spans="1:43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AL1292"/>
      <c r="AM1292"/>
      <c r="AP1292"/>
      <c r="AQ1292"/>
    </row>
    <row r="1293" spans="1:43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AL1293"/>
      <c r="AM1293"/>
      <c r="AP1293"/>
      <c r="AQ1293"/>
    </row>
    <row r="1294" spans="1:43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AL1294"/>
      <c r="AM1294"/>
      <c r="AP1294"/>
      <c r="AQ1294"/>
    </row>
    <row r="1295" spans="1:43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AL1295"/>
      <c r="AM1295"/>
      <c r="AP1295"/>
      <c r="AQ1295"/>
    </row>
    <row r="1296" spans="1:43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AL1296"/>
      <c r="AM1296"/>
      <c r="AP1296"/>
      <c r="AQ1296"/>
    </row>
    <row r="1297" spans="1:43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AL1297"/>
      <c r="AM1297"/>
      <c r="AP1297"/>
      <c r="AQ1297"/>
    </row>
    <row r="1298" spans="1:43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AL1298"/>
      <c r="AM1298"/>
      <c r="AP1298"/>
      <c r="AQ1298"/>
    </row>
    <row r="1299" spans="1:43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AL1299"/>
      <c r="AM1299"/>
      <c r="AP1299"/>
      <c r="AQ1299"/>
    </row>
    <row r="1300" spans="1:43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AL1300"/>
      <c r="AM1300"/>
      <c r="AP1300"/>
      <c r="AQ1300"/>
    </row>
    <row r="1301" spans="1:43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AL1301"/>
      <c r="AM1301"/>
      <c r="AP1301"/>
      <c r="AQ1301"/>
    </row>
    <row r="1302" spans="1:43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AL1302"/>
      <c r="AM1302"/>
      <c r="AP1302"/>
      <c r="AQ1302"/>
    </row>
    <row r="1303" spans="1:43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AL1303"/>
      <c r="AM1303"/>
      <c r="AP1303"/>
      <c r="AQ1303"/>
    </row>
    <row r="1304" spans="1:43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AL1304"/>
      <c r="AM1304"/>
      <c r="AP1304"/>
      <c r="AQ1304"/>
    </row>
    <row r="1305" spans="1:43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AL1305"/>
      <c r="AM1305"/>
      <c r="AP1305"/>
      <c r="AQ1305"/>
    </row>
    <row r="1306" spans="1:43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AL1306"/>
      <c r="AM1306"/>
      <c r="AP1306"/>
      <c r="AQ1306"/>
    </row>
    <row r="1307" spans="1:43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AL1307"/>
      <c r="AM1307"/>
      <c r="AP1307"/>
      <c r="AQ1307"/>
    </row>
    <row r="1308" spans="1:43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AL1308"/>
      <c r="AM1308"/>
      <c r="AP1308"/>
      <c r="AQ1308"/>
    </row>
    <row r="1309" spans="1:43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AL1309"/>
      <c r="AM1309"/>
      <c r="AP1309"/>
      <c r="AQ1309"/>
    </row>
    <row r="1310" spans="1:43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AL1310"/>
      <c r="AM1310"/>
      <c r="AP1310"/>
      <c r="AQ1310"/>
    </row>
    <row r="1311" spans="1:43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AL1311"/>
      <c r="AM1311"/>
      <c r="AP1311"/>
      <c r="AQ1311"/>
    </row>
    <row r="1312" spans="1:43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AL1312"/>
      <c r="AM1312"/>
      <c r="AP1312"/>
      <c r="AQ1312"/>
    </row>
    <row r="1313" spans="1:43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AL1313"/>
      <c r="AM1313"/>
      <c r="AP1313"/>
      <c r="AQ1313"/>
    </row>
    <row r="1314" spans="1:43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AL1314"/>
      <c r="AM1314"/>
      <c r="AP1314"/>
      <c r="AQ1314"/>
    </row>
    <row r="1315" spans="1:43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AL1315"/>
      <c r="AM1315"/>
      <c r="AP1315"/>
      <c r="AQ1315"/>
    </row>
    <row r="1316" spans="1:43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AL1316"/>
      <c r="AM1316"/>
      <c r="AP1316"/>
      <c r="AQ1316"/>
    </row>
    <row r="1317" spans="1:43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AL1317"/>
      <c r="AM1317"/>
      <c r="AP1317"/>
      <c r="AQ1317"/>
    </row>
    <row r="1318" spans="1:43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AL1318"/>
      <c r="AM1318"/>
      <c r="AP1318"/>
      <c r="AQ1318"/>
    </row>
    <row r="1319" spans="1:43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AL1319"/>
      <c r="AM1319"/>
      <c r="AP1319"/>
      <c r="AQ1319"/>
    </row>
    <row r="1320" spans="1:43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AL1320"/>
      <c r="AM1320"/>
      <c r="AP1320"/>
      <c r="AQ1320"/>
    </row>
    <row r="1321" spans="1:43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AL1321"/>
      <c r="AM1321"/>
      <c r="AP1321"/>
      <c r="AQ1321"/>
    </row>
    <row r="1322" spans="1:43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AL1322"/>
      <c r="AM1322"/>
      <c r="AP1322"/>
      <c r="AQ1322"/>
    </row>
    <row r="1323" spans="1:43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AL1323"/>
      <c r="AM1323"/>
      <c r="AP1323"/>
      <c r="AQ1323"/>
    </row>
    <row r="1324" spans="1:43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AL1324"/>
      <c r="AM1324"/>
      <c r="AP1324"/>
      <c r="AQ1324"/>
    </row>
    <row r="1325" spans="1:43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AL1325"/>
      <c r="AM1325"/>
      <c r="AP1325"/>
      <c r="AQ1325"/>
    </row>
    <row r="1326" spans="1:43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AL1326"/>
      <c r="AM1326"/>
      <c r="AP1326"/>
      <c r="AQ1326"/>
    </row>
    <row r="1327" spans="1:43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AL1327"/>
      <c r="AM1327"/>
      <c r="AP1327"/>
      <c r="AQ1327"/>
    </row>
    <row r="1328" spans="1:43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AL1328"/>
      <c r="AM1328"/>
      <c r="AP1328"/>
      <c r="AQ1328"/>
    </row>
    <row r="1329" spans="1:43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AL1329"/>
      <c r="AM1329"/>
      <c r="AP1329"/>
      <c r="AQ1329"/>
    </row>
    <row r="1330" spans="1:43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AL1330"/>
      <c r="AM1330"/>
      <c r="AP1330"/>
      <c r="AQ1330"/>
    </row>
    <row r="1331" spans="1:43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AL1331"/>
      <c r="AM1331"/>
      <c r="AP1331"/>
      <c r="AQ1331"/>
    </row>
    <row r="1332" spans="1:43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AL1332"/>
      <c r="AM1332"/>
      <c r="AP1332"/>
      <c r="AQ1332"/>
    </row>
    <row r="1333" spans="1:43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AL1333"/>
      <c r="AM1333"/>
      <c r="AP1333"/>
      <c r="AQ1333"/>
    </row>
    <row r="1334" spans="1:43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AL1334"/>
      <c r="AM1334"/>
      <c r="AP1334"/>
      <c r="AQ1334"/>
    </row>
    <row r="1335" spans="1:43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AL1335"/>
      <c r="AM1335"/>
      <c r="AP1335"/>
      <c r="AQ1335"/>
    </row>
    <row r="1336" spans="1:43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AL1336"/>
      <c r="AM1336"/>
      <c r="AP1336"/>
      <c r="AQ1336"/>
    </row>
    <row r="1337" spans="1:43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AL1337"/>
      <c r="AM1337"/>
      <c r="AP1337"/>
      <c r="AQ1337"/>
    </row>
    <row r="1338" spans="1:43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AL1338"/>
      <c r="AM1338"/>
      <c r="AP1338"/>
      <c r="AQ1338"/>
    </row>
    <row r="1339" spans="1:43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AL1339"/>
      <c r="AM1339"/>
      <c r="AP1339"/>
      <c r="AQ1339"/>
    </row>
    <row r="1340" spans="1:43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AL1340"/>
      <c r="AM1340"/>
      <c r="AP1340"/>
      <c r="AQ1340"/>
    </row>
    <row r="1341" spans="1:43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AL1341"/>
      <c r="AM1341"/>
      <c r="AP1341"/>
      <c r="AQ1341"/>
    </row>
    <row r="1342" spans="1:43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AL1342"/>
      <c r="AM1342"/>
      <c r="AP1342"/>
      <c r="AQ1342"/>
    </row>
    <row r="1343" spans="1:43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AL1343"/>
      <c r="AM1343"/>
      <c r="AP1343"/>
      <c r="AQ1343"/>
    </row>
    <row r="1344" spans="1:43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AL1344"/>
      <c r="AM1344"/>
      <c r="AP1344"/>
      <c r="AQ1344"/>
    </row>
    <row r="1345" spans="1:43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AL1345"/>
      <c r="AM1345"/>
      <c r="AP1345"/>
      <c r="AQ1345"/>
    </row>
    <row r="1346" spans="1:43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AL1346"/>
      <c r="AM1346"/>
      <c r="AP1346"/>
      <c r="AQ1346"/>
    </row>
    <row r="1347" spans="1:43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AL1347"/>
      <c r="AM1347"/>
      <c r="AP1347"/>
      <c r="AQ1347"/>
    </row>
    <row r="1348" spans="1:43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AL1348"/>
      <c r="AM1348"/>
      <c r="AP1348"/>
      <c r="AQ1348"/>
    </row>
    <row r="1349" spans="1:43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AL1349"/>
      <c r="AM1349"/>
      <c r="AP1349"/>
      <c r="AQ1349"/>
    </row>
    <row r="1350" spans="1:43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AL1350"/>
      <c r="AM1350"/>
      <c r="AP1350"/>
      <c r="AQ1350"/>
    </row>
    <row r="1351" spans="1:43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AL1351"/>
      <c r="AM1351"/>
      <c r="AP1351"/>
      <c r="AQ1351"/>
    </row>
    <row r="1352" spans="1:43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AL1352"/>
      <c r="AM1352"/>
      <c r="AP1352"/>
      <c r="AQ1352"/>
    </row>
    <row r="1353" spans="1:43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AL1353"/>
      <c r="AM1353"/>
      <c r="AP1353"/>
      <c r="AQ1353"/>
    </row>
    <row r="1354" spans="1:43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AL1354"/>
      <c r="AM1354"/>
      <c r="AP1354"/>
      <c r="AQ1354"/>
    </row>
    <row r="1355" spans="1:43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AL1355"/>
      <c r="AM1355"/>
      <c r="AP1355"/>
      <c r="AQ1355"/>
    </row>
    <row r="1356" spans="1:43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AL1356"/>
      <c r="AM1356"/>
      <c r="AP1356"/>
      <c r="AQ1356"/>
    </row>
    <row r="1357" spans="1:43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AL1357"/>
      <c r="AM1357"/>
      <c r="AP1357"/>
      <c r="AQ1357"/>
    </row>
    <row r="1358" spans="1:43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AL1358"/>
      <c r="AM1358"/>
      <c r="AP1358"/>
      <c r="AQ1358"/>
    </row>
    <row r="1359" spans="1:43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AL1359"/>
      <c r="AM1359"/>
      <c r="AP1359"/>
      <c r="AQ1359"/>
    </row>
    <row r="1360" spans="1:43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AL1360"/>
      <c r="AM1360"/>
      <c r="AP1360"/>
      <c r="AQ1360"/>
    </row>
    <row r="1361" spans="1:43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AL1361"/>
      <c r="AM1361"/>
      <c r="AP1361"/>
      <c r="AQ1361"/>
    </row>
    <row r="1362" spans="1:43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AL1362"/>
      <c r="AM1362"/>
      <c r="AP1362"/>
      <c r="AQ1362"/>
    </row>
    <row r="1363" spans="1:43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AL1363"/>
      <c r="AM1363"/>
      <c r="AP1363"/>
      <c r="AQ1363"/>
    </row>
    <row r="1364" spans="1:43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AL1364"/>
      <c r="AM1364"/>
      <c r="AP1364"/>
      <c r="AQ1364"/>
    </row>
    <row r="1365" spans="1:43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AL1365"/>
      <c r="AM1365"/>
      <c r="AP1365"/>
      <c r="AQ1365"/>
    </row>
    <row r="1366" spans="1:43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AL1366"/>
      <c r="AM1366"/>
      <c r="AP1366"/>
      <c r="AQ1366"/>
    </row>
    <row r="1367" spans="1:43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AL1367"/>
      <c r="AM1367"/>
      <c r="AP1367"/>
      <c r="AQ1367"/>
    </row>
    <row r="1368" spans="1:43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AL1368"/>
      <c r="AM1368"/>
      <c r="AP1368"/>
      <c r="AQ1368"/>
    </row>
    <row r="1369" spans="1:43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AL1369"/>
      <c r="AM1369"/>
      <c r="AP1369"/>
      <c r="AQ1369"/>
    </row>
    <row r="1370" spans="1:43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AL1370"/>
      <c r="AM1370"/>
      <c r="AP1370"/>
      <c r="AQ1370"/>
    </row>
    <row r="1371" spans="1:43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AL1371"/>
      <c r="AM1371"/>
      <c r="AP1371"/>
      <c r="AQ1371"/>
    </row>
    <row r="1372" spans="1:43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AL1372"/>
      <c r="AM1372"/>
      <c r="AP1372"/>
      <c r="AQ1372"/>
    </row>
    <row r="1373" spans="1:43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AL1373"/>
      <c r="AM1373"/>
      <c r="AP1373"/>
      <c r="AQ1373"/>
    </row>
    <row r="1374" spans="1:43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AL1374"/>
      <c r="AM1374"/>
      <c r="AP1374"/>
      <c r="AQ1374"/>
    </row>
    <row r="1375" spans="1:43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AL1375"/>
      <c r="AM1375"/>
      <c r="AP1375"/>
      <c r="AQ1375"/>
    </row>
    <row r="1376" spans="1:43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AL1376"/>
      <c r="AM1376"/>
      <c r="AP1376"/>
      <c r="AQ1376"/>
    </row>
    <row r="1377" spans="1:43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AL1377"/>
      <c r="AM1377"/>
      <c r="AP1377"/>
      <c r="AQ1377"/>
    </row>
    <row r="1378" spans="1:43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AL1378"/>
      <c r="AM1378"/>
      <c r="AP1378"/>
      <c r="AQ1378"/>
    </row>
    <row r="1379" spans="1:43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AL1379"/>
      <c r="AM1379"/>
      <c r="AP1379"/>
      <c r="AQ1379"/>
    </row>
    <row r="1380" spans="1:43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AL1380"/>
      <c r="AM1380"/>
      <c r="AP1380"/>
      <c r="AQ1380"/>
    </row>
    <row r="1381" spans="1:43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AL1381"/>
      <c r="AM1381"/>
      <c r="AP1381"/>
      <c r="AQ1381"/>
    </row>
    <row r="1382" spans="1:43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AL1382"/>
      <c r="AM1382"/>
      <c r="AP1382"/>
      <c r="AQ1382"/>
    </row>
    <row r="1383" spans="1:43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AL1383"/>
      <c r="AM1383"/>
      <c r="AP1383"/>
      <c r="AQ1383"/>
    </row>
    <row r="1384" spans="1:43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AL1384"/>
      <c r="AM1384"/>
      <c r="AP1384"/>
      <c r="AQ1384"/>
    </row>
    <row r="1385" spans="1:43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AL1385"/>
      <c r="AM1385"/>
      <c r="AP1385"/>
      <c r="AQ1385"/>
    </row>
    <row r="1386" spans="1:43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AL1386"/>
      <c r="AM1386"/>
      <c r="AP1386"/>
      <c r="AQ1386"/>
    </row>
    <row r="1387" spans="1:43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AL1387"/>
      <c r="AM1387"/>
      <c r="AP1387"/>
      <c r="AQ1387"/>
    </row>
    <row r="1388" spans="1:43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AL1388"/>
      <c r="AM1388"/>
      <c r="AP1388"/>
      <c r="AQ1388"/>
    </row>
    <row r="1389" spans="1:43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AL1389"/>
      <c r="AM1389"/>
      <c r="AP1389"/>
      <c r="AQ1389"/>
    </row>
    <row r="1390" spans="1:43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AL1390"/>
      <c r="AM1390"/>
      <c r="AP1390"/>
      <c r="AQ1390"/>
    </row>
    <row r="1391" spans="1:43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AL1391"/>
      <c r="AM1391"/>
      <c r="AP1391"/>
      <c r="AQ1391"/>
    </row>
    <row r="1392" spans="1:43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AL1392"/>
      <c r="AM1392"/>
      <c r="AP1392"/>
      <c r="AQ1392"/>
    </row>
    <row r="1393" spans="1:43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AL1393"/>
      <c r="AM1393"/>
      <c r="AP1393"/>
      <c r="AQ1393"/>
    </row>
    <row r="1394" spans="1:43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AL1394"/>
      <c r="AM1394"/>
      <c r="AP1394"/>
      <c r="AQ1394"/>
    </row>
    <row r="1395" spans="1:43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AL1395"/>
      <c r="AM1395"/>
      <c r="AP1395"/>
      <c r="AQ1395"/>
    </row>
    <row r="1396" spans="1:43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AL1396"/>
      <c r="AM1396"/>
      <c r="AP1396"/>
      <c r="AQ1396"/>
    </row>
    <row r="1397" spans="1:43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AL1397"/>
      <c r="AM1397"/>
      <c r="AP1397"/>
      <c r="AQ1397"/>
    </row>
    <row r="1398" spans="1:43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AL1398"/>
      <c r="AM1398"/>
      <c r="AP1398"/>
      <c r="AQ1398"/>
    </row>
    <row r="1399" spans="1:43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AL1399"/>
      <c r="AM1399"/>
      <c r="AP1399"/>
      <c r="AQ1399"/>
    </row>
    <row r="1400" spans="1:43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AL1400"/>
      <c r="AM1400"/>
      <c r="AP1400"/>
      <c r="AQ1400"/>
    </row>
    <row r="1401" spans="1:43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AL1401"/>
      <c r="AM1401"/>
      <c r="AP1401"/>
      <c r="AQ1401"/>
    </row>
    <row r="1402" spans="1:43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AL1402"/>
      <c r="AM1402"/>
      <c r="AP1402"/>
      <c r="AQ1402"/>
    </row>
    <row r="1403" spans="1:43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AL1403"/>
      <c r="AM1403"/>
      <c r="AP1403"/>
      <c r="AQ1403"/>
    </row>
    <row r="1404" spans="1:43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AL1404"/>
      <c r="AM1404"/>
      <c r="AP1404"/>
      <c r="AQ1404"/>
    </row>
    <row r="1405" spans="1:43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AL1405"/>
      <c r="AM1405"/>
      <c r="AP1405"/>
      <c r="AQ1405"/>
    </row>
    <row r="1406" spans="1:43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AL1406"/>
      <c r="AM1406"/>
      <c r="AP1406"/>
      <c r="AQ1406"/>
    </row>
    <row r="1407" spans="1:43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AL1407"/>
      <c r="AM1407"/>
      <c r="AP1407"/>
      <c r="AQ1407"/>
    </row>
    <row r="1408" spans="1:43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AL1408"/>
      <c r="AM1408"/>
      <c r="AP1408"/>
      <c r="AQ1408"/>
    </row>
    <row r="1409" spans="1:43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AL1409"/>
      <c r="AM1409"/>
      <c r="AP1409"/>
      <c r="AQ1409"/>
    </row>
    <row r="1410" spans="1:43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AL1410"/>
      <c r="AM1410"/>
      <c r="AP1410"/>
      <c r="AQ1410"/>
    </row>
    <row r="1411" spans="1:43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AL1411"/>
      <c r="AM1411"/>
      <c r="AP1411"/>
      <c r="AQ1411"/>
    </row>
    <row r="1412" spans="1:43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AL1412"/>
      <c r="AM1412"/>
      <c r="AP1412"/>
      <c r="AQ1412"/>
    </row>
    <row r="1413" spans="1:43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AL1413"/>
      <c r="AM1413"/>
      <c r="AP1413"/>
      <c r="AQ1413"/>
    </row>
    <row r="1414" spans="1:43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AL1414"/>
      <c r="AM1414"/>
      <c r="AP1414"/>
      <c r="AQ1414"/>
    </row>
    <row r="1415" spans="1:43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AL1415"/>
      <c r="AM1415"/>
      <c r="AP1415"/>
      <c r="AQ1415"/>
    </row>
    <row r="1416" spans="1:43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AL1416"/>
      <c r="AM1416"/>
      <c r="AP1416"/>
      <c r="AQ1416"/>
    </row>
    <row r="1417" spans="1:43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AL1417"/>
      <c r="AM1417"/>
      <c r="AP1417"/>
      <c r="AQ1417"/>
    </row>
    <row r="1418" spans="1:43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AL1418"/>
      <c r="AM1418"/>
      <c r="AP1418"/>
      <c r="AQ1418"/>
    </row>
    <row r="1419" spans="1:43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AL1419"/>
      <c r="AM1419"/>
      <c r="AP1419"/>
      <c r="AQ1419"/>
    </row>
    <row r="1420" spans="1:43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AL1420"/>
      <c r="AM1420"/>
      <c r="AP1420"/>
      <c r="AQ1420"/>
    </row>
    <row r="1421" spans="1:43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AL1421"/>
      <c r="AM1421"/>
      <c r="AP1421"/>
      <c r="AQ1421"/>
    </row>
    <row r="1422" spans="1:43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AL1422"/>
      <c r="AM1422"/>
      <c r="AP1422"/>
      <c r="AQ1422"/>
    </row>
    <row r="1423" spans="1:43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AL1423"/>
      <c r="AM1423"/>
      <c r="AP1423"/>
      <c r="AQ1423"/>
    </row>
    <row r="1424" spans="1:43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AL1424"/>
      <c r="AM1424"/>
      <c r="AP1424"/>
      <c r="AQ1424"/>
    </row>
    <row r="1425" spans="1:43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AL1425"/>
      <c r="AM1425"/>
      <c r="AP1425"/>
      <c r="AQ1425"/>
    </row>
    <row r="1426" spans="1:43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AL1426"/>
      <c r="AM1426"/>
      <c r="AP1426"/>
      <c r="AQ1426"/>
    </row>
    <row r="1427" spans="1:43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AL1427"/>
      <c r="AM1427"/>
      <c r="AP1427"/>
      <c r="AQ1427"/>
    </row>
    <row r="1428" spans="1:43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AL1428"/>
      <c r="AM1428"/>
      <c r="AP1428"/>
      <c r="AQ1428"/>
    </row>
    <row r="1429" spans="1:43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AL1429"/>
      <c r="AM1429"/>
      <c r="AP1429"/>
      <c r="AQ1429"/>
    </row>
    <row r="1430" spans="1:43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AL1430"/>
      <c r="AM1430"/>
      <c r="AP1430"/>
      <c r="AQ1430"/>
    </row>
    <row r="1431" spans="1:43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AL1431"/>
      <c r="AM1431"/>
      <c r="AP1431"/>
      <c r="AQ1431"/>
    </row>
    <row r="1432" spans="1:43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AL1432"/>
      <c r="AM1432"/>
      <c r="AP1432"/>
      <c r="AQ1432"/>
    </row>
    <row r="1433" spans="1:43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AL1433"/>
      <c r="AM1433"/>
      <c r="AP1433"/>
      <c r="AQ1433"/>
    </row>
    <row r="1434" spans="1:43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AL1434"/>
      <c r="AM1434"/>
      <c r="AP1434"/>
      <c r="AQ1434"/>
    </row>
    <row r="1435" spans="1:43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AL1435"/>
      <c r="AM1435"/>
      <c r="AP1435"/>
      <c r="AQ1435"/>
    </row>
    <row r="1436" spans="1:43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AL1436"/>
      <c r="AM1436"/>
      <c r="AP1436"/>
      <c r="AQ1436"/>
    </row>
    <row r="1437" spans="1:43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AL1437"/>
      <c r="AM1437"/>
      <c r="AP1437"/>
      <c r="AQ1437"/>
    </row>
    <row r="1438" spans="1:43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AL1438"/>
      <c r="AM1438"/>
      <c r="AP1438"/>
      <c r="AQ1438"/>
    </row>
    <row r="1439" spans="1:43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AL1439"/>
      <c r="AM1439"/>
      <c r="AP1439"/>
      <c r="AQ1439"/>
    </row>
    <row r="1440" spans="1:43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AL1440"/>
      <c r="AM1440"/>
      <c r="AP1440"/>
      <c r="AQ1440"/>
    </row>
    <row r="1441" spans="1:43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AL1441"/>
      <c r="AM1441"/>
      <c r="AP1441"/>
      <c r="AQ1441"/>
    </row>
    <row r="1442" spans="1:43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AL1442"/>
      <c r="AM1442"/>
      <c r="AP1442"/>
      <c r="AQ1442"/>
    </row>
    <row r="1443" spans="1:43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AL1443"/>
      <c r="AM1443"/>
      <c r="AP1443"/>
      <c r="AQ1443"/>
    </row>
    <row r="1444" spans="1:43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AL1444"/>
      <c r="AM1444"/>
      <c r="AP1444"/>
      <c r="AQ1444"/>
    </row>
    <row r="1445" spans="1:43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AL1445"/>
      <c r="AM1445"/>
      <c r="AP1445"/>
      <c r="AQ1445"/>
    </row>
    <row r="1446" spans="1:43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AL1446"/>
      <c r="AM1446"/>
      <c r="AP1446"/>
      <c r="AQ1446"/>
    </row>
    <row r="1447" spans="1:43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AL1447"/>
      <c r="AM1447"/>
      <c r="AP1447"/>
      <c r="AQ1447"/>
    </row>
    <row r="1448" spans="1:43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AL1448"/>
      <c r="AM1448"/>
      <c r="AP1448"/>
      <c r="AQ1448"/>
    </row>
    <row r="1449" spans="1:43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AL1449"/>
      <c r="AM1449"/>
      <c r="AP1449"/>
      <c r="AQ1449"/>
    </row>
    <row r="1450" spans="1:43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AL1450"/>
      <c r="AM1450"/>
      <c r="AP1450"/>
      <c r="AQ1450"/>
    </row>
    <row r="1451" spans="1:43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AL1451"/>
      <c r="AM1451"/>
      <c r="AP1451"/>
      <c r="AQ1451"/>
    </row>
    <row r="1452" spans="1:43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AL1452"/>
      <c r="AM1452"/>
      <c r="AP1452"/>
      <c r="AQ1452"/>
    </row>
    <row r="1453" spans="1:43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AL1453"/>
      <c r="AM1453"/>
      <c r="AP1453"/>
      <c r="AQ1453"/>
    </row>
    <row r="1454" spans="1:43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AL1454"/>
      <c r="AM1454"/>
      <c r="AP1454"/>
      <c r="AQ1454"/>
    </row>
    <row r="1455" spans="1:43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AL1455"/>
      <c r="AM1455"/>
      <c r="AP1455"/>
      <c r="AQ1455"/>
    </row>
    <row r="1456" spans="1:43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AL1456"/>
      <c r="AM1456"/>
      <c r="AP1456"/>
      <c r="AQ1456"/>
    </row>
    <row r="1457" spans="1:43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AL1457"/>
      <c r="AM1457"/>
      <c r="AP1457"/>
      <c r="AQ1457"/>
    </row>
    <row r="1458" spans="1:43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AL1458"/>
      <c r="AM1458"/>
      <c r="AP1458"/>
      <c r="AQ1458"/>
    </row>
    <row r="1459" spans="1:43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AL1459"/>
      <c r="AM1459"/>
      <c r="AP1459"/>
      <c r="AQ1459"/>
    </row>
    <row r="1460" spans="1:43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AL1460"/>
      <c r="AM1460"/>
      <c r="AP1460"/>
      <c r="AQ1460"/>
    </row>
    <row r="1461" spans="1:43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AL1461"/>
      <c r="AM1461"/>
      <c r="AP1461"/>
      <c r="AQ1461"/>
    </row>
    <row r="1462" spans="1:43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AL1462"/>
      <c r="AM1462"/>
      <c r="AP1462"/>
      <c r="AQ1462"/>
    </row>
    <row r="1463" spans="1:43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AL1463"/>
      <c r="AM1463"/>
      <c r="AP1463"/>
      <c r="AQ1463"/>
    </row>
    <row r="1464" spans="1:43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AL1464"/>
      <c r="AM1464"/>
      <c r="AP1464"/>
      <c r="AQ1464"/>
    </row>
    <row r="1465" spans="1:43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AL1465"/>
      <c r="AM1465"/>
      <c r="AP1465"/>
      <c r="AQ1465"/>
    </row>
    <row r="1466" spans="1:43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AL1466"/>
      <c r="AM1466"/>
      <c r="AP1466"/>
      <c r="AQ1466"/>
    </row>
    <row r="1467" spans="1:43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AL1467"/>
      <c r="AM1467"/>
      <c r="AP1467"/>
      <c r="AQ1467"/>
    </row>
    <row r="1468" spans="1:43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AL1468"/>
      <c r="AM1468"/>
      <c r="AP1468"/>
      <c r="AQ1468"/>
    </row>
    <row r="1469" spans="1:43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AL1469"/>
      <c r="AM1469"/>
      <c r="AP1469"/>
      <c r="AQ1469"/>
    </row>
    <row r="1470" spans="1:43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AL1470"/>
      <c r="AM1470"/>
      <c r="AP1470"/>
      <c r="AQ1470"/>
    </row>
    <row r="1471" spans="1:43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AL1471"/>
      <c r="AM1471"/>
      <c r="AP1471"/>
      <c r="AQ1471"/>
    </row>
    <row r="1472" spans="1:43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AL1472"/>
      <c r="AM1472"/>
      <c r="AP1472"/>
      <c r="AQ1472"/>
    </row>
    <row r="1473" spans="1:43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AL1473"/>
      <c r="AM1473"/>
      <c r="AP1473"/>
      <c r="AQ1473"/>
    </row>
    <row r="1474" spans="1:43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AL1474"/>
      <c r="AM1474"/>
      <c r="AP1474"/>
      <c r="AQ1474"/>
    </row>
    <row r="1475" spans="1:43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AL1475"/>
      <c r="AM1475"/>
      <c r="AP1475"/>
      <c r="AQ1475"/>
    </row>
    <row r="1476" spans="1:43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AL1476"/>
      <c r="AM1476"/>
      <c r="AP1476"/>
      <c r="AQ1476"/>
    </row>
    <row r="1477" spans="1:43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AL1477"/>
      <c r="AM1477"/>
      <c r="AP1477"/>
      <c r="AQ1477"/>
    </row>
    <row r="1478" spans="1:43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AL1478"/>
      <c r="AM1478"/>
      <c r="AP1478"/>
      <c r="AQ1478"/>
    </row>
    <row r="1479" spans="1:43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AL1479"/>
      <c r="AM1479"/>
      <c r="AP1479"/>
      <c r="AQ1479"/>
    </row>
    <row r="1480" spans="1:43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AL1480"/>
      <c r="AM1480"/>
      <c r="AP1480"/>
      <c r="AQ1480"/>
    </row>
    <row r="1481" spans="1:43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AL1481"/>
      <c r="AM1481"/>
      <c r="AP1481"/>
      <c r="AQ1481"/>
    </row>
    <row r="1482" spans="1:43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AL1482"/>
      <c r="AM1482"/>
      <c r="AP1482"/>
      <c r="AQ1482"/>
    </row>
    <row r="1483" spans="1:43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AL1483"/>
      <c r="AM1483"/>
      <c r="AP1483"/>
      <c r="AQ1483"/>
    </row>
    <row r="1484" spans="1:43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AL1484"/>
      <c r="AM1484"/>
      <c r="AP1484"/>
      <c r="AQ1484"/>
    </row>
    <row r="1485" spans="1:43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AL1485"/>
      <c r="AM1485"/>
      <c r="AP1485"/>
      <c r="AQ1485"/>
    </row>
    <row r="1486" spans="1:43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AL1486"/>
      <c r="AM1486"/>
      <c r="AP1486"/>
      <c r="AQ1486"/>
    </row>
    <row r="1487" spans="1:43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AL1487"/>
      <c r="AM1487"/>
      <c r="AP1487"/>
      <c r="AQ1487"/>
    </row>
    <row r="1488" spans="1:43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AL1488"/>
      <c r="AM1488"/>
      <c r="AP1488"/>
      <c r="AQ1488"/>
    </row>
    <row r="1489" spans="1:43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AL1489"/>
      <c r="AM1489"/>
      <c r="AP1489"/>
      <c r="AQ1489"/>
    </row>
    <row r="1490" spans="1:43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AL1490"/>
      <c r="AM1490"/>
      <c r="AP1490"/>
      <c r="AQ1490"/>
    </row>
    <row r="1491" spans="1:43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AL1491"/>
      <c r="AM1491"/>
      <c r="AP1491"/>
      <c r="AQ1491"/>
    </row>
    <row r="1492" spans="1:43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AL1492"/>
      <c r="AM1492"/>
      <c r="AP1492"/>
      <c r="AQ1492"/>
    </row>
    <row r="1493" spans="1:43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AL1493"/>
      <c r="AM1493"/>
      <c r="AP1493"/>
      <c r="AQ1493"/>
    </row>
    <row r="1494" spans="1:43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AL1494"/>
      <c r="AM1494"/>
      <c r="AP1494"/>
      <c r="AQ1494"/>
    </row>
    <row r="1495" spans="1:43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AL1495"/>
      <c r="AM1495"/>
      <c r="AP1495"/>
      <c r="AQ1495"/>
    </row>
    <row r="1496" spans="1:43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AL1496"/>
      <c r="AM1496"/>
      <c r="AP1496"/>
      <c r="AQ1496"/>
    </row>
    <row r="1497" spans="1:43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AL1497"/>
      <c r="AM1497"/>
      <c r="AP1497"/>
      <c r="AQ1497"/>
    </row>
    <row r="1498" spans="1:43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AL1498"/>
      <c r="AM1498"/>
      <c r="AP1498"/>
      <c r="AQ1498"/>
    </row>
    <row r="1499" spans="1:43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AL1499"/>
      <c r="AM1499"/>
      <c r="AP1499"/>
      <c r="AQ1499"/>
    </row>
    <row r="1500" spans="1:43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AL1500"/>
      <c r="AM1500"/>
      <c r="AP1500"/>
      <c r="AQ1500"/>
    </row>
    <row r="1501" spans="1:43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AL1501"/>
      <c r="AM1501"/>
      <c r="AP1501"/>
      <c r="AQ1501"/>
    </row>
    <row r="1502" spans="1:43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AL1502"/>
      <c r="AM1502"/>
      <c r="AP1502"/>
      <c r="AQ1502"/>
    </row>
    <row r="1503" spans="1:43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AL1503"/>
      <c r="AM1503"/>
      <c r="AP1503"/>
      <c r="AQ1503"/>
    </row>
    <row r="1504" spans="1:43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AL1504"/>
      <c r="AM1504"/>
      <c r="AP1504"/>
      <c r="AQ1504"/>
    </row>
    <row r="1505" spans="1:43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AL1505"/>
      <c r="AM1505"/>
      <c r="AP1505"/>
      <c r="AQ1505"/>
    </row>
    <row r="1506" spans="1:43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AL1506"/>
      <c r="AM1506"/>
      <c r="AP1506"/>
      <c r="AQ1506"/>
    </row>
    <row r="1507" spans="1:43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AL1507"/>
      <c r="AM1507"/>
      <c r="AP1507"/>
      <c r="AQ1507"/>
    </row>
    <row r="1508" spans="1:43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AL1508"/>
      <c r="AM1508"/>
      <c r="AP1508"/>
      <c r="AQ1508"/>
    </row>
    <row r="1509" spans="1:43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AL1509"/>
      <c r="AM1509"/>
      <c r="AP1509"/>
      <c r="AQ1509"/>
    </row>
    <row r="1510" spans="1:43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AL1510"/>
      <c r="AM1510"/>
      <c r="AP1510"/>
      <c r="AQ1510"/>
    </row>
    <row r="1511" spans="1:43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AL1511"/>
      <c r="AM1511"/>
      <c r="AP1511"/>
      <c r="AQ1511"/>
    </row>
    <row r="1512" spans="1:43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AL1512"/>
      <c r="AM1512"/>
      <c r="AP1512"/>
      <c r="AQ1512"/>
    </row>
    <row r="1513" spans="1:43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AL1513"/>
      <c r="AM1513"/>
      <c r="AP1513"/>
      <c r="AQ1513"/>
    </row>
    <row r="1514" spans="1:43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AL1514"/>
      <c r="AM1514"/>
      <c r="AP1514"/>
      <c r="AQ1514"/>
    </row>
    <row r="1515" spans="1:43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AL1515"/>
      <c r="AM1515"/>
      <c r="AP1515"/>
      <c r="AQ1515"/>
    </row>
    <row r="1516" spans="1:43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AL1516"/>
      <c r="AM1516"/>
      <c r="AP1516"/>
      <c r="AQ1516"/>
    </row>
    <row r="1517" spans="1:43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AL1517"/>
      <c r="AM1517"/>
      <c r="AP1517"/>
      <c r="AQ1517"/>
    </row>
    <row r="1518" spans="1:43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AL1518"/>
      <c r="AM1518"/>
      <c r="AP1518"/>
      <c r="AQ1518"/>
    </row>
    <row r="1519" spans="1:43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AL1519"/>
      <c r="AM1519"/>
      <c r="AP1519"/>
      <c r="AQ1519"/>
    </row>
    <row r="1520" spans="1:43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AL1520"/>
      <c r="AM1520"/>
      <c r="AP1520"/>
      <c r="AQ1520"/>
    </row>
    <row r="1521" spans="1:43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AL1521"/>
      <c r="AM1521"/>
      <c r="AP1521"/>
      <c r="AQ1521"/>
    </row>
    <row r="1522" spans="1:43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AL1522"/>
      <c r="AM1522"/>
      <c r="AP1522"/>
      <c r="AQ1522"/>
    </row>
    <row r="1523" spans="1:43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AL1523"/>
      <c r="AM1523"/>
      <c r="AP1523"/>
      <c r="AQ1523"/>
    </row>
    <row r="1524" spans="1:43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AL1524"/>
      <c r="AM1524"/>
      <c r="AP1524"/>
      <c r="AQ1524"/>
    </row>
    <row r="1525" spans="1:43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AL1525"/>
      <c r="AM1525"/>
      <c r="AP1525"/>
      <c r="AQ1525"/>
    </row>
    <row r="1526" spans="1:43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AL1526"/>
      <c r="AM1526"/>
      <c r="AP1526"/>
      <c r="AQ1526"/>
    </row>
    <row r="1527" spans="1:43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AL1527"/>
      <c r="AM1527"/>
      <c r="AP1527"/>
      <c r="AQ1527"/>
    </row>
    <row r="1528" spans="1:43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AL1528"/>
      <c r="AM1528"/>
      <c r="AP1528"/>
      <c r="AQ1528"/>
    </row>
    <row r="1529" spans="1:43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AL1529"/>
      <c r="AM1529"/>
      <c r="AP1529"/>
      <c r="AQ1529"/>
    </row>
    <row r="1530" spans="1:43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AL1530"/>
      <c r="AM1530"/>
      <c r="AP1530"/>
      <c r="AQ1530"/>
    </row>
    <row r="1531" spans="1:43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AL1531"/>
      <c r="AM1531"/>
      <c r="AP1531"/>
      <c r="AQ1531"/>
    </row>
    <row r="1532" spans="1:43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AL1532"/>
      <c r="AM1532"/>
      <c r="AP1532"/>
      <c r="AQ1532"/>
    </row>
    <row r="1533" spans="1:43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AL1533"/>
      <c r="AM1533"/>
      <c r="AP1533"/>
      <c r="AQ1533"/>
    </row>
    <row r="1534" spans="1:43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AL1534"/>
      <c r="AM1534"/>
      <c r="AP1534"/>
      <c r="AQ1534"/>
    </row>
    <row r="1535" spans="1:43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AL1535"/>
      <c r="AM1535"/>
      <c r="AP1535"/>
      <c r="AQ1535"/>
    </row>
    <row r="1536" spans="1:43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AL1536"/>
      <c r="AM1536"/>
      <c r="AP1536"/>
      <c r="AQ1536"/>
    </row>
    <row r="1537" spans="1:43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AL1537"/>
      <c r="AM1537"/>
      <c r="AP1537"/>
      <c r="AQ1537"/>
    </row>
    <row r="1538" spans="1:43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AL1538"/>
      <c r="AM1538"/>
      <c r="AP1538"/>
      <c r="AQ1538"/>
    </row>
    <row r="1539" spans="1:43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AL1539"/>
      <c r="AM1539"/>
      <c r="AP1539"/>
      <c r="AQ1539"/>
    </row>
    <row r="1540" spans="1:43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AL1540"/>
      <c r="AM1540"/>
      <c r="AP1540"/>
      <c r="AQ1540"/>
    </row>
    <row r="1541" spans="1:43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AL1541"/>
      <c r="AM1541"/>
      <c r="AP1541"/>
      <c r="AQ1541"/>
    </row>
    <row r="1542" spans="1:43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AL1542"/>
      <c r="AM1542"/>
      <c r="AP1542"/>
      <c r="AQ1542"/>
    </row>
    <row r="1543" spans="1:43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AL1543"/>
      <c r="AM1543"/>
      <c r="AP1543"/>
      <c r="AQ1543"/>
    </row>
    <row r="1544" spans="1:43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AL1544"/>
      <c r="AM1544"/>
      <c r="AP1544"/>
      <c r="AQ1544"/>
    </row>
    <row r="1545" spans="1:43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AL1545"/>
      <c r="AM1545"/>
      <c r="AP1545"/>
      <c r="AQ1545"/>
    </row>
    <row r="1546" spans="1:43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AL1546"/>
      <c r="AM1546"/>
      <c r="AP1546"/>
      <c r="AQ1546"/>
    </row>
    <row r="1547" spans="1:43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AL1547"/>
      <c r="AM1547"/>
      <c r="AP1547"/>
      <c r="AQ1547"/>
    </row>
    <row r="1548" spans="1:43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AL1548"/>
      <c r="AM1548"/>
      <c r="AP1548"/>
      <c r="AQ1548"/>
    </row>
    <row r="1549" spans="1:43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AL1549"/>
      <c r="AM1549"/>
      <c r="AP1549"/>
      <c r="AQ1549"/>
    </row>
    <row r="1550" spans="1:43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AL1550"/>
      <c r="AM1550"/>
      <c r="AP1550"/>
      <c r="AQ1550"/>
    </row>
    <row r="1551" spans="1:43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AL1551"/>
      <c r="AM1551"/>
      <c r="AP1551"/>
      <c r="AQ1551"/>
    </row>
    <row r="1552" spans="1:43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AL1552"/>
      <c r="AM1552"/>
      <c r="AP1552"/>
      <c r="AQ1552"/>
    </row>
    <row r="1553" spans="1:43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AL1553"/>
      <c r="AM1553"/>
      <c r="AP1553"/>
      <c r="AQ1553"/>
    </row>
    <row r="1554" spans="1:43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AL1554"/>
      <c r="AM1554"/>
      <c r="AP1554"/>
      <c r="AQ1554"/>
    </row>
    <row r="1555" spans="1:43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AL1555"/>
      <c r="AM1555"/>
      <c r="AP1555"/>
      <c r="AQ1555"/>
    </row>
    <row r="1556" spans="1:43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AL1556"/>
      <c r="AM1556"/>
      <c r="AP1556"/>
      <c r="AQ1556"/>
    </row>
    <row r="1557" spans="1:43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AL1557"/>
      <c r="AM1557"/>
      <c r="AP1557"/>
      <c r="AQ1557"/>
    </row>
    <row r="1558" spans="1:43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AL1558"/>
      <c r="AM1558"/>
      <c r="AP1558"/>
      <c r="AQ1558"/>
    </row>
    <row r="1559" spans="1:43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AL1559"/>
      <c r="AM1559"/>
      <c r="AP1559"/>
      <c r="AQ1559"/>
    </row>
    <row r="1560" spans="1:43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AL1560"/>
      <c r="AM1560"/>
      <c r="AP1560"/>
      <c r="AQ1560"/>
    </row>
    <row r="1561" spans="1:43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AL1561"/>
      <c r="AM1561"/>
      <c r="AP1561"/>
      <c r="AQ1561"/>
    </row>
    <row r="1562" spans="1:43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AL1562"/>
      <c r="AM1562"/>
      <c r="AP1562"/>
      <c r="AQ1562"/>
    </row>
    <row r="1563" spans="1:43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AL1563"/>
      <c r="AM1563"/>
      <c r="AP1563"/>
      <c r="AQ1563"/>
    </row>
    <row r="1564" spans="1:43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AL1564"/>
      <c r="AM1564"/>
      <c r="AP1564"/>
      <c r="AQ1564"/>
    </row>
    <row r="1565" spans="1:43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AL1565"/>
      <c r="AM1565"/>
      <c r="AP1565"/>
      <c r="AQ1565"/>
    </row>
    <row r="1566" spans="1:43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AL1566"/>
      <c r="AM1566"/>
      <c r="AP1566"/>
      <c r="AQ1566"/>
    </row>
    <row r="1567" spans="1:43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AL1567"/>
      <c r="AM1567"/>
      <c r="AP1567"/>
      <c r="AQ1567"/>
    </row>
    <row r="1568" spans="1:43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AL1568"/>
      <c r="AM1568"/>
      <c r="AP1568"/>
      <c r="AQ1568"/>
    </row>
    <row r="1569" spans="1:43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AL1569"/>
      <c r="AM1569"/>
      <c r="AP1569"/>
      <c r="AQ1569"/>
    </row>
    <row r="1570" spans="1:43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AL1570"/>
      <c r="AM1570"/>
      <c r="AP1570"/>
      <c r="AQ1570"/>
    </row>
    <row r="1571" spans="1:43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AL1571"/>
      <c r="AM1571"/>
      <c r="AP1571"/>
      <c r="AQ1571"/>
    </row>
    <row r="1572" spans="1:43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AL1572"/>
      <c r="AM1572"/>
      <c r="AP1572"/>
      <c r="AQ1572"/>
    </row>
    <row r="1573" spans="1:43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AL1573"/>
      <c r="AM1573"/>
      <c r="AP1573"/>
      <c r="AQ1573"/>
    </row>
    <row r="1574" spans="1:43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AL1574"/>
      <c r="AM1574"/>
      <c r="AP1574"/>
      <c r="AQ1574"/>
    </row>
    <row r="1575" spans="1:43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AL1575"/>
      <c r="AM1575"/>
      <c r="AP1575"/>
      <c r="AQ1575"/>
    </row>
    <row r="1576" spans="1:43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AL1576"/>
      <c r="AM1576"/>
      <c r="AP1576"/>
      <c r="AQ1576"/>
    </row>
    <row r="1577" spans="1:43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AL1577"/>
      <c r="AM1577"/>
      <c r="AP1577"/>
      <c r="AQ1577"/>
    </row>
    <row r="1578" spans="1:43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AL1578"/>
      <c r="AM1578"/>
      <c r="AP1578"/>
      <c r="AQ1578"/>
    </row>
    <row r="1579" spans="1:43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AL1579"/>
      <c r="AM1579"/>
      <c r="AP1579"/>
      <c r="AQ1579"/>
    </row>
    <row r="1580" spans="1:43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AL1580"/>
      <c r="AM1580"/>
      <c r="AP1580"/>
      <c r="AQ1580"/>
    </row>
    <row r="1581" spans="1:43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AL1581"/>
      <c r="AM1581"/>
      <c r="AP1581"/>
      <c r="AQ1581"/>
    </row>
    <row r="1582" spans="1:43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AL1582"/>
      <c r="AM1582"/>
      <c r="AP1582"/>
      <c r="AQ1582"/>
    </row>
    <row r="1583" spans="1:43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AL1583"/>
      <c r="AM1583"/>
      <c r="AP1583"/>
      <c r="AQ1583"/>
    </row>
    <row r="1584" spans="1:43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AL1584"/>
      <c r="AM1584"/>
      <c r="AP1584"/>
      <c r="AQ1584"/>
    </row>
    <row r="1585" spans="1:43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AL1585"/>
      <c r="AM1585"/>
      <c r="AP1585"/>
      <c r="AQ1585"/>
    </row>
    <row r="1586" spans="1:43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AL1586"/>
      <c r="AM1586"/>
      <c r="AP1586"/>
      <c r="AQ1586"/>
    </row>
    <row r="1587" spans="1:43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AL1587"/>
      <c r="AM1587"/>
      <c r="AP1587"/>
      <c r="AQ1587"/>
    </row>
    <row r="1588" spans="1:43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AL1588"/>
      <c r="AM1588"/>
      <c r="AP1588"/>
      <c r="AQ1588"/>
    </row>
    <row r="1589" spans="1:43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AL1589"/>
      <c r="AM1589"/>
      <c r="AP1589"/>
      <c r="AQ1589"/>
    </row>
    <row r="1590" spans="1:43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AL1590"/>
      <c r="AM1590"/>
      <c r="AP1590"/>
      <c r="AQ1590"/>
    </row>
    <row r="1591" spans="1:43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AL1591"/>
      <c r="AM1591"/>
      <c r="AP1591"/>
      <c r="AQ1591"/>
    </row>
    <row r="1592" spans="1:43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AL1592"/>
      <c r="AM1592"/>
      <c r="AP1592"/>
      <c r="AQ1592"/>
    </row>
    <row r="1593" spans="1:43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AL1593"/>
      <c r="AM1593"/>
      <c r="AP1593"/>
      <c r="AQ1593"/>
    </row>
    <row r="1594" spans="1:43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AL1594"/>
      <c r="AM1594"/>
      <c r="AP1594"/>
      <c r="AQ1594"/>
    </row>
    <row r="1595" spans="1:43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AL1595"/>
      <c r="AM1595"/>
      <c r="AP1595"/>
      <c r="AQ1595"/>
    </row>
    <row r="1596" spans="1:43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AL1596"/>
      <c r="AM1596"/>
      <c r="AP1596"/>
      <c r="AQ1596"/>
    </row>
    <row r="1597" spans="1:43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AL1597"/>
      <c r="AM1597"/>
      <c r="AP1597"/>
      <c r="AQ1597"/>
    </row>
    <row r="1598" spans="1:43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AL1598"/>
      <c r="AM1598"/>
      <c r="AP1598"/>
      <c r="AQ1598"/>
    </row>
    <row r="1599" spans="1:43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AL1599"/>
      <c r="AM1599"/>
      <c r="AP1599"/>
      <c r="AQ1599"/>
    </row>
    <row r="1600" spans="1:43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AL1600"/>
      <c r="AM1600"/>
      <c r="AP1600"/>
      <c r="AQ1600"/>
    </row>
    <row r="1601" spans="1:43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AL1601"/>
      <c r="AM1601"/>
      <c r="AP1601"/>
      <c r="AQ1601"/>
    </row>
    <row r="1602" spans="1:43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AL1602"/>
      <c r="AM1602"/>
      <c r="AP1602"/>
      <c r="AQ1602"/>
    </row>
    <row r="1603" spans="1:43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AL1603"/>
      <c r="AM1603"/>
      <c r="AP1603"/>
      <c r="AQ1603"/>
    </row>
    <row r="1604" spans="1:43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AL1604"/>
      <c r="AM1604"/>
      <c r="AP1604"/>
      <c r="AQ1604"/>
    </row>
    <row r="1605" spans="1:43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AL1605"/>
      <c r="AM1605"/>
      <c r="AP1605"/>
      <c r="AQ1605"/>
    </row>
    <row r="1606" spans="1:43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AL1606"/>
      <c r="AM1606"/>
      <c r="AP1606"/>
      <c r="AQ1606"/>
    </row>
    <row r="1607" spans="1:43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AL1607"/>
      <c r="AM1607"/>
      <c r="AP1607"/>
      <c r="AQ1607"/>
    </row>
    <row r="1608" spans="1:43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AL1608"/>
      <c r="AM1608"/>
      <c r="AP1608"/>
      <c r="AQ1608"/>
    </row>
    <row r="1609" spans="1:43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AL1609"/>
      <c r="AM1609"/>
      <c r="AP1609"/>
      <c r="AQ1609"/>
    </row>
    <row r="1610" spans="1:43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AL1610"/>
      <c r="AM1610"/>
      <c r="AP1610"/>
      <c r="AQ1610"/>
    </row>
    <row r="1611" spans="1:43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AL1611"/>
      <c r="AM1611"/>
      <c r="AP1611"/>
      <c r="AQ1611"/>
    </row>
    <row r="1612" spans="1:43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AL1612"/>
      <c r="AM1612"/>
      <c r="AP1612"/>
      <c r="AQ1612"/>
    </row>
    <row r="1613" spans="1:43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AL1613"/>
      <c r="AM1613"/>
      <c r="AP1613"/>
      <c r="AQ1613"/>
    </row>
    <row r="1614" spans="1:43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AL1614"/>
      <c r="AM1614"/>
      <c r="AP1614"/>
      <c r="AQ1614"/>
    </row>
    <row r="1615" spans="1:43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AL1615"/>
      <c r="AM1615"/>
      <c r="AP1615"/>
      <c r="AQ1615"/>
    </row>
    <row r="1616" spans="1:43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AL1616"/>
      <c r="AM1616"/>
      <c r="AP1616"/>
      <c r="AQ1616"/>
    </row>
    <row r="1617" spans="1:43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AL1617"/>
      <c r="AM1617"/>
      <c r="AP1617"/>
      <c r="AQ1617"/>
    </row>
    <row r="1618" spans="1:43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AL1618"/>
      <c r="AM1618"/>
      <c r="AP1618"/>
      <c r="AQ1618"/>
    </row>
    <row r="1619" spans="1:43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AL1619"/>
      <c r="AM1619"/>
      <c r="AP1619"/>
      <c r="AQ1619"/>
    </row>
    <row r="1620" spans="1:43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AL1620"/>
      <c r="AM1620"/>
      <c r="AP1620"/>
      <c r="AQ1620"/>
    </row>
    <row r="1621" spans="1:43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AL1621"/>
      <c r="AM1621"/>
      <c r="AP1621"/>
      <c r="AQ1621"/>
    </row>
    <row r="1622" spans="1:43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AL1622"/>
      <c r="AM1622"/>
      <c r="AP1622"/>
      <c r="AQ1622"/>
    </row>
    <row r="1623" spans="1:43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AL1623"/>
      <c r="AM1623"/>
      <c r="AP1623"/>
      <c r="AQ1623"/>
    </row>
    <row r="1624" spans="1:43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AL1624"/>
      <c r="AM1624"/>
      <c r="AP1624"/>
      <c r="AQ1624"/>
    </row>
    <row r="1625" spans="1:43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AL1625"/>
      <c r="AM1625"/>
      <c r="AP1625"/>
      <c r="AQ1625"/>
    </row>
    <row r="1626" spans="1:43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AL1626"/>
      <c r="AM1626"/>
      <c r="AP1626"/>
      <c r="AQ1626"/>
    </row>
    <row r="1627" spans="1:43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AL1627"/>
      <c r="AM1627"/>
      <c r="AP1627"/>
      <c r="AQ1627"/>
    </row>
    <row r="1628" spans="1:43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AL1628"/>
      <c r="AM1628"/>
      <c r="AP1628"/>
      <c r="AQ1628"/>
    </row>
    <row r="1629" spans="1:43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AL1629"/>
      <c r="AM1629"/>
      <c r="AP1629"/>
      <c r="AQ1629"/>
    </row>
    <row r="1630" spans="1:43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AL1630"/>
      <c r="AM1630"/>
      <c r="AP1630"/>
      <c r="AQ1630"/>
    </row>
    <row r="1631" spans="1:43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AL1631"/>
      <c r="AM1631"/>
      <c r="AP1631"/>
      <c r="AQ1631"/>
    </row>
    <row r="1632" spans="1:43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AL1632"/>
      <c r="AM1632"/>
      <c r="AP1632"/>
      <c r="AQ1632"/>
    </row>
    <row r="1633" spans="1:43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AL1633"/>
      <c r="AM1633"/>
      <c r="AP1633"/>
      <c r="AQ1633"/>
    </row>
    <row r="1634" spans="1:43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AL1634"/>
      <c r="AM1634"/>
      <c r="AP1634"/>
      <c r="AQ1634"/>
    </row>
    <row r="1635" spans="1:43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AL1635"/>
      <c r="AM1635"/>
      <c r="AP1635"/>
      <c r="AQ1635"/>
    </row>
    <row r="1636" spans="1:43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AL1636"/>
      <c r="AM1636"/>
      <c r="AP1636"/>
      <c r="AQ1636"/>
    </row>
    <row r="1637" spans="1:43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AL1637"/>
      <c r="AM1637"/>
      <c r="AP1637"/>
      <c r="AQ1637"/>
    </row>
    <row r="1638" spans="1:43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AL1638"/>
      <c r="AM1638"/>
      <c r="AP1638"/>
      <c r="AQ1638"/>
    </row>
    <row r="1639" spans="1:43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AL1639"/>
      <c r="AM1639"/>
      <c r="AP1639"/>
      <c r="AQ1639"/>
    </row>
    <row r="1640" spans="1:43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AL1640"/>
      <c r="AM1640"/>
      <c r="AP1640"/>
      <c r="AQ1640"/>
    </row>
    <row r="1641" spans="1:43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AL1641"/>
      <c r="AM1641"/>
      <c r="AP1641"/>
      <c r="AQ1641"/>
    </row>
    <row r="1642" spans="1:43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AL1642"/>
      <c r="AM1642"/>
      <c r="AP1642"/>
      <c r="AQ1642"/>
    </row>
    <row r="1643" spans="1:43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AL1643"/>
      <c r="AM1643"/>
      <c r="AP1643"/>
      <c r="AQ1643"/>
    </row>
    <row r="1644" spans="1:43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AL1644"/>
      <c r="AM1644"/>
      <c r="AP1644"/>
      <c r="AQ1644"/>
    </row>
    <row r="1645" spans="1:43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AL1645"/>
      <c r="AM1645"/>
      <c r="AP1645"/>
      <c r="AQ1645"/>
    </row>
    <row r="1646" spans="1:43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AL1646"/>
      <c r="AM1646"/>
      <c r="AP1646"/>
      <c r="AQ1646"/>
    </row>
    <row r="1647" spans="1:43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AL1647"/>
      <c r="AM1647"/>
      <c r="AP1647"/>
      <c r="AQ1647"/>
    </row>
    <row r="1648" spans="1:43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AL1648"/>
      <c r="AM1648"/>
      <c r="AP1648"/>
      <c r="AQ1648"/>
    </row>
    <row r="1649" spans="1:43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AL1649"/>
      <c r="AM1649"/>
      <c r="AP1649"/>
      <c r="AQ1649"/>
    </row>
    <row r="1650" spans="1:43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AL1650"/>
      <c r="AM1650"/>
      <c r="AP1650"/>
      <c r="AQ1650"/>
    </row>
    <row r="1651" spans="1:43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AL1651"/>
      <c r="AM1651"/>
      <c r="AP1651"/>
      <c r="AQ1651"/>
    </row>
    <row r="1652" spans="1:43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AL1652"/>
      <c r="AM1652"/>
      <c r="AP1652"/>
      <c r="AQ1652"/>
    </row>
    <row r="1653" spans="1:43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AL1653"/>
      <c r="AM1653"/>
      <c r="AP1653"/>
      <c r="AQ1653"/>
    </row>
    <row r="1654" spans="1:43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AL1654"/>
      <c r="AM1654"/>
      <c r="AP1654"/>
      <c r="AQ1654"/>
    </row>
    <row r="1655" spans="1:43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AL1655"/>
      <c r="AM1655"/>
      <c r="AP1655"/>
      <c r="AQ1655"/>
    </row>
    <row r="1656" spans="1:43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AL1656"/>
      <c r="AM1656"/>
      <c r="AP1656"/>
      <c r="AQ1656"/>
    </row>
    <row r="1657" spans="1:43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AL1657"/>
      <c r="AM1657"/>
      <c r="AP1657"/>
      <c r="AQ1657"/>
    </row>
    <row r="1658" spans="1:43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AL1658"/>
      <c r="AM1658"/>
      <c r="AP1658"/>
      <c r="AQ1658"/>
    </row>
    <row r="1659" spans="1:43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AL1659"/>
      <c r="AM1659"/>
      <c r="AP1659"/>
      <c r="AQ1659"/>
    </row>
    <row r="1660" spans="1:43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AL1660"/>
      <c r="AM1660"/>
      <c r="AP1660"/>
      <c r="AQ1660"/>
    </row>
    <row r="1661" spans="1:43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AL1661"/>
      <c r="AM1661"/>
      <c r="AP1661"/>
      <c r="AQ1661"/>
    </row>
    <row r="1662" spans="1:43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AL1662"/>
      <c r="AM1662"/>
      <c r="AP1662"/>
      <c r="AQ1662"/>
    </row>
    <row r="1663" spans="1:43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AL1663"/>
      <c r="AM1663"/>
      <c r="AP1663"/>
      <c r="AQ1663"/>
    </row>
    <row r="1664" spans="1:43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AL1664"/>
      <c r="AM1664"/>
      <c r="AP1664"/>
      <c r="AQ1664"/>
    </row>
    <row r="1665" spans="1:43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AL1665"/>
      <c r="AM1665"/>
      <c r="AP1665"/>
      <c r="AQ1665"/>
    </row>
    <row r="1666" spans="1:43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AL1666"/>
      <c r="AM1666"/>
      <c r="AP1666"/>
      <c r="AQ1666"/>
    </row>
    <row r="1667" spans="1:43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AL1667"/>
      <c r="AM1667"/>
      <c r="AP1667"/>
      <c r="AQ1667"/>
    </row>
    <row r="1668" spans="1:43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AL1668"/>
      <c r="AM1668"/>
      <c r="AP1668"/>
      <c r="AQ1668"/>
    </row>
    <row r="1669" spans="1:43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AL1669"/>
      <c r="AM1669"/>
      <c r="AP1669"/>
      <c r="AQ1669"/>
    </row>
    <row r="1670" spans="1:43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AL1670"/>
      <c r="AM1670"/>
      <c r="AP1670"/>
      <c r="AQ1670"/>
    </row>
    <row r="1671" spans="1:43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AL1671"/>
      <c r="AM1671"/>
      <c r="AP1671"/>
      <c r="AQ1671"/>
    </row>
    <row r="1672" spans="1:43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AL1672"/>
      <c r="AM1672"/>
      <c r="AP1672"/>
      <c r="AQ1672"/>
    </row>
    <row r="1673" spans="1:43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AL1673"/>
      <c r="AM1673"/>
      <c r="AP1673"/>
      <c r="AQ1673"/>
    </row>
    <row r="1674" spans="1:43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AL1674"/>
      <c r="AM1674"/>
      <c r="AP1674"/>
      <c r="AQ1674"/>
    </row>
    <row r="1675" spans="1:43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AL1675"/>
      <c r="AM1675"/>
      <c r="AP1675"/>
      <c r="AQ1675"/>
    </row>
    <row r="1676" spans="1:43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AL1676"/>
      <c r="AM1676"/>
      <c r="AP1676"/>
      <c r="AQ1676"/>
    </row>
    <row r="1677" spans="1:43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AL1677"/>
      <c r="AM1677"/>
      <c r="AP1677"/>
      <c r="AQ1677"/>
    </row>
    <row r="1678" spans="1:43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AL1678"/>
      <c r="AM1678"/>
      <c r="AP1678"/>
      <c r="AQ1678"/>
    </row>
    <row r="1679" spans="1:43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AL1679"/>
      <c r="AM1679"/>
      <c r="AP1679"/>
      <c r="AQ1679"/>
    </row>
    <row r="1680" spans="1:43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AL1680"/>
      <c r="AM1680"/>
      <c r="AP1680"/>
      <c r="AQ1680"/>
    </row>
    <row r="1681" spans="1:43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AL1681"/>
      <c r="AM1681"/>
      <c r="AP1681"/>
      <c r="AQ1681"/>
    </row>
    <row r="1682" spans="1:43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AL1682"/>
      <c r="AM1682"/>
      <c r="AP1682"/>
      <c r="AQ1682"/>
    </row>
    <row r="1683" spans="1:43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AL1683"/>
      <c r="AM1683"/>
      <c r="AP1683"/>
      <c r="AQ1683"/>
    </row>
    <row r="1684" spans="1:43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AL1684"/>
      <c r="AM1684"/>
      <c r="AP1684"/>
      <c r="AQ1684"/>
    </row>
    <row r="1685" spans="1:43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AL1685"/>
      <c r="AM1685"/>
      <c r="AP1685"/>
      <c r="AQ1685"/>
    </row>
    <row r="1686" spans="1:43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AL1686"/>
      <c r="AM1686"/>
      <c r="AP1686"/>
      <c r="AQ1686"/>
    </row>
    <row r="1687" spans="1:43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AL1687"/>
      <c r="AM1687"/>
      <c r="AP1687"/>
      <c r="AQ1687"/>
    </row>
    <row r="1688" spans="1:43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AL1688"/>
      <c r="AM1688"/>
      <c r="AP1688"/>
      <c r="AQ1688"/>
    </row>
    <row r="1689" spans="1:43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AL1689"/>
      <c r="AM1689"/>
      <c r="AP1689"/>
      <c r="AQ1689"/>
    </row>
    <row r="1690" spans="1:43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AL1690"/>
      <c r="AM1690"/>
      <c r="AP1690"/>
      <c r="AQ1690"/>
    </row>
    <row r="1691" spans="1:43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AL1691"/>
      <c r="AM1691"/>
      <c r="AP1691"/>
      <c r="AQ1691"/>
    </row>
    <row r="1692" spans="1:43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AL1692"/>
      <c r="AM1692"/>
      <c r="AP1692"/>
      <c r="AQ1692"/>
    </row>
    <row r="1693" spans="1:43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AL1693"/>
      <c r="AM1693"/>
      <c r="AP1693"/>
      <c r="AQ1693"/>
    </row>
    <row r="1694" spans="1:43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AL1694"/>
      <c r="AM1694"/>
      <c r="AP1694"/>
      <c r="AQ1694"/>
    </row>
    <row r="1695" spans="1:43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AL1695"/>
      <c r="AM1695"/>
      <c r="AP1695"/>
      <c r="AQ1695"/>
    </row>
    <row r="1696" spans="1:43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AL1696"/>
      <c r="AM1696"/>
      <c r="AP1696"/>
      <c r="AQ1696"/>
    </row>
    <row r="1697" spans="1:43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AL1697"/>
      <c r="AM1697"/>
      <c r="AP1697"/>
      <c r="AQ1697"/>
    </row>
    <row r="1698" spans="1:43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AL1698"/>
      <c r="AM1698"/>
      <c r="AP1698"/>
      <c r="AQ1698"/>
    </row>
    <row r="1699" spans="1:43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AL1699"/>
      <c r="AM1699"/>
      <c r="AP1699"/>
      <c r="AQ1699"/>
    </row>
    <row r="1700" spans="1:43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AL1700"/>
      <c r="AM1700"/>
      <c r="AP1700"/>
      <c r="AQ1700"/>
    </row>
    <row r="1701" spans="1:43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AL1701"/>
      <c r="AM1701"/>
      <c r="AP1701"/>
      <c r="AQ1701"/>
    </row>
    <row r="1702" spans="1:43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AL1702"/>
      <c r="AM1702"/>
      <c r="AP1702"/>
      <c r="AQ1702"/>
    </row>
    <row r="1703" spans="1:43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AL1703"/>
      <c r="AM1703"/>
      <c r="AP1703"/>
      <c r="AQ1703"/>
    </row>
    <row r="1704" spans="1:43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AL1704"/>
      <c r="AM1704"/>
      <c r="AP1704"/>
      <c r="AQ1704"/>
    </row>
    <row r="1705" spans="1:43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AL1705"/>
      <c r="AM1705"/>
      <c r="AP1705"/>
      <c r="AQ1705"/>
    </row>
    <row r="1706" spans="1:43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AL1706"/>
      <c r="AM1706"/>
      <c r="AP1706"/>
      <c r="AQ1706"/>
    </row>
    <row r="1707" spans="1:43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AL1707"/>
      <c r="AM1707"/>
      <c r="AP1707"/>
      <c r="AQ1707"/>
    </row>
    <row r="1708" spans="1:43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AL1708"/>
      <c r="AM1708"/>
      <c r="AP1708"/>
      <c r="AQ1708"/>
    </row>
    <row r="1709" spans="1:43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AL1709"/>
      <c r="AM1709"/>
      <c r="AP1709"/>
      <c r="AQ1709"/>
    </row>
    <row r="1710" spans="1:43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AL1710"/>
      <c r="AM1710"/>
      <c r="AP1710"/>
      <c r="AQ1710"/>
    </row>
    <row r="1711" spans="1:43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AL1711"/>
      <c r="AM1711"/>
      <c r="AP1711"/>
      <c r="AQ1711"/>
    </row>
    <row r="1712" spans="1:43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AL1712"/>
      <c r="AM1712"/>
      <c r="AP1712"/>
      <c r="AQ1712"/>
    </row>
    <row r="1713" spans="1:43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AL1713"/>
      <c r="AM1713"/>
      <c r="AP1713"/>
      <c r="AQ1713"/>
    </row>
    <row r="1714" spans="1:43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AL1714"/>
      <c r="AM1714"/>
      <c r="AP1714"/>
      <c r="AQ1714"/>
    </row>
    <row r="1715" spans="1:43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AL1715"/>
      <c r="AM1715"/>
      <c r="AP1715"/>
      <c r="AQ1715"/>
    </row>
    <row r="1716" spans="1:43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AL1716"/>
      <c r="AM1716"/>
      <c r="AP1716"/>
      <c r="AQ1716"/>
    </row>
    <row r="1717" spans="1:43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AL1717"/>
      <c r="AM1717"/>
      <c r="AP1717"/>
      <c r="AQ1717"/>
    </row>
    <row r="1718" spans="1:43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AL1718"/>
      <c r="AM1718"/>
      <c r="AP1718"/>
      <c r="AQ1718"/>
    </row>
    <row r="1719" spans="1:43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AL1719"/>
      <c r="AM1719"/>
      <c r="AP1719"/>
      <c r="AQ1719"/>
    </row>
    <row r="1720" spans="1:43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AL1720"/>
      <c r="AM1720"/>
      <c r="AP1720"/>
      <c r="AQ1720"/>
    </row>
    <row r="1721" spans="1:43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AL1721"/>
      <c r="AM1721"/>
      <c r="AP1721"/>
      <c r="AQ1721"/>
    </row>
    <row r="1722" spans="1:43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AL1722"/>
      <c r="AM1722"/>
      <c r="AP1722"/>
      <c r="AQ1722"/>
    </row>
    <row r="1723" spans="1:43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AL1723"/>
      <c r="AM1723"/>
      <c r="AP1723"/>
      <c r="AQ1723"/>
    </row>
    <row r="1724" spans="1:43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AL1724"/>
      <c r="AM1724"/>
      <c r="AP1724"/>
      <c r="AQ1724"/>
    </row>
    <row r="1725" spans="1:43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AL1725"/>
      <c r="AM1725"/>
      <c r="AP1725"/>
      <c r="AQ1725"/>
    </row>
    <row r="1726" spans="1:43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AL1726"/>
      <c r="AM1726"/>
      <c r="AP1726"/>
      <c r="AQ1726"/>
    </row>
    <row r="1727" spans="1:43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AL1727"/>
      <c r="AM1727"/>
      <c r="AP1727"/>
      <c r="AQ1727"/>
    </row>
    <row r="1728" spans="1:43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AL1728"/>
      <c r="AM1728"/>
      <c r="AP1728"/>
      <c r="AQ1728"/>
    </row>
    <row r="1729" spans="1:43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AL1729"/>
      <c r="AM1729"/>
      <c r="AP1729"/>
      <c r="AQ1729"/>
    </row>
    <row r="1730" spans="1:43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AL1730"/>
      <c r="AM1730"/>
      <c r="AP1730"/>
      <c r="AQ1730"/>
    </row>
    <row r="1731" spans="1:43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AL1731"/>
      <c r="AM1731"/>
      <c r="AP1731"/>
      <c r="AQ1731"/>
    </row>
    <row r="1732" spans="1:43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AL1732"/>
      <c r="AM1732"/>
      <c r="AP1732"/>
      <c r="AQ1732"/>
    </row>
    <row r="1733" spans="1:43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AL1733"/>
      <c r="AM1733"/>
      <c r="AP1733"/>
      <c r="AQ1733"/>
    </row>
    <row r="1734" spans="1:43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AL1734"/>
      <c r="AM1734"/>
      <c r="AP1734"/>
      <c r="AQ1734"/>
    </row>
    <row r="1735" spans="1:43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AL1735"/>
      <c r="AM1735"/>
      <c r="AP1735"/>
      <c r="AQ1735"/>
    </row>
    <row r="1736" spans="1:43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AL1736"/>
      <c r="AM1736"/>
      <c r="AP1736"/>
      <c r="AQ1736"/>
    </row>
    <row r="1737" spans="1:43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AL1737"/>
      <c r="AM1737"/>
      <c r="AP1737"/>
      <c r="AQ1737"/>
    </row>
    <row r="1738" spans="1:43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AL1738"/>
      <c r="AM1738"/>
      <c r="AP1738"/>
      <c r="AQ1738"/>
    </row>
    <row r="1739" spans="1:43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AL1739"/>
      <c r="AM1739"/>
      <c r="AP1739"/>
      <c r="AQ1739"/>
    </row>
    <row r="1740" spans="1:43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AL1740"/>
      <c r="AM1740"/>
      <c r="AP1740"/>
      <c r="AQ1740"/>
    </row>
    <row r="1741" spans="1:43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AL1741"/>
      <c r="AM1741"/>
      <c r="AP1741"/>
      <c r="AQ1741"/>
    </row>
    <row r="1742" spans="1:43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AL1742"/>
      <c r="AM1742"/>
      <c r="AP1742"/>
      <c r="AQ1742"/>
    </row>
    <row r="1743" spans="1:43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AL1743"/>
      <c r="AM1743"/>
      <c r="AP1743"/>
      <c r="AQ1743"/>
    </row>
    <row r="1744" spans="1:43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AL1744"/>
      <c r="AM1744"/>
      <c r="AP1744"/>
      <c r="AQ1744"/>
    </row>
    <row r="1745" spans="1:43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AL1745"/>
      <c r="AM1745"/>
      <c r="AP1745"/>
      <c r="AQ1745"/>
    </row>
    <row r="1746" spans="1:43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AL1746"/>
      <c r="AM1746"/>
      <c r="AP1746"/>
      <c r="AQ1746"/>
    </row>
    <row r="1747" spans="1:43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AL1747"/>
      <c r="AM1747"/>
      <c r="AP1747"/>
      <c r="AQ1747"/>
    </row>
    <row r="1748" spans="1:43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AL1748"/>
      <c r="AM1748"/>
      <c r="AP1748"/>
      <c r="AQ1748"/>
    </row>
    <row r="1749" spans="1:43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AL1749"/>
      <c r="AM1749"/>
      <c r="AP1749"/>
      <c r="AQ1749"/>
    </row>
    <row r="1750" spans="1:43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AL1750"/>
      <c r="AM1750"/>
      <c r="AP1750"/>
      <c r="AQ1750"/>
    </row>
    <row r="1751" spans="1:43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AL1751"/>
      <c r="AM1751"/>
      <c r="AP1751"/>
      <c r="AQ1751"/>
    </row>
    <row r="1752" spans="1:43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AL1752"/>
      <c r="AM1752"/>
      <c r="AP1752"/>
      <c r="AQ1752"/>
    </row>
    <row r="1753" spans="1:43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AL1753"/>
      <c r="AM1753"/>
      <c r="AP1753"/>
      <c r="AQ1753"/>
    </row>
    <row r="1754" spans="1:43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AL1754"/>
      <c r="AM1754"/>
      <c r="AP1754"/>
      <c r="AQ1754"/>
    </row>
    <row r="1755" spans="1:43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AL1755"/>
      <c r="AM1755"/>
      <c r="AP1755"/>
      <c r="AQ1755"/>
    </row>
    <row r="1756" spans="1:43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AL1756"/>
      <c r="AM1756"/>
      <c r="AP1756"/>
      <c r="AQ1756"/>
    </row>
    <row r="1757" spans="1:43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AL1757"/>
      <c r="AM1757"/>
      <c r="AP1757"/>
      <c r="AQ1757"/>
    </row>
    <row r="1758" spans="1:43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AL1758"/>
      <c r="AM1758"/>
      <c r="AP1758"/>
      <c r="AQ1758"/>
    </row>
    <row r="1759" spans="1:43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AL1759"/>
      <c r="AM1759"/>
      <c r="AP1759"/>
      <c r="AQ1759"/>
    </row>
    <row r="1760" spans="1:43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AL1760"/>
      <c r="AM1760"/>
      <c r="AP1760"/>
      <c r="AQ1760"/>
    </row>
    <row r="1761" spans="1:43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AL1761"/>
      <c r="AM1761"/>
      <c r="AP1761"/>
      <c r="AQ1761"/>
    </row>
    <row r="1762" spans="1:43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AL1762"/>
      <c r="AM1762"/>
      <c r="AP1762"/>
      <c r="AQ1762"/>
    </row>
    <row r="1763" spans="1:43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AL1763"/>
      <c r="AM1763"/>
      <c r="AP1763"/>
      <c r="AQ1763"/>
    </row>
    <row r="1764" spans="1:43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AL1764"/>
      <c r="AM1764"/>
      <c r="AP1764"/>
      <c r="AQ1764"/>
    </row>
    <row r="1765" spans="1:43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AL1765"/>
      <c r="AM1765"/>
      <c r="AP1765"/>
      <c r="AQ1765"/>
    </row>
    <row r="1766" spans="1:43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AL1766"/>
      <c r="AM1766"/>
      <c r="AP1766"/>
      <c r="AQ1766"/>
    </row>
    <row r="1767" spans="1:43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AL1767"/>
      <c r="AM1767"/>
      <c r="AP1767"/>
      <c r="AQ1767"/>
    </row>
    <row r="1768" spans="1:43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AL1768"/>
      <c r="AM1768"/>
      <c r="AP1768"/>
      <c r="AQ1768"/>
    </row>
    <row r="1769" spans="1:43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AL1769"/>
      <c r="AM1769"/>
      <c r="AP1769"/>
      <c r="AQ1769"/>
    </row>
    <row r="1770" spans="1:43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AL1770"/>
      <c r="AM1770"/>
      <c r="AP1770"/>
      <c r="AQ1770"/>
    </row>
    <row r="1771" spans="1:43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AL1771"/>
      <c r="AM1771"/>
      <c r="AP1771"/>
      <c r="AQ1771"/>
    </row>
    <row r="1772" spans="1:43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AL1772"/>
      <c r="AM1772"/>
      <c r="AP1772"/>
      <c r="AQ1772"/>
    </row>
    <row r="1773" spans="1:43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AL1773"/>
      <c r="AM1773"/>
      <c r="AP1773"/>
      <c r="AQ1773"/>
    </row>
    <row r="1774" spans="1:43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AL1774"/>
      <c r="AM1774"/>
      <c r="AP1774"/>
      <c r="AQ1774"/>
    </row>
    <row r="1775" spans="1:43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AL1775"/>
      <c r="AM1775"/>
      <c r="AP1775"/>
      <c r="AQ1775"/>
    </row>
    <row r="1776" spans="1:43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AL1776"/>
      <c r="AM1776"/>
      <c r="AP1776"/>
      <c r="AQ1776"/>
    </row>
    <row r="1777" spans="1:43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AL1777"/>
      <c r="AM1777"/>
      <c r="AP1777"/>
      <c r="AQ1777"/>
    </row>
    <row r="1778" spans="1:43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AL1778"/>
      <c r="AM1778"/>
      <c r="AP1778"/>
      <c r="AQ1778"/>
    </row>
    <row r="1779" spans="1:43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AL1779"/>
      <c r="AM1779"/>
      <c r="AP1779"/>
      <c r="AQ1779"/>
    </row>
    <row r="1780" spans="1:43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AL1780"/>
      <c r="AM1780"/>
      <c r="AP1780"/>
      <c r="AQ1780"/>
    </row>
    <row r="1781" spans="1:43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AL1781"/>
      <c r="AM1781"/>
      <c r="AP1781"/>
      <c r="AQ1781"/>
    </row>
    <row r="1782" spans="1:43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AL1782"/>
      <c r="AM1782"/>
      <c r="AP1782"/>
      <c r="AQ1782"/>
    </row>
    <row r="1783" spans="1:43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AL1783"/>
      <c r="AM1783"/>
      <c r="AP1783"/>
      <c r="AQ1783"/>
    </row>
    <row r="1784" spans="1:43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AL1784"/>
      <c r="AM1784"/>
      <c r="AP1784"/>
      <c r="AQ1784"/>
    </row>
    <row r="1785" spans="1:43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AL1785"/>
      <c r="AM1785"/>
      <c r="AP1785"/>
      <c r="AQ1785"/>
    </row>
    <row r="1786" spans="1:43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AL1786"/>
      <c r="AM1786"/>
      <c r="AP1786"/>
      <c r="AQ1786"/>
    </row>
    <row r="1787" spans="1:43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AL1787"/>
      <c r="AM1787"/>
      <c r="AP1787"/>
      <c r="AQ1787"/>
    </row>
    <row r="1788" spans="1:43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AL1788"/>
      <c r="AM1788"/>
      <c r="AP1788"/>
      <c r="AQ1788"/>
    </row>
    <row r="1789" spans="1:43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AL1789"/>
      <c r="AM1789"/>
      <c r="AP1789"/>
      <c r="AQ1789"/>
    </row>
    <row r="1790" spans="1:43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AL1790"/>
      <c r="AM1790"/>
      <c r="AP1790"/>
      <c r="AQ1790"/>
    </row>
    <row r="1791" spans="1:43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AL1791"/>
      <c r="AM1791"/>
      <c r="AP1791"/>
      <c r="AQ1791"/>
    </row>
    <row r="1792" spans="1:43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AL1792"/>
      <c r="AM1792"/>
      <c r="AP1792"/>
      <c r="AQ1792"/>
    </row>
    <row r="1793" spans="1:43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AL1793"/>
      <c r="AM1793"/>
      <c r="AP1793"/>
      <c r="AQ1793"/>
    </row>
    <row r="1794" spans="1:43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AL1794"/>
      <c r="AM1794"/>
      <c r="AP1794"/>
      <c r="AQ1794"/>
    </row>
    <row r="1795" spans="1:43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AL1795"/>
      <c r="AM1795"/>
      <c r="AP1795"/>
      <c r="AQ1795"/>
    </row>
    <row r="1796" spans="1:43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AL1796"/>
      <c r="AM1796"/>
      <c r="AP1796"/>
      <c r="AQ1796"/>
    </row>
    <row r="1797" spans="1:43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AL1797"/>
      <c r="AM1797"/>
      <c r="AP1797"/>
      <c r="AQ1797"/>
    </row>
    <row r="1798" spans="1:43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AL1798"/>
      <c r="AM1798"/>
      <c r="AP1798"/>
      <c r="AQ1798"/>
    </row>
    <row r="1799" spans="1:43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AL1799"/>
      <c r="AM1799"/>
      <c r="AP1799"/>
      <c r="AQ1799"/>
    </row>
    <row r="1800" spans="1:43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AL1800"/>
      <c r="AM1800"/>
      <c r="AP1800"/>
      <c r="AQ1800"/>
    </row>
    <row r="1801" spans="1:43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AL1801"/>
      <c r="AM1801"/>
      <c r="AP1801"/>
      <c r="AQ1801"/>
    </row>
    <row r="1802" spans="1:43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AL1802"/>
      <c r="AM1802"/>
      <c r="AP1802"/>
      <c r="AQ1802"/>
    </row>
    <row r="1803" spans="1:43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AL1803"/>
      <c r="AM1803"/>
      <c r="AP1803"/>
      <c r="AQ1803"/>
    </row>
    <row r="1804" spans="1:43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AL1804"/>
      <c r="AM1804"/>
      <c r="AP1804"/>
      <c r="AQ1804"/>
    </row>
    <row r="1805" spans="1:43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AL1805"/>
      <c r="AM1805"/>
      <c r="AP1805"/>
      <c r="AQ1805"/>
    </row>
    <row r="1806" spans="1:43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AL1806"/>
      <c r="AM1806"/>
      <c r="AP1806"/>
      <c r="AQ1806"/>
    </row>
    <row r="1807" spans="1:43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AL1807"/>
      <c r="AM1807"/>
      <c r="AP1807"/>
      <c r="AQ1807"/>
    </row>
    <row r="1808" spans="1:43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AL1808"/>
      <c r="AM1808"/>
      <c r="AP1808"/>
      <c r="AQ1808"/>
    </row>
    <row r="1809" spans="1:43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AL1809"/>
      <c r="AM1809"/>
      <c r="AP1809"/>
      <c r="AQ1809"/>
    </row>
    <row r="1810" spans="1:43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AL1810"/>
      <c r="AM1810"/>
      <c r="AP1810"/>
      <c r="AQ1810"/>
    </row>
    <row r="1811" spans="1:43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AL1811"/>
      <c r="AM1811"/>
      <c r="AP1811"/>
      <c r="AQ1811"/>
    </row>
    <row r="1812" spans="1:43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AL1812"/>
      <c r="AM1812"/>
      <c r="AP1812"/>
      <c r="AQ1812"/>
    </row>
    <row r="1813" spans="1:43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AL1813"/>
      <c r="AM1813"/>
      <c r="AP1813"/>
      <c r="AQ1813"/>
    </row>
    <row r="1814" spans="1:43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AL1814"/>
      <c r="AM1814"/>
      <c r="AP1814"/>
      <c r="AQ1814"/>
    </row>
    <row r="1815" spans="1:43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AL1815"/>
      <c r="AM1815"/>
      <c r="AP1815"/>
      <c r="AQ1815"/>
    </row>
    <row r="1816" spans="1:43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AL1816"/>
      <c r="AM1816"/>
      <c r="AP1816"/>
      <c r="AQ1816"/>
    </row>
    <row r="1817" spans="1:43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AL1817"/>
      <c r="AM1817"/>
      <c r="AP1817"/>
      <c r="AQ1817"/>
    </row>
    <row r="1818" spans="1:43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AL1818"/>
      <c r="AM1818"/>
      <c r="AP1818"/>
      <c r="AQ1818"/>
    </row>
    <row r="1819" spans="1:43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AL1819"/>
      <c r="AM1819"/>
      <c r="AP1819"/>
      <c r="AQ1819"/>
    </row>
    <row r="1820" spans="1:43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AL1820"/>
      <c r="AM1820"/>
      <c r="AP1820"/>
      <c r="AQ1820"/>
    </row>
    <row r="1821" spans="1:43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AL1821"/>
      <c r="AM1821"/>
      <c r="AP1821"/>
      <c r="AQ1821"/>
    </row>
    <row r="1822" spans="1:43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AL1822"/>
      <c r="AM1822"/>
      <c r="AP1822"/>
      <c r="AQ1822"/>
    </row>
    <row r="1823" spans="1:43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AL1823"/>
      <c r="AM1823"/>
      <c r="AP1823"/>
      <c r="AQ1823"/>
    </row>
    <row r="1824" spans="1:43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AL1824"/>
      <c r="AM1824"/>
      <c r="AP1824"/>
      <c r="AQ1824"/>
    </row>
    <row r="1825" spans="1:43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AL1825"/>
      <c r="AM1825"/>
      <c r="AP1825"/>
      <c r="AQ1825"/>
    </row>
    <row r="1826" spans="1:43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AL1826"/>
      <c r="AM1826"/>
      <c r="AP1826"/>
      <c r="AQ1826"/>
    </row>
    <row r="1827" spans="1:43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AL1827"/>
      <c r="AM1827"/>
      <c r="AP1827"/>
      <c r="AQ1827"/>
    </row>
    <row r="1828" spans="1:43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AL1828"/>
      <c r="AM1828"/>
      <c r="AP1828"/>
      <c r="AQ1828"/>
    </row>
    <row r="1829" spans="1:43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AL1829"/>
      <c r="AM1829"/>
      <c r="AP1829"/>
      <c r="AQ1829"/>
    </row>
    <row r="1830" spans="1:43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AL1830"/>
      <c r="AM1830"/>
      <c r="AP1830"/>
      <c r="AQ1830"/>
    </row>
    <row r="1831" spans="1:43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AL1831"/>
      <c r="AM1831"/>
      <c r="AP1831"/>
      <c r="AQ1831"/>
    </row>
    <row r="1832" spans="1:43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AL1832"/>
      <c r="AM1832"/>
      <c r="AP1832"/>
      <c r="AQ1832"/>
    </row>
    <row r="1833" spans="1:43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AL1833"/>
      <c r="AM1833"/>
      <c r="AP1833"/>
      <c r="AQ1833"/>
    </row>
    <row r="1834" spans="1:43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AL1834"/>
      <c r="AM1834"/>
      <c r="AP1834"/>
      <c r="AQ1834"/>
    </row>
    <row r="1835" spans="1:43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AL1835"/>
      <c r="AM1835"/>
      <c r="AP1835"/>
      <c r="AQ1835"/>
    </row>
    <row r="1836" spans="1:43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AL1836"/>
      <c r="AM1836"/>
      <c r="AP1836"/>
      <c r="AQ1836"/>
    </row>
    <row r="1837" spans="1:43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AL1837"/>
      <c r="AM1837"/>
      <c r="AP1837"/>
      <c r="AQ1837"/>
    </row>
    <row r="1838" spans="1:43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AL1838"/>
      <c r="AM1838"/>
      <c r="AP1838"/>
      <c r="AQ1838"/>
    </row>
    <row r="1839" spans="1:43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AL1839"/>
      <c r="AM1839"/>
      <c r="AP1839"/>
      <c r="AQ1839"/>
    </row>
    <row r="1840" spans="1:43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AL1840"/>
      <c r="AM1840"/>
      <c r="AP1840"/>
      <c r="AQ1840"/>
    </row>
    <row r="1841" spans="1:43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AL1841"/>
      <c r="AM1841"/>
      <c r="AP1841"/>
      <c r="AQ1841"/>
    </row>
    <row r="1842" spans="1:43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AL1842"/>
      <c r="AM1842"/>
      <c r="AP1842"/>
      <c r="AQ1842"/>
    </row>
    <row r="1843" spans="1:43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AL1843"/>
      <c r="AM1843"/>
      <c r="AP1843"/>
      <c r="AQ1843"/>
    </row>
    <row r="1844" spans="1:43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AL1844"/>
      <c r="AM1844"/>
      <c r="AP1844"/>
      <c r="AQ1844"/>
    </row>
    <row r="1845" spans="1:43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AL1845"/>
      <c r="AM1845"/>
      <c r="AP1845"/>
      <c r="AQ1845"/>
    </row>
    <row r="1846" spans="1:43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AL1846"/>
      <c r="AM1846"/>
      <c r="AP1846"/>
      <c r="AQ1846"/>
    </row>
    <row r="1847" spans="1:43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AL1847"/>
      <c r="AM1847"/>
      <c r="AP1847"/>
      <c r="AQ1847"/>
    </row>
    <row r="1848" spans="1:43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AL1848"/>
      <c r="AM1848"/>
      <c r="AP1848"/>
      <c r="AQ1848"/>
    </row>
    <row r="1849" spans="1:43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AL1849"/>
      <c r="AM1849"/>
      <c r="AP1849"/>
      <c r="AQ1849"/>
    </row>
    <row r="1850" spans="1:43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AL1850"/>
      <c r="AM1850"/>
      <c r="AP1850"/>
      <c r="AQ1850"/>
    </row>
    <row r="1851" spans="1:43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AL1851"/>
      <c r="AM1851"/>
      <c r="AP1851"/>
      <c r="AQ1851"/>
    </row>
    <row r="1852" spans="1:43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AL1852"/>
      <c r="AM1852"/>
      <c r="AP1852"/>
      <c r="AQ1852"/>
    </row>
    <row r="1853" spans="1:43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AL1853"/>
      <c r="AM1853"/>
      <c r="AP1853"/>
      <c r="AQ1853"/>
    </row>
    <row r="1854" spans="1:43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AL1854"/>
      <c r="AM1854"/>
      <c r="AP1854"/>
      <c r="AQ1854"/>
    </row>
    <row r="1855" spans="1:43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AL1855"/>
      <c r="AM1855"/>
      <c r="AP1855"/>
      <c r="AQ1855"/>
    </row>
    <row r="1856" spans="1:43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AL1856"/>
      <c r="AM1856"/>
      <c r="AP1856"/>
      <c r="AQ1856"/>
    </row>
    <row r="1857" spans="1:43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AL1857"/>
      <c r="AM1857"/>
      <c r="AP1857"/>
      <c r="AQ1857"/>
    </row>
    <row r="1858" spans="1:43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AL1858"/>
      <c r="AM1858"/>
      <c r="AP1858"/>
      <c r="AQ1858"/>
    </row>
    <row r="1859" spans="1:43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AL1859"/>
      <c r="AM1859"/>
      <c r="AP1859"/>
      <c r="AQ1859"/>
    </row>
    <row r="1860" spans="1:43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AL1860"/>
      <c r="AM1860"/>
      <c r="AP1860"/>
      <c r="AQ1860"/>
    </row>
    <row r="1861" spans="1:43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AL1861"/>
      <c r="AM1861"/>
      <c r="AP1861"/>
      <c r="AQ1861"/>
    </row>
    <row r="1862" spans="1:43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AL1862"/>
      <c r="AM1862"/>
      <c r="AP1862"/>
      <c r="AQ1862"/>
    </row>
    <row r="1863" spans="1:43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AL1863"/>
      <c r="AM1863"/>
      <c r="AP1863"/>
      <c r="AQ1863"/>
    </row>
    <row r="1864" spans="1:43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AL1864"/>
      <c r="AM1864"/>
      <c r="AP1864"/>
      <c r="AQ1864"/>
    </row>
    <row r="1865" spans="1:43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AL1865"/>
      <c r="AM1865"/>
      <c r="AP1865"/>
      <c r="AQ1865"/>
    </row>
    <row r="1866" spans="1:43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AL1866"/>
      <c r="AM1866"/>
      <c r="AP1866"/>
      <c r="AQ1866"/>
    </row>
    <row r="1867" spans="1:43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AL1867"/>
      <c r="AM1867"/>
      <c r="AP1867"/>
      <c r="AQ1867"/>
    </row>
    <row r="1868" spans="1:43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AL1868"/>
      <c r="AM1868"/>
      <c r="AP1868"/>
      <c r="AQ1868"/>
    </row>
    <row r="1869" spans="1:43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AL1869"/>
      <c r="AM1869"/>
      <c r="AP1869"/>
      <c r="AQ1869"/>
    </row>
    <row r="1870" spans="1:43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AL1870"/>
      <c r="AM1870"/>
      <c r="AP1870"/>
      <c r="AQ1870"/>
    </row>
    <row r="1871" spans="1:43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AL1871"/>
      <c r="AM1871"/>
      <c r="AP1871"/>
      <c r="AQ1871"/>
    </row>
    <row r="1872" spans="1:43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AL1872"/>
      <c r="AM1872"/>
      <c r="AP1872"/>
      <c r="AQ1872"/>
    </row>
    <row r="1873" spans="1:43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AL1873"/>
      <c r="AM1873"/>
      <c r="AP1873"/>
      <c r="AQ1873"/>
    </row>
    <row r="1874" spans="1:43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AL1874"/>
      <c r="AM1874"/>
      <c r="AP1874"/>
      <c r="AQ1874"/>
    </row>
    <row r="1875" spans="1:43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AL1875"/>
      <c r="AM1875"/>
      <c r="AP1875"/>
      <c r="AQ1875"/>
    </row>
    <row r="1876" spans="1:43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AL1876"/>
      <c r="AM1876"/>
      <c r="AP1876"/>
      <c r="AQ1876"/>
    </row>
    <row r="1877" spans="1:43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AL1877"/>
      <c r="AM1877"/>
      <c r="AP1877"/>
      <c r="AQ1877"/>
    </row>
    <row r="1878" spans="1:43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AL1878"/>
      <c r="AM1878"/>
      <c r="AP1878"/>
      <c r="AQ1878"/>
    </row>
    <row r="1879" spans="1:43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AL1879"/>
      <c r="AM1879"/>
      <c r="AP1879"/>
      <c r="AQ1879"/>
    </row>
    <row r="1880" spans="1:43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AL1880"/>
      <c r="AM1880"/>
      <c r="AP1880"/>
      <c r="AQ1880"/>
    </row>
    <row r="1881" spans="1:43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AL1881"/>
      <c r="AM1881"/>
      <c r="AP1881"/>
      <c r="AQ1881"/>
    </row>
    <row r="1882" spans="1:43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AL1882"/>
      <c r="AM1882"/>
      <c r="AP1882"/>
      <c r="AQ1882"/>
    </row>
    <row r="1883" spans="1:43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AL1883"/>
      <c r="AM1883"/>
      <c r="AP1883"/>
      <c r="AQ1883"/>
    </row>
    <row r="1884" spans="1:43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AL1884"/>
      <c r="AM1884"/>
      <c r="AP1884"/>
      <c r="AQ1884"/>
    </row>
    <row r="1885" spans="1:43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AL1885"/>
      <c r="AM1885"/>
      <c r="AP1885"/>
      <c r="AQ1885"/>
    </row>
    <row r="1886" spans="1:43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AL1886"/>
      <c r="AM1886"/>
      <c r="AP1886"/>
      <c r="AQ1886"/>
    </row>
    <row r="1887" spans="1:43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AL1887"/>
      <c r="AM1887"/>
      <c r="AP1887"/>
      <c r="AQ1887"/>
    </row>
    <row r="1888" spans="1:43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AL1888"/>
      <c r="AM1888"/>
      <c r="AP1888"/>
      <c r="AQ1888"/>
    </row>
    <row r="1889" spans="1:43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AL1889"/>
      <c r="AM1889"/>
      <c r="AP1889"/>
      <c r="AQ1889"/>
    </row>
    <row r="1890" spans="1:43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AL1890"/>
      <c r="AM1890"/>
      <c r="AP1890"/>
      <c r="AQ1890"/>
    </row>
    <row r="1891" spans="1:43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AL1891"/>
      <c r="AM1891"/>
      <c r="AP1891"/>
      <c r="AQ1891"/>
    </row>
    <row r="1892" spans="1:43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AL1892"/>
      <c r="AM1892"/>
      <c r="AP1892"/>
      <c r="AQ1892"/>
    </row>
    <row r="1893" spans="1:43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AL1893"/>
      <c r="AM1893"/>
      <c r="AP1893"/>
      <c r="AQ1893"/>
    </row>
    <row r="1894" spans="1:43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AL1894"/>
      <c r="AM1894"/>
      <c r="AP1894"/>
      <c r="AQ1894"/>
    </row>
    <row r="1895" spans="1:43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AL1895"/>
      <c r="AM1895"/>
      <c r="AP1895"/>
      <c r="AQ1895"/>
    </row>
    <row r="1896" spans="1:43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AL1896"/>
      <c r="AM1896"/>
      <c r="AP1896"/>
      <c r="AQ1896"/>
    </row>
    <row r="1897" spans="1:43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AL1897"/>
      <c r="AM1897"/>
      <c r="AP1897"/>
      <c r="AQ1897"/>
    </row>
    <row r="1898" spans="1:43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AL1898"/>
      <c r="AM1898"/>
      <c r="AP1898"/>
      <c r="AQ1898"/>
    </row>
    <row r="1899" spans="1:43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AL1899"/>
      <c r="AM1899"/>
      <c r="AP1899"/>
      <c r="AQ1899"/>
    </row>
    <row r="1900" spans="1:43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AL1900"/>
      <c r="AM1900"/>
      <c r="AP1900"/>
      <c r="AQ1900"/>
    </row>
    <row r="1901" spans="1:43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AL1901"/>
      <c r="AM1901"/>
      <c r="AP1901"/>
      <c r="AQ1901"/>
    </row>
    <row r="1902" spans="1:43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AL1902"/>
      <c r="AM1902"/>
      <c r="AP1902"/>
      <c r="AQ1902"/>
    </row>
    <row r="1903" spans="1:43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AL1903"/>
      <c r="AM1903"/>
      <c r="AP1903"/>
      <c r="AQ1903"/>
    </row>
    <row r="1904" spans="1:43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AL1904"/>
      <c r="AM1904"/>
      <c r="AP1904"/>
      <c r="AQ1904"/>
    </row>
    <row r="1905" spans="1:43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AL1905"/>
      <c r="AM1905"/>
      <c r="AP1905"/>
      <c r="AQ1905"/>
    </row>
    <row r="1906" spans="1:43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AL1906"/>
      <c r="AM1906"/>
      <c r="AP1906"/>
      <c r="AQ1906"/>
    </row>
    <row r="1907" spans="1:43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AL1907"/>
      <c r="AM1907"/>
      <c r="AP1907"/>
      <c r="AQ1907"/>
    </row>
    <row r="1908" spans="1:43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AL1908"/>
      <c r="AM1908"/>
      <c r="AP1908"/>
      <c r="AQ1908"/>
    </row>
    <row r="1909" spans="1:43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AL1909"/>
      <c r="AM1909"/>
      <c r="AP1909"/>
      <c r="AQ1909"/>
    </row>
    <row r="1910" spans="1:43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AL1910"/>
      <c r="AM1910"/>
      <c r="AP1910"/>
      <c r="AQ1910"/>
    </row>
    <row r="1911" spans="1:43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AL1911"/>
      <c r="AM1911"/>
      <c r="AP1911"/>
      <c r="AQ1911"/>
    </row>
    <row r="1912" spans="1:43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AL1912"/>
      <c r="AM1912"/>
      <c r="AP1912"/>
      <c r="AQ1912"/>
    </row>
    <row r="1913" spans="1:43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AL1913"/>
      <c r="AM1913"/>
      <c r="AP1913"/>
      <c r="AQ1913"/>
    </row>
    <row r="1914" spans="1:43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AL1914"/>
      <c r="AM1914"/>
      <c r="AP1914"/>
      <c r="AQ1914"/>
    </row>
    <row r="1915" spans="1:43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AL1915"/>
      <c r="AM1915"/>
      <c r="AP1915"/>
      <c r="AQ1915"/>
    </row>
    <row r="1916" spans="1:43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AL1916"/>
      <c r="AM1916"/>
      <c r="AP1916"/>
      <c r="AQ1916"/>
    </row>
    <row r="1917" spans="1:43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AL1917"/>
      <c r="AM1917"/>
      <c r="AP1917"/>
      <c r="AQ1917"/>
    </row>
    <row r="1918" spans="1:43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AL1918"/>
      <c r="AM1918"/>
      <c r="AP1918"/>
      <c r="AQ1918"/>
    </row>
    <row r="1919" spans="1:43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AL1919"/>
      <c r="AM1919"/>
      <c r="AP1919"/>
      <c r="AQ1919"/>
    </row>
    <row r="1920" spans="1:43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AL1920"/>
      <c r="AM1920"/>
      <c r="AP1920"/>
      <c r="AQ1920"/>
    </row>
    <row r="1921" spans="1:43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AL1921"/>
      <c r="AM1921"/>
      <c r="AP1921"/>
      <c r="AQ1921"/>
    </row>
    <row r="1922" spans="1:43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AL1922"/>
      <c r="AM1922"/>
      <c r="AP1922"/>
      <c r="AQ1922"/>
    </row>
    <row r="1923" spans="1:43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AL1923"/>
      <c r="AM1923"/>
      <c r="AP1923"/>
      <c r="AQ1923"/>
    </row>
    <row r="1924" spans="1:43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AL1924"/>
      <c r="AM1924"/>
      <c r="AP1924"/>
      <c r="AQ1924"/>
    </row>
    <row r="1925" spans="1:43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AL1925"/>
      <c r="AM1925"/>
      <c r="AP1925"/>
      <c r="AQ1925"/>
    </row>
    <row r="1926" spans="1:43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AL1926"/>
      <c r="AM1926"/>
      <c r="AP1926"/>
      <c r="AQ1926"/>
    </row>
    <row r="1927" spans="1:43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AL1927"/>
      <c r="AM1927"/>
      <c r="AP1927"/>
      <c r="AQ1927"/>
    </row>
    <row r="1928" spans="1:43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AL1928"/>
      <c r="AM1928"/>
      <c r="AP1928"/>
      <c r="AQ1928"/>
    </row>
    <row r="1929" spans="1:43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AL1929"/>
      <c r="AM1929"/>
      <c r="AP1929"/>
      <c r="AQ1929"/>
    </row>
    <row r="1930" spans="1:43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AL1930"/>
      <c r="AM1930"/>
      <c r="AP1930"/>
      <c r="AQ1930"/>
    </row>
    <row r="1931" spans="1:43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AL1931"/>
      <c r="AM1931"/>
      <c r="AP1931"/>
      <c r="AQ1931"/>
    </row>
    <row r="1932" spans="1:43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AL1932"/>
      <c r="AM1932"/>
      <c r="AP1932"/>
      <c r="AQ1932"/>
    </row>
    <row r="1933" spans="1:43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AL1933"/>
      <c r="AM1933"/>
      <c r="AP1933"/>
      <c r="AQ1933"/>
    </row>
    <row r="1934" spans="1:43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AL1934"/>
      <c r="AM1934"/>
      <c r="AP1934"/>
      <c r="AQ1934"/>
    </row>
    <row r="1935" spans="1:43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AL1935"/>
      <c r="AM1935"/>
      <c r="AP1935"/>
      <c r="AQ1935"/>
    </row>
    <row r="1936" spans="1:43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AL1936"/>
      <c r="AM1936"/>
      <c r="AP1936"/>
      <c r="AQ1936"/>
    </row>
    <row r="1937" spans="1:43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AL1937"/>
      <c r="AM1937"/>
      <c r="AP1937"/>
      <c r="AQ1937"/>
    </row>
    <row r="1938" spans="1:43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AL1938"/>
      <c r="AM1938"/>
      <c r="AP1938"/>
      <c r="AQ1938"/>
    </row>
    <row r="1939" spans="1:43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AL1939"/>
      <c r="AM1939"/>
      <c r="AP1939"/>
      <c r="AQ1939"/>
    </row>
    <row r="1940" spans="1:43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AL1940"/>
      <c r="AM1940"/>
      <c r="AP1940"/>
      <c r="AQ1940"/>
    </row>
    <row r="1941" spans="1:43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AL1941"/>
      <c r="AM1941"/>
      <c r="AP1941"/>
      <c r="AQ1941"/>
    </row>
    <row r="1942" spans="1:43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AL1942"/>
      <c r="AM1942"/>
      <c r="AP1942"/>
      <c r="AQ1942"/>
    </row>
    <row r="1943" spans="1:43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AL1943"/>
      <c r="AM1943"/>
      <c r="AP1943"/>
      <c r="AQ1943"/>
    </row>
    <row r="1944" spans="1:43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AL1944"/>
      <c r="AM1944"/>
      <c r="AP1944"/>
      <c r="AQ1944"/>
    </row>
    <row r="1945" spans="1:43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AL1945"/>
      <c r="AM1945"/>
      <c r="AP1945"/>
      <c r="AQ1945"/>
    </row>
    <row r="1946" spans="1:43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AL1946"/>
      <c r="AM1946"/>
      <c r="AP1946"/>
      <c r="AQ1946"/>
    </row>
    <row r="1947" spans="1:43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AL1947"/>
      <c r="AM1947"/>
      <c r="AP1947"/>
      <c r="AQ1947"/>
    </row>
    <row r="1948" spans="1:43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AL1948"/>
      <c r="AM1948"/>
      <c r="AP1948"/>
      <c r="AQ1948"/>
    </row>
    <row r="1949" spans="1:43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AL1949"/>
      <c r="AM1949"/>
      <c r="AP1949"/>
      <c r="AQ1949"/>
    </row>
    <row r="1950" spans="1:43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AL1950"/>
      <c r="AM1950"/>
      <c r="AP1950"/>
      <c r="AQ1950"/>
    </row>
    <row r="1951" spans="1:43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AL1951"/>
      <c r="AM1951"/>
      <c r="AP1951"/>
      <c r="AQ1951"/>
    </row>
    <row r="1952" spans="1:43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AL1952"/>
      <c r="AM1952"/>
      <c r="AP1952"/>
      <c r="AQ1952"/>
    </row>
    <row r="1953" spans="1:43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AL1953"/>
      <c r="AM1953"/>
      <c r="AP1953"/>
      <c r="AQ1953"/>
    </row>
    <row r="1954" spans="1:43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AL1954"/>
      <c r="AM1954"/>
      <c r="AP1954"/>
      <c r="AQ1954"/>
    </row>
    <row r="1955" spans="1:43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AL1955"/>
      <c r="AM1955"/>
      <c r="AP1955"/>
      <c r="AQ1955"/>
    </row>
    <row r="1956" spans="1:43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AL1956"/>
      <c r="AM1956"/>
      <c r="AP1956"/>
      <c r="AQ1956"/>
    </row>
    <row r="1957" spans="1:43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AL1957"/>
      <c r="AM1957"/>
      <c r="AP1957"/>
      <c r="AQ1957"/>
    </row>
    <row r="1958" spans="1:43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AL1958"/>
      <c r="AM1958"/>
      <c r="AP1958"/>
      <c r="AQ1958"/>
    </row>
    <row r="1959" spans="1:43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AL1959"/>
      <c r="AM1959"/>
      <c r="AP1959"/>
      <c r="AQ1959"/>
    </row>
    <row r="1960" spans="1:43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AL1960"/>
      <c r="AM1960"/>
      <c r="AP1960"/>
      <c r="AQ1960"/>
    </row>
    <row r="1961" spans="1:43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AL1961"/>
      <c r="AM1961"/>
      <c r="AP1961"/>
      <c r="AQ1961"/>
    </row>
    <row r="1962" spans="1:43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AL1962"/>
      <c r="AM1962"/>
      <c r="AP1962"/>
      <c r="AQ1962"/>
    </row>
    <row r="1963" spans="1:43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AL1963"/>
      <c r="AM1963"/>
      <c r="AP1963"/>
      <c r="AQ1963"/>
    </row>
    <row r="1964" spans="1:43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AL1964"/>
      <c r="AM1964"/>
      <c r="AP1964"/>
      <c r="AQ1964"/>
    </row>
    <row r="1965" spans="1:43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AL1965"/>
      <c r="AM1965"/>
      <c r="AP1965"/>
      <c r="AQ1965"/>
    </row>
    <row r="1966" spans="1:43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AL1966"/>
      <c r="AM1966"/>
      <c r="AP1966"/>
      <c r="AQ1966"/>
    </row>
    <row r="1967" spans="1:43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AL1967"/>
      <c r="AM1967"/>
      <c r="AP1967"/>
      <c r="AQ1967"/>
    </row>
    <row r="1968" spans="1:43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AL1968"/>
      <c r="AM1968"/>
      <c r="AP1968"/>
      <c r="AQ1968"/>
    </row>
    <row r="1969" spans="1:43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AL1969"/>
      <c r="AM1969"/>
      <c r="AP1969"/>
      <c r="AQ1969"/>
    </row>
    <row r="1970" spans="1:43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AL1970"/>
      <c r="AM1970"/>
      <c r="AP1970"/>
      <c r="AQ1970"/>
    </row>
    <row r="1971" spans="1:43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AL1971"/>
      <c r="AM1971"/>
      <c r="AP1971"/>
      <c r="AQ1971"/>
    </row>
    <row r="1972" spans="1:43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AL1972"/>
      <c r="AM1972"/>
      <c r="AP1972"/>
      <c r="AQ1972"/>
    </row>
    <row r="1973" spans="1:43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AL1973"/>
      <c r="AM1973"/>
      <c r="AP1973"/>
      <c r="AQ1973"/>
    </row>
    <row r="1974" spans="1:43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AL1974"/>
      <c r="AM1974"/>
      <c r="AP1974"/>
      <c r="AQ1974"/>
    </row>
    <row r="1975" spans="1:43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AL1975"/>
      <c r="AM1975"/>
      <c r="AP1975"/>
      <c r="AQ1975"/>
    </row>
    <row r="1976" spans="1:43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AL1976"/>
      <c r="AM1976"/>
      <c r="AP1976"/>
      <c r="AQ1976"/>
    </row>
    <row r="1977" spans="1:43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AL1977"/>
      <c r="AM1977"/>
      <c r="AP1977"/>
      <c r="AQ1977"/>
    </row>
    <row r="1978" spans="1:43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AL1978"/>
      <c r="AM1978"/>
      <c r="AP1978"/>
      <c r="AQ1978"/>
    </row>
    <row r="1979" spans="1:43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AL1979"/>
      <c r="AM1979"/>
      <c r="AP1979"/>
      <c r="AQ1979"/>
    </row>
    <row r="1980" spans="1:43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AL1980"/>
      <c r="AM1980"/>
      <c r="AP1980"/>
      <c r="AQ1980"/>
    </row>
    <row r="1981" spans="1:43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AL1981"/>
      <c r="AM1981"/>
      <c r="AP1981"/>
      <c r="AQ1981"/>
    </row>
    <row r="1982" spans="1:43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AL1982"/>
      <c r="AM1982"/>
      <c r="AP1982"/>
      <c r="AQ1982"/>
    </row>
    <row r="1983" spans="1:43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AL1983"/>
      <c r="AM1983"/>
      <c r="AP1983"/>
      <c r="AQ1983"/>
    </row>
    <row r="1984" spans="1:43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AL1984"/>
      <c r="AM1984"/>
      <c r="AP1984"/>
      <c r="AQ1984"/>
    </row>
    <row r="1985" spans="1:43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AL1985"/>
      <c r="AM1985"/>
      <c r="AP1985"/>
      <c r="AQ1985"/>
    </row>
    <row r="1986" spans="1:43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AL1986"/>
      <c r="AM1986"/>
      <c r="AP1986"/>
      <c r="AQ1986"/>
    </row>
    <row r="1987" spans="1:43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AL1987"/>
      <c r="AM1987"/>
      <c r="AP1987"/>
      <c r="AQ1987"/>
    </row>
    <row r="1988" spans="1:43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AL1988"/>
      <c r="AM1988"/>
      <c r="AP1988"/>
      <c r="AQ1988"/>
    </row>
    <row r="1989" spans="1:43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AL1989"/>
      <c r="AM1989"/>
      <c r="AP1989"/>
      <c r="AQ1989"/>
    </row>
    <row r="1990" spans="1:43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AL1990"/>
      <c r="AM1990"/>
      <c r="AP1990"/>
      <c r="AQ1990"/>
    </row>
    <row r="1991" spans="1:43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AL1991"/>
      <c r="AM1991"/>
      <c r="AP1991"/>
      <c r="AQ1991"/>
    </row>
    <row r="1992" spans="1:43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AL1992"/>
      <c r="AM1992"/>
      <c r="AP1992"/>
      <c r="AQ1992"/>
    </row>
    <row r="1993" spans="1:43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AL1993"/>
      <c r="AM1993"/>
      <c r="AP1993"/>
      <c r="AQ1993"/>
    </row>
    <row r="1994" spans="1:43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AL1994"/>
      <c r="AM1994"/>
      <c r="AP1994"/>
      <c r="AQ1994"/>
    </row>
    <row r="1995" spans="1:43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AL1995"/>
      <c r="AM1995"/>
      <c r="AP1995"/>
      <c r="AQ1995"/>
    </row>
    <row r="1996" spans="1:43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AL1996"/>
      <c r="AM1996"/>
      <c r="AP1996"/>
      <c r="AQ1996"/>
    </row>
    <row r="1997" spans="1:43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AL1997"/>
      <c r="AM1997"/>
      <c r="AP1997"/>
      <c r="AQ1997"/>
    </row>
    <row r="1998" spans="1:43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AL1998"/>
      <c r="AM1998"/>
      <c r="AP1998"/>
      <c r="AQ1998"/>
    </row>
    <row r="1999" spans="1:43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AL1999"/>
      <c r="AM1999"/>
      <c r="AP1999"/>
      <c r="AQ1999"/>
    </row>
    <row r="2000" spans="1:43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AL2000"/>
      <c r="AM2000"/>
      <c r="AP2000"/>
      <c r="AQ2000"/>
    </row>
    <row r="2001" spans="1:43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AL2001"/>
      <c r="AM2001"/>
      <c r="AP2001"/>
      <c r="AQ2001"/>
    </row>
    <row r="2002" spans="1:43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AL2002"/>
      <c r="AM2002"/>
      <c r="AP2002"/>
      <c r="AQ2002"/>
    </row>
    <row r="2003" spans="1:43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AL2003"/>
      <c r="AM2003"/>
      <c r="AP2003"/>
      <c r="AQ2003"/>
    </row>
    <row r="2004" spans="1:43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AL2004"/>
      <c r="AM2004"/>
      <c r="AP2004"/>
      <c r="AQ2004"/>
    </row>
    <row r="2005" spans="1:43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AL2005"/>
      <c r="AM2005"/>
      <c r="AP2005"/>
      <c r="AQ2005"/>
    </row>
    <row r="2006" spans="1:43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AL2006"/>
      <c r="AM2006"/>
      <c r="AP2006"/>
      <c r="AQ2006"/>
    </row>
    <row r="2007" spans="1:43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AL2007"/>
      <c r="AM2007"/>
      <c r="AP2007"/>
      <c r="AQ2007"/>
    </row>
    <row r="2008" spans="1:43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AL2008"/>
      <c r="AM2008"/>
      <c r="AP2008"/>
      <c r="AQ2008"/>
    </row>
    <row r="2009" spans="1:43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AL2009"/>
      <c r="AM2009"/>
      <c r="AP2009"/>
      <c r="AQ2009"/>
    </row>
    <row r="2010" spans="1:43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AL2010"/>
      <c r="AM2010"/>
      <c r="AP2010"/>
      <c r="AQ2010"/>
    </row>
    <row r="2011" spans="1:43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AL2011"/>
      <c r="AM2011"/>
      <c r="AP2011"/>
      <c r="AQ2011"/>
    </row>
    <row r="2012" spans="1:43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AL2012"/>
      <c r="AM2012"/>
      <c r="AP2012"/>
      <c r="AQ2012"/>
    </row>
    <row r="2013" spans="1:43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AL2013"/>
      <c r="AM2013"/>
      <c r="AP2013"/>
      <c r="AQ2013"/>
    </row>
    <row r="2014" spans="1:43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AL2014"/>
      <c r="AM2014"/>
      <c r="AP2014"/>
      <c r="AQ2014"/>
    </row>
    <row r="2015" spans="1:43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AL2015"/>
      <c r="AM2015"/>
      <c r="AP2015"/>
      <c r="AQ2015"/>
    </row>
    <row r="2016" spans="1:43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AL2016"/>
      <c r="AM2016"/>
      <c r="AP2016"/>
      <c r="AQ2016"/>
    </row>
    <row r="2017" spans="1:43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AL2017"/>
      <c r="AM2017"/>
      <c r="AP2017"/>
      <c r="AQ2017"/>
    </row>
    <row r="2018" spans="1:43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AL2018"/>
      <c r="AM2018"/>
      <c r="AP2018"/>
      <c r="AQ2018"/>
    </row>
    <row r="2019" spans="1:43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AL2019"/>
      <c r="AM2019"/>
      <c r="AP2019"/>
      <c r="AQ2019"/>
    </row>
    <row r="2020" spans="1:43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AL2020"/>
      <c r="AM2020"/>
      <c r="AP2020"/>
      <c r="AQ2020"/>
    </row>
    <row r="2021" spans="1:43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AL2021"/>
      <c r="AM2021"/>
      <c r="AP2021"/>
      <c r="AQ2021"/>
    </row>
    <row r="2022" spans="1:43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AL2022"/>
      <c r="AM2022"/>
      <c r="AP2022"/>
      <c r="AQ2022"/>
    </row>
    <row r="2023" spans="1:43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AL2023"/>
      <c r="AM2023"/>
      <c r="AP2023"/>
      <c r="AQ2023"/>
    </row>
    <row r="2024" spans="1:43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AL2024"/>
      <c r="AM2024"/>
      <c r="AP2024"/>
      <c r="AQ2024"/>
    </row>
    <row r="2025" spans="1:43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AL2025"/>
      <c r="AM2025"/>
      <c r="AP2025"/>
      <c r="AQ2025"/>
    </row>
    <row r="2026" spans="1:43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AL2026"/>
      <c r="AM2026"/>
      <c r="AP2026"/>
      <c r="AQ2026"/>
    </row>
    <row r="2027" spans="1:43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AL2027"/>
      <c r="AM2027"/>
      <c r="AP2027"/>
      <c r="AQ2027"/>
    </row>
    <row r="2028" spans="1:43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AL2028"/>
      <c r="AM2028"/>
      <c r="AP2028"/>
      <c r="AQ2028"/>
    </row>
    <row r="2029" spans="1:43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AL2029"/>
      <c r="AM2029"/>
      <c r="AP2029"/>
      <c r="AQ2029"/>
    </row>
    <row r="2030" spans="1:43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AL2030"/>
      <c r="AM2030"/>
      <c r="AP2030"/>
      <c r="AQ2030"/>
    </row>
    <row r="2031" spans="1:43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AL2031"/>
      <c r="AM2031"/>
      <c r="AP2031"/>
      <c r="AQ2031"/>
    </row>
    <row r="2032" spans="1:43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AL2032"/>
      <c r="AM2032"/>
      <c r="AP2032"/>
      <c r="AQ2032"/>
    </row>
    <row r="2033" spans="1:43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AL2033"/>
      <c r="AM2033"/>
      <c r="AP2033"/>
      <c r="AQ2033"/>
    </row>
    <row r="2034" spans="1:43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AL2034"/>
      <c r="AM2034"/>
      <c r="AP2034"/>
      <c r="AQ2034"/>
    </row>
    <row r="2035" spans="1:43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AL2035"/>
      <c r="AM2035"/>
      <c r="AP2035"/>
      <c r="AQ2035"/>
    </row>
    <row r="2036" spans="1:43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AL2036"/>
      <c r="AM2036"/>
      <c r="AP2036"/>
      <c r="AQ2036"/>
    </row>
    <row r="2037" spans="1:43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AL2037"/>
      <c r="AM2037"/>
      <c r="AP2037"/>
      <c r="AQ2037"/>
    </row>
    <row r="2038" spans="1:43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AL2038"/>
      <c r="AM2038"/>
      <c r="AP2038"/>
      <c r="AQ2038"/>
    </row>
    <row r="2039" spans="1:43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AL2039"/>
      <c r="AM2039"/>
      <c r="AP2039"/>
      <c r="AQ2039"/>
    </row>
    <row r="2040" spans="1:43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AL2040"/>
      <c r="AM2040"/>
      <c r="AP2040"/>
      <c r="AQ2040"/>
    </row>
    <row r="2041" spans="1:43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AL2041"/>
      <c r="AM2041"/>
      <c r="AP2041"/>
      <c r="AQ2041"/>
    </row>
    <row r="2042" spans="1:43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AL2042"/>
      <c r="AM2042"/>
      <c r="AP2042"/>
      <c r="AQ2042"/>
    </row>
    <row r="2043" spans="1:43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AL2043"/>
      <c r="AM2043"/>
      <c r="AP2043"/>
      <c r="AQ2043"/>
    </row>
    <row r="2044" spans="1:43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AL2044"/>
      <c r="AM2044"/>
      <c r="AP2044"/>
      <c r="AQ2044"/>
    </row>
    <row r="2045" spans="1:43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AL2045"/>
      <c r="AM2045"/>
      <c r="AP2045"/>
      <c r="AQ2045"/>
    </row>
    <row r="2046" spans="1:43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AL2046"/>
      <c r="AM2046"/>
      <c r="AP2046"/>
      <c r="AQ2046"/>
    </row>
    <row r="2047" spans="1:43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AL2047"/>
      <c r="AM2047"/>
      <c r="AP2047"/>
      <c r="AQ2047"/>
    </row>
    <row r="2048" spans="1:43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AL2048"/>
      <c r="AM2048"/>
      <c r="AP2048"/>
      <c r="AQ2048"/>
    </row>
    <row r="2049" spans="1:43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AL2049"/>
      <c r="AM2049"/>
      <c r="AP2049"/>
      <c r="AQ2049"/>
    </row>
    <row r="2050" spans="1:43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AL2050"/>
      <c r="AM2050"/>
      <c r="AP2050"/>
      <c r="AQ2050"/>
    </row>
    <row r="2051" spans="1:43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AL2051"/>
      <c r="AM2051"/>
      <c r="AP2051"/>
      <c r="AQ2051"/>
    </row>
    <row r="2052" spans="1:43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AL2052"/>
      <c r="AM2052"/>
      <c r="AP2052"/>
      <c r="AQ2052"/>
    </row>
    <row r="2053" spans="1:43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AL2053"/>
      <c r="AM2053"/>
      <c r="AP2053"/>
      <c r="AQ2053"/>
    </row>
    <row r="2054" spans="1:43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AL2054"/>
      <c r="AM2054"/>
      <c r="AP2054"/>
      <c r="AQ2054"/>
    </row>
    <row r="2055" spans="1:43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AL2055"/>
      <c r="AM2055"/>
      <c r="AP2055"/>
      <c r="AQ2055"/>
    </row>
    <row r="2056" spans="1:43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AL2056"/>
      <c r="AM2056"/>
      <c r="AP2056"/>
      <c r="AQ2056"/>
    </row>
    <row r="2057" spans="1:43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AL2057"/>
      <c r="AM2057"/>
      <c r="AP2057"/>
      <c r="AQ2057"/>
    </row>
    <row r="2058" spans="1:43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AL2058"/>
      <c r="AM2058"/>
      <c r="AP2058"/>
      <c r="AQ2058"/>
    </row>
    <row r="2059" spans="1:43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AL2059"/>
      <c r="AM2059"/>
      <c r="AP2059"/>
      <c r="AQ2059"/>
    </row>
    <row r="2060" spans="1:43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AL2060"/>
      <c r="AM2060"/>
      <c r="AP2060"/>
      <c r="AQ2060"/>
    </row>
    <row r="2061" spans="1:43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AL2061"/>
      <c r="AM2061"/>
      <c r="AP2061"/>
      <c r="AQ206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DE73AC1DDCE468C7930BA1726C0E0" ma:contentTypeVersion="4" ma:contentTypeDescription="Create a new document." ma:contentTypeScope="" ma:versionID="fbdc141a8dbf277bf1a5c057ec77a7d4">
  <xsd:schema xmlns:xsd="http://www.w3.org/2001/XMLSchema" xmlns:xs="http://www.w3.org/2001/XMLSchema" xmlns:p="http://schemas.microsoft.com/office/2006/metadata/properties" xmlns:ns2="d698bf89-91da-49b1-af95-a0d843e4182a" targetNamespace="http://schemas.microsoft.com/office/2006/metadata/properties" ma:root="true" ma:fieldsID="eb2fe96e52fc7c7c440eb121fb206844" ns2:_="">
    <xsd:import namespace="d698bf89-91da-49b1-af95-a0d843e418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8bf89-91da-49b1-af95-a0d843e418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D7770-5BB9-4DC1-B38F-CE9564FE8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8bf89-91da-49b1-af95-a0d843e41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purl.org/dc/dcmitype/"/>
    <ds:schemaRef ds:uri="http://purl.org/dc/terms/"/>
    <ds:schemaRef ds:uri="http://schemas.microsoft.com/office/2006/metadata/properties"/>
    <ds:schemaRef ds:uri="d698bf89-91da-49b1-af95-a0d843e4182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Summary</vt:lpstr>
      <vt:lpstr>Demand Input</vt:lpstr>
      <vt:lpstr>Financial Input</vt:lpstr>
      <vt:lpstr>ARAGING</vt:lpstr>
      <vt:lpstr>ARCOLLECTIONS</vt:lpstr>
      <vt:lpstr>ARDELINQUENT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Robert Benson</cp:lastModifiedBy>
  <cp:lastPrinted>2022-10-20T12:28:59Z</cp:lastPrinted>
  <dcterms:created xsi:type="dcterms:W3CDTF">2020-04-08T14:34:01Z</dcterms:created>
  <dcterms:modified xsi:type="dcterms:W3CDTF">2022-10-20T12:29:21Z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0x010100AB1DE73AC1DDCE468C7930BA1726C0E0</vt:lpwstr>
  </property>
</Properties>
</file>