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10="http://schemas.microsoft.com/office/spreadsheetml/2016/revision10" xmlns:xr6="http://schemas.microsoft.com/office/spreadsheetml/2016/revision6" mc:Ignorable="x15 xr xr6 xr10 xr2">
  <fileVersion appName="xl" lastEdited="7" lowestEdited="7" rupBuild="24931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0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Input'!$A$1:$H$64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<sst xmlns="http://schemas.openxmlformats.org/spreadsheetml/2006/main" count="98" uniqueCount="49">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</sst>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8080"/>
      <name val="Calibri"/>
      <family val="2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6" fontId="25" fillId="5" borderId="6" xfId="0" applyNumberFormat="1" applyFont="1" applyFill="1" applyBorder="1" applyAlignment="1">
      <alignment horizontal="center"/>
    </xf>
    <xf numFmtId="167" fontId="2" fillId="4" borderId="7" xfId="0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165" fontId="3" fillId="0" borderId="9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62904922"/>
        <c:axId val="11995044"/>
      </c:barChart>
      <c:dateAx>
        <c:axId val="6290492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1995044"/>
        <c:crosses val="autoZero"/>
        <c:auto val="1"/>
        <c:lblOffset val="100"/>
        <c:baseTimeUnit val="months"/>
        <c:noMultiLvlLbl val="0"/>
      </c:dateAx>
      <c:valAx>
        <c:axId val="1199504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290492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60609076"/>
        <c:axId val="6166141"/>
      </c:barChart>
      <c:dateAx>
        <c:axId val="606090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166141"/>
        <c:crosses val="autoZero"/>
        <c:auto val="1"/>
        <c:lblOffset val="100"/>
        <c:baseTimeUnit val="months"/>
        <c:noMultiLvlLbl val="0"/>
      </c:dateAx>
      <c:valAx>
        <c:axId val="616614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060907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40590326"/>
        <c:axId val="60090828"/>
      </c:barChart>
      <c:dateAx>
        <c:axId val="4059032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0090828"/>
        <c:crosses val="autoZero"/>
        <c:auto val="1"/>
        <c:lblOffset val="100"/>
        <c:baseTimeUnit val="months"/>
        <c:noMultiLvlLbl val="0"/>
      </c:dateAx>
      <c:valAx>
        <c:axId val="6009082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059032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41661895"/>
        <c:axId val="58347679"/>
      </c:barChart>
      <c:dateAx>
        <c:axId val="41661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8347679"/>
        <c:crosses val="autoZero"/>
        <c:auto val="1"/>
        <c:lblOffset val="100"/>
        <c:baseTimeUnit val="months"/>
        <c:noMultiLvlLbl val="0"/>
      </c:dateAx>
      <c:valAx>
        <c:axId val="58347679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166189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tabSelected="1" view="pageBreakPreview" zoomScale="90" zoomScaleNormal="90" zoomScaleSheetLayoutView="90" workbookViewId="0" topLeftCell="A76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4">
        <v>43881</v>
      </c>
      <c r="E28" s="54"/>
      <c r="F28" s="50"/>
      <c r="G28" s="54">
        <v>43910</v>
      </c>
      <c r="H28" s="54"/>
      <c r="I28" s="50"/>
      <c r="J28" s="54">
        <v>43941</v>
      </c>
      <c r="K28" s="54"/>
      <c r="L28" s="50"/>
      <c r="M28" s="54">
        <v>43971</v>
      </c>
      <c r="N28" s="54"/>
      <c r="O28" s="50"/>
      <c r="P28" s="54">
        <v>44002</v>
      </c>
      <c r="Q28" s="54"/>
      <c r="R28" s="16"/>
      <c r="S28" s="54">
        <v>44032</v>
      </c>
      <c r="T28" s="54"/>
      <c r="U28" s="16"/>
      <c r="V28" s="54">
        <v>44063</v>
      </c>
      <c r="W28" s="54"/>
      <c r="X28" s="11"/>
      <c r="Y28" s="54">
        <v>44094</v>
      </c>
      <c r="Z28" s="54"/>
      <c r="AA28" s="11"/>
      <c r="AB28" s="54">
        <v>44124</v>
      </c>
      <c r="AC28" s="54"/>
      <c r="AD28" s="11"/>
      <c r="AE28" s="54">
        <v>44155</v>
      </c>
      <c r="AF28" s="54"/>
      <c r="AG28" s="11"/>
      <c r="AH28" s="54">
        <v>44185</v>
      </c>
      <c r="AI28" s="54"/>
      <c r="AJ28" s="54">
        <v>44216</v>
      </c>
      <c r="AK28" s="54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9" t="e">
        <f>E32/D32-1</f>
        <v>#DIV/0!</v>
      </c>
      <c r="E33" s="59"/>
      <c r="F33" s="19"/>
      <c r="G33" s="59" t="e">
        <f>H32/G32-1</f>
        <v>#DIV/0!</v>
      </c>
      <c r="H33" s="59"/>
      <c r="I33" s="19"/>
      <c r="J33" s="59" t="e">
        <f>K32/J32-1</f>
        <v>#DIV/0!</v>
      </c>
      <c r="K33" s="59"/>
      <c r="L33" s="19"/>
      <c r="M33" s="59" t="e">
        <f>N32/M32-1</f>
        <v>#DIV/0!</v>
      </c>
      <c r="N33" s="59"/>
      <c r="O33" s="19"/>
      <c r="P33" s="59" t="e">
        <f>Q32/P32-1</f>
        <v>#DIV/0!</v>
      </c>
      <c r="Q33" s="59"/>
      <c r="R33" s="19"/>
      <c r="S33" s="59" t="e">
        <f>T32/S32-1</f>
        <v>#DIV/0!</v>
      </c>
      <c r="T33" s="59"/>
      <c r="U33" s="19"/>
      <c r="V33" s="59" t="e">
        <f>W32/V32-1</f>
        <v>#DIV/0!</v>
      </c>
      <c r="W33" s="59"/>
      <c r="X33" s="11"/>
      <c r="Y33" s="59" t="e">
        <f>Z32/Y32-1</f>
        <v>#DIV/0!</v>
      </c>
      <c r="Z33" s="59"/>
      <c r="AA33" s="28"/>
      <c r="AB33" s="59" t="e">
        <f>AC32/AB32-1</f>
        <v>#DIV/0!</v>
      </c>
      <c r="AC33" s="59"/>
      <c r="AD33" s="11"/>
      <c r="AE33" s="59" t="e">
        <f>AF32/AE32-1</f>
        <v>#DIV/0!</v>
      </c>
      <c r="AF33" s="59"/>
      <c r="AG33" s="11"/>
      <c r="AH33" s="59" t="e">
        <f>AI32/AH32-1</f>
        <v>#DIV/0!</v>
      </c>
      <c r="AI33" s="59"/>
      <c r="AJ33" s="55" t="e">
        <f>AK32/AJ32-1</f>
        <v>#DIV/0!</v>
      </c>
      <c r="AK33" s="56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60" t="s">
        <v>16</v>
      </c>
      <c r="B47" s="60"/>
      <c r="C47" s="60"/>
      <c r="D47" s="60"/>
      <c r="E47" s="60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2"/>
  <sheetViews>
    <sheetView showGridLines="0" view="pageBreakPreview" zoomScale="60" zoomScaleNormal="100" workbookViewId="0" topLeftCell="A25">
      <selection pane="topLeft" activeCell="F64" sqref="F64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4" t="s">
        <v>14</v>
      </c>
      <c r="B1" s="65"/>
      <c r="C1" s="65"/>
      <c r="D1" s="65"/>
      <c r="E1" s="65"/>
      <c r="F1" s="65"/>
      <c r="G1" s="65"/>
      <c r="H1" s="65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5"/>
      <c r="B2" s="65"/>
      <c r="C2" s="65"/>
      <c r="D2" s="65"/>
      <c r="E2" s="65"/>
      <c r="F2" s="65"/>
      <c r="G2" s="65"/>
      <c r="H2" s="6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5"/>
      <c r="B3" s="65"/>
      <c r="C3" s="65"/>
      <c r="D3" s="65"/>
      <c r="E3" s="65"/>
      <c r="F3" s="65"/>
      <c r="G3" s="65"/>
      <c r="H3" s="6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5"/>
      <c r="B4" s="65"/>
      <c r="C4" s="65"/>
      <c r="D4" s="65"/>
      <c r="E4" s="65"/>
      <c r="F4" s="65"/>
      <c r="G4" s="65"/>
      <c r="H4" s="65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9" t="str">
        <f>C8</f>
        <v>Woonsocket Water Division</v>
      </c>
      <c r="B5" s="69"/>
      <c r="C5" s="69"/>
      <c r="D5" s="69"/>
      <c r="E5" s="69"/>
      <c r="F5" s="69"/>
      <c r="G5" s="69"/>
      <c r="H5" s="6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9"/>
      <c r="B6" s="69"/>
      <c r="C6" s="69"/>
      <c r="D6" s="69"/>
      <c r="E6" s="69"/>
      <c r="F6" s="69"/>
      <c r="G6" s="69"/>
      <c r="H6" s="6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70" t="s">
        <v>42</v>
      </c>
      <c r="B7" s="70"/>
      <c r="C7" s="70"/>
      <c r="D7" s="70"/>
      <c r="E7" s="70"/>
      <c r="F7" s="70"/>
      <c r="G7" s="70"/>
      <c r="H7" s="7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7" t="s">
        <v>48</v>
      </c>
      <c r="D8" s="67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7" t="s">
        <v>37</v>
      </c>
      <c r="D9" s="67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67" t="s">
        <v>36</v>
      </c>
      <c r="D10" s="67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3"/>
      <c r="C12" s="63"/>
      <c r="D12" s="63"/>
      <c r="E12" s="63"/>
      <c r="F12" s="63"/>
      <c r="G12" s="63"/>
      <c r="H12" s="63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1" t="s">
        <v>9</v>
      </c>
      <c r="C15" s="61"/>
      <c r="D15" s="61"/>
      <c r="E15" s="61"/>
      <c r="F15" s="61"/>
      <c r="G15" s="61"/>
      <c r="H15" s="6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8" t="s">
        <v>11</v>
      </c>
      <c r="C16" s="68"/>
      <c r="D16" s="68"/>
      <c r="E16" s="34"/>
      <c r="F16" s="68" t="s">
        <v>10</v>
      </c>
      <c r="G16" s="68"/>
      <c r="H16" s="68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2"/>
      <c r="C34" s="62"/>
      <c r="D34" s="62"/>
      <c r="E34" s="62"/>
      <c r="F34" s="62"/>
      <c r="G34" s="62"/>
      <c r="H34" s="62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6" t="str">
        <f>"Input Water Produced ("&amp;C10&amp;")"</f>
        <v>Input Water Produced (MG)</v>
      </c>
      <c r="C36" s="66"/>
      <c r="D36" s="66"/>
      <c r="E36" s="66"/>
      <c r="F36" s="66"/>
      <c r="G36" s="66"/>
      <c r="H36" s="66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1" t="s">
        <v>13</v>
      </c>
      <c r="C37" s="61"/>
      <c r="D37" s="61"/>
      <c r="E37" s="61"/>
      <c r="F37" s="61"/>
      <c r="G37" s="61"/>
      <c r="H37" s="6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41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51">
        <v>44562</v>
      </c>
      <c r="D62" s="46">
        <v>103.01</v>
      </c>
      <c r="E62" s="47"/>
      <c r="F62" s="46">
        <v>109.99</v>
      </c>
      <c r="G62" s="41"/>
      <c r="H62" s="30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5"/>
      <c r="B63" s="32"/>
      <c r="C63" s="51">
        <v>44593</v>
      </c>
      <c r="D63" s="46">
        <v>107.215</v>
      </c>
      <c r="E63" s="47"/>
      <c r="F63" s="46">
        <v>100.127</v>
      </c>
      <c r="G63" s="28"/>
      <c r="H63" s="28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5"/>
      <c r="B64" s="32"/>
      <c r="C64" s="32"/>
      <c r="D64" s="28" t="s">
        <v>43</v>
      </c>
      <c r="E64" s="28"/>
      <c r="F64" s="28"/>
      <c r="G64" s="28"/>
      <c r="H64" s="28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2"/>
      <c r="B65" s="32"/>
      <c r="C65" s="32"/>
      <c r="D65" s="28"/>
      <c r="E65" s="28"/>
      <c r="F65" s="28"/>
      <c r="G65" s="28"/>
      <c r="H65" s="28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4.4">
      <c r="A88" s="32"/>
      <c r="B88" s="32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4.4">
      <c r="A89" s="32"/>
      <c r="B89" s="32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4:71" ht="14.4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9:71" ht="14.4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9:71" ht="14.4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9:71" ht="14.4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  <row r="311" spans="9:71" ht="14.4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</row>
    <row r="312" spans="9:71" ht="14.4"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 topLeftCell="A46">
      <selection pane="topLeft" activeCell="K49" sqref="K49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70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8.5" customHeight="1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6.25" customHeight="1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44593</v>
      </c>
      <c r="E11" s="26">
        <v>0</v>
      </c>
      <c r="G11" s="26">
        <f>2352.37+489604.68</f>
        <v>491957.05</v>
      </c>
      <c r="I11" s="26">
        <v>227279.54</v>
      </c>
      <c r="K11" s="26">
        <v>510822.39</v>
      </c>
      <c r="M11" s="26">
        <f>SUM(E11:K11)</f>
        <v>1230058.98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44562</v>
      </c>
      <c r="E15" s="26">
        <v>1337074.95</v>
      </c>
      <c r="G15" s="26">
        <v>227279.54</v>
      </c>
      <c r="I15" s="26">
        <v>0</v>
      </c>
      <c r="K15" s="26">
        <v>656856.63</v>
      </c>
      <c r="M15" s="26">
        <f>SUM(E15:K15)</f>
        <v>2221211.12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44228</v>
      </c>
      <c r="E19" s="26">
        <v>0</v>
      </c>
      <c r="G19" s="26">
        <v>1321699.50</v>
      </c>
      <c r="I19" s="26">
        <v>357529.12</v>
      </c>
      <c r="K19" s="26">
        <v>614031.64</v>
      </c>
      <c r="M19" s="26">
        <f>SUM(E19:K19)</f>
        <v>2293260.2600000002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44197</v>
      </c>
      <c r="E23" s="26">
        <v>2025495</v>
      </c>
      <c r="G23" s="26">
        <v>441325.63</v>
      </c>
      <c r="I23" s="26">
        <v>0</v>
      </c>
      <c r="K23" s="26">
        <v>619179.17000000004</v>
      </c>
      <c r="M23" s="26">
        <f>SUM(E23:K23)</f>
        <v>3085999.80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4"/>
      <c r="AD33" s="65"/>
      <c r="AE33" s="65"/>
      <c r="AF33" s="65"/>
      <c r="AG33" s="65"/>
      <c r="AH33" s="65"/>
      <c r="AI33" s="65"/>
      <c r="AJ33" s="65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5"/>
      <c r="AD34" s="65"/>
      <c r="AE34" s="65"/>
      <c r="AF34" s="65"/>
      <c r="AG34" s="65"/>
      <c r="AH34" s="65"/>
      <c r="AI34" s="65"/>
      <c r="AJ34" s="65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5"/>
      <c r="AD35" s="65"/>
      <c r="AE35" s="65"/>
      <c r="AF35" s="65"/>
      <c r="AG35" s="65"/>
      <c r="AH35" s="65"/>
      <c r="AI35" s="65"/>
      <c r="AJ35" s="65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5"/>
      <c r="AD36" s="65"/>
      <c r="AE36" s="65"/>
      <c r="AF36" s="65"/>
      <c r="AG36" s="65"/>
      <c r="AH36" s="65"/>
      <c r="AI36" s="65"/>
      <c r="AJ36" s="65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9"/>
      <c r="AD37" s="69"/>
      <c r="AE37" s="69"/>
      <c r="AF37" s="69"/>
      <c r="AG37" s="69"/>
      <c r="AH37" s="69"/>
      <c r="AI37" s="69"/>
      <c r="AJ37" s="69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9"/>
      <c r="AD38" s="69"/>
      <c r="AE38" s="69"/>
      <c r="AF38" s="69"/>
      <c r="AG38" s="69"/>
      <c r="AH38" s="69"/>
      <c r="AI38" s="69"/>
      <c r="AJ38" s="69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v>44593</v>
      </c>
      <c r="D53" s="25"/>
      <c r="E53" s="26">
        <f>M15-M11</f>
        <v>991152.14000000013</v>
      </c>
      <c r="F53" s="25"/>
      <c r="G53" s="52">
        <v>44562</v>
      </c>
      <c r="H53" s="25"/>
      <c r="I53" s="26">
        <v>818458.69000000018</v>
      </c>
      <c r="K53" s="30"/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v>44228</v>
      </c>
      <c r="D58" s="25"/>
      <c r="E58" s="53">
        <f>M23-M19</f>
        <v>792739.53999999957</v>
      </c>
      <c r="F58" s="25"/>
      <c r="G58" s="52">
        <v>44197</v>
      </c>
      <c r="H58" s="25"/>
      <c r="I58" s="26">
        <v>1123030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2022-03-15T18:52:12Z</dcterms:created>
  <dcterms:modified xsi:type="dcterms:W3CDTF">2022-03-15T18:52:12Z</dcterms:modified>
  <cp:category/>
  <cp:contentType/>
  <cp:contentStatus/>
  <cp:revision>1</cp:revision>
</cp:coreProperties>
</file>