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55859AC0-1C3F-4CF3-A09A-1334F38F9AA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<sst xmlns="http://schemas.openxmlformats.org/spreadsheetml/2006/main" count="192" uniqueCount="61">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</sst>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808"/>
        <c:axId val="159662848"/>
      </c:barChart>
      <c:catAx>
        <c:axId val="2082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2848"/>
        <c:crosses val="autoZero"/>
        <c:auto val="1"/>
        <c:lblAlgn val="ctr"/>
        <c:lblOffset val="100"/>
        <c:noMultiLvlLbl val="0"/>
      </c:catAx>
      <c:valAx>
        <c:axId val="1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64096"/>
        <c:axId val="172974080"/>
      </c:barChart>
      <c:catAx>
        <c:axId val="172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2480"/>
        <c:axId val="173014016"/>
      </c:barChart>
      <c:catAx>
        <c:axId val="173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4016"/>
        <c:crosses val="autoZero"/>
        <c:auto val="1"/>
        <c:lblAlgn val="ctr"/>
        <c:lblOffset val="100"/>
        <c:noMultiLvlLbl val="0"/>
      </c:catAx>
      <c:valAx>
        <c:axId val="1730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5088"/>
        <c:axId val="184506624"/>
      </c:bar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noMultiLvlLbl val="0"/>
      </c:catAx>
      <c:valAx>
        <c:axId val="184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46"/>
      <c r="Z1" s="46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4" t="str">
        <f>'Demand Input'!C8</f>
        <v>Providence Water Supply Board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5" t="s">
        <v>8</v>
      </c>
      <c r="E31" s="65"/>
      <c r="F31" s="16"/>
      <c r="G31" s="65" t="s">
        <v>9</v>
      </c>
      <c r="H31" s="65"/>
      <c r="I31" s="16"/>
      <c r="J31" s="65" t="s">
        <v>10</v>
      </c>
      <c r="K31" s="65"/>
      <c r="L31" s="16"/>
      <c r="M31" s="65" t="s">
        <v>2</v>
      </c>
      <c r="N31" s="65"/>
      <c r="O31" s="16"/>
      <c r="P31" s="65" t="s">
        <v>11</v>
      </c>
      <c r="Q31" s="65"/>
      <c r="R31" s="16"/>
      <c r="S31" s="65" t="s">
        <v>12</v>
      </c>
      <c r="T31" s="65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5" t="s">
        <v>13</v>
      </c>
      <c r="E38" s="65"/>
      <c r="F38" s="28"/>
      <c r="G38" s="65" t="s">
        <v>49</v>
      </c>
      <c r="H38" s="6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2" t="s">
        <v>23</v>
      </c>
      <c r="B50" s="62"/>
      <c r="C50" s="62"/>
      <c r="D50" s="62"/>
      <c r="E50" s="62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F15" zoomScaleNormal="100" zoomScaleSheetLayoutView="100" workbookViewId="0">
      <selection activeCell="I38" sqref="I38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71" t="s">
        <v>21</v>
      </c>
      <c r="B1" s="72"/>
      <c r="C1" s="72"/>
      <c r="D1" s="72"/>
      <c r="E1" s="72"/>
      <c r="F1" s="72"/>
      <c r="G1" s="72"/>
      <c r="H1" s="7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72"/>
      <c r="B2" s="72"/>
      <c r="C2" s="72"/>
      <c r="D2" s="72"/>
      <c r="E2" s="72"/>
      <c r="F2" s="72"/>
      <c r="G2" s="72"/>
      <c r="H2" s="7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72"/>
      <c r="B3" s="72"/>
      <c r="C3" s="72"/>
      <c r="D3" s="72"/>
      <c r="E3" s="72"/>
      <c r="F3" s="72"/>
      <c r="G3" s="72"/>
      <c r="H3" s="7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72"/>
      <c r="B4" s="72"/>
      <c r="C4" s="72"/>
      <c r="D4" s="72"/>
      <c r="E4" s="72"/>
      <c r="F4" s="72"/>
      <c r="G4" s="72"/>
      <c r="H4" s="72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2"/>
      <c r="B5" s="32"/>
      <c r="C5" s="73" t="str">
        <f>C8</f>
        <v>Providence Water Supply Board</v>
      </c>
      <c r="D5" s="73"/>
      <c r="E5" s="73"/>
      <c r="F5" s="73"/>
      <c r="G5" s="73"/>
      <c r="H5" s="7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2"/>
      <c r="B6" s="32"/>
      <c r="C6" s="73"/>
      <c r="D6" s="73"/>
      <c r="E6" s="73"/>
      <c r="F6" s="73"/>
      <c r="G6" s="73"/>
      <c r="H6" s="7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3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3"/>
      <c r="B8" s="34" t="s">
        <v>19</v>
      </c>
      <c r="C8" s="75" t="s">
        <v>58</v>
      </c>
      <c r="D8" s="75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3"/>
      <c r="B9" s="34" t="s">
        <v>15</v>
      </c>
      <c r="C9" s="75" t="s">
        <v>48</v>
      </c>
      <c r="D9" s="75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3"/>
      <c r="B10" s="34" t="s">
        <v>18</v>
      </c>
      <c r="C10" s="75" t="s">
        <v>47</v>
      </c>
      <c r="D10" s="75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5"/>
      <c r="B12" s="70"/>
      <c r="C12" s="70"/>
      <c r="D12" s="70"/>
      <c r="E12" s="70"/>
      <c r="F12" s="70"/>
      <c r="G12" s="70"/>
      <c r="H12" s="70"/>
      <c r="I12" s="28"/>
      <c r="J12" s="28"/>
      <c r="K12" s="31"/>
      <c r="L12" s="28"/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6"/>
      <c r="B14" s="74" t="str">
        <f>"Input Customer Demand ("&amp;C9&amp;")"</f>
        <v>Input Customer Demand (Ccf)</v>
      </c>
      <c r="C14" s="74"/>
      <c r="D14" s="74"/>
      <c r="E14" s="74"/>
      <c r="F14" s="74"/>
      <c r="G14" s="74"/>
      <c r="H14" s="7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6"/>
      <c r="B15" s="68" t="s">
        <v>16</v>
      </c>
      <c r="C15" s="68"/>
      <c r="D15" s="68"/>
      <c r="E15" s="68"/>
      <c r="F15" s="68"/>
      <c r="G15" s="68"/>
      <c r="H15" s="68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5"/>
      <c r="B16" s="67" t="s">
        <v>17</v>
      </c>
      <c r="C16" s="67"/>
      <c r="D16" s="67"/>
      <c r="E16" s="35"/>
      <c r="F16" s="67" t="s">
        <v>54</v>
      </c>
      <c r="G16" s="67"/>
      <c r="H16" s="67"/>
      <c r="I16" s="67" t="s">
        <v>59</v>
      </c>
      <c r="J16" s="67"/>
      <c r="K16" s="67"/>
      <c r="L16" s="67" t="s">
        <v>60</v>
      </c>
      <c r="M16" s="67"/>
      <c r="N16" s="67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18" t="s">
        <v>4</v>
      </c>
      <c r="M17" s="18" t="s">
        <v>5</v>
      </c>
      <c r="N17" s="18" t="s">
        <v>6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0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20">
        <v>624106.96</v>
      </c>
      <c r="M18" s="20">
        <v>301797.55</v>
      </c>
      <c r="N18" s="20">
        <v>937572.30200000003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0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20">
        <v>599391.78</v>
      </c>
      <c r="M19" s="20">
        <v>259629.05800000002</v>
      </c>
      <c r="N19" s="20">
        <v>720220.69700000004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0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20">
        <v>655819.1100000001</v>
      </c>
      <c r="M20" s="20">
        <v>327511.25699999998</v>
      </c>
      <c r="N20" s="20">
        <v>836577.23800000001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0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20">
        <v>541874.62</v>
      </c>
      <c r="M21" s="20">
        <v>286839.58299999998</v>
      </c>
      <c r="N21" s="20">
        <v>718863.03700000001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0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20">
        <v>555312.23</v>
      </c>
      <c r="M22" s="20">
        <v>269591.94</v>
      </c>
      <c r="N22" s="20">
        <v>944850.85699999996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0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20"/>
      <c r="M23" s="20"/>
      <c r="N23" s="2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0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20"/>
      <c r="M24" s="20"/>
      <c r="N24" s="2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0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20"/>
      <c r="M25" s="20"/>
      <c r="N25" s="2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0" t="s">
        <v>49</v>
      </c>
      <c r="B26" s="57">
        <v>769938</v>
      </c>
      <c r="C26" s="57">
        <v>390084</v>
      </c>
      <c r="D26" s="57">
        <v>1117474</v>
      </c>
      <c r="E26" s="21"/>
      <c r="F26" s="57">
        <v>816948.37</v>
      </c>
      <c r="G26" s="57">
        <v>337663.69</v>
      </c>
      <c r="H26" s="57">
        <v>1450543.6</v>
      </c>
      <c r="I26" s="57">
        <v>747189.94</v>
      </c>
      <c r="J26" s="57">
        <v>337510.29</v>
      </c>
      <c r="K26" s="57">
        <v>1159154.98</v>
      </c>
      <c r="L26" s="57"/>
      <c r="M26" s="57"/>
      <c r="N26" s="57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0" t="s">
        <v>50</v>
      </c>
      <c r="B27" s="57">
        <v>717514.6</v>
      </c>
      <c r="C27" s="57">
        <v>383327.3</v>
      </c>
      <c r="D27" s="57">
        <v>990426.03</v>
      </c>
      <c r="E27" s="21"/>
      <c r="F27" s="57">
        <v>773312.4</v>
      </c>
      <c r="G27" s="57">
        <v>324650.3</v>
      </c>
      <c r="H27" s="57">
        <v>1116227.04</v>
      </c>
      <c r="I27" s="57">
        <v>1384964.9300000002</v>
      </c>
      <c r="J27" s="57">
        <v>611711.48600000003</v>
      </c>
      <c r="K27" s="57">
        <v>863358.56599999999</v>
      </c>
      <c r="L27" s="57"/>
      <c r="M27" s="57"/>
      <c r="N27" s="57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0" t="s">
        <v>51</v>
      </c>
      <c r="B28" s="57">
        <v>588183.25</v>
      </c>
      <c r="C28" s="57">
        <v>324087.34999999998</v>
      </c>
      <c r="D28" s="57">
        <v>652853.28</v>
      </c>
      <c r="E28" s="21"/>
      <c r="F28" s="57">
        <v>665154.3899999999</v>
      </c>
      <c r="G28" s="57">
        <v>294139.772</v>
      </c>
      <c r="H28" s="57">
        <v>661806.84</v>
      </c>
      <c r="I28" s="57">
        <v>612220.99</v>
      </c>
      <c r="J28" s="57">
        <v>286203.55099999998</v>
      </c>
      <c r="K28" s="57">
        <v>675590.28599999996</v>
      </c>
      <c r="L28" s="57"/>
      <c r="M28" s="57"/>
      <c r="N28" s="57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0" t="s">
        <v>52</v>
      </c>
      <c r="B29" s="57">
        <v>560340.91999999993</v>
      </c>
      <c r="C29" s="57">
        <v>285257.58999999997</v>
      </c>
      <c r="D29" s="57">
        <v>738894.49</v>
      </c>
      <c r="E29" s="21"/>
      <c r="F29" s="57">
        <v>580676.35199999996</v>
      </c>
      <c r="G29" s="57">
        <v>247224.83</v>
      </c>
      <c r="H29" s="57">
        <v>693308.35400000005</v>
      </c>
      <c r="I29" s="57">
        <v>575564.93999999994</v>
      </c>
      <c r="J29" s="57">
        <v>314580.75800000003</v>
      </c>
      <c r="K29" s="57">
        <v>656449.44299999997</v>
      </c>
      <c r="L29" s="57"/>
      <c r="M29" s="57"/>
      <c r="N29" s="57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5"/>
      <c r="B31" s="69"/>
      <c r="C31" s="69"/>
      <c r="D31" s="69"/>
      <c r="E31" s="69"/>
      <c r="F31" s="69"/>
      <c r="G31" s="69"/>
      <c r="H31" s="69"/>
      <c r="I31" s="28"/>
      <c r="J31" s="28"/>
      <c r="K31" s="31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6"/>
      <c r="B33" s="74" t="str">
        <f>"Input Water Produced ("&amp;C10&amp;")"</f>
        <v>Input Water Produced (MGD)</v>
      </c>
      <c r="C33" s="74"/>
      <c r="D33" s="74"/>
      <c r="E33" s="74"/>
      <c r="F33" s="74"/>
      <c r="G33" s="74"/>
      <c r="H33" s="7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6"/>
      <c r="B34" s="68" t="s">
        <v>20</v>
      </c>
      <c r="C34" s="68"/>
      <c r="D34" s="68"/>
      <c r="E34" s="68"/>
      <c r="F34" s="68"/>
      <c r="G34" s="68"/>
      <c r="H34" s="68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6"/>
      <c r="B35" s="33"/>
      <c r="C35" s="37" t="s">
        <v>3</v>
      </c>
      <c r="D35" s="38" t="s">
        <v>17</v>
      </c>
      <c r="E35" s="39"/>
      <c r="F35" s="38" t="s">
        <v>54</v>
      </c>
      <c r="G35" s="38" t="s">
        <v>59</v>
      </c>
      <c r="H35" s="38" t="s">
        <v>60</v>
      </c>
      <c r="I35" s="28"/>
      <c r="J35" s="28"/>
      <c r="K35" s="31"/>
      <c r="L35" s="28"/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6"/>
      <c r="B36" s="33"/>
      <c r="C36" s="40" t="s">
        <v>53</v>
      </c>
      <c r="D36" s="53">
        <v>47.76</v>
      </c>
      <c r="E36" s="41"/>
      <c r="F36" s="53">
        <v>49.77</v>
      </c>
      <c r="G36" s="53">
        <v>46.27</v>
      </c>
      <c r="H36" s="53">
        <v>48.81</v>
      </c>
      <c r="I36" s="28"/>
      <c r="J36" s="28"/>
      <c r="K36" s="31"/>
      <c r="L36" s="28"/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6"/>
      <c r="B37" s="33"/>
      <c r="C37" s="40" t="s">
        <v>8</v>
      </c>
      <c r="D37" s="53">
        <v>50.84</v>
      </c>
      <c r="E37" s="41"/>
      <c r="F37" s="53">
        <v>50.11</v>
      </c>
      <c r="G37" s="53">
        <v>47.36</v>
      </c>
      <c r="H37" s="53">
        <v>51.8</v>
      </c>
      <c r="I37" s="28"/>
      <c r="J37" s="28"/>
      <c r="K37" s="31"/>
      <c r="L37" s="28"/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6"/>
      <c r="B38" s="33"/>
      <c r="C38" s="40" t="s">
        <v>9</v>
      </c>
      <c r="D38" s="53">
        <v>51.85</v>
      </c>
      <c r="E38" s="41"/>
      <c r="F38" s="53">
        <v>52.27</v>
      </c>
      <c r="G38" s="53">
        <v>46.91</v>
      </c>
      <c r="H38" s="53">
        <v>50.24</v>
      </c>
      <c r="I38" s="28"/>
      <c r="J38" s="28"/>
      <c r="K38" s="31"/>
      <c r="L38" s="28"/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6"/>
      <c r="B39" s="33"/>
      <c r="C39" s="40" t="s">
        <v>10</v>
      </c>
      <c r="D39" s="53">
        <v>52.78</v>
      </c>
      <c r="E39" s="41"/>
      <c r="F39" s="53">
        <v>49.07</v>
      </c>
      <c r="G39" s="53">
        <v>51.2</v>
      </c>
      <c r="H39" s="53">
        <v>50.3</v>
      </c>
      <c r="I39" s="28"/>
      <c r="J39" s="28"/>
      <c r="K39" s="31"/>
      <c r="L39" s="28"/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6"/>
      <c r="B40" s="33"/>
      <c r="C40" s="40" t="s">
        <v>2</v>
      </c>
      <c r="D40" s="53">
        <v>57.16</v>
      </c>
      <c r="E40" s="41"/>
      <c r="F40" s="53">
        <v>57.41</v>
      </c>
      <c r="G40" s="53">
        <v>60.29</v>
      </c>
      <c r="H40" s="53">
        <v>61.3</v>
      </c>
      <c r="I40" s="28"/>
      <c r="J40" s="28"/>
      <c r="K40" s="31"/>
      <c r="L40" s="28"/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6"/>
      <c r="B41" s="33"/>
      <c r="C41" s="40" t="s">
        <v>11</v>
      </c>
      <c r="D41" s="53">
        <v>66.11</v>
      </c>
      <c r="E41" s="41"/>
      <c r="F41" s="53">
        <v>77.05</v>
      </c>
      <c r="G41" s="53">
        <v>73.45</v>
      </c>
      <c r="H41" s="53"/>
      <c r="I41" s="28"/>
      <c r="J41" s="28"/>
      <c r="K41" s="31"/>
      <c r="L41" s="28"/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6"/>
      <c r="B42" s="33"/>
      <c r="C42" s="40" t="s">
        <v>12</v>
      </c>
      <c r="D42" s="53">
        <v>79.53</v>
      </c>
      <c r="E42" s="41"/>
      <c r="F42" s="53">
        <v>80.48</v>
      </c>
      <c r="G42" s="53">
        <v>63.9</v>
      </c>
      <c r="H42" s="53"/>
      <c r="I42" s="28"/>
      <c r="J42" s="28"/>
      <c r="K42" s="31"/>
      <c r="L42" s="28"/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6"/>
      <c r="B43" s="33"/>
      <c r="C43" s="40" t="s">
        <v>13</v>
      </c>
      <c r="D43" s="53">
        <v>77.55</v>
      </c>
      <c r="E43" s="41"/>
      <c r="F43" s="53">
        <v>79.290000000000006</v>
      </c>
      <c r="G43" s="53">
        <v>68.010000000000005</v>
      </c>
      <c r="H43" s="53"/>
      <c r="I43" s="28"/>
      <c r="J43" s="28"/>
      <c r="K43" s="31"/>
      <c r="L43" s="28"/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6"/>
      <c r="B44" s="33"/>
      <c r="C44" s="55" t="s">
        <v>49</v>
      </c>
      <c r="D44" s="56">
        <v>69.930000000000007</v>
      </c>
      <c r="E44" s="28"/>
      <c r="F44" s="56">
        <v>71.41</v>
      </c>
      <c r="G44" s="56">
        <v>61.27</v>
      </c>
      <c r="H44" s="56"/>
      <c r="I44" s="28"/>
      <c r="J44" s="28"/>
      <c r="K44" s="31"/>
      <c r="L44" s="28"/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6"/>
      <c r="B45" s="33"/>
      <c r="C45" s="40" t="s">
        <v>50</v>
      </c>
      <c r="D45" s="58">
        <v>58.57</v>
      </c>
      <c r="E45" s="28"/>
      <c r="F45" s="58">
        <v>54.66</v>
      </c>
      <c r="G45" s="58">
        <v>54.92</v>
      </c>
      <c r="H45" s="58"/>
      <c r="I45" s="28"/>
      <c r="J45" s="28"/>
      <c r="K45" s="31"/>
      <c r="L45" s="28"/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6"/>
      <c r="B46" s="33"/>
      <c r="C46" s="40" t="s">
        <v>51</v>
      </c>
      <c r="D46" s="58">
        <v>51.34</v>
      </c>
      <c r="E46" s="28"/>
      <c r="F46" s="58">
        <v>47.44</v>
      </c>
      <c r="G46" s="58">
        <v>48.19</v>
      </c>
      <c r="H46" s="58"/>
      <c r="I46" s="28"/>
      <c r="J46" s="28"/>
      <c r="K46" s="31"/>
      <c r="L46" s="28"/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6"/>
      <c r="B47" s="33"/>
      <c r="C47" s="40" t="s">
        <v>52</v>
      </c>
      <c r="D47" s="58">
        <v>49.72</v>
      </c>
      <c r="E47" s="28"/>
      <c r="F47" s="58">
        <v>45.95</v>
      </c>
      <c r="G47" s="58">
        <v>47.74</v>
      </c>
      <c r="H47" s="58"/>
      <c r="I47" s="28"/>
      <c r="J47" s="28"/>
      <c r="K47" s="31"/>
      <c r="L47" s="28"/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6"/>
      <c r="B48" s="33"/>
      <c r="C48" s="33"/>
      <c r="D48" s="28"/>
      <c r="E48" s="28"/>
      <c r="F48" s="28"/>
      <c r="G48" s="28"/>
      <c r="H48" s="28"/>
      <c r="I48" s="28"/>
      <c r="J48" s="28"/>
      <c r="K48" s="31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3"/>
      <c r="B49" s="33"/>
      <c r="C49" s="33"/>
      <c r="D49" s="28"/>
      <c r="E49" s="28"/>
      <c r="F49" s="28"/>
      <c r="G49" s="28"/>
      <c r="H49" s="28"/>
      <c r="I49" s="28"/>
      <c r="J49" s="28"/>
      <c r="K49" s="31"/>
      <c r="L49" s="28"/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L16:N16"/>
    <mergeCell ref="I16:K16"/>
    <mergeCell ref="B34:H34"/>
    <mergeCell ref="B31:H31"/>
    <mergeCell ref="B12:H12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zoomScale="90" zoomScaleNormal="100" zoomScaleSheetLayoutView="90" workbookViewId="0">
      <selection activeCell="U52" sqref="U52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1"/>
      <c r="W1" s="31"/>
      <c r="X1" s="31"/>
      <c r="Y1" s="31"/>
      <c r="Z1" s="31"/>
    </row>
    <row r="2" spans="1:26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X2" s="31"/>
      <c r="Y2" s="31"/>
      <c r="Z2" s="31"/>
    </row>
    <row r="3" spans="1:26" ht="18" x14ac:dyDescent="0.35">
      <c r="A3" s="33"/>
      <c r="B3" s="44" t="s">
        <v>25</v>
      </c>
      <c r="C3" s="33"/>
      <c r="D3" s="33"/>
      <c r="E3" s="33"/>
      <c r="F3" s="33"/>
      <c r="G3" s="59" t="s">
        <v>55</v>
      </c>
      <c r="H3" s="60"/>
      <c r="I3" s="60"/>
      <c r="J3" s="60"/>
      <c r="K3" s="60"/>
      <c r="L3" s="60"/>
      <c r="M3" s="60"/>
      <c r="N3" s="60"/>
      <c r="O3" s="60"/>
      <c r="P3" s="60"/>
      <c r="Q3" s="33"/>
      <c r="R3" s="33"/>
      <c r="S3" s="33"/>
      <c r="T3" s="33"/>
      <c r="U3" s="33"/>
      <c r="V3" s="31"/>
      <c r="W3" s="31"/>
      <c r="X3" s="31"/>
      <c r="Y3" s="31"/>
      <c r="Z3" s="31"/>
    </row>
    <row r="4" spans="1:26" ht="18" x14ac:dyDescent="0.35">
      <c r="A4" s="33"/>
      <c r="B4" s="33"/>
      <c r="C4" s="33"/>
      <c r="D4" s="33"/>
      <c r="E4" s="33"/>
      <c r="F4" s="33"/>
      <c r="G4" s="59" t="s">
        <v>56</v>
      </c>
      <c r="H4" s="60"/>
      <c r="I4" s="60"/>
      <c r="J4" s="60"/>
      <c r="K4" s="60"/>
      <c r="L4" s="60"/>
      <c r="M4" s="60"/>
      <c r="N4" s="60"/>
      <c r="O4" s="60"/>
      <c r="P4" s="60"/>
      <c r="Q4" s="33"/>
      <c r="R4" s="33"/>
      <c r="S4" s="33"/>
      <c r="T4" s="33"/>
      <c r="U4" s="33"/>
      <c r="V4" s="31"/>
      <c r="W4" s="31"/>
      <c r="X4" s="31"/>
      <c r="Y4" s="31"/>
      <c r="Z4" s="31"/>
    </row>
    <row r="5" spans="1:26" x14ac:dyDescent="0.3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1"/>
      <c r="W5" s="31"/>
      <c r="X5" s="31"/>
      <c r="Y5" s="31"/>
      <c r="Z5" s="31"/>
    </row>
    <row r="6" spans="1:26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2</v>
      </c>
      <c r="E8" s="26">
        <v>5970397.9299999997</v>
      </c>
      <c r="G8" s="26">
        <v>1025872.63</v>
      </c>
      <c r="H8" s="49"/>
      <c r="I8" s="47">
        <v>599607.68000000005</v>
      </c>
      <c r="K8" s="26">
        <v>371075.83</v>
      </c>
      <c r="M8" s="26">
        <v>2214755.36</v>
      </c>
      <c r="O8" s="26">
        <f>SUM(E8,G8,I8,K8,M8)</f>
        <v>10181709.43</v>
      </c>
      <c r="P8" s="8"/>
      <c r="V8" s="31"/>
      <c r="W8" s="31"/>
      <c r="X8" s="31"/>
      <c r="Y8" s="31"/>
      <c r="Z8" s="31"/>
    </row>
    <row r="9" spans="1:26" x14ac:dyDescent="0.3">
      <c r="C9" s="50" t="s">
        <v>27</v>
      </c>
      <c r="D9" s="25"/>
      <c r="E9" s="51" t="s">
        <v>28</v>
      </c>
      <c r="F9" s="51"/>
      <c r="G9" s="51" t="s">
        <v>43</v>
      </c>
      <c r="H9" s="51"/>
      <c r="I9" s="51" t="s">
        <v>44</v>
      </c>
      <c r="J9" s="51"/>
      <c r="K9" s="51" t="s">
        <v>45</v>
      </c>
      <c r="L9" s="51"/>
      <c r="M9" s="51" t="s">
        <v>29</v>
      </c>
      <c r="N9" s="51"/>
      <c r="O9" s="51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10</v>
      </c>
      <c r="E12" s="26">
        <v>5630619.7199999997</v>
      </c>
      <c r="G12" s="26">
        <v>1080073.28</v>
      </c>
      <c r="H12" s="49"/>
      <c r="I12" s="47">
        <v>504875.05</v>
      </c>
      <c r="K12" s="26">
        <v>358618.3</v>
      </c>
      <c r="M12" s="26">
        <v>2307120.9500000002</v>
      </c>
      <c r="O12" s="26">
        <f>SUM(E12,G12,I12,K12,M12)</f>
        <v>9881307.3000000007</v>
      </c>
      <c r="P12" s="8"/>
      <c r="V12" s="31"/>
      <c r="W12" s="31"/>
      <c r="X12" s="31"/>
      <c r="Y12" s="31"/>
      <c r="Z12" s="31"/>
    </row>
    <row r="13" spans="1:26" x14ac:dyDescent="0.3">
      <c r="C13" s="51" t="s">
        <v>31</v>
      </c>
      <c r="D13" s="25"/>
      <c r="E13" s="51" t="s">
        <v>28</v>
      </c>
      <c r="F13" s="51"/>
      <c r="G13" s="51" t="s">
        <v>43</v>
      </c>
      <c r="H13" s="51"/>
      <c r="I13" s="51" t="s">
        <v>44</v>
      </c>
      <c r="J13" s="51"/>
      <c r="K13" s="51" t="s">
        <v>45</v>
      </c>
      <c r="L13" s="51"/>
      <c r="M13" s="51" t="s">
        <v>29</v>
      </c>
      <c r="N13" s="51"/>
      <c r="O13" s="51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2</v>
      </c>
      <c r="E16" s="26">
        <v>6152473.4500000002</v>
      </c>
      <c r="G16" s="26">
        <v>884402.74</v>
      </c>
      <c r="H16" s="49">
        <v>430530.69</v>
      </c>
      <c r="I16" s="47">
        <v>913891.88</v>
      </c>
      <c r="K16" s="26">
        <v>280399.95</v>
      </c>
      <c r="M16" s="26">
        <v>2418535.83</v>
      </c>
      <c r="O16" s="26">
        <f>SUM(E16,G16,I16,K16,M16)</f>
        <v>10649703.850000001</v>
      </c>
      <c r="P16" s="8"/>
      <c r="V16" s="31"/>
      <c r="W16" s="31"/>
      <c r="X16" s="31"/>
      <c r="Y16" s="31"/>
      <c r="Z16" s="31"/>
    </row>
    <row r="17" spans="1:26" x14ac:dyDescent="0.3">
      <c r="C17" s="51" t="s">
        <v>32</v>
      </c>
      <c r="D17" s="25"/>
      <c r="E17" s="51" t="s">
        <v>28</v>
      </c>
      <c r="F17" s="51"/>
      <c r="G17" s="51" t="s">
        <v>43</v>
      </c>
      <c r="H17" s="51"/>
      <c r="I17" s="51" t="s">
        <v>44</v>
      </c>
      <c r="J17" s="51"/>
      <c r="K17" s="51" t="s">
        <v>45</v>
      </c>
      <c r="L17" s="51"/>
      <c r="M17" s="51" t="s">
        <v>29</v>
      </c>
      <c r="N17" s="51"/>
      <c r="O17" s="51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10</v>
      </c>
      <c r="E20" s="26">
        <v>4369825.47</v>
      </c>
      <c r="G20" s="26">
        <v>1088648.45</v>
      </c>
      <c r="H20" s="49">
        <v>430530.69</v>
      </c>
      <c r="I20" s="47">
        <v>396899.83</v>
      </c>
      <c r="K20" s="26">
        <v>910560.05</v>
      </c>
      <c r="M20" s="26">
        <v>1901767.82</v>
      </c>
      <c r="O20" s="26">
        <f>SUM(E20,G20,I20,K20,M20)</f>
        <v>8667701.6199999992</v>
      </c>
      <c r="P20" s="8"/>
      <c r="V20" s="31"/>
      <c r="W20" s="31"/>
      <c r="X20" s="31"/>
      <c r="Y20" s="31"/>
      <c r="Z20" s="31"/>
    </row>
    <row r="21" spans="1:26" x14ac:dyDescent="0.3">
      <c r="C21" s="51" t="s">
        <v>33</v>
      </c>
      <c r="D21" s="25"/>
      <c r="E21" s="51" t="s">
        <v>28</v>
      </c>
      <c r="F21" s="51"/>
      <c r="G21" s="51" t="s">
        <v>43</v>
      </c>
      <c r="H21" s="51"/>
      <c r="I21" s="51" t="s">
        <v>44</v>
      </c>
      <c r="J21" s="51"/>
      <c r="K21" s="51" t="s">
        <v>45</v>
      </c>
      <c r="L21" s="51"/>
      <c r="M21" s="51" t="s">
        <v>29</v>
      </c>
      <c r="N21" s="51"/>
      <c r="O21" s="51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3"/>
      <c r="B24" s="44" t="s">
        <v>34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1"/>
      <c r="W24" s="31"/>
      <c r="X24" s="31"/>
      <c r="Y24" s="31"/>
      <c r="Z24" s="31"/>
    </row>
    <row r="25" spans="1:26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1"/>
      <c r="W25" s="31"/>
      <c r="X25" s="31"/>
      <c r="Y25" s="31"/>
      <c r="Z25" s="31"/>
    </row>
    <row r="26" spans="1:26" x14ac:dyDescent="0.3">
      <c r="A26" s="33"/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1"/>
      <c r="W26" s="31"/>
      <c r="X26" s="31"/>
      <c r="Y26" s="31"/>
      <c r="Z26" s="31"/>
    </row>
    <row r="27" spans="1:26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1"/>
      <c r="W27" s="31"/>
      <c r="X27" s="31"/>
      <c r="Y27" s="31"/>
      <c r="Z27" s="31"/>
    </row>
    <row r="28" spans="1:26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1"/>
      <c r="W28" s="31"/>
      <c r="X28" s="31"/>
      <c r="Y28" s="31"/>
      <c r="Z28" s="31"/>
    </row>
    <row r="29" spans="1:26" x14ac:dyDescent="0.3">
      <c r="A29" s="45"/>
      <c r="B29" s="45"/>
      <c r="C29" s="24" t="s">
        <v>10</v>
      </c>
      <c r="D29" s="45"/>
      <c r="E29" s="20" t="s">
        <v>46</v>
      </c>
      <c r="F29" s="45"/>
      <c r="G29" s="26" t="s">
        <v>46</v>
      </c>
      <c r="H29" s="47"/>
      <c r="I29" s="47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2"/>
      <c r="L30" s="42"/>
      <c r="M30" s="42"/>
      <c r="N30" s="42"/>
      <c r="O30" s="42"/>
      <c r="P30" s="42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2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7"/>
      <c r="I33" s="47"/>
      <c r="J33" s="25"/>
      <c r="K33" s="42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2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2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2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7"/>
      <c r="I37" s="47"/>
      <c r="J37" s="25"/>
      <c r="K37" s="42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2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2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2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7"/>
      <c r="I41" s="47"/>
      <c r="J41" s="25"/>
      <c r="K41" s="42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2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2"/>
      <c r="L43" s="31"/>
      <c r="M43" s="31"/>
      <c r="N43" s="31"/>
      <c r="O43" s="31"/>
      <c r="V43" s="31"/>
      <c r="W43" s="31"/>
      <c r="X43" s="31"/>
    </row>
    <row r="44" spans="1:24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  <c r="N44" s="31"/>
      <c r="O44" s="31"/>
      <c r="V44" s="31"/>
      <c r="W44" s="31"/>
      <c r="X44" s="31"/>
    </row>
    <row r="45" spans="1:24" ht="18" x14ac:dyDescent="0.35">
      <c r="A45" s="33"/>
      <c r="B45" s="44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1"/>
      <c r="M45" s="54"/>
      <c r="N45" s="31"/>
      <c r="O45" s="31"/>
      <c r="V45" s="31"/>
      <c r="W45" s="31"/>
      <c r="X45" s="31"/>
    </row>
    <row r="46" spans="1:24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1"/>
      <c r="M46" s="31"/>
      <c r="N46" s="31"/>
      <c r="O46" s="31"/>
      <c r="V46" s="31"/>
      <c r="W46" s="31"/>
      <c r="X46" s="31"/>
    </row>
    <row r="47" spans="1:24" x14ac:dyDescent="0.3">
      <c r="A47" s="33"/>
      <c r="B47" s="33"/>
      <c r="C47" s="33" t="s">
        <v>39</v>
      </c>
      <c r="D47" s="33"/>
      <c r="E47" s="33"/>
      <c r="F47" s="33"/>
      <c r="G47" s="33"/>
      <c r="H47" s="33"/>
      <c r="I47" s="33"/>
      <c r="J47" s="33"/>
      <c r="K47" s="33"/>
      <c r="L47" s="31"/>
      <c r="M47" s="31"/>
      <c r="N47" s="31"/>
      <c r="O47" s="31"/>
      <c r="V47" s="31"/>
      <c r="W47" s="31"/>
      <c r="X47" s="31"/>
    </row>
    <row r="48" spans="1:24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2</v>
      </c>
      <c r="D50" s="25"/>
      <c r="E50" s="61">
        <v>6331754.4000000004</v>
      </c>
      <c r="F50" s="25"/>
      <c r="G50" s="24" t="s">
        <v>10</v>
      </c>
      <c r="H50" s="48"/>
      <c r="I50" s="48"/>
      <c r="J50" s="25"/>
      <c r="K50" s="61">
        <v>7131926.6600000001</v>
      </c>
      <c r="M50" s="31"/>
      <c r="N50" s="31"/>
      <c r="O50" s="31"/>
      <c r="V50" s="31"/>
      <c r="W50" s="31"/>
      <c r="X50" s="31"/>
    </row>
    <row r="51" spans="1:24" x14ac:dyDescent="0.3">
      <c r="C51" s="51" t="s">
        <v>27</v>
      </c>
      <c r="D51" s="25"/>
      <c r="E51" s="52" t="s">
        <v>40</v>
      </c>
      <c r="F51" s="25"/>
      <c r="G51" s="51" t="s">
        <v>31</v>
      </c>
      <c r="H51" s="25"/>
      <c r="I51" s="25"/>
      <c r="J51" s="25"/>
      <c r="K51" s="52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57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2</v>
      </c>
      <c r="D55" s="25"/>
      <c r="E55" s="61">
        <v>5511390.3600000003</v>
      </c>
      <c r="F55" s="25"/>
      <c r="G55" s="24" t="s">
        <v>10</v>
      </c>
      <c r="H55" s="48"/>
      <c r="I55" s="48"/>
      <c r="J55" s="25"/>
      <c r="K55" s="26">
        <v>5656476.8499999996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2" t="s">
        <v>41</v>
      </c>
      <c r="D56" s="51"/>
      <c r="E56" s="52" t="s">
        <v>40</v>
      </c>
      <c r="F56" s="51"/>
      <c r="G56" s="52" t="s">
        <v>42</v>
      </c>
      <c r="H56" s="52"/>
      <c r="I56" s="52"/>
      <c r="J56" s="51"/>
      <c r="K56" s="52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2022-06-17T17:26:26Z</cp:lastPrinted>
  <dcterms:created xsi:type="dcterms:W3CDTF">2020-04-08T14:34:01Z</dcterms:created>
  <dcterms:modified xsi:type="dcterms:W3CDTF">2022-06-17T17:26:59Z</dcterms:modified>
</cp:coreProperties>
</file>