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AXES\Accounting_Tax\Reporting\Regulatory\RI Energy\Hold Harmless Calculation\PUC Data Requests\"/>
    </mc:Choice>
  </mc:AlternateContent>
  <xr:revisionPtr revIDLastSave="0" documentId="13_ncr:1_{04E8E450-FB77-4F22-9F43-C5FDE3E1ED81}" xr6:coauthVersionLast="47" xr6:coauthVersionMax="47" xr10:uidLastSave="{00000000-0000-0000-0000-000000000000}"/>
  <bookViews>
    <workbookView xWindow="-120" yWindow="-120" windowWidth="29040" windowHeight="15720" xr2:uid="{C36A496B-6B94-46E7-94F8-42A977BC0A5E}"/>
  </bookViews>
  <sheets>
    <sheet name="Sheet1" sheetId="1" r:id="rId1"/>
  </sheets>
  <definedNames>
    <definedName name="_xlnm.Print_Area" localSheetId="0">Sheet1!$A$1:$L$37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E34" i="1" s="1"/>
  <c r="D34" i="1"/>
  <c r="F34" i="1"/>
  <c r="G34" i="1"/>
  <c r="H34" i="1"/>
  <c r="I34" i="1"/>
  <c r="J34" i="1"/>
  <c r="K34" i="1"/>
  <c r="C35" i="1"/>
  <c r="E35" i="1" s="1"/>
  <c r="D35" i="1"/>
  <c r="F35" i="1"/>
  <c r="G35" i="1"/>
  <c r="H35" i="1"/>
  <c r="I35" i="1"/>
  <c r="J35" i="1"/>
  <c r="K35" i="1"/>
  <c r="K33" i="1"/>
  <c r="J33" i="1"/>
  <c r="I33" i="1"/>
  <c r="H33" i="1"/>
  <c r="G33" i="1"/>
  <c r="F33" i="1"/>
  <c r="D33" i="1"/>
  <c r="C33" i="1"/>
  <c r="K37" i="1" l="1"/>
  <c r="J37" i="1"/>
  <c r="I37" i="1"/>
  <c r="H37" i="1"/>
  <c r="G37" i="1"/>
  <c r="F37" i="1"/>
  <c r="D37" i="1"/>
  <c r="C37" i="1"/>
  <c r="L34" i="1"/>
  <c r="L35" i="1"/>
  <c r="E33" i="1"/>
  <c r="L33" i="1" s="1"/>
  <c r="E37" i="1" l="1"/>
  <c r="L37" i="1"/>
  <c r="K27" i="1" l="1"/>
  <c r="J27" i="1"/>
  <c r="I27" i="1"/>
  <c r="H27" i="1"/>
  <c r="G27" i="1"/>
  <c r="F27" i="1"/>
  <c r="D27" i="1"/>
  <c r="C27" i="1"/>
  <c r="E15" i="1"/>
  <c r="L15" i="1" s="1"/>
  <c r="E16" i="1"/>
  <c r="L16" i="1" s="1"/>
  <c r="E17" i="1"/>
  <c r="L17" i="1" s="1"/>
  <c r="E18" i="1"/>
  <c r="L18" i="1" s="1"/>
  <c r="E19" i="1"/>
  <c r="L19" i="1" s="1"/>
  <c r="E20" i="1"/>
  <c r="L20" i="1" s="1"/>
  <c r="E21" i="1"/>
  <c r="L21" i="1" s="1"/>
  <c r="E22" i="1"/>
  <c r="L22" i="1" s="1"/>
  <c r="E23" i="1"/>
  <c r="L23" i="1" s="1"/>
  <c r="E24" i="1"/>
  <c r="L24" i="1" s="1"/>
  <c r="E25" i="1"/>
  <c r="L25" i="1" s="1"/>
  <c r="E14" i="1"/>
  <c r="L14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33" i="1" s="1"/>
  <c r="A34" i="1" s="1"/>
  <c r="A35" i="1" s="1"/>
  <c r="A37" i="1" s="1"/>
  <c r="L27" i="1" l="1"/>
  <c r="E27" i="1"/>
</calcChain>
</file>

<file path=xl/sharedStrings.xml><?xml version="1.0" encoding="utf-8"?>
<sst xmlns="http://schemas.openxmlformats.org/spreadsheetml/2006/main" count="66" uniqueCount="43">
  <si>
    <t>CY 2026</t>
  </si>
  <si>
    <t>Total</t>
  </si>
  <si>
    <t>Total per Rate Class</t>
  </si>
  <si>
    <t>January</t>
  </si>
  <si>
    <t>February</t>
  </si>
  <si>
    <t xml:space="preserve">March </t>
  </si>
  <si>
    <t>April</t>
  </si>
  <si>
    <t>May</t>
  </si>
  <si>
    <t>June</t>
  </si>
  <si>
    <t>July</t>
  </si>
  <si>
    <t xml:space="preserve">August </t>
  </si>
  <si>
    <t>September</t>
  </si>
  <si>
    <t xml:space="preserve">October </t>
  </si>
  <si>
    <t>November</t>
  </si>
  <si>
    <t>December</t>
  </si>
  <si>
    <t>Total Residential</t>
  </si>
  <si>
    <t>(a)</t>
  </si>
  <si>
    <t>(b)</t>
  </si>
  <si>
    <t>(c) = (a) + (b)</t>
  </si>
  <si>
    <t>Residential Low Income</t>
  </si>
  <si>
    <t>Small C&amp;I</t>
  </si>
  <si>
    <t>(d)</t>
  </si>
  <si>
    <t>(e)</t>
  </si>
  <si>
    <t>(f)</t>
  </si>
  <si>
    <t>(g)</t>
  </si>
  <si>
    <t>(h)</t>
  </si>
  <si>
    <t>(i)</t>
  </si>
  <si>
    <t>January - March</t>
  </si>
  <si>
    <t>The Narragansett Electric Company</t>
  </si>
  <si>
    <t>d/b/a Rhode Island Energy</t>
  </si>
  <si>
    <t>RIPUC Docket No. 25-33-GE</t>
  </si>
  <si>
    <t>Page 1 of 1</t>
  </si>
  <si>
    <t>Attachment PUC 2-7</t>
  </si>
  <si>
    <t>Forecast Dth - Calendar Year 2026 by Month by Rate Class</t>
  </si>
  <si>
    <t>Residential</t>
  </si>
  <si>
    <t>Large LL</t>
  </si>
  <si>
    <t>Large HL</t>
  </si>
  <si>
    <t>XL-LL</t>
  </si>
  <si>
    <t>XL-HL</t>
  </si>
  <si>
    <t>Medium C&amp;I</t>
  </si>
  <si>
    <t>(j) = sum (c) to (i)</t>
  </si>
  <si>
    <t>Jan-Mar Totals</t>
  </si>
  <si>
    <t>Line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</si>
</sst>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b/>
      <u/>
      <sz val="11"/>
      <name val="Times New Roman"/>
      <family val="1"/>
    </font>
    <font>
      <sz val="11"/>
      <name val="Times New Roman"/>
      <family val="1"/>
    </font>
    <font>
      <b/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4" fillId="0" borderId="0" xfId="1" applyNumberFormat="1" applyFont="1" applyFill="1" applyBorder="1" applyAlignment="1">
      <alignment horizontal="center"/>
    </xf>
    <xf numFmtId="16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wrapText="1"/>
    </xf>
    <xf numFmtId="165" fontId="5" fillId="0" borderId="0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1" applyNumberFormat="1" applyFont="1"/>
    <xf numFmtId="0" fontId="3" fillId="0" borderId="0" xfId="0" applyFont="1" applyAlignment="1">
      <alignment horizontal="right" wrapText="1"/>
    </xf>
    <xf numFmtId="37" fontId="3" fillId="0" borderId="0" xfId="0" applyNumberFormat="1" applyFont="1" applyAlignment="1">
      <alignment horizontal="right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8808A-5C0E-4D08-B813-1D817383EAD3}">
  <sheetPr>
    <pageSetUpPr fitToPage="1"/>
  </sheetPr>
  <dimension ref="A1:L37"/>
  <sheetViews>
    <sheetView tabSelected="1" workbookViewId="0">
      <selection activeCell="E23" sqref="E23"/>
    </sheetView>
  </sheetViews>
  <sheetFormatPr defaultColWidth="9.140625" defaultRowHeight="15" x14ac:dyDescent="0.25"/>
  <cols>
    <col min="1" max="1" width="9.140625" style="1"/>
    <col min="2" max="2" width="15.28515625" style="1" customWidth="1"/>
    <col min="3" max="3" width="16.85546875" style="1" bestFit="1" customWidth="1"/>
    <col min="4" max="4" width="15.28515625" style="1" bestFit="1" customWidth="1"/>
    <col min="5" max="5" width="15.28515625" style="1" customWidth="1"/>
    <col min="6" max="6" width="15.28515625" style="1" bestFit="1" customWidth="1"/>
    <col min="7" max="8" width="16.85546875" style="1" bestFit="1" customWidth="1"/>
    <col min="9" max="10" width="14.28515625" style="1" bestFit="1" customWidth="1"/>
    <col min="11" max="11" width="13.28515625" style="1" bestFit="1" customWidth="1"/>
    <col min="12" max="12" width="16.85546875" style="1" bestFit="1" customWidth="1"/>
    <col min="13" max="16384" width="9.140625" style="1"/>
  </cols>
  <sheetData>
    <row r="1" spans="1:12" x14ac:dyDescent="0.25">
      <c r="K1" s="7"/>
      <c r="L1" s="13" t="s">
        <v>28</v>
      </c>
    </row>
    <row r="2" spans="1:12" x14ac:dyDescent="0.25">
      <c r="K2" s="7"/>
      <c r="L2" s="13" t="s">
        <v>29</v>
      </c>
    </row>
    <row r="3" spans="1:12" x14ac:dyDescent="0.25">
      <c r="K3" s="7"/>
      <c r="L3" s="13" t="s">
        <v>30</v>
      </c>
    </row>
    <row r="4" spans="1:12" x14ac:dyDescent="0.25">
      <c r="K4" s="7"/>
      <c r="L4" s="13" t="s">
        <v>32</v>
      </c>
    </row>
    <row r="5" spans="1:12" x14ac:dyDescent="0.25">
      <c r="K5" s="7"/>
      <c r="L5" s="13" t="s">
        <v>31</v>
      </c>
    </row>
    <row r="6" spans="1:12" x14ac:dyDescent="0.25">
      <c r="K6" s="7"/>
      <c r="L6" s="13"/>
    </row>
    <row r="7" spans="1:12" x14ac:dyDescent="0.25">
      <c r="A7" s="16" t="s">
        <v>33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x14ac:dyDescent="0.25">
      <c r="K8" s="7"/>
      <c r="L8" s="13"/>
    </row>
    <row r="9" spans="1:12" x14ac:dyDescent="0.25">
      <c r="K9" s="7"/>
      <c r="L9" s="13"/>
    </row>
    <row r="10" spans="1:12" x14ac:dyDescent="0.25">
      <c r="L10" s="8"/>
    </row>
    <row r="11" spans="1:12" ht="30.75" x14ac:dyDescent="0.35">
      <c r="A11" s="5" t="s">
        <v>42</v>
      </c>
      <c r="B11" s="5" t="s">
        <v>0</v>
      </c>
      <c r="C11" s="14" t="s">
        <v>34</v>
      </c>
      <c r="D11" s="14" t="s">
        <v>19</v>
      </c>
      <c r="E11" s="15" t="s">
        <v>15</v>
      </c>
      <c r="F11" s="14" t="s">
        <v>20</v>
      </c>
      <c r="G11" s="14" t="s">
        <v>39</v>
      </c>
      <c r="H11" s="14" t="s">
        <v>35</v>
      </c>
      <c r="I11" s="14" t="s">
        <v>36</v>
      </c>
      <c r="J11" s="14" t="s">
        <v>37</v>
      </c>
      <c r="K11" s="14" t="s">
        <v>38</v>
      </c>
      <c r="L11" s="9" t="s">
        <v>1</v>
      </c>
    </row>
    <row r="12" spans="1:12" ht="16.5" x14ac:dyDescent="0.35">
      <c r="B12" s="5"/>
      <c r="C12" s="10" t="s">
        <v>16</v>
      </c>
      <c r="D12" s="10" t="s">
        <v>17</v>
      </c>
      <c r="E12" s="10" t="s">
        <v>18</v>
      </c>
      <c r="F12" s="10" t="s">
        <v>21</v>
      </c>
      <c r="G12" s="10" t="s">
        <v>22</v>
      </c>
      <c r="H12" s="10" t="s">
        <v>23</v>
      </c>
      <c r="I12" s="10" t="s">
        <v>24</v>
      </c>
      <c r="J12" s="10" t="s">
        <v>25</v>
      </c>
      <c r="K12" s="10" t="s">
        <v>26</v>
      </c>
      <c r="L12" s="10" t="s">
        <v>40</v>
      </c>
    </row>
    <row r="13" spans="1:12" ht="16.5" x14ac:dyDescent="0.35">
      <c r="B13" s="5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x14ac:dyDescent="0.25">
      <c r="A14" s="4">
        <v>1</v>
      </c>
      <c r="B14" s="1" t="s">
        <v>3</v>
      </c>
      <c r="C14" s="2">
        <v>3110977.7957018344</v>
      </c>
      <c r="D14" s="2">
        <v>285198.87715444359</v>
      </c>
      <c r="E14" s="2">
        <f>+C14+D14</f>
        <v>3396176.6728562778</v>
      </c>
      <c r="F14" s="2">
        <v>490589.25306226476</v>
      </c>
      <c r="G14" s="2">
        <v>919216.03025222966</v>
      </c>
      <c r="H14" s="2">
        <v>464561.21591632999</v>
      </c>
      <c r="I14" s="2">
        <v>138024.34871194861</v>
      </c>
      <c r="J14" s="2">
        <v>222455.79718918708</v>
      </c>
      <c r="K14" s="2">
        <v>557685.16211845796</v>
      </c>
      <c r="L14" s="2">
        <f>SUM(E14:K14)</f>
        <v>6188708.4801066965</v>
      </c>
    </row>
    <row r="15" spans="1:12" x14ac:dyDescent="0.25">
      <c r="A15" s="4">
        <f>1+A14</f>
        <v>2</v>
      </c>
      <c r="B15" s="1" t="s">
        <v>4</v>
      </c>
      <c r="C15" s="2">
        <v>3191741.7860893044</v>
      </c>
      <c r="D15" s="2">
        <v>295622.93702018866</v>
      </c>
      <c r="E15" s="2">
        <f t="shared" ref="E15:E25" si="0">+C15+D15</f>
        <v>3487364.723109493</v>
      </c>
      <c r="F15" s="2">
        <v>499341.06822618813</v>
      </c>
      <c r="G15" s="2">
        <v>906749.03012914851</v>
      </c>
      <c r="H15" s="2">
        <v>458093.88953870197</v>
      </c>
      <c r="I15" s="2">
        <v>146251.37431345379</v>
      </c>
      <c r="J15" s="2">
        <v>214768.0381069649</v>
      </c>
      <c r="K15" s="2">
        <v>571441.68292424304</v>
      </c>
      <c r="L15" s="2">
        <f t="shared" ref="L15:L25" si="1">SUM(E15:K15)</f>
        <v>6284009.8063481925</v>
      </c>
    </row>
    <row r="16" spans="1:12" x14ac:dyDescent="0.25">
      <c r="A16" s="4">
        <f t="shared" ref="A16:A25" si="2">1+A15</f>
        <v>3</v>
      </c>
      <c r="B16" s="1" t="s">
        <v>5</v>
      </c>
      <c r="C16" s="2">
        <v>2908203.1509931162</v>
      </c>
      <c r="D16" s="2">
        <v>275898.85479622998</v>
      </c>
      <c r="E16" s="2">
        <f t="shared" si="0"/>
        <v>3184102.0057893461</v>
      </c>
      <c r="F16" s="2">
        <v>438797.03320050542</v>
      </c>
      <c r="G16" s="2">
        <v>848264.26848158392</v>
      </c>
      <c r="H16" s="2">
        <v>433913.15332355455</v>
      </c>
      <c r="I16" s="2">
        <v>127545.64460665178</v>
      </c>
      <c r="J16" s="2">
        <v>199055.08994362125</v>
      </c>
      <c r="K16" s="2">
        <v>543760.39951980719</v>
      </c>
      <c r="L16" s="2">
        <f t="shared" si="1"/>
        <v>5775437.5948650707</v>
      </c>
    </row>
    <row r="17" spans="1:12" x14ac:dyDescent="0.25">
      <c r="A17" s="4">
        <f t="shared" si="2"/>
        <v>4</v>
      </c>
      <c r="B17" s="1" t="s">
        <v>6</v>
      </c>
      <c r="C17" s="2">
        <v>2099277.2029744564</v>
      </c>
      <c r="D17" s="2">
        <v>219399.34019479109</v>
      </c>
      <c r="E17" s="2">
        <f t="shared" si="0"/>
        <v>2318676.5431692475</v>
      </c>
      <c r="F17" s="2">
        <v>276287.35502177209</v>
      </c>
      <c r="G17" s="2">
        <v>601709.75277194614</v>
      </c>
      <c r="H17" s="2">
        <v>306933.1618145816</v>
      </c>
      <c r="I17" s="2">
        <v>111513.84850927981</v>
      </c>
      <c r="J17" s="2">
        <v>130078.44648917548</v>
      </c>
      <c r="K17" s="2">
        <v>513635.81096839753</v>
      </c>
      <c r="L17" s="2">
        <f t="shared" si="1"/>
        <v>4258834.9187444001</v>
      </c>
    </row>
    <row r="18" spans="1:12" x14ac:dyDescent="0.25">
      <c r="A18" s="4">
        <f t="shared" si="2"/>
        <v>5</v>
      </c>
      <c r="B18" s="1" t="s">
        <v>7</v>
      </c>
      <c r="C18" s="2">
        <v>1105148.7860928879</v>
      </c>
      <c r="D18" s="2">
        <v>118376.59094592482</v>
      </c>
      <c r="E18" s="2">
        <f t="shared" si="0"/>
        <v>1223525.3770388127</v>
      </c>
      <c r="F18" s="2">
        <v>119708.36548603731</v>
      </c>
      <c r="G18" s="2">
        <v>332502.63319100579</v>
      </c>
      <c r="H18" s="2">
        <v>158263.30591671431</v>
      </c>
      <c r="I18" s="2">
        <v>92474.201351817901</v>
      </c>
      <c r="J18" s="2">
        <v>70392.673574143584</v>
      </c>
      <c r="K18" s="2">
        <v>478017.54240809468</v>
      </c>
      <c r="L18" s="2">
        <f t="shared" si="1"/>
        <v>2474884.098966626</v>
      </c>
    </row>
    <row r="19" spans="1:12" x14ac:dyDescent="0.25">
      <c r="A19" s="4">
        <f t="shared" si="2"/>
        <v>6</v>
      </c>
      <c r="B19" s="1" t="s">
        <v>8</v>
      </c>
      <c r="C19" s="2">
        <v>607742.78503504931</v>
      </c>
      <c r="D19" s="2">
        <v>68294.773804150173</v>
      </c>
      <c r="E19" s="2">
        <f t="shared" si="0"/>
        <v>676037.55883919948</v>
      </c>
      <c r="F19" s="2">
        <v>60639.370251918161</v>
      </c>
      <c r="G19" s="2">
        <v>214213.22021496121</v>
      </c>
      <c r="H19" s="2">
        <v>76213.769241165297</v>
      </c>
      <c r="I19" s="2">
        <v>80806.945555588391</v>
      </c>
      <c r="J19" s="2">
        <v>36716.55621663382</v>
      </c>
      <c r="K19" s="2">
        <v>456696.44228385185</v>
      </c>
      <c r="L19" s="2">
        <f t="shared" si="1"/>
        <v>1601323.8626033182</v>
      </c>
    </row>
    <row r="20" spans="1:12" x14ac:dyDescent="0.25">
      <c r="A20" s="4">
        <f t="shared" si="2"/>
        <v>7</v>
      </c>
      <c r="B20" s="1" t="s">
        <v>9</v>
      </c>
      <c r="C20" s="2">
        <v>422768.6199198502</v>
      </c>
      <c r="D20" s="2">
        <v>47694.247396004706</v>
      </c>
      <c r="E20" s="2">
        <f t="shared" si="0"/>
        <v>470462.86731585488</v>
      </c>
      <c r="F20" s="2">
        <v>48588.575108598627</v>
      </c>
      <c r="G20" s="2">
        <v>174360.27148719941</v>
      </c>
      <c r="H20" s="2">
        <v>44940.784207362107</v>
      </c>
      <c r="I20" s="2">
        <v>69096.514782452708</v>
      </c>
      <c r="J20" s="2">
        <v>23915.936732303515</v>
      </c>
      <c r="K20" s="2">
        <v>448165.98425098724</v>
      </c>
      <c r="L20" s="2">
        <f t="shared" si="1"/>
        <v>1279530.9338847585</v>
      </c>
    </row>
    <row r="21" spans="1:12" x14ac:dyDescent="0.25">
      <c r="A21" s="4">
        <f t="shared" si="2"/>
        <v>8</v>
      </c>
      <c r="B21" s="1" t="s">
        <v>10</v>
      </c>
      <c r="C21" s="2">
        <v>372223.08174331544</v>
      </c>
      <c r="D21" s="2">
        <v>40593.814602405779</v>
      </c>
      <c r="E21" s="2">
        <f t="shared" si="0"/>
        <v>412816.89634572121</v>
      </c>
      <c r="F21" s="2">
        <v>41904.605970934921</v>
      </c>
      <c r="G21" s="2">
        <v>161744.59098154629</v>
      </c>
      <c r="H21" s="2">
        <v>37854.59397415389</v>
      </c>
      <c r="I21" s="2">
        <v>68485.847385598099</v>
      </c>
      <c r="J21" s="2">
        <v>23596.474518663908</v>
      </c>
      <c r="K21" s="2">
        <v>445307.9370301165</v>
      </c>
      <c r="L21" s="2">
        <f t="shared" si="1"/>
        <v>1191710.9462067347</v>
      </c>
    </row>
    <row r="22" spans="1:12" x14ac:dyDescent="0.25">
      <c r="A22" s="4">
        <f t="shared" si="2"/>
        <v>9</v>
      </c>
      <c r="B22" s="1" t="s">
        <v>11</v>
      </c>
      <c r="C22" s="2">
        <v>391201.08505951351</v>
      </c>
      <c r="D22" s="2">
        <v>43412.513723912976</v>
      </c>
      <c r="E22" s="2">
        <f t="shared" si="0"/>
        <v>434613.59878342651</v>
      </c>
      <c r="F22" s="2">
        <v>44091.393755594094</v>
      </c>
      <c r="G22" s="2">
        <v>178988.83891227949</v>
      </c>
      <c r="H22" s="2">
        <v>41453.618330504076</v>
      </c>
      <c r="I22" s="2">
        <v>78711.632904063299</v>
      </c>
      <c r="J22" s="2">
        <v>32240.948912924399</v>
      </c>
      <c r="K22" s="2">
        <v>470188.67361670919</v>
      </c>
      <c r="L22" s="2">
        <f t="shared" si="1"/>
        <v>1280288.7052155011</v>
      </c>
    </row>
    <row r="23" spans="1:12" x14ac:dyDescent="0.25">
      <c r="A23" s="4">
        <f t="shared" si="2"/>
        <v>10</v>
      </c>
      <c r="B23" s="1" t="s">
        <v>12</v>
      </c>
      <c r="C23" s="2">
        <v>504266.01205479208</v>
      </c>
      <c r="D23" s="2">
        <v>55240.180422342899</v>
      </c>
      <c r="E23" s="2">
        <f t="shared" si="0"/>
        <v>559506.19247713499</v>
      </c>
      <c r="F23" s="2">
        <v>60972.325525359644</v>
      </c>
      <c r="G23" s="2">
        <v>237519.78368763439</v>
      </c>
      <c r="H23" s="2">
        <v>83462.358649933798</v>
      </c>
      <c r="I23" s="2">
        <v>85645.911432530906</v>
      </c>
      <c r="J23" s="2">
        <v>61385.778038790173</v>
      </c>
      <c r="K23" s="2">
        <v>486301.6792213727</v>
      </c>
      <c r="L23" s="2">
        <f t="shared" si="1"/>
        <v>1574794.0290327566</v>
      </c>
    </row>
    <row r="24" spans="1:12" x14ac:dyDescent="0.25">
      <c r="A24" s="4">
        <f t="shared" si="2"/>
        <v>11</v>
      </c>
      <c r="B24" s="1" t="s">
        <v>13</v>
      </c>
      <c r="C24" s="2">
        <v>1122972.714765813</v>
      </c>
      <c r="D24" s="2">
        <v>117793.52963117472</v>
      </c>
      <c r="E24" s="2">
        <f t="shared" si="0"/>
        <v>1240766.2443969876</v>
      </c>
      <c r="F24" s="2">
        <v>143883.29264373699</v>
      </c>
      <c r="G24" s="2">
        <v>418682.64783934754</v>
      </c>
      <c r="H24" s="2">
        <v>200982.03747720548</v>
      </c>
      <c r="I24" s="2">
        <v>95315.091528269899</v>
      </c>
      <c r="J24" s="2">
        <v>134347.90584624594</v>
      </c>
      <c r="K24" s="2">
        <v>519532.27979766513</v>
      </c>
      <c r="L24" s="2">
        <f t="shared" si="1"/>
        <v>2753509.499529459</v>
      </c>
    </row>
    <row r="25" spans="1:12" x14ac:dyDescent="0.25">
      <c r="A25" s="4">
        <f t="shared" si="2"/>
        <v>12</v>
      </c>
      <c r="B25" s="1" t="s">
        <v>14</v>
      </c>
      <c r="C25" s="2">
        <v>2284160.5831996482</v>
      </c>
      <c r="D25" s="2">
        <v>226784.38339222892</v>
      </c>
      <c r="E25" s="2">
        <f t="shared" si="0"/>
        <v>2510944.9665918769</v>
      </c>
      <c r="F25" s="2">
        <v>312402.79133133439</v>
      </c>
      <c r="G25" s="2">
        <v>693591.95473752846</v>
      </c>
      <c r="H25" s="2">
        <v>354701.20103838964</v>
      </c>
      <c r="I25" s="2">
        <v>120012.48374672209</v>
      </c>
      <c r="J25" s="2">
        <v>179641.00871341777</v>
      </c>
      <c r="K25" s="2">
        <v>554387.16147752572</v>
      </c>
      <c r="L25" s="2">
        <f t="shared" si="1"/>
        <v>4725681.5676367953</v>
      </c>
    </row>
    <row r="26" spans="1:12" x14ac:dyDescent="0.25">
      <c r="C26" s="2"/>
      <c r="D26" s="2"/>
      <c r="E26" s="6"/>
      <c r="F26" s="6"/>
      <c r="G26" s="6"/>
      <c r="H26" s="6"/>
      <c r="I26" s="6"/>
      <c r="J26" s="6"/>
      <c r="K26" s="6"/>
      <c r="L26" s="2"/>
    </row>
    <row r="27" spans="1:12" ht="29.25" x14ac:dyDescent="0.25">
      <c r="A27" s="4">
        <f>+A25+1</f>
        <v>13</v>
      </c>
      <c r="B27" s="12" t="s">
        <v>2</v>
      </c>
      <c r="C27" s="2">
        <f t="shared" ref="C27:L27" si="3">SUM(C14:C26)</f>
        <v>18120683.603629582</v>
      </c>
      <c r="D27" s="2">
        <f t="shared" si="3"/>
        <v>1794310.0430837984</v>
      </c>
      <c r="E27" s="2">
        <f t="shared" si="3"/>
        <v>19914993.646713376</v>
      </c>
      <c r="F27" s="2">
        <f t="shared" si="3"/>
        <v>2537205.4295842447</v>
      </c>
      <c r="G27" s="2">
        <f t="shared" si="3"/>
        <v>5687543.0226864107</v>
      </c>
      <c r="H27" s="2">
        <f t="shared" si="3"/>
        <v>2661373.0894285967</v>
      </c>
      <c r="I27" s="2">
        <f t="shared" si="3"/>
        <v>1213883.8448283775</v>
      </c>
      <c r="J27" s="2">
        <f t="shared" si="3"/>
        <v>1328594.6542820716</v>
      </c>
      <c r="K27" s="2">
        <f t="shared" si="3"/>
        <v>6045120.7556172293</v>
      </c>
      <c r="L27" s="2">
        <f t="shared" si="3"/>
        <v>39388714.443140313</v>
      </c>
    </row>
    <row r="30" spans="1:12" ht="29.25" x14ac:dyDescent="0.25">
      <c r="B30" s="3" t="s">
        <v>27</v>
      </c>
      <c r="C30" s="14" t="s">
        <v>34</v>
      </c>
      <c r="D30" s="14" t="s">
        <v>19</v>
      </c>
      <c r="E30" s="15" t="s">
        <v>15</v>
      </c>
      <c r="F30" s="14" t="s">
        <v>20</v>
      </c>
      <c r="G30" s="14" t="s">
        <v>39</v>
      </c>
      <c r="H30" s="14" t="s">
        <v>35</v>
      </c>
      <c r="I30" s="14" t="s">
        <v>36</v>
      </c>
      <c r="J30" s="14" t="s">
        <v>37</v>
      </c>
      <c r="K30" s="14" t="s">
        <v>38</v>
      </c>
      <c r="L30" s="9" t="s">
        <v>1</v>
      </c>
    </row>
    <row r="31" spans="1:12" x14ac:dyDescent="0.25">
      <c r="C31" s="10" t="s">
        <v>16</v>
      </c>
      <c r="D31" s="10" t="s">
        <v>17</v>
      </c>
      <c r="E31" s="10" t="s">
        <v>18</v>
      </c>
      <c r="F31" s="10" t="s">
        <v>21</v>
      </c>
      <c r="G31" s="10" t="s">
        <v>22</v>
      </c>
      <c r="H31" s="10" t="s">
        <v>23</v>
      </c>
      <c r="I31" s="10" t="s">
        <v>24</v>
      </c>
      <c r="J31" s="10" t="s">
        <v>25</v>
      </c>
      <c r="K31" s="10" t="s">
        <v>26</v>
      </c>
      <c r="L31" s="10" t="s">
        <v>40</v>
      </c>
    </row>
    <row r="32" spans="1:12" x14ac:dyDescent="0.25"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x14ac:dyDescent="0.25">
      <c r="A33" s="4">
        <f>+A27+1</f>
        <v>14</v>
      </c>
      <c r="B33" s="1" t="s">
        <v>3</v>
      </c>
      <c r="C33" s="11">
        <f>+C14</f>
        <v>3110977.7957018344</v>
      </c>
      <c r="D33" s="11">
        <f>+D14</f>
        <v>285198.87715444359</v>
      </c>
      <c r="E33" s="11">
        <f>SUM(C33:D33)</f>
        <v>3396176.6728562778</v>
      </c>
      <c r="F33" s="11">
        <f t="shared" ref="F33:K33" si="4">+F14</f>
        <v>490589.25306226476</v>
      </c>
      <c r="G33" s="11">
        <f t="shared" si="4"/>
        <v>919216.03025222966</v>
      </c>
      <c r="H33" s="11">
        <f t="shared" si="4"/>
        <v>464561.21591632999</v>
      </c>
      <c r="I33" s="11">
        <f t="shared" si="4"/>
        <v>138024.34871194861</v>
      </c>
      <c r="J33" s="11">
        <f t="shared" si="4"/>
        <v>222455.79718918708</v>
      </c>
      <c r="K33" s="11">
        <f t="shared" si="4"/>
        <v>557685.16211845796</v>
      </c>
      <c r="L33" s="11">
        <f>SUM(E33:K33)</f>
        <v>6188708.4801066965</v>
      </c>
    </row>
    <row r="34" spans="1:12" x14ac:dyDescent="0.25">
      <c r="A34" s="4">
        <f>+A33+1</f>
        <v>15</v>
      </c>
      <c r="B34" s="1" t="s">
        <v>4</v>
      </c>
      <c r="C34" s="11">
        <f t="shared" ref="C34:D34" si="5">+C15</f>
        <v>3191741.7860893044</v>
      </c>
      <c r="D34" s="11">
        <f t="shared" si="5"/>
        <v>295622.93702018866</v>
      </c>
      <c r="E34" s="11">
        <f t="shared" ref="E34:E35" si="6">SUM(C34:D34)</f>
        <v>3487364.723109493</v>
      </c>
      <c r="F34" s="11">
        <f t="shared" ref="F34:K34" si="7">+F15</f>
        <v>499341.06822618813</v>
      </c>
      <c r="G34" s="11">
        <f t="shared" si="7"/>
        <v>906749.03012914851</v>
      </c>
      <c r="H34" s="11">
        <f t="shared" si="7"/>
        <v>458093.88953870197</v>
      </c>
      <c r="I34" s="11">
        <f t="shared" si="7"/>
        <v>146251.37431345379</v>
      </c>
      <c r="J34" s="11">
        <f t="shared" si="7"/>
        <v>214768.0381069649</v>
      </c>
      <c r="K34" s="11">
        <f t="shared" si="7"/>
        <v>571441.68292424304</v>
      </c>
      <c r="L34" s="11">
        <f t="shared" ref="L34:L35" si="8">SUM(E34:K34)</f>
        <v>6284009.8063481925</v>
      </c>
    </row>
    <row r="35" spans="1:12" x14ac:dyDescent="0.25">
      <c r="A35" s="4">
        <f t="shared" ref="A35" si="9">+A34+1</f>
        <v>16</v>
      </c>
      <c r="B35" s="1" t="s">
        <v>5</v>
      </c>
      <c r="C35" s="11">
        <f t="shared" ref="C35:D35" si="10">+C16</f>
        <v>2908203.1509931162</v>
      </c>
      <c r="D35" s="11">
        <f t="shared" si="10"/>
        <v>275898.85479622998</v>
      </c>
      <c r="E35" s="11">
        <f t="shared" si="6"/>
        <v>3184102.0057893461</v>
      </c>
      <c r="F35" s="11">
        <f t="shared" ref="F35:K35" si="11">+F16</f>
        <v>438797.03320050542</v>
      </c>
      <c r="G35" s="11">
        <f t="shared" si="11"/>
        <v>848264.26848158392</v>
      </c>
      <c r="H35" s="11">
        <f t="shared" si="11"/>
        <v>433913.15332355455</v>
      </c>
      <c r="I35" s="11">
        <f t="shared" si="11"/>
        <v>127545.64460665178</v>
      </c>
      <c r="J35" s="11">
        <f t="shared" si="11"/>
        <v>199055.08994362125</v>
      </c>
      <c r="K35" s="11">
        <f t="shared" si="11"/>
        <v>543760.39951980719</v>
      </c>
      <c r="L35" s="11">
        <f t="shared" si="8"/>
        <v>5775437.5948650707</v>
      </c>
    </row>
    <row r="36" spans="1:12" x14ac:dyDescent="0.25">
      <c r="A36" s="4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x14ac:dyDescent="0.25">
      <c r="A37" s="4">
        <f>+A35+1</f>
        <v>17</v>
      </c>
      <c r="B37" s="7" t="s">
        <v>41</v>
      </c>
      <c r="C37" s="11">
        <f>SUM(C33:C36)</f>
        <v>9210922.7327842545</v>
      </c>
      <c r="D37" s="11">
        <f t="shared" ref="D37:L37" si="12">SUM(D33:D36)</f>
        <v>856720.66897086229</v>
      </c>
      <c r="E37" s="11">
        <f t="shared" si="12"/>
        <v>10067643.401755117</v>
      </c>
      <c r="F37" s="11">
        <f t="shared" si="12"/>
        <v>1428727.3544889584</v>
      </c>
      <c r="G37" s="11">
        <f t="shared" si="12"/>
        <v>2674229.3288629618</v>
      </c>
      <c r="H37" s="11">
        <f t="shared" si="12"/>
        <v>1356568.2587785865</v>
      </c>
      <c r="I37" s="11">
        <f t="shared" si="12"/>
        <v>411821.3676320542</v>
      </c>
      <c r="J37" s="11">
        <f t="shared" si="12"/>
        <v>636278.92523977323</v>
      </c>
      <c r="K37" s="11">
        <f t="shared" si="12"/>
        <v>1672887.2445625081</v>
      </c>
      <c r="L37" s="11">
        <f t="shared" si="12"/>
        <v>18248155.881319962</v>
      </c>
    </row>
  </sheetData>
  <mergeCells count="1">
    <mergeCell ref="A7:L7"/>
  </mergeCells>
  <pageMargins left="0.7" right="0.7" top="0.75" bottom="0.75" header="0.3" footer="0.3"/>
  <pageSetup scale="68" orientation="landscape" horizontalDpi="1200" verticalDpi="1200" r:id="rId1"/>
  <headerFooter>
    <oddFooter>&amp;L_x000D_&amp;1#&amp;"Calibri"&amp;14&amp;K000000 Business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PPL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Briggs, Stephanie</dc:creator>
  <cp:lastModifiedBy>Hawk, Natalie</cp:lastModifiedBy>
  <cp:lastPrinted>2025-09-29T16:55:44Z</cp:lastPrinted>
  <dcterms:created xsi:type="dcterms:W3CDTF">2025-09-27T19:54:44Z</dcterms:created>
  <dcterms:modified xsi:type="dcterms:W3CDTF">2025-09-29T16:55:58Z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c8e74a-db15-49f1-980d-3d74f2e3ff07_Enabled">
    <vt:lpwstr>true</vt:lpwstr>
  </property>
  <property fmtid="{D5CDD505-2E9C-101B-9397-08002B2CF9AE}" pid="3" name="MSIP_Label_e0c8e74a-db15-49f1-980d-3d74f2e3ff07_SetDate">
    <vt:lpwstr>2025-09-27T20:08:56Z</vt:lpwstr>
  </property>
  <property fmtid="{D5CDD505-2E9C-101B-9397-08002B2CF9AE}" pid="4" name="MSIP_Label_e0c8e74a-db15-49f1-980d-3d74f2e3ff07_Method">
    <vt:lpwstr>Privileged</vt:lpwstr>
  </property>
  <property fmtid="{D5CDD505-2E9C-101B-9397-08002B2CF9AE}" pid="5" name="MSIP_Label_e0c8e74a-db15-49f1-980d-3d74f2e3ff07_Name">
    <vt:lpwstr>376d9127-3fad-41bb7-827b-657efc89d923</vt:lpwstr>
  </property>
  <property fmtid="{D5CDD505-2E9C-101B-9397-08002B2CF9AE}" pid="6" name="MSIP_Label_e0c8e74a-db15-49f1-980d-3d74f2e3ff07_SiteId">
    <vt:lpwstr>25b79aa0-07c6-4d65-9c80-df92aacdc157</vt:lpwstr>
  </property>
  <property fmtid="{D5CDD505-2E9C-101B-9397-08002B2CF9AE}" pid="7" name="MSIP_Label_e0c8e74a-db15-49f1-980d-3d74f2e3ff07_ActionId">
    <vt:lpwstr>d04b0f5c-7ee2-44e9-b958-c55b0c5cf376</vt:lpwstr>
  </property>
  <property fmtid="{D5CDD505-2E9C-101B-9397-08002B2CF9AE}" pid="8" name="MSIP_Label_e0c8e74a-db15-49f1-980d-3d74f2e3ff07_ContentBits">
    <vt:lpwstr>2</vt:lpwstr>
  </property>
  <property fmtid="{D5CDD505-2E9C-101B-9397-08002B2CF9AE}" pid="9" name="MSIP_Label_e0c8e74a-db15-49f1-980d-3d74f2e3ff07_Tag">
    <vt:lpwstr>10, 0, 1, 1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