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C:\Users\abrilbe\AppData\Roaming\iManage\Work\Recent\PPL Corporation _ 2025 Rate Case Prepa (076853.0204972)\"/>
    </mc:Choice>
  </mc:AlternateContent>
  <xr:revisionPtr revIDLastSave="0" documentId="8_{939F6914-4613-473E-B1F8-1297C447E128}" xr6:coauthVersionLast="47" xr6:coauthVersionMax="47" xr10:uidLastSave="{00000000-0000-0000-0000-000000000000}"/>
  <bookViews>
    <workbookView xWindow="390" yWindow="390" windowWidth="21600" windowHeight="11295" tabRatio="879" activeTab="9" xr2:uid="{00000000-000D-0000-FFFF-FFFF00000000}"/>
  </bookViews>
  <sheets>
    <sheet name="Page 1" sheetId="10" r:id="rId1"/>
    <sheet name="Page 2" sheetId="15" r:id="rId2"/>
    <sheet name="Page 3" sheetId="16" r:id="rId3"/>
    <sheet name="CIAC ADIT based on Net balance" sheetId="1" state="hidden" r:id="rId4"/>
    <sheet name="NOL" sheetId="3" state="hidden" r:id="rId5"/>
    <sheet name="Disallowed Essex Assets" sheetId="9" state="hidden" r:id="rId6"/>
    <sheet name="Depr Rates" sheetId="6" state="hidden" r:id="rId7"/>
    <sheet name="WP Support --&gt;" sheetId="18" r:id="rId8"/>
    <sheet name="Steph" sheetId="25" state="hidden" r:id="rId9"/>
    <sheet name="1 AFUDC Equity" sheetId="21" r:id="rId10"/>
    <sheet name="2 PT Rpt72 - AFUDC-Dist" sheetId="22" r:id="rId11"/>
    <sheet name="3 EDIT Detail from TEC" sheetId="2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_______________H1">{"'Metretek HTML'!$A$7:$W$42"}</definedName>
    <definedName name="__________www1">{#N/A,#N/A,FALSE,"schA"}</definedName>
    <definedName name="_______www1">{#N/A,#N/A,FALSE,"schA"}</definedName>
    <definedName name="______H1">{"'Metretek HTML'!$A$7:$W$42"}</definedName>
    <definedName name="______www1">{#N/A,#N/A,FALSE,"schA"}</definedName>
    <definedName name="_____H1">{"'Metretek HTML'!$A$7:$W$42"}</definedName>
    <definedName name="_____ryr56565">{#N/A,#N/A,FALSE,"Monthly SAIFI";#N/A,#N/A,FALSE,"Yearly SAIFI";#N/A,#N/A,FALSE,"Monthly CAIDI";#N/A,#N/A,FALSE,"Yearly CAIDI";#N/A,#N/A,FALSE,"Monthly SAIDI";#N/A,#N/A,FALSE,"Yearly SAIDI";#N/A,#N/A,FALSE,"Monthly MAIFI";#N/A,#N/A,FALSE,"Yearly MAIFI";#N/A,#N/A,FALSE,"Monthly Cust &gt;=4 Int"}</definedName>
    <definedName name="____H1">{"'Metretek HTML'!$A$7:$W$42"}</definedName>
    <definedName name="____ryr56565">{#N/A,#N/A,FALSE,"Monthly SAIFI";#N/A,#N/A,FALSE,"Yearly SAIFI";#N/A,#N/A,FALSE,"Monthly CAIDI";#N/A,#N/A,FALSE,"Yearly CAIDI";#N/A,#N/A,FALSE,"Monthly SAIDI";#N/A,#N/A,FALSE,"Yearly SAIDI";#N/A,#N/A,FALSE,"Monthly MAIFI";#N/A,#N/A,FALSE,"Yearly MAIFI";#N/A,#N/A,FALSE,"Monthly Cust &gt;=4 Int"}</definedName>
    <definedName name="____www1">{#N/A,#N/A,FALSE,"schA"}</definedName>
    <definedName name="___H1">{"'Metretek HTML'!$A$7:$W$42"}</definedName>
    <definedName name="___ryr56565">{#N/A,#N/A,FALSE,"Monthly SAIFI";#N/A,#N/A,FALSE,"Yearly SAIFI";#N/A,#N/A,FALSE,"Monthly CAIDI";#N/A,#N/A,FALSE,"Yearly CAIDI";#N/A,#N/A,FALSE,"Monthly SAIDI";#N/A,#N/A,FALSE,"Yearly SAIDI";#N/A,#N/A,FALSE,"Monthly MAIFI";#N/A,#N/A,FALSE,"Yearly MAIFI";#N/A,#N/A,FALSE,"Monthly Cust &gt;=4 Int"}</definedName>
    <definedName name="__H1">{"'Metretek HTML'!$A$7:$W$42"}</definedName>
    <definedName name="__ryr56565">{#N/A,#N/A,FALSE,"Monthly SAIFI";#N/A,#N/A,FALSE,"Yearly SAIFI";#N/A,#N/A,FALSE,"Monthly CAIDI";#N/A,#N/A,FALSE,"Yearly CAIDI";#N/A,#N/A,FALSE,"Monthly SAIDI";#N/A,#N/A,FALSE,"Yearly SAIDI";#N/A,#N/A,FALSE,"Monthly MAIFI";#N/A,#N/A,FALSE,"Yearly MAIFI";#N/A,#N/A,FALSE,"Monthly Cust &gt;=4 Int"}</definedName>
    <definedName name="__www1">{#N/A,#N/A,FALSE,"schA"}</definedName>
    <definedName name="__www1_1">{#N/A,#N/A,FALSE,"schA"}</definedName>
    <definedName name="__www1_1_1">{#N/A,#N/A,FALSE,"schA"}</definedName>
    <definedName name="__www1_2">{#N/A,#N/A,FALSE,"schA"}</definedName>
    <definedName name="_dec2007">[0]!endro_ed1,[0]!endroed2,[0]!endroed3,[0]!endroedmonyr</definedName>
    <definedName name="_xlnm._FilterDatabase" hidden="1">'[1]BIS LIST-NTH 18'!$A$1:$H$20</definedName>
    <definedName name="_H1">{"'Metretek HTML'!$A$7:$W$42"}</definedName>
    <definedName name="_Order1">255</definedName>
    <definedName name="_Order2">255</definedName>
    <definedName name="_ryr56565">{#N/A,#N/A,FALSE,"Monthly SAIFI";#N/A,#N/A,FALSE,"Yearly SAIFI";#N/A,#N/A,FALSE,"Monthly CAIDI";#N/A,#N/A,FALSE,"Yearly CAIDI";#N/A,#N/A,FALSE,"Monthly SAIDI";#N/A,#N/A,FALSE,"Yearly SAIDI";#N/A,#N/A,FALSE,"Monthly MAIFI";#N/A,#N/A,FALSE,"Yearly MAIFI";#N/A,#N/A,FALSE,"Monthly Cust &gt;=4 Int"}</definedName>
    <definedName name="_www1">{#N/A,#N/A,FALSE,"schA"}</definedName>
    <definedName name="_www1_1">{#N/A,#N/A,FALSE,"schA"}</definedName>
    <definedName name="_www1_1_1">{#N/A,#N/A,FALSE,"schA"}</definedName>
    <definedName name="_www1_2">{#N/A,#N/A,FALSE,"schA"}</definedName>
    <definedName name="a" localSheetId="11">{"Index",#N/A,FALSE,"Index"}</definedName>
    <definedName name="a" localSheetId="8">{"Index",#N/A,FALSE,"Index"}</definedName>
    <definedName name="a">{"Index",#N/A,FALSE,"Index"}</definedName>
    <definedName name="aaaaaaaaaaaaaaa">{#N/A,#N/A,FALSE,"O&amp;M by processes";#N/A,#N/A,FALSE,"Elec Act vs Bud";#N/A,#N/A,FALSE,"G&amp;A";#N/A,#N/A,FALSE,"BGS";#N/A,#N/A,FALSE,"Res Cost"}</definedName>
    <definedName name="aaaq">{#N/A,#N/A,FALSE,"Expenditures";#N/A,#N/A,FALSE,"Property Placed In-Service";#N/A,#N/A,FALSE,"CWIP Balances"}</definedName>
    <definedName name="ab">{"'Metretek HTML'!$A$7:$W$42"}</definedName>
    <definedName name="abc">{#N/A,#N/A,FALSE,"Distribution";#N/A,#N/A,FALSE,"Transmission";#N/A,#N/A,FALSE,"Energy_Capacity";#N/A,#N/A,FALSE,"CTC";#N/A,#N/A,FALSE,"ITC"}</definedName>
    <definedName name="ac">{#N/A,#N/A,FALSE,"Monthly SAIFI";#N/A,#N/A,FALSE,"Yearly SAIFI";#N/A,#N/A,FALSE,"Monthly CAIDI";#N/A,#N/A,FALSE,"Yearly CAIDI";#N/A,#N/A,FALSE,"Monthly SAIDI";#N/A,#N/A,FALSE,"Yearly SAIDI";#N/A,#N/A,FALSE,"Monthly MAIFI";#N/A,#N/A,FALSE,"Yearly MAIFI";#N/A,#N/A,FALSE,"Monthly Cust &gt;=4 Int"}</definedName>
    <definedName name="acx">{#N/A,#N/A,FALSE,"Monthly SAIFI";#N/A,#N/A,FALSE,"Yearly SAIFI";#N/A,#N/A,FALSE,"Monthly CAIDI";#N/A,#N/A,FALSE,"Yearly CAIDI";#N/A,#N/A,FALSE,"Monthly SAIDI";#N/A,#N/A,FALSE,"Yearly SAIDI";#N/A,#N/A,FALSE,"Monthly MAIFI";#N/A,#N/A,FALSE,"Yearly MAIFI";#N/A,#N/A,FALSE,"Monthly Cust &gt;=4 Int"}</definedName>
    <definedName name="adfsadfds">{#N/A,#N/A,FALSE,"Monthly SAIFI";#N/A,#N/A,FALSE,"Yearly SAIFI";#N/A,#N/A,FALSE,"Monthly CAIDI";#N/A,#N/A,FALSE,"Yearly CAIDI";#N/A,#N/A,FALSE,"Monthly SAIDI";#N/A,#N/A,FALSE,"Yearly SAIDI";#N/A,#N/A,FALSE,"Monthly MAIFI";#N/A,#N/A,FALSE,"Yearly MAIFI";#N/A,#N/A,FALSE,"Monthly Cust &gt;=4 Int"}</definedName>
    <definedName name="aging">{#N/A,#N/A,FALSE,"Aging Summary";#N/A,#N/A,FALSE,"Ratio Analysis";#N/A,#N/A,FALSE,"Test 120 Day Accts";#N/A,#N/A,FALSE,"Tickmarks"}</definedName>
    <definedName name="agings">{#N/A,#N/A,FALSE,"Aging Summary";#N/A,#N/A,FALSE,"Ratio Analysis";#N/A,#N/A,FALSE,"Test 120 Day Accts";#N/A,#N/A,FALSE,"Tickmarks"}</definedName>
    <definedName name="AIP">{#N/A,#N/A,FALSE,"Monthly SAIFI";#N/A,#N/A,FALSE,"Yearly SAIFI";#N/A,#N/A,FALSE,"Monthly CAIDI";#N/A,#N/A,FALSE,"Yearly CAIDI";#N/A,#N/A,FALSE,"Monthly SAIDI";#N/A,#N/A,FALSE,"Yearly SAIDI";#N/A,#N/A,FALSE,"Monthly MAIFI";#N/A,#N/A,FALSE,"Yearly MAIFI";#N/A,#N/A,FALSE,"Monthly Cust &gt;=4 Int"}</definedName>
    <definedName name="Allocation" localSheetId="11">{"Index",#N/A,FALSE,"Index"}</definedName>
    <definedName name="Allocation" localSheetId="8">{"Index",#N/A,FALSE,"Index"}</definedName>
    <definedName name="Allocation">{"Index",#N/A,FALSE,"Index"}</definedName>
    <definedName name="AllTables">{9}</definedName>
    <definedName name="alsdfa">{#N/A,#N/A,FALSE,"Monthly SAIFI";#N/A,#N/A,FALSE,"Yearly SAIFI";#N/A,#N/A,FALSE,"Monthly CAIDI";#N/A,#N/A,FALSE,"Yearly CAIDI";#N/A,#N/A,FALSE,"Monthly SAIDI";#N/A,#N/A,FALSE,"Yearly SAIDI";#N/A,#N/A,FALSE,"Monthly MAIFI";#N/A,#N/A,FALSE,"Yearly MAIFI";#N/A,#N/A,FALSE,"Monthly Cust &gt;=4 Int"}</definedName>
    <definedName name="anscount">1</definedName>
    <definedName name="AS2DocOpenMode">"AS2DocumentEdit"</definedName>
    <definedName name="AS2NamedRange">5</definedName>
    <definedName name="ASD" localSheetId="11">[2]TEC!$BJ$2</definedName>
    <definedName name="ASD">[3]TEC!$BJ$2</definedName>
    <definedName name="asdf">{#N/A,#N/A,FALSE,"Monthly SAIFI";#N/A,#N/A,FALSE,"Yearly SAIFI";#N/A,#N/A,FALSE,"Monthly CAIDI";#N/A,#N/A,FALSE,"Yearly CAIDI";#N/A,#N/A,FALSE,"Monthly SAIDI";#N/A,#N/A,FALSE,"Yearly SAIDI";#N/A,#N/A,FALSE,"Monthly MAIFI";#N/A,#N/A,FALSE,"Yearly MAIFI";#N/A,#N/A,FALSE,"Monthly Cust &gt;=4 Int"}</definedName>
    <definedName name="asdfasdfasdfasdfsdfa">{#N/A,#N/A,FALSE,"Monthly SAIFI";#N/A,#N/A,FALSE,"Yearly SAIFI";#N/A,#N/A,FALSE,"Monthly CAIDI";#N/A,#N/A,FALSE,"Yearly CAIDI";#N/A,#N/A,FALSE,"Monthly SAIDI";#N/A,#N/A,FALSE,"Yearly SAIDI";#N/A,#N/A,FALSE,"Monthly MAIFI";#N/A,#N/A,FALSE,"Yearly MAIFI";#N/A,#N/A,FALSE,"Monthly Cust &gt;=4 Int"}</definedName>
    <definedName name="ashaita">{#N/A,#N/A,FALSE,"Monthly SAIFI";#N/A,#N/A,FALSE,"Yearly SAIFI";#N/A,#N/A,FALSE,"Monthly CAIDI";#N/A,#N/A,FALSE,"Yearly CAIDI";#N/A,#N/A,FALSE,"Monthly SAIDI";#N/A,#N/A,FALSE,"Yearly SAIDI";#N/A,#N/A,FALSE,"Monthly MAIFI";#N/A,#N/A,FALSE,"Yearly MAIFI";#N/A,#N/A,FALSE,"Monthly Cust &gt;=4 Int"}</definedName>
    <definedName name="assd">{#N/A,#N/A,FALSE,"Monthly SAIFI";#N/A,#N/A,FALSE,"Yearly SAIFI";#N/A,#N/A,FALSE,"Monthly CAIDI";#N/A,#N/A,FALSE,"Yearly CAIDI";#N/A,#N/A,FALSE,"Monthly SAIDI";#N/A,#N/A,FALSE,"Yearly SAIDI";#N/A,#N/A,FALSE,"Monthly MAIFI";#N/A,#N/A,FALSE,"Yearly MAIFI";#N/A,#N/A,FALSE,"Monthly Cust &gt;=4 Int"}</definedName>
    <definedName name="asss">{#N/A,#N/A,FALSE,"schA"}</definedName>
    <definedName name="Assumptions" localSheetId="11">{"Index",#N/A,FALSE,"Index"}</definedName>
    <definedName name="Assumptions" localSheetId="8">{"Index",#N/A,FALSE,"Index"}</definedName>
    <definedName name="Assumptions">{"Index",#N/A,FALSE,"Index"}</definedName>
    <definedName name="ATXQAVersion">1</definedName>
    <definedName name="az">{"'Metretek HTML'!$A$7:$W$42"}</definedName>
    <definedName name="b">{#N/A,#N/A,FALSE,"Monthly SAIFI";#N/A,#N/A,FALSE,"Yearly SAIFI";#N/A,#N/A,FALSE,"Monthly CAIDI";#N/A,#N/A,FALSE,"Yearly CAIDI";#N/A,#N/A,FALSE,"Monthly SAIDI";#N/A,#N/A,FALSE,"Yearly SAIDI";#N/A,#N/A,FALSE,"Monthly MAIFI";#N/A,#N/A,FALSE,"Yearly MAIFI";#N/A,#N/A,FALSE,"Monthly Cust &gt;=4 Int"}</definedName>
    <definedName name="bb">{#N/A,#N/A,FALSE,"schA"}</definedName>
    <definedName name="bbbb">{#N/A,#N/A,FALSE,"O&amp;M by processes";#N/A,#N/A,FALSE,"Elec Act vs Bud";#N/A,#N/A,FALSE,"G&amp;A";#N/A,#N/A,FALSE,"BGS";#N/A,#N/A,FALSE,"Res Cost"}</definedName>
    <definedName name="bbbbb">{#N/A,#N/A,FALSE,"O&amp;M by processes";#N/A,#N/A,FALSE,"Elec Act vs Bud";#N/A,#N/A,FALSE,"G&amp;A";#N/A,#N/A,FALSE,"BGS";#N/A,#N/A,FALSE,"Res Cost"}</definedName>
    <definedName name="bbbbhhh">{#N/A,#N/A,FALSE,"Month";#N/A,#N/A,FALSE,"Period";#N/A,#N/A,FALSE,"12 Month";#N/A,#N/A,FALSE,"Quarter"}</definedName>
    <definedName name="bbbnb">{#N/A,#N/A,FALSE,"schA"}</definedName>
    <definedName name="bbbnbn">{#N/A,#N/A,FALSE,"Expenditures";#N/A,#N/A,FALSE,"Property Placed In-Service";#N/A,#N/A,FALSE,"Removals";#N/A,#N/A,FALSE,"Retirements";#N/A,#N/A,FALSE,"CWIP Balances";#N/A,#N/A,FALSE,"CWIP_Expend_Ratios";#N/A,#N/A,FALSE,"CWIP_Yr_End";#N/A,#N/A,FALSE,"Nuc_Fuel";#N/A,#N/A,FALSE,"New_Gen";#N/A,#N/A,FALSE,"New_Trans";#N/A,#N/A,FALSE,"DSM";#N/A,#N/A,FALSE,"Factors"}</definedName>
    <definedName name="bbbnnn">{#N/A,#N/A,FALSE,"Expenditures";#N/A,#N/A,FALSE,"Property Placed In-Service";#N/A,#N/A,FALSE,"Removals";#N/A,#N/A,FALSE,"Retirements";#N/A,#N/A,FALSE,"CWIP Balances";#N/A,#N/A,FALSE,"CWIP_Expend_Ratios";#N/A,#N/A,FALSE,"CWIP_Yr_End";#N/A,#N/A,FALSE,"Nuc_Fuel";#N/A,#N/A,FALSE,"New_Gen";#N/A,#N/A,FALSE,"New_Trans";#N/A,#N/A,FALSE,"DSM";#N/A,#N/A,FALSE,"Factors"}</definedName>
    <definedName name="bbc">{#N/A,#N/A,FALSE,"O&amp;M by processes";#N/A,#N/A,FALSE,"Elec Act vs Bud";#N/A,#N/A,FALSE,"G&amp;A";#N/A,#N/A,FALSE,"BGS";#N/A,#N/A,FALSE,"Res Cost"}</definedName>
    <definedName name="bbhjm">{#N/A,#N/A,FALSE,"Expenditures";#N/A,#N/A,FALSE,"Property Placed In-Service";#N/A,#N/A,FALSE,"Removals";#N/A,#N/A,FALSE,"Retirements";#N/A,#N/A,FALSE,"CWIP Balances";#N/A,#N/A,FALSE,"CWIP_Expend_Ratios";#N/A,#N/A,FALSE,"CWIP_Yr_End";#N/A,#N/A,FALSE,"Nuc_Fuel";#N/A,#N/A,FALSE,"New_Gen";#N/A,#N/A,FALSE,"New_Trans";#N/A,#N/A,FALSE,"DSM";#N/A,#N/A,FALSE,"Factors"}</definedName>
    <definedName name="bbnnn">{#N/A,#N/A,FALSE,"Expenditures";#N/A,#N/A,FALSE,"Property Placed In-Service";#N/A,#N/A,FALSE,"Removals";#N/A,#N/A,FALSE,"Retirements";#N/A,#N/A,FALSE,"CWIP Balances";#N/A,#N/A,FALSE,"CWIP_Expend_Ratios";#N/A,#N/A,FALSE,"CWIP_Yr_End"}</definedName>
    <definedName name="bbvcvc">{#N/A,#N/A,FALSE,"Expenditures";#N/A,#N/A,FALSE,"Property Placed In-Service";#N/A,#N/A,FALSE,"CWIP Balances"}</definedName>
    <definedName name="beny">{#N/A,#N/A,FALSE,"Monthly SAIFI";#N/A,#N/A,FALSE,"Yearly SAIFI";#N/A,#N/A,FALSE,"Monthly CAIDI";#N/A,#N/A,FALSE,"Yearly CAIDI";#N/A,#N/A,FALSE,"Monthly SAIDI";#N/A,#N/A,FALSE,"Yearly SAIDI";#N/A,#N/A,FALSE,"Monthly MAIFI";#N/A,#N/A,FALSE,"Yearly MAIFI";#N/A,#N/A,FALSE,"Monthly Cust &gt;=4 Int"}</definedName>
    <definedName name="BEx1VZ4WFTXXZ1ES2K5VS9HV5OZF" localSheetId="11">In [4]!Month [5]Contbs!$A$1:$K$92</definedName>
    <definedName name="BEx1VZ4WFTXXZ1ES2K5VS9HV5OZF" localSheetId="8">In [4]!Month [5]Contbs!$A$1:$K$92</definedName>
    <definedName name="BEx1VZ4WFTXXZ1ES2K5VS9HV5OZF">In [4]!Month [5]Contbs!$A$1:$K$92</definedName>
    <definedName name="BEx3OZKO9Y2WLPH6VCA1KE3DGW96" localSheetId="11">YTD [5]Contbs!$A$1:$AF$54</definedName>
    <definedName name="BEx3OZKO9Y2WLPH6VCA1KE3DGW96" localSheetId="8">YTD [5]Contbs!$A$1:$AF$54</definedName>
    <definedName name="BEx3OZKO9Y2WLPH6VCA1KE3DGW96">YTD [5]Contbs!$A$1:$AF$54</definedName>
    <definedName name="BEx59IRQE9WO908W6XQCHI6N394W" localSheetId="11">In [4]!Month [5]Contbs!$A$1:$K$93</definedName>
    <definedName name="BEx59IRQE9WO908W6XQCHI6N394W" localSheetId="8">In [4]!Month [5]Contbs!$A$1:$K$93</definedName>
    <definedName name="BEx59IRQE9WO908W6XQCHI6N394W">In [4]!Month [5]Contbs!$A$1:$K$93</definedName>
    <definedName name="BEx7AX0CC71BEXKGJV6QJKSXTXK8" localSheetId="11">In [4]!Month [5]Contbs!$A$1:$K$93</definedName>
    <definedName name="BEx7AX0CC71BEXKGJV6QJKSXTXK8" localSheetId="8">In [4]!Month [5]Contbs!$A$1:$K$93</definedName>
    <definedName name="BEx7AX0CC71BEXKGJV6QJKSXTXK8">In [4]!Month [5]Contbs!$A$1:$K$93</definedName>
    <definedName name="BExAZZF9A1XEUEQG8TC656DNUBHE" localSheetId="11">In [4]!Month [5]Contbs!$A$1:$AJ$59</definedName>
    <definedName name="BExAZZF9A1XEUEQG8TC656DNUBHE" localSheetId="8">In [4]!Month [5]Contbs!$A$1:$AJ$59</definedName>
    <definedName name="BExAZZF9A1XEUEQG8TC656DNUBHE">In [4]!Month [5]Contbs!$A$1:$AJ$59</definedName>
    <definedName name="BExB0N93OLR30H9Z6OQXZAYBTEBX" localSheetId="11">In [4]!Month [5]Contbs!$A$1:$AJ$59</definedName>
    <definedName name="BExB0N93OLR30H9Z6OQXZAYBTEBX" localSheetId="8">In [4]!Month [5]Contbs!$A$1:$AJ$59</definedName>
    <definedName name="BExB0N93OLR30H9Z6OQXZAYBTEBX">In [4]!Month [5]Contbs!$A$1:$AJ$59</definedName>
    <definedName name="BExEPGDOU6N6328FFYVYL1HXPCKO" localSheetId="11">YTD [5]Contbs!$A$1:$K$93</definedName>
    <definedName name="BExEPGDOU6N6328FFYVYL1HXPCKO" localSheetId="8">YTD [5]Contbs!$A$1:$K$93</definedName>
    <definedName name="BExEPGDOU6N6328FFYVYL1HXPCKO">YTD [5]Contbs!$A$1:$K$93</definedName>
    <definedName name="BExGPGKFWQ04UEAW5BB4WJE9TRE1" localSheetId="11">YTD [5]Contbs!$A$1:$AF$54</definedName>
    <definedName name="BExGPGKFWQ04UEAW5BB4WJE9TRE1" localSheetId="8">YTD [5]Contbs!$A$1:$AF$54</definedName>
    <definedName name="BExGPGKFWQ04UEAW5BB4WJE9TRE1">YTD [5]Contbs!$A$1:$AF$54</definedName>
    <definedName name="BExGS4GZ2710YLA90XX5RW3Z8VHC" localSheetId="11">In [4]!Month [5]Contbs!$A$1:$AM$94</definedName>
    <definedName name="BExGS4GZ2710YLA90XX5RW3Z8VHC" localSheetId="8">In [4]!Month [5]Contbs!$A$1:$AM$94</definedName>
    <definedName name="BExGS4GZ2710YLA90XX5RW3Z8VHC">In [4]!Month [5]Contbs!$A$1:$AM$94</definedName>
    <definedName name="BExIJF0Q68HZ3A4YH3Y05M2LMBJ1" localSheetId="11">YTD [5]Contbs!$A$1:$K$92</definedName>
    <definedName name="BExIJF0Q68HZ3A4YH3Y05M2LMBJ1" localSheetId="8">YTD [5]Contbs!$A$1:$K$92</definedName>
    <definedName name="BExIJF0Q68HZ3A4YH3Y05M2LMBJ1">YTD [5]Contbs!$A$1:$K$92</definedName>
    <definedName name="BExKJSE99UYMVAV1HZD4YFOW9XBW" localSheetId="11">YTD [5]Contbs!$A$1:$AF$54</definedName>
    <definedName name="BExKJSE99UYMVAV1HZD4YFOW9XBW" localSheetId="8">YTD [5]Contbs!$A$1:$AF$54</definedName>
    <definedName name="BExKJSE99UYMVAV1HZD4YFOW9XBW">YTD [5]Contbs!$A$1:$AF$54</definedName>
    <definedName name="BExOHNAOSVYZOJF8IRUGDYGZ64T7" localSheetId="11">YTD [5]Contbs!$A$1</definedName>
    <definedName name="BExOHNAOSVYZOJF8IRUGDYGZ64T7" localSheetId="8">YTD [5]Contbs!$A$1</definedName>
    <definedName name="BExOHNAOSVYZOJF8IRUGDYGZ64T7">YTD [5]Contbs!$A$1</definedName>
    <definedName name="BExOMDTN5BZ1DTPJEGQH4HSNU90A" localSheetId="11">In [4]!Month [5]Contbs!$A$1:$AV$62</definedName>
    <definedName name="BExOMDTN5BZ1DTPJEGQH4HSNU90A" localSheetId="8">In [4]!Month [5]Contbs!$A$1:$AV$62</definedName>
    <definedName name="BExOMDTN5BZ1DTPJEGQH4HSNU90A">In [4]!Month [5]Contbs!$A$1:$AV$62</definedName>
    <definedName name="BExS4A1VBQWKBHRIRD1MXA5HR0M4" localSheetId="11">In [4]!Month [5]Contbs!$A$1:$K$93</definedName>
    <definedName name="BExS4A1VBQWKBHRIRD1MXA5HR0M4" localSheetId="8">In [4]!Month [5]Contbs!$A$1:$K$93</definedName>
    <definedName name="BExS4A1VBQWKBHRIRD1MXA5HR0M4">In [4]!Month [5]Contbs!$A$1:$K$93</definedName>
    <definedName name="BExTX41OZ2ADZUVQF7RO81LA8PAL" localSheetId="11">In [4]!Month [5]Contbs!$A$1:$K$93</definedName>
    <definedName name="BExTX41OZ2ADZUVQF7RO81LA8PAL" localSheetId="8">In [4]!Month [5]Contbs!$A$1:$K$93</definedName>
    <definedName name="BExTX41OZ2ADZUVQF7RO81LA8PAL">In [4]!Month [5]Contbs!$A$1:$K$93</definedName>
    <definedName name="BExU9NUKD8HUDZMHPPGB9NT77HPA" localSheetId="11">YTD [5]Contbs!$A$1:$AT$55</definedName>
    <definedName name="BExU9NUKD8HUDZMHPPGB9NT77HPA" localSheetId="8">YTD [5]Contbs!$A$1:$AT$55</definedName>
    <definedName name="BExU9NUKD8HUDZMHPPGB9NT77HPA">YTD [5]Contbs!$A$1:$AT$55</definedName>
    <definedName name="BExUATI558PTYMWQB9DEK5JBJ3R3" localSheetId="11">YTD [5]Contbs!$A$1:$K$93</definedName>
    <definedName name="BExUATI558PTYMWQB9DEK5JBJ3R3" localSheetId="8">YTD [5]Contbs!$A$1:$K$93</definedName>
    <definedName name="BExUATI558PTYMWQB9DEK5JBJ3R3">YTD [5]Contbs!$A$1:$K$93</definedName>
    <definedName name="BExVRO8C0SITVNUIIQ3V8H5ZAUOB" localSheetId="11">YTD [5]Contbs!$A$1:$K$93</definedName>
    <definedName name="BExVRO8C0SITVNUIIQ3V8H5ZAUOB" localSheetId="8">YTD [5]Contbs!$A$1:$K$93</definedName>
    <definedName name="BExVRO8C0SITVNUIIQ3V8H5ZAUOB">YTD [5]Contbs!$A$1:$K$93</definedName>
    <definedName name="BExXSS4NG52JTFFL3Z73ZMFG5WMT" localSheetId="11">In [4]!Month [5]Contbs!$A$1:$AJ$59</definedName>
    <definedName name="BExXSS4NG52JTFFL3Z73ZMFG5WMT" localSheetId="8">In [4]!Month [5]Contbs!$A$1:$AJ$59</definedName>
    <definedName name="BExXSS4NG52JTFFL3Z73ZMFG5WMT">In [4]!Month [5]Contbs!$A$1:$AJ$59</definedName>
    <definedName name="BExZOQNRDAJ0TLH719GX8FGKTTWD" localSheetId="11">YTD [5]Contbs!$A$1:$K$93</definedName>
    <definedName name="BExZOQNRDAJ0TLH719GX8FGKTTWD" localSheetId="8">YTD [5]Contbs!$A$1:$K$93</definedName>
    <definedName name="BExZOQNRDAJ0TLH719GX8FGKTTWD">YTD [5]Contbs!$A$1:$K$93</definedName>
    <definedName name="BExZV5FGTYE08Q8JZL4TSZV4RAZN" localSheetId="11">YTD [5]Contbs!$A$1:$K$93</definedName>
    <definedName name="BExZV5FGTYE08Q8JZL4TSZV4RAZN" localSheetId="8">YTD [5]Contbs!$A$1:$K$93</definedName>
    <definedName name="BExZV5FGTYE08Q8JZL4TSZV4RAZN">YTD [5]Contbs!$A$1:$K$93</definedName>
    <definedName name="bhjhj">{"summary",#N/A,TRUE,"Coal Inventory Summary";"view 1",#N/A,TRUE,"Coal Inv. By Station";"view 2",#N/A,TRUE,"Coal inv by sta 2";"view 3",#N/A,TRUE,"Coal inv by sta 3";"oil",#N/A,TRUE,"Oil Purchases"}</definedName>
    <definedName name="bnbbb">{#N/A,#N/A,TRUE,"TOTALS";#N/A,#N/A,TRUE,"BULK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bnnjn">{#N/A,#N/A,FALSE,"Sheet1"}</definedName>
    <definedName name="bnnnn">{#N/A,#N/A,TRUE,"TOTALS";#N/A,#N/A,TRUE,"BULK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bnnnnn">{"detail",#N/A,FALSE,"COSSUM"}</definedName>
    <definedName name="bvbbnb">{#N/A,#N/A,FALSE,"schA"}</definedName>
    <definedName name="can">{#N/A,#N/A,FALSE,"O&amp;M by processes";#N/A,#N/A,FALSE,"Elec Act vs Bud";#N/A,#N/A,FALSE,"G&amp;A";#N/A,#N/A,FALSE,"BGS";#N/A,#N/A,FALSE,"Res Cost"}</definedName>
    <definedName name="cbcvbcv">{#N/A,#N/A,FALSE,"Monthly SAIFI";#N/A,#N/A,FALSE,"Yearly SAIFI";#N/A,#N/A,FALSE,"Monthly CAIDI";#N/A,#N/A,FALSE,"Yearly CAIDI";#N/A,#N/A,FALSE,"Monthly SAIDI";#N/A,#N/A,FALSE,"Yearly SAIDI";#N/A,#N/A,FALSE,"Monthly MAIFI";#N/A,#N/A,FALSE,"Yearly MAIFI";#N/A,#N/A,FALSE,"Monthly Cust &gt;=4 Int"}</definedName>
    <definedName name="CBWorkbookPriority">-250256570</definedName>
    <definedName name="cc">{#N/A,#N/A,FALSE,"O&amp;M by processes";#N/A,#N/A,FALSE,"Elec Act vs Bud";#N/A,#N/A,FALSE,"G&amp;A";#N/A,#N/A,FALSE,"BGS";#N/A,#N/A,FALSE,"Res Cost"}</definedName>
    <definedName name="ccbbcvbc">{#N/A,#N/A,FALSE,"Monthly SAIFI";#N/A,#N/A,FALSE,"Yearly SAIFI";#N/A,#N/A,FALSE,"Monthly CAIDI";#N/A,#N/A,FALSE,"Yearly CAIDI";#N/A,#N/A,FALSE,"Monthly SAIDI";#N/A,#N/A,FALSE,"Yearly SAIDI";#N/A,#N/A,FALSE,"Monthly MAIFI";#N/A,#N/A,FALSE,"Yearly MAIFI";#N/A,#N/A,FALSE,"Monthly Cust &gt;=4 Int"}</definedName>
    <definedName name="cccc">{#N/A,#N/A,FALSE,"O&amp;M by processes";#N/A,#N/A,FALSE,"Elec Act vs Bud";#N/A,#N/A,FALSE,"G&amp;A";#N/A,#N/A,FALSE,"BGS";#N/A,#N/A,FALSE,"Res Cost"}</definedName>
    <definedName name="cccvf">0.00451388888905058</definedName>
    <definedName name="cccvvv">{#N/A,#N/A,FALSE,"Expenditures";#N/A,#N/A,FALSE,"Property Placed In-Service";#N/A,#N/A,FALSE,"Removals";#N/A,#N/A,FALSE,"Retirements";#N/A,#N/A,FALSE,"CWIP Balances";#N/A,#N/A,FALSE,"CWIP_Expend_Ratios";#N/A,#N/A,FALSE,"CWIP_Yr_End"}</definedName>
    <definedName name="ccfvv">{#N/A,#N/A,FALSE,"Expenditures";#N/A,#N/A,FALSE,"Property Placed In-Service";#N/A,#N/A,FALSE,"Removals";#N/A,#N/A,FALSE,"Retirements";#N/A,#N/A,FALSE,"CWIP Balances";#N/A,#N/A,FALSE,"CWIP_Expend_Ratios";#N/A,#N/A,FALSE,"CWIP_Yr_End"}</definedName>
    <definedName name="cdddfff">{#N/A,#N/A,FALSE,"Expenditures";#N/A,#N/A,FALSE,"Property Placed In-Service";#N/A,#N/A,FALSE,"Removals";#N/A,#N/A,FALSE,"Retirements";#N/A,#N/A,FALSE,"CWIP Balances";#N/A,#N/A,FALSE,"CWIP_Expend_Ratios";#N/A,#N/A,FALSE,"CWIP_Yr_End"}</definedName>
    <definedName name="cfgb">{#N/A,#N/A,FALSE,"schA"}</definedName>
    <definedName name="Choices_Wrapper">[0]!Choices_Wrapper</definedName>
    <definedName name="cleanup">{#N/A,#N/A,TRUE,"TAXPROV";#N/A,#N/A,TRUE,"FLOWTHRU";#N/A,#N/A,TRUE,"SCHEDULE M'S";#N/A,#N/A,TRUE,"PLANT M'S";#N/A,#N/A,TRUE,"TAXJE"}</definedName>
    <definedName name="Company">[6]Index!$A$9</definedName>
    <definedName name="Consolid">{#N/A,#N/A,FALSE,"O&amp;M by processes";#N/A,#N/A,FALSE,"Elec Act vs Bud";#N/A,#N/A,FALSE,"G&amp;A";#N/A,#N/A,FALSE,"BGS";#N/A,#N/A,FALSE,"Res Cost"}</definedName>
    <definedName name="Consolidated">{#N/A,#N/A,FALSE,"O&amp;M by processes";#N/A,#N/A,FALSE,"Elec Act vs Bud";#N/A,#N/A,FALSE,"G&amp;A";#N/A,#N/A,FALSE,"BGS";#N/A,#N/A,FALSE,"Res Cost"}</definedName>
    <definedName name="Current">{"print",#N/A,FALSE,"03-31-97 Book"}</definedName>
    <definedName name="cvbbgb">0.00451388888905058</definedName>
    <definedName name="cvbg">{"detail",#N/A,FALSE,"COSSUM"}</definedName>
    <definedName name="cvcvvbvbn">{#N/A,#N/A,TRUE,"TOTALS";#N/A,#N/A,TRUE,"BULK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cvfbb">{#N/A,#N/A,TRUE,"TOTALS";#N/A,#N/A,TRUE,"BULK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cvvb">{#N/A,#N/A,FALSE,"Month";#N/A,#N/A,FALSE,"Period";#N/A,#N/A,FALSE,"12 Month";#N/A,#N/A,FALSE,"Quarter"}</definedName>
    <definedName name="cvvbb">{#N/A,#N/A,FALSE,"schA"}</definedName>
    <definedName name="cvvbbbv">{#N/A,#N/A,FALSE,"Expenditures";#N/A,#N/A,FALSE,"Property Placed In-Service";#N/A,#N/A,FALSE,"Removals";#N/A,#N/A,FALSE,"Retirements";#N/A,#N/A,FALSE,"CWIP Balances";#N/A,#N/A,FALSE,"CWIP_Expend_Ratios";#N/A,#N/A,FALSE,"CWIP_Yr_End"}</definedName>
    <definedName name="cvvff">"V2019-11-30"</definedName>
    <definedName name="cvvv">[0]!manar1,[0]!manar2,[0]!manar3,[0]!manaA12,[0]!manaB12,[0]!manaC12,[0]!manaD12,[0]!manaE12,[0]!manF1</definedName>
    <definedName name="cvvvv">{#N/A,#N/A,FALSE,"Expenditures";#N/A,#N/A,FALSE,"Property Placed In-Service";#N/A,#N/A,FALSE,"Removals";#N/A,#N/A,FALSE,"Retirements";#N/A,#N/A,FALSE,"CWIP Balances";#N/A,#N/A,FALSE,"CWIP_Expend_Ratios";#N/A,#N/A,FALSE,"CWIP_Yr_End"}</definedName>
    <definedName name="CWIP">{#N/A,#N/A,FALSE,"Sheet1"}</definedName>
    <definedName name="d" localSheetId="11">{#N/A,#N/A,FALSE,"Income";#N/A,#N/A,FALSE,"Cost of Goods Sold";#N/A,#N/A,FALSE,"Other Costs";#N/A,#N/A,FALSE,"Other Income";#N/A,#N/A,FALSE,"Taxes";#N/A,#N/A,FALSE,"Other Deductions";#N/A,#N/A,FALSE,"Compensation of Officers"}</definedName>
    <definedName name="d" localSheetId="8">{#N/A,#N/A,FALSE,"Income";#N/A,#N/A,FALSE,"Cost of Goods Sold";#N/A,#N/A,FALSE,"Other Costs";#N/A,#N/A,FALSE,"Other Income";#N/A,#N/A,FALSE,"Taxes";#N/A,#N/A,FALSE,"Other Deductions";#N/A,#N/A,FALSE,"Compensation of Officers"}</definedName>
    <definedName name="d">{#N/A,#N/A,FALSE,"Income";#N/A,#N/A,FALSE,"Cost of Goods Sold";#N/A,#N/A,FALSE,"Other Costs";#N/A,#N/A,FALSE,"Other Income";#N/A,#N/A,FALSE,"Taxes";#N/A,#N/A,FALSE,"Other Deductions";#N/A,#N/A,FALSE,"Compensation of Officers"}</definedName>
    <definedName name="da">{#N/A,#N/A,FALSE,"O&amp;M by processes";#N/A,#N/A,FALSE,"Elec Act vs Bud";#N/A,#N/A,FALSE,"G&amp;A";#N/A,#N/A,FALSE,"BGS";#N/A,#N/A,FALSE,"Res Cost"}</definedName>
    <definedName name="dada">{#N/A,#N/A,FALSE,"O&amp;M by processes";#N/A,#N/A,FALSE,"Elec Act vs Bud";#N/A,#N/A,FALSE,"G&amp;A";#N/A,#N/A,FALSE,"BGS";#N/A,#N/A,FALSE,"Res Cost"}</definedName>
    <definedName name="DASDD">{#N/A,#N/A,FALSE,"Monthly SAIFI";#N/A,#N/A,FALSE,"Yearly SAIFI";#N/A,#N/A,FALSE,"Monthly CAIDI";#N/A,#N/A,FALSE,"Yearly CAIDI";#N/A,#N/A,FALSE,"Monthly SAIDI";#N/A,#N/A,FALSE,"Yearly SAIDI";#N/A,#N/A,FALSE,"Monthly MAIFI";#N/A,#N/A,FALSE,"Yearly MAIFI";#N/A,#N/A,FALSE,"Monthly Cust &gt;=4 Int"}</definedName>
    <definedName name="dcfff">{#N/A,#N/A,FALSE,"Expenditures";#N/A,#N/A,FALSE,"Property Placed In-Service";#N/A,#N/A,FALSE,"Removals";#N/A,#N/A,FALSE,"Retirements";#N/A,#N/A,FALSE,"CWIP Balances";#N/A,#N/A,FALSE,"CWIP_Expend_Ratios";#N/A,#N/A,FALSE,"CWIP_Yr_End"}</definedName>
    <definedName name="dcffr">{#N/A,#N/A,FALSE,"Expenditures";#N/A,#N/A,FALSE,"Property Placed In-Service";#N/A,#N/A,FALSE,"Removals";#N/A,#N/A,FALSE,"Retirements";#N/A,#N/A,FALSE,"CWIP Balances";#N/A,#N/A,FALSE,"CWIP_Expend_Ratios";#N/A,#N/A,FALSE,"CWIP_Yr_End"}</definedName>
    <definedName name="dd">{#N/A,#N/A,FALSE,"Monthly SAIFI";#N/A,#N/A,FALSE,"Yearly SAIFI";#N/A,#N/A,FALSE,"Monthly CAIDI";#N/A,#N/A,FALSE,"Yearly CAIDI";#N/A,#N/A,FALSE,"Monthly SAIDI";#N/A,#N/A,FALSE,"Yearly SAIDI";#N/A,#N/A,FALSE,"Monthly MAIFI";#N/A,#N/A,FALSE,"Yearly MAIFI";#N/A,#N/A,FALSE,"Monthly Cust &gt;=4 Int"}</definedName>
    <definedName name="ddfsaf">{#N/A,#N/A,FALSE,"Monthly SAIFI";#N/A,#N/A,FALSE,"Yearly SAIFI";#N/A,#N/A,FALSE,"Monthly CAIDI";#N/A,#N/A,FALSE,"Yearly CAIDI";#N/A,#N/A,FALSE,"Monthly SAIDI";#N/A,#N/A,FALSE,"Yearly SAIDI";#N/A,#N/A,FALSE,"Monthly MAIFI";#N/A,#N/A,FALSE,"Yearly MAIFI";#N/A,#N/A,FALSE,"Monthly Cust &gt;=4 Int"}</definedName>
    <definedName name="Def_Tax_JE_Support_21017">'[7]21017'!$AU$6:$BA$199</definedName>
    <definedName name="Def_Tax_Rec_21017">'[7]21017'!$M$6:$Z$216</definedName>
    <definedName name="Def_Tax_Rec_3Pg_20001">'[8]20001'!$L$6:$AV$157</definedName>
    <definedName name="dfasdfsdfZX">{#N/A,#N/A,FALSE,"Monthly SAIFI";#N/A,#N/A,FALSE,"Yearly SAIFI";#N/A,#N/A,FALSE,"Monthly CAIDI";#N/A,#N/A,FALSE,"Yearly CAIDI";#N/A,#N/A,FALSE,"Monthly SAIDI";#N/A,#N/A,FALSE,"Yearly SAIDI";#N/A,#N/A,FALSE,"Monthly MAIFI";#N/A,#N/A,FALSE,"Yearly MAIFI";#N/A,#N/A,FALSE,"Monthly Cust &gt;=4 Int"}</definedName>
    <definedName name="dfdsfs">{#N/A,#N/A,FALSE,"Monthly SAIFI";#N/A,#N/A,FALSE,"Yearly SAIFI";#N/A,#N/A,FALSE,"Monthly CAIDI";#N/A,#N/A,FALSE,"Yearly CAIDI";#N/A,#N/A,FALSE,"Monthly SAIDI";#N/A,#N/A,FALSE,"Yearly SAIDI";#N/A,#N/A,FALSE,"Monthly MAIFI";#N/A,#N/A,FALSE,"Yearly MAIFI";#N/A,#N/A,FALSE,"Monthly Cust &gt;=4 Int"}</definedName>
    <definedName name="dfff">[0]!manar1,[0]!manar2,[0]!manar3,[0]!manaA12,[0]!manaB12,[0]!manaC12,[0]!manaD12,[0]!manaE12,[0]!manF1</definedName>
    <definedName name="dfffv">{#N/A,#N/A,FALSE,"Aging Summary";#N/A,#N/A,FALSE,"Ratio Analysis";#N/A,#N/A,FALSE,"Test 120 Day Accts";#N/A,#N/A,FALSE,"Tickmarks"}</definedName>
    <definedName name="dfsasdfasdfsdfasdfasdf">{#N/A,#N/A,FALSE,"Monthly SAIFI";#N/A,#N/A,FALSE,"Yearly SAIFI";#N/A,#N/A,FALSE,"Monthly CAIDI";#N/A,#N/A,FALSE,"Yearly CAIDI";#N/A,#N/A,FALSE,"Monthly SAIDI";#N/A,#N/A,FALSE,"Yearly SAIDI";#N/A,#N/A,FALSE,"Monthly MAIFI";#N/A,#N/A,FALSE,"Yearly MAIFI";#N/A,#N/A,FALSE,"Monthly Cust &gt;=4 Int"}</definedName>
    <definedName name="dfv">{#N/A,#N/A,FALSE,"Expenditures";#N/A,#N/A,FALSE,"Property Placed In-Service";#N/A,#N/A,FALSE,"Removals";#N/A,#N/A,FALSE,"Retirements";#N/A,#N/A,FALSE,"CWIP Balances";#N/A,#N/A,FALSE,"CWIP_Expend_Ratios";#N/A,#N/A,FALSE,"CWIP_Yr_End"}</definedName>
    <definedName name="dfvvvv">43815.7444212963</definedName>
    <definedName name="dg">{#N/A,#N/A,FALSE,"Sheet1"}</definedName>
    <definedName name="Docket">[6]Index!$D$3</definedName>
    <definedName name="dskdlss">{#N/A,#N/A,FALSE,"Monthly SAIFI";#N/A,#N/A,FALSE,"Yearly SAIFI";#N/A,#N/A,FALSE,"Monthly CAIDI";#N/A,#N/A,FALSE,"Yearly CAIDI";#N/A,#N/A,FALSE,"Monthly SAIDI";#N/A,#N/A,FALSE,"Yearly SAIDI";#N/A,#N/A,FALSE,"Monthly MAIFI";#N/A,#N/A,FALSE,"Yearly MAIFI";#N/A,#N/A,FALSE,"Monthly Cust &gt;=4 Int"}</definedName>
    <definedName name="edred">{#N/A,#N/A,FALSE,"Monthly SAIFI";#N/A,#N/A,FALSE,"Yearly SAIFI";#N/A,#N/A,FALSE,"Monthly CAIDI";#N/A,#N/A,FALSE,"Yearly CAIDI";#N/A,#N/A,FALSE,"Monthly SAIDI";#N/A,#N/A,FALSE,"Yearly SAIDI";#N/A,#N/A,FALSE,"Monthly MAIFI";#N/A,#N/A,FALSE,"Yearly MAIFI";#N/A,#N/A,FALSE,"Monthly Cust &gt;=4 Int"}</definedName>
    <definedName name="eeee">{#N/A,#N/A,FALSE,"O&amp;M by processes";#N/A,#N/A,FALSE,"Elec Act vs Bud";#N/A,#N/A,FALSE,"G&amp;A";#N/A,#N/A,FALSE,"BGS";#N/A,#N/A,FALSE,"Res Cost"}</definedName>
    <definedName name="efggf">[0]!endro_ed1,[0]!endroed2,[0]!endroed3,[0]!endroedmonyr</definedName>
    <definedName name="Endofbook">0.000868055554747116</definedName>
    <definedName name="endroall">[0]!endro_ed1,[0]!endroed2,[0]!endroed3,[0]!endroedmonyr</definedName>
    <definedName name="endroedall">[0]!endro_ed1,[0]!endroed2,[0]!endroed3,[0]!endroedmonyr</definedName>
    <definedName name="erds">{#N/A,#N/A,FALSE,"Aging Summary";#N/A,#N/A,FALSE,"Ratio Analysis";#N/A,#N/A,FALSE,"Test 120 Day Accts";#N/A,#N/A,FALSE,"Tickmarks"}</definedName>
    <definedName name="EV__ALLOWSTOPEXPAND__">1</definedName>
    <definedName name="EV__CVPARAMS__">"Trend!$B$17:$C$38;"</definedName>
    <definedName name="EV__DECIMALSYMBOL__">"."</definedName>
    <definedName name="EV__EVCOM_OPTIONS__">10</definedName>
    <definedName name="EV__EXPOPTIONS__">0</definedName>
    <definedName name="EV__LASTREFTIME__">39826.8319444444</definedName>
    <definedName name="EV__LOCKEDCVW__ACTIVITY_SYSTEM">"ALL_MANAGED,ALL_ACTIVITY,ALL_PROJECT,ALL_PROJTYPE,ACTUAL,ALL_SYSTEM,2005.TOTAL,NUC,PERIODIC,"</definedName>
    <definedName name="EV__LOCKEDCVW__BGE_FP">"INCOMESTATEMENT,ACTUAL,ALL_COMPANIES,TOTALADJ,2002.TOTAL,PERIODIC,"</definedName>
    <definedName name="EV__LOCKEDCVW__CAPITAL">"ACTUAL,MAJOR_CATEGORY,FACTORS,TOTAL_PORTFOLIO,2002.TOTAL,PERIODIC,"</definedName>
    <definedName name="EV__LOCKEDCVW__CGG_PLANNING">"ALL_MANAGED,ALL_CONSOLIDATEDCC,1009,ALL_PAEXP,ALL_PROJECT,ACTUAL,ALL_SYSTEM,2006.TOTAL,ALL_UNIT,PERIODIC,"</definedName>
    <definedName name="EV__LOCKEDCVW__CGG_PLANNING_RPT">"ROLLUP_MANAGED15,ALL_BASENONBASE,ALL_CEFUNCTION,ALL_CONSOLIDATEDCC,ALL_OUTNONOUT,1003,ALL_PAEXP,ALL_PROJECT,ALL_PROJSUBTYPE,ACTUAL,ALL_SYSTEM,2006.NOV,ALL_UNIT,PERIODIC,"</definedName>
    <definedName name="EV__LOCKEDCVW__CGGIR">"ALL_MANAGED,ALL_ACTIVITY,ALL_BASENONBASE,ALL_CONSOLIDATEDCC,ALL_FUELTYP,ALL_INTCO,ALL_INTERCOMPANY,ALL_LEGAL,ALL_MARKET,ALL_OUTNONOUT,1003,ALL_PAEXP,ALL_PRODUCTCAT,ALL_PROJECT,ALL_PROJSUBTYPE,ALL_PROJTYPE,ACTUAL,ALL_SYSTEM,2005.TOTAL,ALL_UNIT,PERIODIC,"</definedName>
    <definedName name="EV__LOCKEDCVW__CGGIR_RPT">"ALL_MANAGED,ALL_ACTIVITY,ALL_BASENONBASE,ALL_CEFUNCTION,ALL_CONSOLIDATEDCC,ALL_FUELTYP,ALL_INTERCOMPANY,ALL_LEGAL,ALL_MARKET,ALL_OUTNONOUT,1003,ALL_PAEXP,ALL_PRODUCTCAT,ALL_PROJECT,ALL_PROJSUBTYPE,ACTUAL,ALL_SYSTEM,2005.TOTAL,ALL_UNIT,PERIODIC,"</definedName>
    <definedName name="EV__LOCKEDCVW__CORPFPA_NEW">"1060,05_09STRATPLANV2,TOTALADJ,313,TOTAL_FUNCTION,BUS,2006.TOTAL,PERIODIC,"</definedName>
    <definedName name="EV__LOCKEDCVW__CPA">"O_M,ALL_ACTIVITIES,2005_ORIGBUDGET,ALL_SPENDERS,ALL_EXPTYPES,ALL_PROCESSES,OM_MAJOR_CATEGORY,2005.TOTAL,PERIODIC,"</definedName>
    <definedName name="EV__LOCKEDCVW__ECB">"ALL_COSTCENTER,ALL_EMPLOYEES,AVAILABLEHRS,1003,ALL_PROJECT,ACTUAL,2004.TOTAL,PERIODIC,"</definedName>
    <definedName name="EV__LOCKEDCVW__ETL">"ACTUAL,PYXIS,POSTCLOSE,2005.TOTAL,PERIODIC,"</definedName>
    <definedName name="EV__LOCKEDCVW__FINANCIAL_REPORTING">"CNE,EBITDA,3Q07FCST,USD,PERIODIC,AllActivities,TotalAdj,AllFunctions,AllProducts,All_Projects,Total_Channel,All_Lines,All_Segments,2007.TOTAL,"</definedName>
    <definedName name="EV__LOCKEDCVW__FUEL_MARKET_PRODUCT">"ALL_MANAGED,ALL_BASENONBASE,ALL_CONSOLIDATEDCC,ALL_FUELTYP,ALL_LEGAL,ALL_MARKET,ALL_OUTNONOUT,ALL_PRODUCTCAT,ALL_PROJTYPE,ACTUAL,2005.TOTAL,NUC,PERIODIC,"</definedName>
    <definedName name="EV__LOCKEDCVW__GROSS_MARGIN">"ACTUAL,Total_Channel,TotalAdj,Tot_GMT,AllProducts,E100,All_Lines,LC,All_Segments,TotalStatus,2007.FEB,PERIODIC,"</definedName>
    <definedName name="EV__LOCKEDCVW__KPI_OPS">"ALL_ACCTKPI,ALL_FUELTYP,ALL_MARKET,ALL_PRODUCTCAT,ACTUAL,KPIOPS_FINAL,2005.TOTAL,NUC,PERIODIC,"</definedName>
    <definedName name="EV__LOCKEDCVW__MANAGED">"ALL_MANAGED,ALL_CONSOLIDATEDCC,ALL_LEGAL,1003,ACTUAL,2005.TOTAL,PERIODIC,"</definedName>
    <definedName name="EV__LOCKEDCVW__MANAGED_3RDPARTY">"EQUITYMETHINVEST,ALL_CONSOLIDATEDCC,ALL_LEGAL,1003,ACTUAL,2005.TOTAL,PERIODIC,"</definedName>
    <definedName name="EV__LOCKEDCVW__PLANT">"ALL_MANAGED,ALL_BASENONBASE,ALL_OUTNONOUT,ALL_PROJECT,ALL_PROJSUBTYPE,ALL_PROJTYPE,ACTUAL,NONALLOC,2005.TOTAL,NUC,PERIODIC,"</definedName>
    <definedName name="EV__LOCKEDCVW__RATE">"ACTUAL,USD,Avg,RateInput,2002.TOTAL,PERIODIC,"</definedName>
    <definedName name="EV__LOCKEDCVW__RESPONSIBILITY">"ROLLUP_MANAGED5,033,1009,16081ZZZ_EXP,ALL_PROJECT,ALL_PROJSUBTYPE,ALL_PROJTYPE,ACTUAL,2006.DEC,PERIODIC,"</definedName>
    <definedName name="EV__LOCKEDCVW__SALES_RATE">"USD,Avg,RateInput,ACTUAL,2005.TOTAL,PERIODIC,"</definedName>
    <definedName name="EV__LOCKEDCVW__SLR">"2005_ORIGBUDGET,ALL_EXPTYPES,STATISTICAL_ACCOUNTS,ALL_COMPANIES,ALL_EMPLOYEES,M10001,2005.TOTAL,PERIODIC,"</definedName>
    <definedName name="EV__LOCKEDCVW__STAFF_PLANNING">"ACTUAL,Total_Channel,TotalAdj,AllEmployment,All_Lines,E100,USD,All_Segments,DATAACCOUNTS,AllFunctions,Total_Location,2002.TOTAL,PERIODIC,"</definedName>
    <definedName name="EV__LOCKEDCVW__WEEKLY_SALES">"All_BDM,Total_Size,Total_Channel,TOTAL_Signings,TotalAdj,Total_LeadSource,All_Lines,USD,Sales_Accounts,ACTUAL,Total_Product,CNI,2005.TOTAL,All_SIC_CODES,Total_Utility,PERIODIC,"</definedName>
    <definedName name="EV__LOCKSTATUS__">1</definedName>
    <definedName name="EV__MAXEXPCOLS__">100</definedName>
    <definedName name="EV__MAXEXPROWS__">1000</definedName>
    <definedName name="EV__MEMORYCVW__">0</definedName>
    <definedName name="EV__WBEVMODE__">1</definedName>
    <definedName name="EV__WBREFOPTIONS__">134217791</definedName>
    <definedName name="EV__WBVERSION__">0</definedName>
    <definedName name="EV__WSINFO__">"cegfpa"</definedName>
    <definedName name="Exh_Name">[6]Index!$D$4</definedName>
    <definedName name="f">{#N/A,#N/A,FALSE,"Monthly SAIFI";#N/A,#N/A,FALSE,"Yearly SAIFI";#N/A,#N/A,FALSE,"Monthly CAIDI";#N/A,#N/A,FALSE,"Yearly CAIDI";#N/A,#N/A,FALSE,"Monthly SAIDI";#N/A,#N/A,FALSE,"Yearly SAIDI";#N/A,#N/A,FALSE,"Monthly MAIFI";#N/A,#N/A,FALSE,"Yearly MAIFI";#N/A,#N/A,FALSE,"Monthly Cust &gt;=4 Int"}</definedName>
    <definedName name="fcc">{#N/A,#N/A,FALSE,"Month";#N/A,#N/A,FALSE,"Period";#N/A,#N/A,FALSE,"12 Month";#N/A,#N/A,FALSE,"Quarter"}</definedName>
    <definedName name="fdd">{#N/A,#N/A,FALSE,"JE051 PAGE 1 OF 3";#N/A,#N/A,FALSE,"JE051 PAGE 2 OF 3";#N/A,#N/A,FALSE,"JE051 PAGE 3 OF 3"}</definedName>
    <definedName name="FDSDFSF">{#N/A,#N/A,FALSE,"Monthly SAIFI";#N/A,#N/A,FALSE,"Yearly SAIFI";#N/A,#N/A,FALSE,"Monthly CAIDI";#N/A,#N/A,FALSE,"Yearly CAIDI";#N/A,#N/A,FALSE,"Monthly SAIDI";#N/A,#N/A,FALSE,"Yearly SAIDI";#N/A,#N/A,FALSE,"Monthly MAIFI";#N/A,#N/A,FALSE,"Yearly MAIFI";#N/A,#N/A,FALSE,"Monthly Cust &gt;=4 Int"}</definedName>
    <definedName name="ff">{#N/A,#N/A,FALSE,"Monthly SAIFI";#N/A,#N/A,FALSE,"Yearly SAIFI";#N/A,#N/A,FALSE,"Monthly CAIDI";#N/A,#N/A,FALSE,"Yearly CAIDI";#N/A,#N/A,FALSE,"Monthly SAIDI";#N/A,#N/A,FALSE,"Yearly SAIDI";#N/A,#N/A,FALSE,"Monthly MAIFI";#N/A,#N/A,FALSE,"Yearly MAIFI";#N/A,#N/A,FALSE,"Monthly Cust &gt;=4 Int"}</definedName>
    <definedName name="ffdd">{#N/A,#N/A,FALSE,"Expenditures";#N/A,#N/A,FALSE,"Property Placed In-Service";#N/A,#N/A,FALSE,"Removals";#N/A,#N/A,FALSE,"Retirements";#N/A,#N/A,FALSE,"CWIP Balances";#N/A,#N/A,FALSE,"CWIP_Expend_Ratios";#N/A,#N/A,FALSE,"CWIP_Yr_End"}</definedName>
    <definedName name="fff">{#N/A,#N/A,FALSE,"Monthly SAIFI";#N/A,#N/A,FALSE,"Yearly SAIFI";#N/A,#N/A,FALSE,"Monthly CAIDI";#N/A,#N/A,FALSE,"Yearly CAIDI";#N/A,#N/A,FALSE,"Monthly SAIDI";#N/A,#N/A,FALSE,"Yearly SAIDI";#N/A,#N/A,FALSE,"Monthly MAIFI";#N/A,#N/A,FALSE,"Yearly MAIFI";#N/A,#N/A,FALSE,"Monthly Cust &gt;=4 Int"}</definedName>
    <definedName name="ffgb">{#N/A,#N/A,FALSE,"schA"}</definedName>
    <definedName name="ffggh">{#N/A,#N/A,FALSE,"schA"}</definedName>
    <definedName name="fgb">"V2019-11-30"</definedName>
    <definedName name="fgbbv">{#N/A,#N/A,FALSE,"Sheet1"}</definedName>
    <definedName name="fghjghjfgjf">{#N/A,#N/A,FALSE,"Monthly SAIFI";#N/A,#N/A,FALSE,"Yearly SAIFI";#N/A,#N/A,FALSE,"Monthly CAIDI";#N/A,#N/A,FALSE,"Yearly CAIDI";#N/A,#N/A,FALSE,"Monthly SAIDI";#N/A,#N/A,FALSE,"Yearly SAIDI";#N/A,#N/A,FALSE,"Monthly MAIFI";#N/A,#N/A,FALSE,"Yearly MAIFI";#N/A,#N/A,FALSE,"Monthly Cust &gt;=4 Int"}</definedName>
    <definedName name="fgv">{#N/A,#N/A,FALSE,"Expenditures";#N/A,#N/A,FALSE,"Property Placed In-Service";#N/A,#N/A,FALSE,"Removals";#N/A,#N/A,FALSE,"Retirements";#N/A,#N/A,FALSE,"CWIP Balances";#N/A,#N/A,FALSE,"CWIP_Expend_Ratios";#N/A,#N/A,FALSE,"CWIP_Yr_End"}</definedName>
    <definedName name="Filing_Date">[6]Index!$D$5</definedName>
    <definedName name="Fixed.Assets" localSheetId="11">{#N/A,#N/A,FALSE,"Income";#N/A,#N/A,FALSE,"Cost of Goods Sold";#N/A,#N/A,FALSE,"Other Costs";#N/A,#N/A,FALSE,"Other Income";#N/A,#N/A,FALSE,"Taxes";#N/A,#N/A,FALSE,"Other Deductions";#N/A,#N/A,FALSE,"Compensation of Officers"}</definedName>
    <definedName name="Fixed.Assets" localSheetId="8">{#N/A,#N/A,FALSE,"Income";#N/A,#N/A,FALSE,"Cost of Goods Sold";#N/A,#N/A,FALSE,"Other Costs";#N/A,#N/A,FALSE,"Other Income";#N/A,#N/A,FALSE,"Taxes";#N/A,#N/A,FALSE,"Other Deductions";#N/A,#N/A,FALSE,"Compensation of Officers"}</definedName>
    <definedName name="Fixed.Assets">{#N/A,#N/A,FALSE,"Income";#N/A,#N/A,FALSE,"Cost of Goods Sold";#N/A,#N/A,FALSE,"Other Costs";#N/A,#N/A,FALSE,"Other Income";#N/A,#N/A,FALSE,"Taxes";#N/A,#N/A,FALSE,"Other Deductions";#N/A,#N/A,FALSE,"Compensation of Officers"}</definedName>
    <definedName name="Foreign" localSheetId="11">{#N/A,#N/A,FALSE,"Income";#N/A,#N/A,FALSE,"Cost of Goods Sold";#N/A,#N/A,FALSE,"Other Costs";#N/A,#N/A,FALSE,"Other Income";#N/A,#N/A,FALSE,"Taxes";#N/A,#N/A,FALSE,"Other Deductions";#N/A,#N/A,FALSE,"Compensation of Officers"}</definedName>
    <definedName name="Foreign" localSheetId="8">{#N/A,#N/A,FALSE,"Income";#N/A,#N/A,FALSE,"Cost of Goods Sold";#N/A,#N/A,FALSE,"Other Costs";#N/A,#N/A,FALSE,"Other Income";#N/A,#N/A,FALSE,"Taxes";#N/A,#N/A,FALSE,"Other Deductions";#N/A,#N/A,FALSE,"Compensation of Officers"}</definedName>
    <definedName name="Foreign">{#N/A,#N/A,FALSE,"Income";#N/A,#N/A,FALSE,"Cost of Goods Sold";#N/A,#N/A,FALSE,"Other Costs";#N/A,#N/A,FALSE,"Other Income";#N/A,#N/A,FALSE,"Taxes";#N/A,#N/A,FALSE,"Other Deductions";#N/A,#N/A,FALSE,"Compensation of Officers"}</definedName>
    <definedName name="Foreign.Info" localSheetId="11">{#N/A,#N/A,FALSE,"Income";#N/A,#N/A,FALSE,"Cost of Goods Sold";#N/A,#N/A,FALSE,"Other Costs";#N/A,#N/A,FALSE,"Other Income";#N/A,#N/A,FALSE,"Taxes";#N/A,#N/A,FALSE,"Other Deductions";#N/A,#N/A,FALSE,"Compensation of Officers"}</definedName>
    <definedName name="Foreign.Info" localSheetId="8">{#N/A,#N/A,FALSE,"Income";#N/A,#N/A,FALSE,"Cost of Goods Sold";#N/A,#N/A,FALSE,"Other Costs";#N/A,#N/A,FALSE,"Other Income";#N/A,#N/A,FALSE,"Taxes";#N/A,#N/A,FALSE,"Other Deductions";#N/A,#N/A,FALSE,"Compensation of Officers"}</definedName>
    <definedName name="Foreign.Info">{#N/A,#N/A,FALSE,"Income";#N/A,#N/A,FALSE,"Cost of Goods Sold";#N/A,#N/A,FALSE,"Other Costs";#N/A,#N/A,FALSE,"Other Income";#N/A,#N/A,FALSE,"Taxes";#N/A,#N/A,FALSE,"Other Deductions";#N/A,#N/A,FALSE,"Compensation of Officers"}</definedName>
    <definedName name="fsdafasf">{#N/A,#N/A,FALSE,"Monthly SAIFI";#N/A,#N/A,FALSE,"Yearly SAIFI";#N/A,#N/A,FALSE,"Monthly CAIDI";#N/A,#N/A,FALSE,"Yearly CAIDI";#N/A,#N/A,FALSE,"Monthly SAIDI";#N/A,#N/A,FALSE,"Yearly SAIDI";#N/A,#N/A,FALSE,"Monthly MAIFI";#N/A,#N/A,FALSE,"Yearly MAIFI";#N/A,#N/A,FALSE,"Monthly Cust &gt;=4 Int"}</definedName>
    <definedName name="fsdfsfs">{#N/A,#N/A,FALSE,"Monthly SAIFI";#N/A,#N/A,FALSE,"Yearly SAIFI";#N/A,#N/A,FALSE,"Monthly CAIDI";#N/A,#N/A,FALSE,"Yearly CAIDI";#N/A,#N/A,FALSE,"Monthly SAIDI";#N/A,#N/A,FALSE,"Yearly SAIDI";#N/A,#N/A,FALSE,"Monthly MAIFI";#N/A,#N/A,FALSE,"Yearly MAIFI";#N/A,#N/A,FALSE,"Monthly Cust &gt;=4 Int"}</definedName>
    <definedName name="fsdfsfsdfasfa">{#N/A,#N/A,FALSE,"Monthly SAIFI";#N/A,#N/A,FALSE,"Yearly SAIFI";#N/A,#N/A,FALSE,"Monthly CAIDI";#N/A,#N/A,FALSE,"Yearly CAIDI";#N/A,#N/A,FALSE,"Monthly SAIDI";#N/A,#N/A,FALSE,"Yearly SAIDI";#N/A,#N/A,FALSE,"Monthly MAIFI";#N/A,#N/A,FALSE,"Yearly MAIFI";#N/A,#N/A,FALSE,"Monthly Cust &gt;=4 Int"}</definedName>
    <definedName name="fsfsfsafasf">{#N/A,#N/A,FALSE,"Monthly SAIFI";#N/A,#N/A,FALSE,"Yearly SAIFI";#N/A,#N/A,FALSE,"Monthly CAIDI";#N/A,#N/A,FALSE,"Yearly CAIDI";#N/A,#N/A,FALSE,"Monthly SAIDI";#N/A,#N/A,FALSE,"Yearly SAIDI";#N/A,#N/A,FALSE,"Monthly MAIFI";#N/A,#N/A,FALSE,"Yearly MAIFI";#N/A,#N/A,FALSE,"Monthly Cust &gt;=4 Int"}</definedName>
    <definedName name="fvb">{#N/A,#N/A,FALSE,"Month";#N/A,#N/A,FALSE,"Period";#N/A,#N/A,FALSE,"12 Month";#N/A,#N/A,FALSE,"Quarter"}</definedName>
    <definedName name="fvbhnb">{#N/A,#N/A,FALSE,"Month";#N/A,#N/A,FALSE,"Period";#N/A,#N/A,FALSE,"12 Month";#N/A,#N/A,FALSE,"Quarter"}</definedName>
    <definedName name="fvvbv">{#N/A,#N/A,FALSE,"Expenditures";#N/A,#N/A,FALSE,"Property Placed In-Service";#N/A,#N/A,FALSE,"CWIP Balances"}</definedName>
    <definedName name="fwrwerwerwerwer">{#N/A,#N/A,FALSE,"Monthly SAIFI";#N/A,#N/A,FALSE,"Yearly SAIFI";#N/A,#N/A,FALSE,"Monthly CAIDI";#N/A,#N/A,FALSE,"Yearly CAIDI";#N/A,#N/A,FALSE,"Monthly SAIDI";#N/A,#N/A,FALSE,"Yearly SAIDI";#N/A,#N/A,FALSE,"Monthly MAIFI";#N/A,#N/A,FALSE,"Yearly MAIFI";#N/A,#N/A,FALSE,"Monthly Cust &gt;=4 Int"}</definedName>
    <definedName name="gb">{"CM Dollars",#N/A,FALSE,"Rec Dollars";"YTD Dollars",#N/A,FALSE,"Rec Dollars";"CM Rec Stats",#N/A,FALSE,"Rec Dollars";"YTD Rec Stats",#N/A,FALSE,"Rec Dollars"}</definedName>
    <definedName name="gbb">"V2019-11-30"</definedName>
    <definedName name="gbbh">{#N/A,#N/A,FALSE,"Aging Summary";#N/A,#N/A,FALSE,"Ratio Analysis";#N/A,#N/A,FALSE,"Test 120 Day Accts";#N/A,#N/A,FALSE,"Tickmarks"}</definedName>
    <definedName name="gbvbbn">{#N/A,#N/A,TRUE,"TOTALS";#N/A,#N/A,TRUE,"BULK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gfc">{"rates",#N/A,FALSE,"COSSUM"}</definedName>
    <definedName name="gg">{#N/A,#N/A,FALSE,"Expenditures";#N/A,#N/A,FALSE,"Property Placed In-Service";#N/A,#N/A,FALSE,"CWIP Balances"}</definedName>
    <definedName name="ggbbhgh">{#N/A,#N/A,FALSE,"Expenditures";#N/A,#N/A,FALSE,"Property Placed In-Service";#N/A,#N/A,FALSE,"Removals";#N/A,#N/A,FALSE,"Retirements";#N/A,#N/A,FALSE,"CWIP Balances";#N/A,#N/A,FALSE,"CWIP_Expend_Ratios";#N/A,#N/A,FALSE,"CWIP_Yr_End"}</definedName>
    <definedName name="ggfc">{"detail",#N/A,FALSE,"COSSUM"}</definedName>
    <definedName name="gggg">{#N/A,#N/A,FALSE,"Expenditures";#N/A,#N/A,FALSE,"Property Placed In-Service";#N/A,#N/A,FALSE,"Removals";#N/A,#N/A,FALSE,"Retirements";#N/A,#N/A,FALSE,"CWIP Balances";#N/A,#N/A,FALSE,"CWIP_Expend_Ratios";#N/A,#N/A,FALSE,"CWIP_Yr_End"}</definedName>
    <definedName name="gggh">{#N/A,#N/A,FALSE,"JE051 PAGE 1 OF 3";#N/A,#N/A,FALSE,"JE051 PAGE 2 OF 3";#N/A,#N/A,FALSE,"JE051 PAGE 3 OF 3"}</definedName>
    <definedName name="gghh">{#N/A,#N/A,FALSE,"Sheet1"}</definedName>
    <definedName name="gghhj">{#N/A,#N/A,FALSE,"schA"}</definedName>
    <definedName name="gghn">{#N/A,#N/A,FALSE,"schA"}</definedName>
    <definedName name="ggyhh">{#N/A,#N/A,FALSE,"Sheet1"}</definedName>
    <definedName name="gh">{#N/A,#N/A,FALSE,"Expenditures";#N/A,#N/A,FALSE,"Property Placed In-Service";#N/A,#N/A,FALSE,"CWIP Balances"}</definedName>
    <definedName name="ghhjn">{#N/A,#N/A,FALSE,"Expenditures";#N/A,#N/A,FALSE,"Property Placed In-Service";#N/A,#N/A,FALSE,"Removals";#N/A,#N/A,FALSE,"Retirements";#N/A,#N/A,FALSE,"CWIP Balances";#N/A,#N/A,FALSE,"CWIP_Expend_Ratios";#N/A,#N/A,FALSE,"CWIP_Yr_End";#N/A,#N/A,FALSE,"Nuc_Fuel";#N/A,#N/A,FALSE,"New_Gen";#N/A,#N/A,FALSE,"New_Trans";#N/A,#N/A,FALSE,"DSM";#N/A,#N/A,FALSE,"Factors"}</definedName>
    <definedName name="ghhnn">{#N/A,#N/A,FALSE,"schA"}</definedName>
    <definedName name="ghjgfj">{#N/A,#N/A,FALSE,"Monthly SAIFI";#N/A,#N/A,FALSE,"Yearly SAIFI";#N/A,#N/A,FALSE,"Monthly CAIDI";#N/A,#N/A,FALSE,"Yearly CAIDI";#N/A,#N/A,FALSE,"Monthly SAIDI";#N/A,#N/A,FALSE,"Yearly SAIDI";#N/A,#N/A,FALSE,"Monthly MAIFI";#N/A,#N/A,FALSE,"Yearly MAIFI";#N/A,#N/A,FALSE,"Monthly Cust &gt;=4 Int"}</definedName>
    <definedName name="ghjgfjfj">{#N/A,#N/A,FALSE,"Monthly SAIFI";#N/A,#N/A,FALSE,"Yearly SAIFI";#N/A,#N/A,FALSE,"Monthly CAIDI";#N/A,#N/A,FALSE,"Yearly CAIDI";#N/A,#N/A,FALSE,"Monthly SAIDI";#N/A,#N/A,FALSE,"Yearly SAIDI";#N/A,#N/A,FALSE,"Monthly MAIFI";#N/A,#N/A,FALSE,"Yearly MAIFI";#N/A,#N/A,FALSE,"Monthly Cust &gt;=4 Int"}</definedName>
    <definedName name="ghjgfjg">{#N/A,#N/A,FALSE,"Monthly SAIFI";#N/A,#N/A,FALSE,"Yearly SAIFI";#N/A,#N/A,FALSE,"Monthly CAIDI";#N/A,#N/A,FALSE,"Yearly CAIDI";#N/A,#N/A,FALSE,"Monthly SAIDI";#N/A,#N/A,FALSE,"Yearly SAIDI";#N/A,#N/A,FALSE,"Monthly MAIFI";#N/A,#N/A,FALSE,"Yearly MAIFI";#N/A,#N/A,FALSE,"Monthly Cust &gt;=4 Int"}</definedName>
    <definedName name="ghjgjgfjf">{#N/A,#N/A,FALSE,"Monthly SAIFI";#N/A,#N/A,FALSE,"Yearly SAIFI";#N/A,#N/A,FALSE,"Monthly CAIDI";#N/A,#N/A,FALSE,"Yearly CAIDI";#N/A,#N/A,FALSE,"Monthly SAIDI";#N/A,#N/A,FALSE,"Yearly SAIDI";#N/A,#N/A,FALSE,"Monthly MAIFI";#N/A,#N/A,FALSE,"Yearly MAIFI";#N/A,#N/A,FALSE,"Monthly Cust &gt;=4 Int"}</definedName>
    <definedName name="gita">{#N/A,#N/A,FALSE,"O&amp;M by processes";#N/A,#N/A,FALSE,"Elec Act vs Bud";#N/A,#N/A,FALSE,"G&amp;A";#N/A,#N/A,FALSE,"BGS";#N/A,#N/A,FALSE,"Res Cost"}</definedName>
    <definedName name="gitah">{#N/A,#N/A,FALSE,"O&amp;M by processes";#N/A,#N/A,FALSE,"Elec Act vs Bud";#N/A,#N/A,FALSE,"G&amp;A";#N/A,#N/A,FALSE,"BGS";#N/A,#N/A,FALSE,"Res Cost"}</definedName>
    <definedName name="gnbnb">{#N/A,#N/A,FALSE,"Expenditures";#N/A,#N/A,FALSE,"Property Placed In-Service";#N/A,#N/A,FALSE,"Removals";#N/A,#N/A,FALSE,"Retirements";#N/A,#N/A,FALSE,"CWIP Balances";#N/A,#N/A,FALSE,"CWIP_Expend_Ratios";#N/A,#N/A,FALSE,"CWIP_Yr_End"}</definedName>
    <definedName name="gnhhn">{"CM Dollars",#N/A,FALSE,"Rec Dollars";"YTD Dollars",#N/A,FALSE,"Rec Dollars";"CM Rec Stats",#N/A,FALSE,"Rec Dollars";"YTD Rec Stats",#N/A,FALSE,"Rec Dollars"}</definedName>
    <definedName name="gthn">{#N/A,#N/A,FALSE,"Expenditures";#N/A,#N/A,FALSE,"Property Placed In-Service";#N/A,#N/A,FALSE,"CWIP Balances"}</definedName>
    <definedName name="h">{#N/A,#N/A,FALSE,"Monthly SAIFI";#N/A,#N/A,FALSE,"Yearly SAIFI";#N/A,#N/A,FALSE,"Monthly CAIDI";#N/A,#N/A,FALSE,"Yearly CAIDI";#N/A,#N/A,FALSE,"Monthly SAIDI";#N/A,#N/A,FALSE,"Yearly SAIDI";#N/A,#N/A,FALSE,"Monthly MAIFI";#N/A,#N/A,FALSE,"Yearly MAIFI";#N/A,#N/A,FALSE,"Monthly Cust &gt;=4 Int"}</definedName>
    <definedName name="hbhnbb">{"CM Dollars",#N/A,FALSE,"Rec Dollars";"YTD Dollars",#N/A,FALSE,"Rec Dollars";"CM Rec Stats",#N/A,FALSE,"Rec Dollars";"YTD Rec Stats",#N/A,FALSE,"Rec Dollars"}</definedName>
    <definedName name="hbnnn">{#N/A,#N/A,FALSE,"schA"}</definedName>
    <definedName name="Hearing_Officer">[6]Index!$D$6</definedName>
    <definedName name="hh">{#N/A,#N/A,FALSE,"Monthly SAIFI";#N/A,#N/A,FALSE,"Yearly SAIFI";#N/A,#N/A,FALSE,"Monthly CAIDI";#N/A,#N/A,FALSE,"Yearly CAIDI";#N/A,#N/A,FALSE,"Monthly SAIDI";#N/A,#N/A,FALSE,"Yearly SAIDI";#N/A,#N/A,FALSE,"Monthly MAIFI";#N/A,#N/A,FALSE,"Yearly MAIFI";#N/A,#N/A,FALSE,"Monthly Cust &gt;=4 Int"}</definedName>
    <definedName name="hhgv">{#N/A,#N/A,FALSE,"Expenditures";#N/A,#N/A,FALSE,"Property Placed In-Service";#N/A,#N/A,FALSE,"Removals";#N/A,#N/A,FALSE,"Retirements";#N/A,#N/A,FALSE,"CWIP Balances";#N/A,#N/A,FALSE,"CWIP_Expend_Ratios";#N/A,#N/A,FALSE,"CWIP_Yr_End"}</definedName>
    <definedName name="hhhnnn">{#N/A,#N/A,FALSE,"Aging Summary";#N/A,#N/A,FALSE,"Ratio Analysis";#N/A,#N/A,FALSE,"Test 120 Day Accts";#N/A,#N/A,FALSE,"Tickmarks"}</definedName>
    <definedName name="hhj">{#N/A,#N/A,FALSE,"schA"}</definedName>
    <definedName name="hhjjj">{#N/A,#N/A,FALSE,"Expenditures";#N/A,#N/A,FALSE,"Property Placed In-Service";#N/A,#N/A,FALSE,"Removals";#N/A,#N/A,FALSE,"Retirements";#N/A,#N/A,FALSE,"CWIP Balances";#N/A,#N/A,FALSE,"CWIP_Expend_Ratios";#N/A,#N/A,FALSE,"CWIP_Yr_End"}</definedName>
    <definedName name="hhjn">{#N/A,#N/A,FALSE,"Expenditures";#N/A,#N/A,FALSE,"Property Placed In-Service";#N/A,#N/A,FALSE,"CWIP Balances"}</definedName>
    <definedName name="hhn">{#N/A,#N/A,TRUE,"TOTALS";#N/A,#N/A,TRUE,"BULK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hjfjghjgfjgj">{#N/A,#N/A,FALSE,"Monthly SAIFI";#N/A,#N/A,FALSE,"Yearly SAIFI";#N/A,#N/A,FALSE,"Monthly CAIDI";#N/A,#N/A,FALSE,"Yearly CAIDI";#N/A,#N/A,FALSE,"Monthly SAIDI";#N/A,#N/A,FALSE,"Yearly SAIDI";#N/A,#N/A,FALSE,"Monthly MAIFI";#N/A,#N/A,FALSE,"Yearly MAIFI";#N/A,#N/A,FALSE,"Monthly Cust &gt;=4 Int"}</definedName>
    <definedName name="hjghjgf">{#N/A,#N/A,FALSE,"Monthly SAIFI";#N/A,#N/A,FALSE,"Yearly SAIFI";#N/A,#N/A,FALSE,"Monthly CAIDI";#N/A,#N/A,FALSE,"Yearly CAIDI";#N/A,#N/A,FALSE,"Monthly SAIDI";#N/A,#N/A,FALSE,"Yearly SAIDI";#N/A,#N/A,FALSE,"Monthly MAIFI";#N/A,#N/A,FALSE,"Yearly MAIFI";#N/A,#N/A,FALSE,"Monthly Cust &gt;=4 Int"}</definedName>
    <definedName name="hjjj">{#N/A,#N/A,FALSE,"Expenditures";#N/A,#N/A,FALSE,"Property Placed In-Service";#N/A,#N/A,FALSE,"Removals";#N/A,#N/A,FALSE,"Retirements";#N/A,#N/A,FALSE,"CWIP Balances";#N/A,#N/A,FALSE,"CWIP_Expend_Ratios";#N/A,#N/A,FALSE,"CWIP_Yr_End"}</definedName>
    <definedName name="hjjmn">{#N/A,#N/A,FALSE,"Month";#N/A,#N/A,FALSE,"Period";#N/A,#N/A,FALSE,"12 Month";#N/A,#N/A,FALSE,"Quarter"}</definedName>
    <definedName name="hjkklll">{#N/A,#N/A,FALSE,"Sheet1"}</definedName>
    <definedName name="hjmnmnn">{#N/A,#N/A,FALSE,"Aging Summary";#N/A,#N/A,FALSE,"Ratio Analysis";#N/A,#N/A,FALSE,"Test 120 Day Accts";#N/A,#N/A,FALSE,"Tickmarks"}</definedName>
    <definedName name="hnm">{#N/A,#N/A,FALSE,"schA"}</definedName>
    <definedName name="hnn">{#N/A,#N/A,FALSE,"Month";#N/A,#N/A,FALSE,"Period";#N/A,#N/A,FALSE,"12 Month";#N/A,#N/A,FALSE,"Quarter"}</definedName>
    <definedName name="hnnh">{#N/A,#N/A,FALSE,"Expenditures";#N/A,#N/A,FALSE,"Property Placed In-Service";#N/A,#N/A,FALSE,"Removals";#N/A,#N/A,FALSE,"Retirements";#N/A,#N/A,FALSE,"CWIP Balances";#N/A,#N/A,FALSE,"CWIP_Expend_Ratios";#N/A,#N/A,FALSE,"CWIP_Yr_End";#N/A,#N/A,FALSE,"Nuc_Fuel";#N/A,#N/A,FALSE,"New_Gen";#N/A,#N/A,FALSE,"New_Trans";#N/A,#N/A,FALSE,"DSM";#N/A,#N/A,FALSE,"Factors"}</definedName>
    <definedName name="hnnn">{"rates",#N/A,FALSE,"COSSUM"}</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hnnj">{#N/A,#N/A,FALSE,"Expenditures";#N/A,#N/A,FALSE,"Property Placed In-Service";#N/A,#N/A,FALSE,"Removals";#N/A,#N/A,FALSE,"Retirements";#N/A,#N/A,FALSE,"CWIP Balances";#N/A,#N/A,FALSE,"CWIP_Expend_Ratios";#N/A,#N/A,FALSE,"CWIP_Yr_End";#N/A,#N/A,FALSE,"Nuc_Fuel";#N/A,#N/A,FALSE,"New_Gen";#N/A,#N/A,FALSE,"New_Trans";#N/A,#N/A,FALSE,"DSM";#N/A,#N/A,FALSE,"Factors"}</definedName>
    <definedName name="hyyujj">{#N/A,#N/A,FALSE,"schA"}</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DIN">"XLL"</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INDUSTRY_REC">"c4455"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ROK_COMISSION">"c98"</definedName>
    <definedName name="IQ_BROK_COMMISSION">"c3514"</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"c3460"</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FLOW_ACT_OR_EST">"c4154"</definedName>
    <definedName name="IQ_CASH_INTEREST">"c120"</definedName>
    <definedName name="IQ_CASH_INVEST">"c121"</definedName>
    <definedName name="IQ_CASH_OPER">"c122"</definedName>
    <definedName name="IQ_CASH_OPER_ACT_OR_EST">"c4164"</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EBITDA">"c5528"</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OSITS_INTEREST_SECURITIES">"c5509"</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PAYOUT">"c3005"</definedName>
    <definedName name="IQ_DISTRIBUTABLE_CASH_SHARE">"c3003"</definedName>
    <definedName name="IQ_DISTRIBUTABLE_CASH_SHARE_ACT_OR_EST">"c4286"</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DURATION">"c2181"</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ARNINGS_ANNOUNCE_DATE_REUT">"c5314"</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Q_INC">"c3498"</definedName>
    <definedName name="IQ_EBIT_EQ_INC_EXCL_SBC">"c3502"</definedName>
    <definedName name="IQ_EBIT_EST">"c1681"</definedName>
    <definedName name="IQ_EBIT_EXCL_SBC">"c3082"</definedName>
    <definedName name="IQ_EBIT_GW_ACT_OR_EST">"c4306"</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BC_ACT_OR_EST">"c4316"</definedName>
    <definedName name="IQ_EBIT_SBC_GW_ACT_OR_EST">"c4320"</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HIGH_EST">"c370"</definedName>
    <definedName name="IQ_EBITDA_HIGH_EST_REUT">"c3642"</definedName>
    <definedName name="IQ_EBITDA_INT">"c373"</definedName>
    <definedName name="IQ_EBITDA_LOW_EST">"c371"</definedName>
    <definedName name="IQ_EBITDA_LOW_EST_REUT">"c3643"</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SBC_ACT_OR_EST">"c4350"</definedName>
    <definedName name="IQ_EBT_SBC_GW_ACT_OR_EST">"c4354"</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EST_REUT">"c5453"</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NUM_EST_REUT">"c5451"</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BC_ACT_OR_EST">"c4376"</definedName>
    <definedName name="IQ_EPS_SBC_GW_ACT_OR_EST">"c4380"</definedName>
    <definedName name="IQ_EPS_STDDEV_EST">"c403"</definedName>
    <definedName name="IQ_EPS_STDDEV_EST_REUT">"c5452"</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CURRENCY_REUT">"c5437"</definedName>
    <definedName name="IQ_EST_DATE">"c1634"</definedName>
    <definedName name="IQ_EST_DATE_REUT">"c5438"</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1YR_REUT">"c3646"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REUT">"c3633"</definedName>
    <definedName name="IQ_EST_EPS_GROWTH_5YR_STDDEV">"c1660"</definedName>
    <definedName name="IQ_EST_EPS_GROWTH_Q_1YR">"c1641"</definedName>
    <definedName name="IQ_EST_EPS_GROWTH_Q_1YR_REUT">"c5410"</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ST_VENDOR">"c5564"</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ADJ_ACT_OR_EST">"c4435"</definedName>
    <definedName name="IQ_FFO_EST">"c418"</definedName>
    <definedName name="IQ_FFO_HIGH_EST">"c419"</definedName>
    <definedName name="IQ_FFO_LOW_EST">"c420"</definedName>
    <definedName name="IQ_FFO_MEDIAN_EST">"c1665"</definedName>
    <definedName name="IQ_FFO_NUM_EST">"c421"</definedName>
    <definedName name="IQ_FFO_PAYOUT_RATIO">"c3492"</definedName>
    <definedName name="IQ_FFO_SHARE_ACT_OR_EST">"c4446"</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NOTES_PAY_TOTAL">"c5522"</definedName>
    <definedName name="IQ_FIN_DIV_REV">"c437"</definedName>
    <definedName name="IQ_FIN_DIV_ST_DEBT_TOTAL">"c5527"</definedName>
    <definedName name="IQ_FINANCING_CASH">"c1405"</definedName>
    <definedName name="IQ_FINANCING_CASH_SUPPL">"c1406"</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_TARGET_PRICE_REUT">"c5317"</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NVEST_SECURITY_SUPPL">"c5511"</definedName>
    <definedName name="IQ_IPRD">"c644"</definedName>
    <definedName name="IQ_ISS_DEBT_NET">"c1391"</definedName>
    <definedName name="IQ_ISS_STOCK_NET">"c1601"</definedName>
    <definedName name="IQ_ISSUE_CURRENCY">"c2156"</definedName>
    <definedName name="IQ_ISSUE_NAME">"c2142"</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120000</definedName>
    <definedName name="IQ_MACHINERY">"c711"</definedName>
    <definedName name="IQ_MAINT_CAPEX">"c2947"</definedName>
    <definedName name="IQ_MAINT_CAPEX_ACT_OR_EST">"c4458"</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C_RATIO">"c2783"</definedName>
    <definedName name="IQ_MC_STATUTORY_SURPLUS">"c2772"</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41143.5067939815</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BC_ACT_OR_EST">"c4474"</definedName>
    <definedName name="IQ_NI_SBC_GW_ACT_OR_EST">"c4478"</definedName>
    <definedName name="IQ_NI_SFAS">"c795"</definedName>
    <definedName name="IQ_NI_STDDEV_EST">"c1721"</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UNRECOG_PRIOR">"c3320"</definedName>
    <definedName name="IQ_OPEB_UNRECOG_PRIOR_DOM">"c3318"</definedName>
    <definedName name="IQ_OPEB_UNRECOG_PRIOR_FOREIGN">"c3319"</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MORT">"c5563"</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WNERSHIP">"c2160"</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_TARGET_REUT">"c3631"</definedName>
    <definedName name="IQ_PRICEDATE">"c1069"</definedName>
    <definedName name="IQ_PRICING_DATE">"c1613"</definedName>
    <definedName name="IQ_PRIMARY_INDUSTRY">"c1070"</definedName>
    <definedName name="IQ_PRINCIPAL_AMT">"c2157"</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PUT_DATE_SCHEDULE">"c2483"</definedName>
    <definedName name="IQ_PUT_NOTIFICATION">"c2485"</definedName>
    <definedName name="IQ_PUT_PRICE_SCHEDULE">"c2484"</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CURRING_PROFIT_ACT_OR_EST">"c4507"</definedName>
    <definedName name="IQ_RECURRING_PROFIT_SHARE_ACT_OR_EST">"c4508"</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_STOCK_COMP">"c3506"</definedName>
    <definedName name="IQ_RESTR_STOCK_COMP_PRETAX">"c3504"</definedName>
    <definedName name="IQ_RESTR_STOCK_COMP_TAX">"c3505"</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"c2895"</definedName>
    <definedName name="IQ_RETAIL_ACQUIRED_OWNED_STORES">"c2903"</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ENUE">"c1422"</definedName>
    <definedName name="IQ_REVENUE_ACT_OR_EST">"c2214"</definedName>
    <definedName name="IQ_REVENUE_EST">"c1126"</definedName>
    <definedName name="IQ_REVENUE_EST_REUT">"c3634"</definedName>
    <definedName name="IQ_REVENUE_HIGH_EST">"c1127"</definedName>
    <definedName name="IQ_REVENUE_HIGH_EST_REUT">"c3636"</definedName>
    <definedName name="IQ_REVENUE_LOW_EST">"c1128"</definedName>
    <definedName name="IQ_REVENUE_LOW_EST_REUT">"c3637"</definedName>
    <definedName name="IQ_REVENUE_MEDIAN_EST">"c1662"</definedName>
    <definedName name="IQ_REVENUE_MEDIAN_EST_REUT">"c3635"</definedName>
    <definedName name="IQ_REVENUE_NUM_EST">"c1129"</definedName>
    <definedName name="IQ_REVENUE_NUM_EST_REUT">"c3638"</definedName>
    <definedName name="IQ_REVISION_DATE_">39420.5644328704</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DEBT">"c2546"</definedName>
    <definedName name="IQ_SECURED_DEBT_PCT">"c2547"</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OCK_OPTIONS_COMP">"c3509"</definedName>
    <definedName name="IQ_STOCK_OPTIONS_COMP_PRETAX">"c3507"</definedName>
    <definedName name="IQ_STOCK_OPTIONS_COMP_TAX">"c3508"</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ING_CAP">"c3494"</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Jane">{#N/A,#N/A,FALSE,"Expenditures";#N/A,#N/A,FALSE,"Property Placed In-Service";#N/A,#N/A,FALSE,"Removals";#N/A,#N/A,FALSE,"Retirements";#N/A,#N/A,FALSE,"CWIP Balances";#N/A,#N/A,FALSE,"CWIP_Expend_Ratios";#N/A,#N/A,FALSE,"CWIP_Yr_End"}</definedName>
    <definedName name="Jane_1">{#N/A,#N/A,FALSE,"Expenditures";#N/A,#N/A,FALSE,"Property Placed In-Service";#N/A,#N/A,FALSE,"Removals";#N/A,#N/A,FALSE,"Retirements";#N/A,#N/A,FALSE,"CWIP Balances";#N/A,#N/A,FALSE,"CWIP_Expend_Ratios";#N/A,#N/A,FALSE,"CWIP_Yr_End"}</definedName>
    <definedName name="Jane_1_1">{#N/A,#N/A,FALSE,"Expenditures";#N/A,#N/A,FALSE,"Property Placed In-Service";#N/A,#N/A,FALSE,"Removals";#N/A,#N/A,FALSE,"Retirements";#N/A,#N/A,FALSE,"CWIP Balances";#N/A,#N/A,FALSE,"CWIP_Expend_Ratios";#N/A,#N/A,FALSE,"CWIP_Yr_End"}</definedName>
    <definedName name="Jane_2">{#N/A,#N/A,FALSE,"Expenditures";#N/A,#N/A,FALSE,"Property Placed In-Service";#N/A,#N/A,FALSE,"Removals";#N/A,#N/A,FALSE,"Retirements";#N/A,#N/A,FALSE,"CWIP Balances";#N/A,#N/A,FALSE,"CWIP_Expend_Ratios";#N/A,#N/A,FALSE,"CWIP_Yr_End"}</definedName>
    <definedName name="jeff">{#N/A,#N/A,FALSE,"Monthly SAIFI";#N/A,#N/A,FALSE,"Yearly SAIFI";#N/A,#N/A,FALSE,"Monthly CAIDI";#N/A,#N/A,FALSE,"Yearly CAIDI";#N/A,#N/A,FALSE,"Monthly SAIDI";#N/A,#N/A,FALSE,"Yearly SAIDI";#N/A,#N/A,FALSE,"Monthly MAIFI";#N/A,#N/A,FALSE,"Yearly MAIFI";#N/A,#N/A,FALSE,"Monthly Cust &gt;=4 Int"}</definedName>
    <definedName name="jghjgjgfjgj">{#N/A,#N/A,FALSE,"Monthly SAIFI";#N/A,#N/A,FALSE,"Yearly SAIFI";#N/A,#N/A,FALSE,"Monthly CAIDI";#N/A,#N/A,FALSE,"Yearly CAIDI";#N/A,#N/A,FALSE,"Monthly SAIDI";#N/A,#N/A,FALSE,"Yearly SAIDI";#N/A,#N/A,FALSE,"Monthly MAIFI";#N/A,#N/A,FALSE,"Yearly MAIFI";#N/A,#N/A,FALSE,"Monthly Cust &gt;=4 Int"}</definedName>
    <definedName name="jh">{#N/A,#N/A,FALSE,"schA"}</definedName>
    <definedName name="jhhh">{#N/A,#N/A,FALSE,"schA"}</definedName>
    <definedName name="jjj">{#N/A,#N/A,FALSE,"schA"}</definedName>
    <definedName name="jjjj">{#N/A,#N/A,FALSE,"schA"}</definedName>
    <definedName name="jjjjmm">{#N/A,#N/A,FALSE,"schA"}</definedName>
    <definedName name="jjnn">{#N/A,#N/A,FALSE,"Expenditures";#N/A,#N/A,FALSE,"Property Placed In-Service";#N/A,#N/A,FALSE,"CWIP Balances"}</definedName>
    <definedName name="jkkk">{#N/A,#N/A,FALSE,"schA"}</definedName>
    <definedName name="John">{#N/A,#N/A,FALSE,"Monthly SAIFI";#N/A,#N/A,FALSE,"Yearly SAIFI";#N/A,#N/A,FALSE,"Monthly CAIDI";#N/A,#N/A,FALSE,"Yearly CAIDI";#N/A,#N/A,FALSE,"Monthly SAIDI";#N/A,#N/A,FALSE,"Yearly SAIDI";#N/A,#N/A,FALSE,"Monthly MAIFI";#N/A,#N/A,FALSE,"Yearly MAIFI";#N/A,#N/A,FALSE,"Monthly Cust &gt;=4 Int"}</definedName>
    <definedName name="JR">{"Cash - Products",#N/A,FALSE,"SUB BS Flux"}</definedName>
    <definedName name="k">{#N/A,#N/A,FALSE,"Monthly SAIFI";#N/A,#N/A,FALSE,"Yearly SAIFI";#N/A,#N/A,FALSE,"Monthly CAIDI";#N/A,#N/A,FALSE,"Yearly CAIDI";#N/A,#N/A,FALSE,"Monthly SAIDI";#N/A,#N/A,FALSE,"Yearly SAIDI";#N/A,#N/A,FALSE,"Monthly MAIFI";#N/A,#N/A,FALSE,"Yearly MAIFI";#N/A,#N/A,FALSE,"Monthly Cust &gt;=4 Int"}</definedName>
    <definedName name="K2_WBEVMODE">-1</definedName>
    <definedName name="kj">{#N/A,#N/A,FALSE,"Sheet1"}</definedName>
    <definedName name="kk">{#N/A,#N/A,FALSE,"Monthly SAIFI";#N/A,#N/A,FALSE,"Yearly SAIFI";#N/A,#N/A,FALSE,"Monthly CAIDI";#N/A,#N/A,FALSE,"Yearly CAIDI";#N/A,#N/A,FALSE,"Monthly SAIDI";#N/A,#N/A,FALSE,"Yearly SAIDI";#N/A,#N/A,FALSE,"Monthly MAIFI";#N/A,#N/A,FALSE,"Yearly MAIFI";#N/A,#N/A,FALSE,"Monthly Cust &gt;=4 Int"}</definedName>
    <definedName name="kkk">{#N/A,#N/A,FALSE,"Monthly SAIFI";#N/A,#N/A,FALSE,"Yearly SAIFI";#N/A,#N/A,FALSE,"Monthly CAIDI";#N/A,#N/A,FALSE,"Yearly CAIDI";#N/A,#N/A,FALSE,"Monthly SAIDI";#N/A,#N/A,FALSE,"Yearly SAIDI";#N/A,#N/A,FALSE,"Monthly MAIFI";#N/A,#N/A,FALSE,"Yearly MAIFI";#N/A,#N/A,FALSE,"Monthly Cust &gt;=4 Int"}</definedName>
    <definedName name="kkkk">{#N/A,#N/A,FALSE,"Expenditures";#N/A,#N/A,FALSE,"Property Placed In-Service";#N/A,#N/A,FALSE,"CWIP Balances"}</definedName>
    <definedName name="kkmn">{#N/A,#N/A,FALSE,"schA"}</definedName>
    <definedName name="klio">{"'Metretek HTML'!$A$7:$W$42"}</definedName>
    <definedName name="kmjn">{#N/A,#N/A,FALSE,"Expenditures";#N/A,#N/A,FALSE,"Property Placed In-Service";#N/A,#N/A,FALSE,"Removals";#N/A,#N/A,FALSE,"Retirements";#N/A,#N/A,FALSE,"CWIP Balances";#N/A,#N/A,FALSE,"CWIP_Expend_Ratios";#N/A,#N/A,FALSE,"CWIP_Yr_End"}</definedName>
    <definedName name="ListOffset">1</definedName>
    <definedName name="LK">{"'Metretek HTML'!$A$7:$W$42"}</definedName>
    <definedName name="lkj">{#N/A,#N/A,FALSE,"schA"}</definedName>
    <definedName name="llc.Info" localSheetId="11">{#N/A,#N/A,FALSE,"Income";#N/A,#N/A,FALSE,"Cost of Goods Sold";#N/A,#N/A,FALSE,"Other Costs";#N/A,#N/A,FALSE,"Other Income";#N/A,#N/A,FALSE,"Taxes";#N/A,#N/A,FALSE,"Other Deductions";#N/A,#N/A,FALSE,"Compensation of Officers"}</definedName>
    <definedName name="llc.Info" localSheetId="8">{#N/A,#N/A,FALSE,"Income";#N/A,#N/A,FALSE,"Cost of Goods Sold";#N/A,#N/A,FALSE,"Other Costs";#N/A,#N/A,FALSE,"Other Income";#N/A,#N/A,FALSE,"Taxes";#N/A,#N/A,FALSE,"Other Deductions";#N/A,#N/A,FALSE,"Compensation of Officers"}</definedName>
    <definedName name="llc.Info">{#N/A,#N/A,FALSE,"Income";#N/A,#N/A,FALSE,"Cost of Goods Sold";#N/A,#N/A,FALSE,"Other Costs";#N/A,#N/A,FALSE,"Other Income";#N/A,#N/A,FALSE,"Taxes";#N/A,#N/A,FALSE,"Other Deductions";#N/A,#N/A,FALSE,"Compensation of Officers"}</definedName>
    <definedName name="loilpuioopy">{#N/A,#N/A,FALSE,"Monthly SAIFI";#N/A,#N/A,FALSE,"Yearly SAIFI";#N/A,#N/A,FALSE,"Monthly CAIDI";#N/A,#N/A,FALSE,"Yearly CAIDI";#N/A,#N/A,FALSE,"Monthly SAIDI";#N/A,#N/A,FALSE,"Yearly SAIDI";#N/A,#N/A,FALSE,"Monthly MAIFI";#N/A,#N/A,FALSE,"Yearly MAIFI";#N/A,#N/A,FALSE,"Monthly Cust &gt;=4 Int"}</definedName>
    <definedName name="loknmn">{"summary",#N/A,TRUE,"Coal Inventory Summary";"view 1",#N/A,TRUE,"Coal Inv. By Station";"view 2",#N/A,TRUE,"Coal inv by sta 2";"view 3",#N/A,TRUE,"Coal inv by sta 3";"oil",#N/A,TRUE,"Oil Purchases"}</definedName>
    <definedName name="lsdfj">{#N/A,#N/A,FALSE,"Monthly SAIFI";#N/A,#N/A,FALSE,"Yearly SAIFI";#N/A,#N/A,FALSE,"Monthly CAIDI";#N/A,#N/A,FALSE,"Yearly CAIDI";#N/A,#N/A,FALSE,"Monthly SAIDI";#N/A,#N/A,FALSE,"Yearly SAIDI";#N/A,#N/A,FALSE,"Monthly MAIFI";#N/A,#N/A,FALSE,"Yearly MAIFI";#N/A,#N/A,FALSE,"Monthly Cust &gt;=4 Int"}</definedName>
    <definedName name="lsdjf">{#N/A,#N/A,FALSE,"Monthly SAIFI";#N/A,#N/A,FALSE,"Yearly SAIFI";#N/A,#N/A,FALSE,"Monthly CAIDI";#N/A,#N/A,FALSE,"Yearly CAIDI";#N/A,#N/A,FALSE,"Monthly SAIDI";#N/A,#N/A,FALSE,"Yearly SAIDI";#N/A,#N/A,FALSE,"Monthly MAIFI";#N/A,#N/A,FALSE,"Yearly MAIFI";#N/A,#N/A,FALSE,"Monthly Cust &gt;=4 Int"}</definedName>
    <definedName name="lsdjfl">{#N/A,#N/A,FALSE,"Monthly SAIFI";#N/A,#N/A,FALSE,"Yearly SAIFI";#N/A,#N/A,FALSE,"Monthly CAIDI";#N/A,#N/A,FALSE,"Yearly CAIDI";#N/A,#N/A,FALSE,"Monthly SAIDI";#N/A,#N/A,FALSE,"Yearly SAIDI";#N/A,#N/A,FALSE,"Monthly MAIFI";#N/A,#N/A,FALSE,"Yearly MAIFI";#N/A,#N/A,FALSE,"Monthly Cust &gt;=4 Int"}</definedName>
    <definedName name="lsdjfls">{#N/A,#N/A,FALSE,"Monthly SAIFI";#N/A,#N/A,FALSE,"Yearly SAIFI";#N/A,#N/A,FALSE,"Monthly CAIDI";#N/A,#N/A,FALSE,"Yearly CAIDI";#N/A,#N/A,FALSE,"Monthly SAIDI";#N/A,#N/A,FALSE,"Yearly SAIDI";#N/A,#N/A,FALSE,"Monthly MAIFI";#N/A,#N/A,FALSE,"Yearly MAIFI";#N/A,#N/A,FALSE,"Monthly Cust &gt;=4 Int"}</definedName>
    <definedName name="lsdjfsdl">{#N/A,#N/A,FALSE,"Monthly SAIFI";#N/A,#N/A,FALSE,"Yearly SAIFI";#N/A,#N/A,FALSE,"Monthly CAIDI";#N/A,#N/A,FALSE,"Yearly CAIDI";#N/A,#N/A,FALSE,"Monthly SAIDI";#N/A,#N/A,FALSE,"Yearly SAIDI";#N/A,#N/A,FALSE,"Monthly MAIFI";#N/A,#N/A,FALSE,"Yearly MAIFI";#N/A,#N/A,FALSE,"Monthly Cust &gt;=4 Int"}</definedName>
    <definedName name="lsdjfsl">{#N/A,#N/A,FALSE,"Monthly SAIFI";#N/A,#N/A,FALSE,"Yearly SAIFI";#N/A,#N/A,FALSE,"Monthly CAIDI";#N/A,#N/A,FALSE,"Yearly CAIDI";#N/A,#N/A,FALSE,"Monthly SAIDI";#N/A,#N/A,FALSE,"Yearly SAIDI";#N/A,#N/A,FALSE,"Monthly MAIFI";#N/A,#N/A,FALSE,"Yearly MAIFI";#N/A,#N/A,FALSE,"Monthly Cust &gt;=4 Int"}</definedName>
    <definedName name="lsjfls">{#N/A,#N/A,FALSE,"Monthly SAIFI";#N/A,#N/A,FALSE,"Yearly SAIFI";#N/A,#N/A,FALSE,"Monthly CAIDI";#N/A,#N/A,FALSE,"Yearly CAIDI";#N/A,#N/A,FALSE,"Monthly SAIDI";#N/A,#N/A,FALSE,"Yearly SAIDI";#N/A,#N/A,FALSE,"Monthly MAIFI";#N/A,#N/A,FALSE,"Yearly MAIFI";#N/A,#N/A,FALSE,"Monthly Cust &gt;=4 Int"}</definedName>
    <definedName name="Macro1">#N/A</definedName>
    <definedName name="manarall">[0]!manar1,[0]!manar2,[0]!manar3,[0]!manaA12,[0]!manaB12,[0]!manaC12,[0]!manaD12,[0]!manaE12,[0]!manF1</definedName>
    <definedName name="Miller">{#N/A,#N/A,FALSE,"Expenditures";#N/A,#N/A,FALSE,"Property Placed In-Service";#N/A,#N/A,FALSE,"CWIP Balances"}</definedName>
    <definedName name="Miller_1">{#N/A,#N/A,FALSE,"Expenditures";#N/A,#N/A,FALSE,"Property Placed In-Service";#N/A,#N/A,FALSE,"CWIP Balances"}</definedName>
    <definedName name="Miller_1_1">{#N/A,#N/A,FALSE,"Expenditures";#N/A,#N/A,FALSE,"Property Placed In-Service";#N/A,#N/A,FALSE,"CWIP Balances"}</definedName>
    <definedName name="Miller_2">{#N/A,#N/A,FALSE,"Expenditures";#N/A,#N/A,FALSE,"Property Placed In-Service";#N/A,#N/A,FALSE,"CWIP Balances"}</definedName>
    <definedName name="mm">{#N/A,#N/A,FALSE,"Expenditures";#N/A,#N/A,FALSE,"Property Placed In-Service";#N/A,#N/A,FALSE,"Removals";#N/A,#N/A,FALSE,"Retirements";#N/A,#N/A,FALSE,"CWIP Balances";#N/A,#N/A,FALSE,"CWIP_Expend_Ratios";#N/A,#N/A,FALSE,"CWIP_Yr_End"}</definedName>
    <definedName name="mm_1">{#N/A,#N/A,FALSE,"Expenditures";#N/A,#N/A,FALSE,"Property Placed In-Service";#N/A,#N/A,FALSE,"Removals";#N/A,#N/A,FALSE,"Retirements";#N/A,#N/A,FALSE,"CWIP Balances";#N/A,#N/A,FALSE,"CWIP_Expend_Ratios";#N/A,#N/A,FALSE,"CWIP_Yr_End"}</definedName>
    <definedName name="mm_1_1">{#N/A,#N/A,FALSE,"Expenditures";#N/A,#N/A,FALSE,"Property Placed In-Service";#N/A,#N/A,FALSE,"Removals";#N/A,#N/A,FALSE,"Retirements";#N/A,#N/A,FALSE,"CWIP Balances";#N/A,#N/A,FALSE,"CWIP_Expend_Ratios";#N/A,#N/A,FALSE,"CWIP_Yr_End"}</definedName>
    <definedName name="mm_2">{#N/A,#N/A,FALSE,"Expenditures";#N/A,#N/A,FALSE,"Property Placed In-Service";#N/A,#N/A,FALSE,"Removals";#N/A,#N/A,FALSE,"Retirements";#N/A,#N/A,FALSE,"CWIP Balances";#N/A,#N/A,FALSE,"CWIP_Expend_Ratios";#N/A,#N/A,FALSE,"CWIP_Yr_End"}</definedName>
    <definedName name="mmkkjk">{#N/A,#N/A,FALSE,"Expenditures";#N/A,#N/A,FALSE,"Property Placed In-Service";#N/A,#N/A,FALSE,"CWIP Balances"}</definedName>
    <definedName name="mmmm">{#N/A,#N/A,FALSE,"Monthly SAIFI";#N/A,#N/A,FALSE,"Yearly SAIFI";#N/A,#N/A,FALSE,"Monthly CAIDI";#N/A,#N/A,FALSE,"Yearly CAIDI";#N/A,#N/A,FALSE,"Monthly SAIDI";#N/A,#N/A,FALSE,"Yearly SAIDI";#N/A,#N/A,FALSE,"Monthly MAIFI";#N/A,#N/A,FALSE,"Yearly MAIFI";#N/A,#N/A,FALSE,"Monthly Cust &gt;=4 Int"}</definedName>
    <definedName name="new">{#N/A,#N/A,FALSE,"O&amp;M by processes";#N/A,#N/A,FALSE,"Elec Act vs Bud";#N/A,#N/A,FALSE,"G&amp;A";#N/A,#N/A,FALSE,"BGS";#N/A,#N/A,FALSE,"Res Cost"}</definedName>
    <definedName name="nhb">{#N/A,#N/A,FALSE,"Expenditures";#N/A,#N/A,FALSE,"Property Placed In-Service";#N/A,#N/A,FALSE,"Removals";#N/A,#N/A,FALSE,"Retirements";#N/A,#N/A,FALSE,"CWIP Balances";#N/A,#N/A,FALSE,"CWIP_Expend_Ratios";#N/A,#N/A,FALSE,"CWIP_Yr_End"}</definedName>
    <definedName name="nmmm">{#N/A,#N/A,FALSE,"Expenditures";#N/A,#N/A,FALSE,"Property Placed In-Service";#N/A,#N/A,FALSE,"Removals";#N/A,#N/A,FALSE,"Retirements";#N/A,#N/A,FALSE,"CWIP Balances";#N/A,#N/A,FALSE,"CWIP_Expend_Ratios";#N/A,#N/A,FALSE,"CWIP_Yr_End"}</definedName>
    <definedName name="nn">38343.6211805556</definedName>
    <definedName name="nnbb">{#N/A,#N/A,FALSE,"Sheet1"}</definedName>
    <definedName name="nnbnn">{#N/A,#N/A,FALSE,"schA"}</definedName>
    <definedName name="nnj">{#N/A,#N/A,FALSE,"schA"}</definedName>
    <definedName name="nnnmbvvb">{#N/A,#N/A,FALSE,"schA"}</definedName>
    <definedName name="nnnmm">{#N/A,#N/A,TRUE,"TOTALS";#N/A,#N/A,TRUE,"BULK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NvsASD" localSheetId="11">"V2025-08-31"</definedName>
    <definedName name="NvsASD">"V2024-03-31"</definedName>
    <definedName name="NvsASD_1">"V2009-12-31"</definedName>
    <definedName name="NvsASD_2">"V2012-02-29"</definedName>
    <definedName name="NvsASD_3">"V2011-03-31"</definedName>
    <definedName name="NvsASD_3_1">"V2010-12-31"</definedName>
    <definedName name="NvsASD_3_1_1">"V2011-03-31"</definedName>
    <definedName name="NvsASD_3_1_1_1">"V2010-12-31"</definedName>
    <definedName name="NvsASD_4">"V2011-03-31"</definedName>
    <definedName name="NvsASD_5">"V2009-08-31"</definedName>
    <definedName name="NvsAutoDrillOk">"VN"</definedName>
    <definedName name="NvsElapsedTime" localSheetId="11">0.00207175925606862</definedName>
    <definedName name="NvsElapsedTime">0.00204861110978527</definedName>
    <definedName name="NvsElapsedTime_1">0.000115740738692693</definedName>
    <definedName name="NvsElapsedTime_2">0.00070601851621177</definedName>
    <definedName name="NvsElapsedTime_3">0.000937500000873115</definedName>
    <definedName name="NvsElapsedTime_3_1">0.000613425923802424</definedName>
    <definedName name="NvsElapsedTime_3_1_1">0.000937500000873115</definedName>
    <definedName name="NvsElapsedTime_3_1_1_1">0.000613425923802424</definedName>
    <definedName name="NvsElapsedTime_4">0.000937500000873115</definedName>
    <definedName name="NvsElapsedTime_5">0.0000347222230629995</definedName>
    <definedName name="NvsEndTime" localSheetId="11">45912.4369907407</definedName>
    <definedName name="NvsEndTime">45404.6596064815</definedName>
    <definedName name="NvsEndTime_1">40192.024212963</definedName>
    <definedName name="NvsEndTime_2">40975.1103935185</definedName>
    <definedName name="NvsEndTime_3">40656.0630324074</definedName>
    <definedName name="NvsEndTime_3_1">40374.0331597222</definedName>
    <definedName name="NvsEndTime_3_1_1">40656.0630324074</definedName>
    <definedName name="NvsEndTime_3_1_1_1">40374.0331597222</definedName>
    <definedName name="NvsEndTime_4">40656.0630324074</definedName>
    <definedName name="NvsEndTime_5">41067.0619675926</definedName>
    <definedName name="NvsEndTime1">40579.062199074</definedName>
    <definedName name="NvsInstanceHook">"NG_Delete_Cols"</definedName>
    <definedName name="NvsInstLang">"VENG"</definedName>
    <definedName name="NvsInstSpec">"%"</definedName>
    <definedName name="NvsInstSpec_1">"%"</definedName>
    <definedName name="NvsInstSpec_3">"%,FBUSINESS_UNIT,V00005"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"%,X,RZT.ACCOUNT.,CNF.."</definedName>
    <definedName name="NvsPanelBusUnit">"V"</definedName>
    <definedName name="NvsPanelEffdt">"V2000-03-31"</definedName>
    <definedName name="NvsPanelSetid">"VSHARE"</definedName>
    <definedName name="NvsReqBU">"V10000"</definedName>
    <definedName name="NvsReqBUOnly">"VN"</definedName>
    <definedName name="NvsStyleNme">"NoFormat.xls"</definedName>
    <definedName name="NvsTransLed">"VN"</definedName>
    <definedName name="NvsTreeASD" localSheetId="11">"V2025-08-31"</definedName>
    <definedName name="NvsTreeASD">"V2024-03-31"</definedName>
    <definedName name="NvsTreeASD_2">"V2012-02-29"</definedName>
    <definedName name="NvsTreeASD_3">"V2011-03-31"</definedName>
    <definedName name="NvsTreeASD_3_1">"V2010-12-31"</definedName>
    <definedName name="NvsTreeASD_3_1_1">"V2011-03-31"</definedName>
    <definedName name="NvsTreeASD_3_1_1_1">"V2010-12-31"</definedName>
    <definedName name="NvsTreeASD_4">"V2011-03-31"</definedName>
    <definedName name="NvsTreeASD_5">"V2009-08-31"</definedName>
    <definedName name="NvsTreeASD1">"V2007-03-31"</definedName>
    <definedName name="NvsValTbl.ACCOUNT">"GL_ACCOUNT_TBL"</definedName>
    <definedName name="NvsValTbl.AFFILIATE">"AFFILIATE_VW"</definedName>
    <definedName name="NvsValTbl.AFFILIATE_1">"BUS_UNIT_TBL_FS"</definedName>
    <definedName name="NvsValTbl.AFFILIATE_2">"BUS_UNIT_TBL_GL"</definedName>
    <definedName name="NvsValTbl.AFFILIATE_2_1">"AFFILIATE_VW"</definedName>
    <definedName name="NvsValTbl.AFFILIATE_2_1_1">"BUS_UNIT_TBL_GL"</definedName>
    <definedName name="NvsValTbl.AFFILIATE_2_1_1_1">"AFFILIATE_VW"</definedName>
    <definedName name="NvsValTbl.AFFILIATE_3">"BUS_UNIT_TBL_GL"</definedName>
    <definedName name="NvsValTbl.AFFILIATE_INTRA1">"AFFINTRA1_VW"</definedName>
    <definedName name="NvsValTbl.BUSINESS_UNIT">"BUS_UNIT_TBL_FS"</definedName>
    <definedName name="NvsValTbl.CHARTFIELD1">"CHARTFIELD1_TBL"</definedName>
    <definedName name="NvsValTbl.PPL_CONS_RES_CTR">"PPL_CRC_ALL_VW"</definedName>
    <definedName name="NvsValTbl.PPL_CUST_SEGMENT">"GL_ACCOUNT_TBL"</definedName>
    <definedName name="NvsValTbl.PPL_FACILITY">"PPL_FAC_BUGL_VW"</definedName>
    <definedName name="NvsValTbl.PRODUCT">"PROD_ALL_VW"</definedName>
    <definedName name="NvsValTbl.PROJECT_ID">"GL_ACCOUNT_TBL"</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{"Cash - Products",#N/A,FALSE,"SUB BS Flux"}</definedName>
    <definedName name="oiuu">{#N/A,#N/A,FALSE,"schA"}</definedName>
    <definedName name="old" localSheetId="11">{#N/A,#N/A,FALSE,"Income";#N/A,#N/A,FALSE,"Cost of Goods Sold";#N/A,#N/A,FALSE,"Other Costs";#N/A,#N/A,FALSE,"Other Income";#N/A,#N/A,FALSE,"Taxes";#N/A,#N/A,FALSE,"Other Deductions";#N/A,#N/A,FALSE,"Compensation of Officers"}</definedName>
    <definedName name="old" localSheetId="8">{#N/A,#N/A,FALSE,"Income";#N/A,#N/A,FALSE,"Cost of Goods Sold";#N/A,#N/A,FALSE,"Other Costs";#N/A,#N/A,FALSE,"Other Income";#N/A,#N/A,FALSE,"Taxes";#N/A,#N/A,FALSE,"Other Deductions";#N/A,#N/A,FALSE,"Compensation of Officers"}</definedName>
    <definedName name="old">{#N/A,#N/A,FALSE,"Income";#N/A,#N/A,FALSE,"Cost of Goods Sold";#N/A,#N/A,FALSE,"Other Costs";#N/A,#N/A,FALSE,"Other Income";#N/A,#N/A,FALSE,"Taxes";#N/A,#N/A,FALSE,"Other Deductions";#N/A,#N/A,FALSE,"Compensation of Officers"}</definedName>
    <definedName name="ooii">[0]!endro_ed1,[0]!endroed2,[0]!endroed3,[0]!endroedmonyr</definedName>
    <definedName name="ppl">40469.4919791667</definedName>
    <definedName name="_xlnm.Print_Area" localSheetId="1">'Page 2'!$A$1:$G$62</definedName>
    <definedName name="_xlnm.Print_Area">#REF!</definedName>
    <definedName name="Print_Area_Reset" localSheetId="11">OFFSET(Full_Print,0,0,Last_Row)</definedName>
    <definedName name="Print_Area_Reset" localSheetId="8">OFFSET(Full_Print,0,0,Last_Row)</definedName>
    <definedName name="Print_Area_Reset">OFFSET(Full_Print,0,0,Last_Row)</definedName>
    <definedName name="_xlnm.Print_Titles">#N/A</definedName>
    <definedName name="ProjectName">{"Client Name or Project Name"}</definedName>
    <definedName name="qaazs">{#N/A,#N/A,FALSE,"Expenditures";#N/A,#N/A,FALSE,"Property Placed In-Service";#N/A,#N/A,FALSE,"CWIP Balances"}</definedName>
    <definedName name="qqq">{#N/A,#N/A,FALSE,"schA"}</definedName>
    <definedName name="qqq_1">{#N/A,#N/A,FALSE,"schA"}</definedName>
    <definedName name="qqq_1_1">{#N/A,#N/A,FALSE,"schA"}</definedName>
    <definedName name="qqq_2">{#N/A,#N/A,FALSE,"schA"}</definedName>
    <definedName name="qqqwwe">{#N/A,#N/A,FALSE,"Expenditures";#N/A,#N/A,FALSE,"Property Placed In-Service";#N/A,#N/A,FALSE,"CWIP Balances"}</definedName>
    <definedName name="QuarterEndDateString">"30 June 2001"</definedName>
    <definedName name="qw">{"'Metretek HTML'!$A$7:$W$42"}</definedName>
    <definedName name="RBAL">#N/A</definedName>
    <definedName name="RBREV">#N/A</definedName>
    <definedName name="RBREV1">#N/A</definedName>
    <definedName name="reawreqw">{#N/A,#N/A,FALSE,"Monthly SAIFI";#N/A,#N/A,FALSE,"Yearly SAIFI";#N/A,#N/A,FALSE,"Monthly CAIDI";#N/A,#N/A,FALSE,"Yearly CAIDI";#N/A,#N/A,FALSE,"Monthly SAIDI";#N/A,#N/A,FALSE,"Yearly SAIDI";#N/A,#N/A,FALSE,"Monthly MAIFI";#N/A,#N/A,FALSE,"Yearly MAIFI";#N/A,#N/A,FALSE,"Monthly Cust &gt;=4 Int"}</definedName>
    <definedName name="rff">{#N/A,#N/A,FALSE,"Aging Summary";#N/A,#N/A,FALSE,"Ratio Analysis";#N/A,#N/A,FALSE,"Test 120 Day Accts";#N/A,#N/A,FALSE,"Tickmarks"}</definedName>
    <definedName name="rgfffff">{#N/A,#N/A,FALSE,"schA"}</definedName>
    <definedName name="RH_1">[6]Index!$D$1</definedName>
    <definedName name="RH_3">[6]Index!$D$2</definedName>
    <definedName name="rLast">[6]Index!$G$67</definedName>
    <definedName name="rPages">[6]Index!$F$17:$G$65</definedName>
    <definedName name="rr">{#N/A,#N/A,FALSE,"Month";#N/A,#N/A,FALSE,"Period";#N/A,#N/A,FALSE,"12 Month";#N/A,#N/A,FALSE,"Quarter"}</definedName>
    <definedName name="rrrr">{#N/A,#N/A,FALSE,"O&amp;M by processes";#N/A,#N/A,FALSE,"Elec Act vs Bud";#N/A,#N/A,FALSE,"G&amp;A";#N/A,#N/A,FALSE,"BGS";#N/A,#N/A,FALSE,"Res Cost"}</definedName>
    <definedName name="RY1Heading" localSheetId="11">[9]Global!$C$8</definedName>
    <definedName name="RY1Heading">[10]Global!$C$8</definedName>
    <definedName name="SAPBEXhrIndnt">"Wide"</definedName>
    <definedName name="SAPBEXrevision">18</definedName>
    <definedName name="SAPBEXsysID">"BWP"</definedName>
    <definedName name="SAPBEXwbID">"3PHPFV8FO7PRQRDHFGKHVVOKV"</definedName>
    <definedName name="SAPsysID">"708C5W7SBKP804JT78WJ0JNKI"</definedName>
    <definedName name="SAPwbID">"ARS"</definedName>
    <definedName name="saSAsa">{#N/A,#N/A,FALSE,"Monthly SAIFI";#N/A,#N/A,FALSE,"Yearly SAIFI";#N/A,#N/A,FALSE,"Monthly CAIDI";#N/A,#N/A,FALSE,"Yearly CAIDI";#N/A,#N/A,FALSE,"Monthly SAIDI";#N/A,#N/A,FALSE,"Yearly SAIDI";#N/A,#N/A,FALSE,"Monthly MAIFI";#N/A,#N/A,FALSE,"Yearly MAIFI";#N/A,#N/A,FALSE,"Monthly Cust &gt;=4 Int"}</definedName>
    <definedName name="sdf">{#N/A,#N/A,FALSE,"Monthly SAIFI";#N/A,#N/A,FALSE,"Yearly SAIFI";#N/A,#N/A,FALSE,"Monthly CAIDI";#N/A,#N/A,FALSE,"Yearly CAIDI";#N/A,#N/A,FALSE,"Monthly SAIDI";#N/A,#N/A,FALSE,"Yearly SAIDI";#N/A,#N/A,FALSE,"Monthly MAIFI";#N/A,#N/A,FALSE,"Yearly MAIFI";#N/A,#N/A,FALSE,"Monthly Cust &gt;=4 Int"}</definedName>
    <definedName name="sdfaadfasdfasdaasdfsdf">{#N/A,#N/A,FALSE,"Monthly SAIFI";#N/A,#N/A,FALSE,"Yearly SAIFI";#N/A,#N/A,FALSE,"Monthly CAIDI";#N/A,#N/A,FALSE,"Yearly CAIDI";#N/A,#N/A,FALSE,"Monthly SAIDI";#N/A,#N/A,FALSE,"Yearly SAIDI";#N/A,#N/A,FALSE,"Monthly MAIFI";#N/A,#N/A,FALSE,"Yearly MAIFI";#N/A,#N/A,FALSE,"Monthly Cust &gt;=4 Int"}</definedName>
    <definedName name="sdfasdfasdfasdfasdfsdf">{#N/A,#N/A,FALSE,"Monthly SAIFI";#N/A,#N/A,FALSE,"Yearly SAIFI";#N/A,#N/A,FALSE,"Monthly CAIDI";#N/A,#N/A,FALSE,"Yearly CAIDI";#N/A,#N/A,FALSE,"Monthly SAIDI";#N/A,#N/A,FALSE,"Yearly SAIDI";#N/A,#N/A,FALSE,"Monthly MAIFI";#N/A,#N/A,FALSE,"Yearly MAIFI";#N/A,#N/A,FALSE,"Monthly Cust &gt;=4 Int"}</definedName>
    <definedName name="sdfds">{#N/A,#N/A,FALSE,"Monthly SAIFI";#N/A,#N/A,FALSE,"Yearly SAIFI";#N/A,#N/A,FALSE,"Monthly CAIDI";#N/A,#N/A,FALSE,"Yearly CAIDI";#N/A,#N/A,FALSE,"Monthly SAIDI";#N/A,#N/A,FALSE,"Yearly SAIDI";#N/A,#N/A,FALSE,"Monthly MAIFI";#N/A,#N/A,FALSE,"Yearly MAIFI";#N/A,#N/A,FALSE,"Monthly Cust &gt;=4 Int"}</definedName>
    <definedName name="sdfsdf">{#N/A,#N/A,FALSE,"schA"}</definedName>
    <definedName name="sdfsdffsdfasfsdfsfasfsdfsfsdf">{#N/A,#N/A,FALSE,"Monthly SAIFI";#N/A,#N/A,FALSE,"Yearly SAIFI";#N/A,#N/A,FALSE,"Monthly CAIDI";#N/A,#N/A,FALSE,"Yearly CAIDI";#N/A,#N/A,FALSE,"Monthly SAIDI";#N/A,#N/A,FALSE,"Yearly SAIDI";#N/A,#N/A,FALSE,"Monthly MAIFI";#N/A,#N/A,FALSE,"Yearly MAIFI";#N/A,#N/A,FALSE,"Monthly Cust &gt;=4 Int"}</definedName>
    <definedName name="sdfsdfsfsa">{#N/A,#N/A,FALSE,"Monthly SAIFI";#N/A,#N/A,FALSE,"Yearly SAIFI";#N/A,#N/A,FALSE,"Monthly CAIDI";#N/A,#N/A,FALSE,"Yearly CAIDI";#N/A,#N/A,FALSE,"Monthly SAIDI";#N/A,#N/A,FALSE,"Yearly SAIDI";#N/A,#N/A,FALSE,"Monthly MAIFI";#N/A,#N/A,FALSE,"Yearly MAIFI";#N/A,#N/A,FALSE,"Monthly Cust &gt;=4 Int"}</definedName>
    <definedName name="sdfvc">[0]!endro_ed1,[0]!endroed2,[0]!endroed3,[0]!endroedmonyr</definedName>
    <definedName name="sdfvvvv">{#N/A,#N/A,FALSE,"Expenditures";#N/A,#N/A,FALSE,"Property Placed In-Service";#N/A,#N/A,FALSE,"CWIP Balances"}</definedName>
    <definedName name="sencount">1</definedName>
    <definedName name="sffsfa">{#N/A,#N/A,FALSE,"Monthly SAIFI";#N/A,#N/A,FALSE,"Yearly SAIFI";#N/A,#N/A,FALSE,"Monthly CAIDI";#N/A,#N/A,FALSE,"Yearly CAIDI";#N/A,#N/A,FALSE,"Monthly SAIDI";#N/A,#N/A,FALSE,"Yearly SAIDI";#N/A,#N/A,FALSE,"Monthly MAIFI";#N/A,#N/A,FALSE,"Yearly MAIFI";#N/A,#N/A,FALSE,"Monthly Cust &gt;=4 Int"}</definedName>
    <definedName name="SFSFD">{#N/A,#N/A,FALSE,"Monthly SAIFI";#N/A,#N/A,FALSE,"Yearly SAIFI";#N/A,#N/A,FALSE,"Monthly CAIDI";#N/A,#N/A,FALSE,"Yearly CAIDI";#N/A,#N/A,FALSE,"Monthly SAIDI";#N/A,#N/A,FALSE,"Yearly SAIDI";#N/A,#N/A,FALSE,"Monthly MAIFI";#N/A,#N/A,FALSE,"Yearly MAIFI";#N/A,#N/A,FALSE,"Monthly Cust &gt;=4 Int"}</definedName>
    <definedName name="Sheet1">{#N/A,#N/A,FALSE,"Monthly SAIFI";#N/A,#N/A,FALSE,"Yearly SAIFI";#N/A,#N/A,FALSE,"Monthly CAIDI";#N/A,#N/A,FALSE,"Yearly CAIDI";#N/A,#N/A,FALSE,"Monthly SAIDI";#N/A,#N/A,FALSE,"Yearly SAIDI";#N/A,#N/A,FALSE,"Monthly MAIFI";#N/A,#N/A,FALSE,"Yearly MAIFI";#N/A,#N/A,FALSE,"Monthly Cust &gt;=4 Int"}</definedName>
    <definedName name="shiva">{#N/A,#N/A,FALSE,"O&amp;M by processes";#N/A,#N/A,FALSE,"Elec Act vs Bud";#N/A,#N/A,FALSE,"G&amp;A";#N/A,#N/A,FALSE,"BGS";#N/A,#N/A,FALSE,"Res Cost"}</definedName>
    <definedName name="slldk">{#N/A,#N/A,FALSE,"Monthly SAIFI";#N/A,#N/A,FALSE,"Yearly SAIFI";#N/A,#N/A,FALSE,"Monthly CAIDI";#N/A,#N/A,FALSE,"Yearly CAIDI";#N/A,#N/A,FALSE,"Monthly SAIDI";#N/A,#N/A,FALSE,"Yearly SAIDI";#N/A,#N/A,FALSE,"Monthly MAIFI";#N/A,#N/A,FALSE,"Yearly MAIFI";#N/A,#N/A,FALSE,"Monthly Cust &gt;=4 Int"}</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sssssssss">{"'Metretek HTML'!$A$7:$W$42"}</definedName>
    <definedName name="statsrevised">{#N/A,#N/A,FALSE,"O&amp;M by processes";#N/A,#N/A,FALSE,"Elec Act vs Bud";#N/A,#N/A,FALSE,"G&amp;A";#N/A,#N/A,FALSE,"BGS";#N/A,#N/A,FALSE,"Res Cost"}</definedName>
    <definedName name="Summary" localSheetId="11">{#N/A,#N/A,FALSE,"Sheet1"}</definedName>
    <definedName name="Summary" localSheetId="8">{#N/A,#N/A,FALSE,"Sheet1"}</definedName>
    <definedName name="Summary">{#N/A,#N/A,FALSE,"Sheet1"}</definedName>
    <definedName name="support">{#N/A,#N/A,FALSE,"O&amp;M by processes";#N/A,#N/A,FALSE,"Elec Act vs Bud";#N/A,#N/A,FALSE,"G&amp;A";#N/A,#N/A,FALSE,"BGS";#N/A,#N/A,FALSE,"Res Cost"}</definedName>
    <definedName name="supporti">{#N/A,#N/A,FALSE,"O&amp;M by processes";#N/A,#N/A,FALSE,"Elec Act vs Bud";#N/A,#N/A,FALSE,"G&amp;A";#N/A,#N/A,FALSE,"BGS";#N/A,#N/A,FALSE,"Res Cost"}</definedName>
    <definedName name="swed">{#N/A,#N/A,FALSE,"Sheet1"}</definedName>
    <definedName name="TABLEDEFAULTGM">[11]CONTROLS!$A$37:$B$41</definedName>
    <definedName name="TABLENAMES">[11]CONTROLS!$A$27:$B$34</definedName>
    <definedName name="tax_base_on_inc">'[12]Input Page'!$E$10</definedName>
    <definedName name="tax_basis">'[12]Input Page'!$E$13</definedName>
    <definedName name="test">{#N/A,#N/A,FALSE,"Month";#N/A,#N/A,FALSE,"Period";#N/A,#N/A,FALSE,"12 Month";#N/A,#N/A,FALSE,"Quarter"}</definedName>
    <definedName name="TEXT">{"'Metretek HTML'!$A$7:$W$42"}</definedName>
    <definedName name="toma">{#N/A,#N/A,FALSE,"O&amp;M by processes";#N/A,#N/A,FALSE,"Elec Act vs Bud";#N/A,#N/A,FALSE,"G&amp;A";#N/A,#N/A,FALSE,"BGS";#N/A,#N/A,FALSE,"Res Cost"}</definedName>
    <definedName name="tomb">{#N/A,#N/A,FALSE,"O&amp;M by processes";#N/A,#N/A,FALSE,"Elec Act vs Bud";#N/A,#N/A,FALSE,"G&amp;A";#N/A,#N/A,FALSE,"BGS";#N/A,#N/A,FALSE,"Res Cost"}</definedName>
    <definedName name="tomc">{#N/A,#N/A,FALSE,"O&amp;M by processes";#N/A,#N/A,FALSE,"Elec Act vs Bud";#N/A,#N/A,FALSE,"G&amp;A";#N/A,#N/A,FALSE,"BGS";#N/A,#N/A,FALSE,"Res Cost"}</definedName>
    <definedName name="tomd">{#N/A,#N/A,FALSE,"O&amp;M by processes";#N/A,#N/A,FALSE,"Elec Act vs Bud";#N/A,#N/A,FALSE,"G&amp;A";#N/A,#N/A,FALSE,"BGS";#N/A,#N/A,FALSE,"Res Cost"}</definedName>
    <definedName name="tomx">{#N/A,#N/A,FALSE,"O&amp;M by processes";#N/A,#N/A,FALSE,"Elec Act vs Bud";#N/A,#N/A,FALSE,"G&amp;A";#N/A,#N/A,FALSE,"BGS";#N/A,#N/A,FALSE,"Res Cost"}</definedName>
    <definedName name="tomy">{#N/A,#N/A,FALSE,"O&amp;M by processes";#N/A,#N/A,FALSE,"Elec Act vs Bud";#N/A,#N/A,FALSE,"G&amp;A";#N/A,#N/A,FALSE,"BGS";#N/A,#N/A,FALSE,"Res Cost"}</definedName>
    <definedName name="tomz">{#N/A,#N/A,FALSE,"O&amp;M by processes";#N/A,#N/A,FALSE,"Elec Act vs Bud";#N/A,#N/A,FALSE,"G&amp;A";#N/A,#N/A,FALSE,"BGS";#N/A,#N/A,FALSE,"Res Cost"}</definedName>
    <definedName name="TP_Footer_Path">"S:\74639\03RET\(417) 2004 Cost Projection\"</definedName>
    <definedName name="TP_Footer_Path1">"S:\74639\03RET\(852) Pension Val - OOS\Contribution Allocations\"</definedName>
    <definedName name="TP_Footer_User">"Mary Lou Barrios"</definedName>
    <definedName name="TP_Footer_Version">"v3.00"</definedName>
    <definedName name="tt">[0]!endro_ed1,[0]!endroed2,[0]!endroed3,[0]!endroedmonyr</definedName>
    <definedName name="ttghh">{#N/A,#N/A,FALSE,"schA"}</definedName>
    <definedName name="tyhg">{#N/A,#N/A,FALSE,"schA"}</definedName>
    <definedName name="tyty">{#N/A,#N/A,FALSE,"Monthly SAIFI";#N/A,#N/A,FALSE,"Yearly SAIFI";#N/A,#N/A,FALSE,"Monthly CAIDI";#N/A,#N/A,FALSE,"Yearly CAIDI";#N/A,#N/A,FALSE,"Monthly SAIDI";#N/A,#N/A,FALSE,"Yearly SAIDI";#N/A,#N/A,FALSE,"Monthly MAIFI";#N/A,#N/A,FALSE,"Yearly MAIFI";#N/A,#N/A,FALSE,"Monthly Cust &gt;=4 Int"}</definedName>
    <definedName name="uhh">[0]!endro_ed1,[0]!endroed2,[0]!endroed3,[0]!endroedmonyr</definedName>
    <definedName name="uhj">{#N/A,#N/A,FALSE,"Expenditures";#N/A,#N/A,FALSE,"Property Placed In-Service";#N/A,#N/A,FALSE,"Removals";#N/A,#N/A,FALSE,"Retirements";#N/A,#N/A,FALSE,"CWIP Balances";#N/A,#N/A,FALSE,"CWIP_Expend_Ratios";#N/A,#N/A,FALSE,"CWIP_Yr_End"}</definedName>
    <definedName name="uiuhyuj">{#N/A,#N/A,FALSE,"schA"}</definedName>
    <definedName name="ukknmn">{#N/A,#N/A,FALSE,"schA"}</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uii">{#N/A,#N/A,FALSE,"schA"}</definedName>
    <definedName name="uuij">[0]!endro_ed1,[0]!endroed2,[0]!endroed3,[0]!endroedmonyr</definedName>
    <definedName name="uujhh">{#N/A,#N/A,FALSE,"schA"}</definedName>
    <definedName name="uuu">{#N/A,#N/A,FALSE,"schA"}</definedName>
    <definedName name="vbbb">{#N/A,#N/A,FALSE,"Sheet1"}</definedName>
    <definedName name="vbhnm">{#N/A,#N/A,FALSE,"schA"}</definedName>
    <definedName name="vbnhh">{#N/A,#N/A,FALSE,"Expenditures";#N/A,#N/A,FALSE,"Property Placed In-Service";#N/A,#N/A,FALSE,"CWIP Balances"}</definedName>
    <definedName name="vbv">{#N/A,#N/A,FALSE,"JE051 PAGE 1 OF 3";#N/A,#N/A,FALSE,"JE051 PAGE 2 OF 3";#N/A,#N/A,FALSE,"JE051 PAGE 3 OF 3"}</definedName>
    <definedName name="vcbcvbcv">{#N/A,#N/A,FALSE,"Monthly SAIFI";#N/A,#N/A,FALSE,"Yearly SAIFI";#N/A,#N/A,FALSE,"Monthly CAIDI";#N/A,#N/A,FALSE,"Yearly CAIDI";#N/A,#N/A,FALSE,"Monthly SAIDI";#N/A,#N/A,FALSE,"Yearly SAIDI";#N/A,#N/A,FALSE,"Monthly MAIFI";#N/A,#N/A,FALSE,"Yearly MAIFI";#N/A,#N/A,FALSE,"Monthly Cust &gt;=4 Int"}</definedName>
    <definedName name="vdd">{"summary",#N/A,TRUE,"Coal Inventory Summary";"view 1",#N/A,TRUE,"Coal Inv. By Station";"view 2",#N/A,TRUE,"Coal inv by sta 2";"view 3",#N/A,TRUE,"Coal inv by sta 3";"oil",#N/A,TRUE,"Oil Purchases"}</definedName>
    <definedName name="vgb">{#N/A,#N/A,FALSE,"Expenditures";#N/A,#N/A,FALSE,"Property Placed In-Service";#N/A,#N/A,FALSE,"Removals";#N/A,#N/A,FALSE,"Retirements";#N/A,#N/A,FALSE,"CWIP Balances";#N/A,#N/A,FALSE,"CWIP_Expend_Ratios";#N/A,#N/A,FALSE,"CWIP_Yr_End"}</definedName>
    <definedName name="vv">{#N/A,#N/A,FALSE,"Monthly SAIFI";#N/A,#N/A,FALSE,"Yearly SAIFI";#N/A,#N/A,FALSE,"Monthly CAIDI";#N/A,#N/A,FALSE,"Yearly CAIDI";#N/A,#N/A,FALSE,"Monthly SAIDI";#N/A,#N/A,FALSE,"Yearly SAIDI";#N/A,#N/A,FALSE,"Monthly MAIFI";#N/A,#N/A,FALSE,"Yearly MAIFI";#N/A,#N/A,FALSE,"Monthly Cust &gt;=4 Int"}</definedName>
    <definedName name="vvbb">{"rates",#N/A,FALSE,"COSSUM"}</definedName>
    <definedName name="vvbvbv">{#N/A,#N/A,FALSE,"Aging Summary";#N/A,#N/A,FALSE,"Ratio Analysis";#N/A,#N/A,FALSE,"Test 120 Day Accts";#N/A,#N/A,FALSE,"Tickmarks"}</definedName>
    <definedName name="vvcxc">{#N/A,#N/A,FALSE,"Expenditures";#N/A,#N/A,FALSE,"Property Placed In-Service";#N/A,#N/A,FALSE,"Removals";#N/A,#N/A,FALSE,"Retirements";#N/A,#N/A,FALSE,"CWIP Balances";#N/A,#N/A,FALSE,"CWIP_Expend_Ratios";#N/A,#N/A,FALSE,"CWIP_Yr_End";#N/A,#N/A,FALSE,"Nuc_Fuel";#N/A,#N/A,FALSE,"New_Gen";#N/A,#N/A,FALSE,"New_Trans";#N/A,#N/A,FALSE,"DSM";#N/A,#N/A,FALSE,"Factors"}</definedName>
    <definedName name="vvhnbn">{#N/A,#N/A,FALSE,"schA"}</definedName>
    <definedName name="vvv">{#N/A,#N/A,FALSE,"Expenditures";#N/A,#N/A,FALSE,"Property Placed In-Service";#N/A,#N/A,FALSE,"Removals";#N/A,#N/A,FALSE,"Retirements";#N/A,#N/A,FALSE,"CWIP Balances";#N/A,#N/A,FALSE,"CWIP_Expend_Ratios";#N/A,#N/A,FALSE,"CWIP_Yr_End"}</definedName>
    <definedName name="vvvb">{#N/A,#N/A,TRUE,"TOTALS";#N/A,#N/A,TRUE,"BULK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vvvbb">43815.7444212963</definedName>
    <definedName name="vvvfcvvvcvcv">"V2019-11-30"</definedName>
    <definedName name="we">{"'Metretek HTML'!$A$7:$W$42"}</definedName>
    <definedName name="wer">{#N/A,#N/A,FALSE,"Monthly SAIFI";#N/A,#N/A,FALSE,"Yearly SAIFI";#N/A,#N/A,FALSE,"Monthly CAIDI";#N/A,#N/A,FALSE,"Yearly CAIDI";#N/A,#N/A,FALSE,"Monthly SAIDI";#N/A,#N/A,FALSE,"Yearly SAIDI";#N/A,#N/A,FALSE,"Monthly MAIFI";#N/A,#N/A,FALSE,"Yearly MAIFI";#N/A,#N/A,FALSE,"Monthly Cust &gt;=4 Int"}</definedName>
    <definedName name="wh">{#N/A,#N/A,FALSE,"O&amp;M by processes";#N/A,#N/A,FALSE,"Elec Act vs Bud";#N/A,#N/A,FALSE,"G&amp;A";#N/A,#N/A,FALSE,"BGS";#N/A,#N/A,FALSE,"Res Cost"}</definedName>
    <definedName name="Whatwhat">{#N/A,#N/A,FALSE,"O&amp;M by processes";#N/A,#N/A,FALSE,"Elec Act vs Bud";#N/A,#N/A,FALSE,"G&amp;A";#N/A,#N/A,FALSE,"BGS";#N/A,#N/A,FALSE,"Res Cost"}</definedName>
    <definedName name="whowho">{#N/A,#N/A,FALSE,"O&amp;M by processes";#N/A,#N/A,FALSE,"Elec Act vs Bud";#N/A,#N/A,FALSE,"G&amp;A";#N/A,#N/A,FALSE,"BGS";#N/A,#N/A,FALSE,"Res Cost"}</definedName>
    <definedName name="whwh">{#N/A,#N/A,FALSE,"O&amp;M by processes";#N/A,#N/A,FALSE,"Elec Act vs Bud";#N/A,#N/A,FALSE,"G&amp;A";#N/A,#N/A,FALSE,"BGS";#N/A,#N/A,FALSE,"Res Cost"}</definedName>
    <definedName name="why">{#N/A,#N/A,FALSE,"O&amp;M by processes";#N/A,#N/A,FALSE,"Elec Act vs Bud";#N/A,#N/A,FALSE,"G&amp;A";#N/A,#N/A,FALSE,"BGS";#N/A,#N/A,FALSE,"Res Cost"}</definedName>
    <definedName name="workpaper">{#N/A,#N/A,FALSE,"Month";#N/A,#N/A,FALSE,"Period";#N/A,#N/A,FALSE,"12 Month";#N/A,#N/A,FALSE,"Quarter"}</definedName>
    <definedName name="wrn">{#N/A,#N/A,FALSE,"O&amp;M by processes";#N/A,#N/A,FALSE,"Elec Act vs Bud";#N/A,#N/A,FALSE,"G&amp;A";#N/A,#N/A,FALSE,"BGS";#N/A,#N/A,FALSE,"Res Cost"}</definedName>
    <definedName name="wrn.3._.97._.Book.">{"print",#N/A,FALSE,"03-31-97 Book"}</definedName>
    <definedName name="wrn.5._.Year._.List.">{#N/A,#N/A,TRUE,"TOTALS";#N/A,#N/A,TRUE,"BULK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wrn.5._.Year._.List._1">{#N/A,#N/A,TRUE,"TOTALS";#N/A,#N/A,TRUE,"BULK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wrn.5._.Year._.List._1_1">{#N/A,#N/A,TRUE,"TOTALS";#N/A,#N/A,TRUE,"BULK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wrn.5._.Year._.List._2">{#N/A,#N/A,TRUE,"TOTALS";#N/A,#N/A,TRUE,"BULK POWER";#N/A,#N/A,TRUE,"SUSQUEHANNA REGION";#N/A,#N/A,TRUE,"NE REGION - SCRANTON AREA";#N/A,#N/A,TRUE,"NE REGION - HONESDALE AREA";#N/A,#N/A,TRUE,"NE REGION - HAZ_WB AREA";#N/A,#N/A,TRUE,"LEHIGH REGION";#N/A,#N/A,TRUE,"HARRISBURG REGION";#N/A,#N/A,TRUE,"LANCASTER REGION";#N/A,#N/A,TRUE,"REGIONAL POOL ITEMS";#N/A,#N/A,TRUE,"AREA POOLS ITEMS";#N/A,#N/A,TRUE,"AREA SUPPLY BLANKET ITEMS";#N/A,#N/A,TRUE,"SCADA BUDGET ITEMS"}</definedName>
    <definedName name="wrn.722.">{#N/A,#N/A,FALSE,"CURRENT"}</definedName>
    <definedName name="wrn.Account._.Analysis.">{#N/A,#N/A,FALSE,"June"}</definedName>
    <definedName name="wrn.Aging._.and._.Trend._.Analysis." localSheetId="11">{#N/A,#N/A,FALSE,"Aging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{#N/A,#N/A,FALSE,"Aging Summary";#N/A,#N/A,FALSE,"Ratio Analysis";#N/A,#N/A,FALSE,"Test 120 Day Accts";#N/A,#N/A,FALSE,"Tickmarks"}</definedName>
    <definedName name="wrn.AGT.">{"AGT",#N/A,FALSE,"Revenue"}</definedName>
    <definedName name="wrn.All._.Sheets." localSheetId="11">{#N/A,#N/A,TRUE,"Blank";#N/A,#N/A,TRUE,"Report - Portrait";#N/A,#N/A,TRUE,"Report - Landscape";#N/A,#N/A,TRUE,"FAS87 Results"}</definedName>
    <definedName name="wrn.All._.Sheets." localSheetId="8">{#N/A,#N/A,TRUE,"Blank";#N/A,#N/A,TRUE,"Report - Portrait";#N/A,#N/A,TRUE,"Report - Landscape";#N/A,#N/A,TRUE,"FAS87 Results"}</definedName>
    <definedName name="wrn.All._.Sheets.">{#N/A,#N/A,TRUE,"Blank";#N/A,#N/A,TRUE,"Report - Portrait";#N/A,#N/A,TRUE,"Report - Landscape";#N/A,#N/A,TRUE,"FAS87 Results"}</definedName>
    <definedName name="wrn.allowrates.">{"rates",#N/A,FALSE,"COSSUM"}</definedName>
    <definedName name="wrn.August._.1._.2003._.Rate._.Change.">{"JFJ-1",#N/A,FALSE,"JFJ-1 Deferral Recovery Rate";"JFJ-2",#N/A,FALSE,"JFJ-2 NNC Rates";"JFJ-3",#N/A,FALSE,"JFJ-3 MTC Rate";"JFJ-4",#N/A,FALSE,"JFJ-4 CEP Rate";"JFJ-5",#N/A,FALSE,"JFJ-5 USF Rate";"JFJ-6",#N/A,FALSE,"JFJ-6 CRA Rate";"JFJ-7",#N/A,FALSE,"JFJ-7 2003 Rate Impact Summary";"JFJ-8",#N/A,FALSE,"ACE 25 Year Sales Forecast"}</definedName>
    <definedName name="wrn.Basic.">{#N/A,#N/A,FALSE,"O&amp;M by processes";#N/A,#N/A,FALSE,"Elec Act vs Bud";#N/A,#N/A,FALSE,"G&amp;A";#N/A,#N/A,FALSE,"BGS";#N/A,#N/A,FALSE,"Res Cost"}</definedName>
    <definedName name="wrn.Calcs.">{#N/A,#N/A,FALSE,"Distribution";#N/A,#N/A,FALSE,"Transmission";#N/A,#N/A,FALSE,"Transmission_NoShop";#N/A,#N/A,FALSE,"Energy_Capacity";#N/A,#N/A,FALSE,"Energy_Capacity_NoShop";#N/A,#N/A,FALSE,"CTC";#N/A,#N/A,FALSE,"ITC"}</definedName>
    <definedName name="wrn.Cash._.Products.">{"Cash - Products",#N/A,FALSE,"SUB BS Flux"}</definedName>
    <definedName name="wrn.ChartSet.">{#N/A,#N/A,FALSE,"Elec Deliv";#N/A,#N/A,FALSE,"Atlantic Pie";#N/A,#N/A,FALSE,"Bay Pie";#N/A,#N/A,FALSE,"New Castle Pie";#N/A,#N/A,FALSE,"Transmission Pie"}</definedName>
    <definedName name="wrn.COS.">{"detail",#N/A,FALSE,"COSSUM"}</definedName>
    <definedName name="wrn.Data._.dump.">{"Input Data",#N/A,FALSE,"Input";"Income and Cash Flow",#N/A,FALSE,"Calculations"}</definedName>
    <definedName name="wrn.Data_Sheets.">{#N/A,#N/A,FALSE,"KWH";#N/A,#N/A,FALSE,"Source_Data_Values";#N/A,#N/A,FALSE,"Source_Data_Values_NoShopping"}</definedName>
    <definedName name="wrn.data0106.pages.">{#N/A,#N/A,FALSE,"Sheet_1";#N/A,#N/A,FALSE,"Sheet_2";#N/A,#N/A,FALSE,"Sheet_3";#N/A,#N/A,FALSE,"Sheet_4";#N/A,#N/A,FALSE,"Sheet_5";#N/A,#N/A,FALSE,"Sheet_6"}</definedName>
    <definedName name="wrn.Deferral._.Forecast.">{"Summary Deferral Forecast",#N/A,FALSE,"Deferral Forecast";"BGS Deferral Forecast",#N/A,FALSE,"BGS Deferral";"NNC Deferral Forecast",#N/A,FALSE,"NNC Deferral";"MTCDeferralForecast",#N/A,FALSE,"MTC Deferral";"SBC Deferral Forecast",#N/A,FALSE,"SBC Deferral"}</definedName>
    <definedName name="wrn.Dept_Income_Statement.">{#N/A,#N/A,FALSE,"Month";#N/A,#N/A,FALSE,"Period";#N/A,#N/A,FALSE,"12 Month";#N/A,#N/A,FALSE,"Quarter"}</definedName>
    <definedName name="wrn.ECR.">{#N/A,#N/A,FALSE,"schA"}</definedName>
    <definedName name="wrn.ECR._1">{#N/A,#N/A,FALSE,"schA"}</definedName>
    <definedName name="wrn.ECR._1_1">{#N/A,#N/A,FALSE,"schA"}</definedName>
    <definedName name="wrn.ECR._2">{#N/A,#N/A,FALSE,"schA"}</definedName>
    <definedName name="wrn.Filing.">{#N/A,#N/A,FALSE,"Summary";#N/A,#N/A,FALSE,"Unbundled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{"Print Empty Template",#N/A,FALSE,"Input"}</definedName>
    <definedName name="wrn.GAC._.PRINT._.OUT.">{#N/A,#N/A,FALSE,"JE051 PAGE 1 OF 3";#N/A,#N/A,FALSE,"JE051 PAGE 2 OF 3";#N/A,#N/A,FALSE,"JE051 PAGE 3 OF 3"}</definedName>
    <definedName name="wrn.heco.">{"hecosum",#N/A,FALSE,"88-89"}</definedName>
    <definedName name="wrn.HLP._.Detail.">{"2002 - 2006 Detail Income Statement",#N/A,FALSE,"TUB Income Statement wo DW";"BGS Deferral",#N/A,FALSE,"BGS Deferral";"NNC Deferral",#N/A,FALSE,"NNC Deferral";"MTC Deferral",#N/A,FALSE,"MTC Deferral";#N/A,#N/A,FALSE,"Schedule D"}</definedName>
    <definedName name="wrn.int">{#N/A,#N/A,FALSE,"schA"}</definedName>
    <definedName name="wrn.inventory.">{"summary",#N/A,TRUE,"Coal Inventory Summary";"view 1",#N/A,TRUE,"Coal Inv. By Station";"view 2",#N/A,TRUE,"Coal inv by sta 2";"view 3",#N/A,TRUE,"Coal inv by sta 3";"oil",#N/A,TRUE,"Oil Purchases"}</definedName>
    <definedName name="wrn.JPW._.GR._.Report.">{#N/A,#N/A,FALSE,"P1 Vs P2 Summary";#N/A,#N/A,FALSE,"99 Vs 00 Summary";#N/A,#N/A,FALSE,"EF Summary";#N/A,#N/A,FALSE,"HUST Summary";#N/A,#N/A,FALSE,"Hawk Summary";#N/A,#N/A,FALSE,"Fut Sys Summary";#N/A,#N/A,FALSE,"Nimrod Summary";#N/A,#N/A,FALSE,"Gripen Summary";#N/A,#N/A,FALSE,"Land &amp; Naval Summary";#N/A,#N/A,FALSE,"Others Summary"}</definedName>
    <definedName name="wrn.LGE._.Effective._.Rate.">{"LGE Effective Rate",#N/A,FALSE,"12-31-96 Book"}</definedName>
    <definedName name="wrn.LGE._.Footnote.">{"LGE Footnote",#N/A,FALSE,"LG&amp;E Foot"}</definedName>
    <definedName name="wrn.LGE._.Provision.">{"LGE Provision",#N/A,FALSE,"12-31-96 Book"}</definedName>
    <definedName name="wrn.NT_T._.Manpower._.by._.Department." localSheetId="1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8">{"NT&amp;T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{"NT&amp;T TSM",#N/A,FALSE,"Current_Data";"NT&amp;T TRA",#N/A,FALSE,"Current_Data";"NT&amp;T SOP",#N/A,FALSE,"Current_Data";"NT&amp;T REG",#N/A,FALSE,"Current_Data";"NT&amp;T FIN",#N/A,FALSE,"Current_Data";"NT&amp;T Dir",#N/A,FALSE,"Current_Data";"NT&amp;T Asset Strategy",#N/A,FALSE,"Current_Data";"NT&amp;T Asset",#N/A,FALSE,"Current_Data"}</definedName>
    <definedName name="wrn.Partial_Prnt.">{#N/A,#N/A,FALSE,"Distribution";#N/A,#N/A,FALSE,"Transmission";#N/A,#N/A,FALSE,"KWH"}</definedName>
    <definedName name="wrn.PrintAll.">{#N/A,#N/A,FALSE,"Monthly SAIFI";#N/A,#N/A,FALSE,"Yearly SAIFI";#N/A,#N/A,FALSE,"Monthly CAIDI";#N/A,#N/A,FALSE,"Yearly CAIDI";#N/A,#N/A,FALSE,"Monthly SAIDI";#N/A,#N/A,FALSE,"Yearly SAIDI";#N/A,#N/A,FALSE,"Monthly MAIFI";#N/A,#N/A,FALSE,"Yearly MAIFI";#N/A,#N/A,FALSE,"Monthly Cust &gt;=4 Int"}</definedName>
    <definedName name="wrn.PrintWorkbook." localSheetId="11">{"Index",#N/A,FALSE,"Index"}</definedName>
    <definedName name="wrn.PrintWorkbook." localSheetId="8">{"Index",#N/A,FALSE,"Index"}</definedName>
    <definedName name="wrn.PrintWorkbook.">{"Index",#N/A,FALSE,"Index"}</definedName>
    <definedName name="wrn.PRNT4766.">{#N/A,#N/A,FALSE,"Sheet_47";#N/A,#N/A,FALSE,"Sheet_48";#N/A,#N/A,FALSE,"Sheet_49";#N/A,#N/A,FALSE,"Sheet_50";#N/A,#N/A,FALSE,"Sheet_51";#N/A,#N/A,FALSE,"Sheet_52";#N/A,#N/A,FALSE,"Sheet_53";#N/A,#N/A,FALSE,"Sheet_54";#N/A,#N/A,FALSE,"Sheet_55";#N/A,#N/A,FALSE,"Sheet_56";#N/A,#N/A,FALSE,"Sheet_57";#N/A,#N/A,FALSE,"Sheet_58";#N/A,#N/A,FALSE,"Sheet_59";#N/A,#N/A,FALSE,"Sheet_60";#N/A,#N/A,FALSE,"Sheet_61";#N/A,#N/A,FALSE,"Sheet_62";#N/A,#N/A,FALSE,"Sheet_63";#N/A,#N/A,FALSE,"Sheet_64";#N/A,#N/A,FALSE,"Sheet_65";#N/A,#N/A,FALSE,"Sheet_66"}</definedName>
    <definedName name="wrn.Project._.Criteria.">{#N/A,#N/A,FALSE,"Sheet1"}</definedName>
    <definedName name="wrn.R_D._.Tax._.Services.">{#N/A,#N/A,FALSE,"R&amp;D Quick Calc";#N/A,#N/A,FALSE,"DOE Fee Schedule"}</definedName>
    <definedName name="wrn.Receipt._.Stats.">{"CM Dollars",#N/A,FALSE,"Rec Dollars";"YTD Dollars",#N/A,FALSE,"Rec Dollars";"CM Rec Stats",#N/A,FALSE,"Rec Dollars";"YTD Rec Stats",#N/A,FALSE,"Rec Dollars"}</definedName>
    <definedName name="wrn.Report.">{#N/A,#N/A,FALSE,"Work performed";#N/A,#N/A,FALSE,"Resources"}</definedName>
    <definedName name="wrn.REPORT0744.">{#N/A,#N/A,FALSE,"Sheet_7";#N/A,#N/A,FALSE,"Sheet_8";#N/A,#N/A,FALSE,"Sheet_9";#N/A,#N/A,FALSE,"Sheet_10";#N/A,#N/A,FALSE,"Sheet_11";#N/A,#N/A,FALSE,"Sheet_12";#N/A,#N/A,FALSE,"Sheet_13";#N/A,#N/A,FALSE,"Sheet_14";#N/A,#N/A,FALSE,"Sheet_15";#N/A,#N/A,FALSE,"Sheet_16";#N/A,#N/A,FALSE,"Sheet_17";#N/A,#N/A,FALSE,"Sheet_18";#N/A,#N/A,FALSE,"Sheet_19";#N/A,#N/A,FALSE,"Sheet_20";#N/A,#N/A,FALSE,"Sheet_21";#N/A,#N/A,FALSE,"Sheet_22";#N/A,#N/A,FALSE,"Sheet_23";#N/A,#N/A,FALSE,"Sheet_24";#N/A,#N/A,FALSE,"Sheet_25";#N/A,#N/A,FALSE,"Sheet_26";#N/A,#N/A,FALSE,"Sheet_27";#N/A,#N/A,FALSE,"Sheet_28";#N/A,#N/A,FALSE,"Sheet_29";#N/A,#N/A,FALSE,"Sheet_30";#N/A,#N/A,FALSE,"Sheet_31";#N/A,#N/A,FALSE,"Sheet_32";#N/A,#N/A,FALSE,"Sheet_33";#N/A,#N/A,FALSE,"Sheet_34";#N/A,#N/A,FALSE,"Sheet_35";#N/A,#N/A,FALSE,"Sheet_36";#N/A,#N/A,FALSE,"Sheet_37";#N/A,#N/A,FALSE,"Sheet_38";#N/A,#N/A,FALSE,"Sheet_39";#N/A,#N/A,FALSE,"Sheet_40";#N/A,#N/A,FALSE,"Sheet_41";#N/A,#N/A,FALSE,"Sheet_42";#N/A,#N/A,FALSE,"Sheet_43";#N/A,#N/A,FALSE,"Sheet_44"}</definedName>
    <definedName name="wrn.Revenue._.Analysis.">{"High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heet45.46.">{#N/A,#N/A,FALSE,"Sheet_45";#N/A,#N/A,FALSE,"Sheet_46"}</definedName>
    <definedName name="wrn.Summary._.Print.">{#N/A,#N/A,TRUE,"OUTPUT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pporting._.Calculations.">{#N/A,#N/A,FALSE,"Work performed";#N/A,#N/A,FALSE,"Resources"}</definedName>
    <definedName name="wrn.Tax._.Accrual.">{#N/A,#N/A,TRUE,"TAXPROV";#N/A,#N/A,TRUE,"FLOWTHRU";#N/A,#N/A,TRUE,"SCHEDULE M'S";#N/A,#N/A,TRUE,"PLANT M'S";#N/A,#N/A,TRUE,"TAXJE"}</definedName>
    <definedName name="wrn.USIM_Data.">{#N/A,#N/A,FALSE,"Expenditures";#N/A,#N/A,FALSE,"Property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{#N/A,#N/A,FALSE,"Expenditures";#N/A,#N/A,FALSE,"Property Placed In-Service";#N/A,#N/A,FALSE,"Removals";#N/A,#N/A,FALSE,"Retirements";#N/A,#N/A,FALSE,"CWIP Balances";#N/A,#N/A,FALSE,"CWIP_Expend_Ratios";#N/A,#N/A,FALSE,"CWIP_Yr_End"}</definedName>
    <definedName name="wrn.USIM_Data_Abbrev._1">{#N/A,#N/A,FALSE,"Expenditures";#N/A,#N/A,FALSE,"Property Placed In-Service";#N/A,#N/A,FALSE,"Removals";#N/A,#N/A,FALSE,"Retirements";#N/A,#N/A,FALSE,"CWIP Balances";#N/A,#N/A,FALSE,"CWIP_Expend_Ratios";#N/A,#N/A,FALSE,"CWIP_Yr_End"}</definedName>
    <definedName name="wrn.USIM_Data_Abbrev._1_1">{#N/A,#N/A,FALSE,"Expenditures";#N/A,#N/A,FALSE,"Property Placed In-Service";#N/A,#N/A,FALSE,"Removals";#N/A,#N/A,FALSE,"Retirements";#N/A,#N/A,FALSE,"CWIP Balances";#N/A,#N/A,FALSE,"CWIP_Expend_Ratios";#N/A,#N/A,FALSE,"CWIP_Yr_End"}</definedName>
    <definedName name="wrn.USIM_Data_Abbrev._2">{#N/A,#N/A,FALSE,"Expenditures";#N/A,#N/A,FALSE,"Property Placed In-Service";#N/A,#N/A,FALSE,"Removals";#N/A,#N/A,FALSE,"Retirements";#N/A,#N/A,FALSE,"CWIP Balances";#N/A,#N/A,FALSE,"CWIP_Expend_Ratios";#N/A,#N/A,FALSE,"CWIP_Yr_End"}</definedName>
    <definedName name="wrn.USIM_Data_Abbrev3.">{#N/A,#N/A,FALSE,"Expenditures";#N/A,#N/A,FALSE,"Property Placed In-Service";#N/A,#N/A,FALSE,"CWIP Balances"}</definedName>
    <definedName name="wrn.USIM_Data_Abbrev3._1">{#N/A,#N/A,FALSE,"Expenditures";#N/A,#N/A,FALSE,"Property Placed In-Service";#N/A,#N/A,FALSE,"CWIP Balances"}</definedName>
    <definedName name="wrn.USIM_Data_Abbrev3._1_1">{#N/A,#N/A,FALSE,"Expenditures";#N/A,#N/A,FALSE,"Property Placed In-Service";#N/A,#N/A,FALSE,"CWIP Balances"}</definedName>
    <definedName name="wrn.USIM_Data_Abbrev3._2">{#N/A,#N/A,FALSE,"Expenditures";#N/A,#N/A,FALSE,"Property Placed In-Service";#N/A,#N/A,FALSE,"CWIP Balances"}</definedName>
    <definedName name="www">{#N/A,#N/A,FALSE,"schA"}</definedName>
    <definedName name="www_1">{#N/A,#N/A,FALSE,"schA"}</definedName>
    <definedName name="www_1_1">{#N/A,#N/A,FALSE,"schA"}</definedName>
    <definedName name="www_2">{#N/A,#N/A,FALSE,"schA"}</definedName>
    <definedName name="xa">{"'Metretek HTML'!$A$7:$W$42"}</definedName>
    <definedName name="xcccv">{#N/A,#N/A,FALSE,"Expenditures";#N/A,#N/A,FALSE,"Property Placed In-Service";#N/A,#N/A,FALSE,"Removals";#N/A,#N/A,FALSE,"Retirements";#N/A,#N/A,FALSE,"CWIP Balances";#N/A,#N/A,FALSE,"CWIP_Expend_Ratios";#N/A,#N/A,FALSE,"CWIP_Yr_End";#N/A,#N/A,FALSE,"Nuc_Fuel";#N/A,#N/A,FALSE,"New_Gen";#N/A,#N/A,FALSE,"New_Trans";#N/A,#N/A,FALSE,"DSM";#N/A,#N/A,FALSE,"Factors"}</definedName>
    <definedName name="xcdffff">{#N/A,#N/A,FALSE,"schA"}</definedName>
    <definedName name="xdsdd">{#N/A,#N/A,FALSE,"schA"}</definedName>
    <definedName name="xdsseerf">{#N/A,#N/A,FALSE,"Expenditures";#N/A,#N/A,FALSE,"Property Placed In-Service";#N/A,#N/A,FALSE,"CWIP Balances"}</definedName>
    <definedName name="xls">{"'Metretek HTML'!$A$7:$W$42"}</definedName>
    <definedName name="XO">{"'Metretek HTML'!$A$7:$W$42"}</definedName>
    <definedName name="xs">{"'Metretek HTML'!$A$7:$W$42"}</definedName>
    <definedName name="xx" localSheetId="11">YTD [5]Contbs!$A$1:$K$93</definedName>
    <definedName name="xx" localSheetId="8">YTD [5]Contbs!$A$1:$K$93</definedName>
    <definedName name="xx">YTD [5]Contbs!$A$1:$K$93</definedName>
    <definedName name="xxccc">{#N/A,#N/A,FALSE,"Expenditures";#N/A,#N/A,FALSE,"Property Placed In-Service";#N/A,#N/A,FALSE,"Removals";#N/A,#N/A,FALSE,"Retirements";#N/A,#N/A,FALSE,"CWIP Balances";#N/A,#N/A,FALSE,"CWIP_Expend_Ratios";#N/A,#N/A,FALSE,"CWIP_Yr_End"}</definedName>
    <definedName name="xxx">{#N/A,#N/A,FALSE,"O&amp;M by processes";#N/A,#N/A,FALSE,"Elec Act vs Bud";#N/A,#N/A,FALSE,"G&amp;A";#N/A,#N/A,FALSE,"BGS";#N/A,#N/A,FALSE,"Res Cost"}</definedName>
    <definedName name="xxxx">{#N/A,#N/A,FALSE,"O&amp;M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yz">{#N/A,#N/A,FALSE,"Distribution";#N/A,#N/A,FALSE,"Transmission";#N/A,#N/A,FALSE,"KWH"}</definedName>
    <definedName name="XZ">{"'Metretek HTML'!$A$7:$W$42"}</definedName>
    <definedName name="y">{#N/A,#N/A,FALSE,"Monthly SAIFI";#N/A,#N/A,FALSE,"Yearly SAIFI";#N/A,#N/A,FALSE,"Monthly CAIDI";#N/A,#N/A,FALSE,"Yearly CAIDI";#N/A,#N/A,FALSE,"Monthly SAIDI";#N/A,#N/A,FALSE,"Yearly SAIDI";#N/A,#N/A,FALSE,"Monthly MAIFI";#N/A,#N/A,FALSE,"Yearly MAIFI";#N/A,#N/A,FALSE,"Monthly Cust &gt;=4 Int"}</definedName>
    <definedName name="Year">"$C$4:$IV$4"</definedName>
    <definedName name="yryryrr">{#N/A,#N/A,FALSE,"Monthly SAIFI";#N/A,#N/A,FALSE,"Yearly SAIFI";#N/A,#N/A,FALSE,"Monthly CAIDI";#N/A,#N/A,FALSE,"Yearly CAIDI";#N/A,#N/A,FALSE,"Monthly SAIDI";#N/A,#N/A,FALSE,"Yearly SAIDI";#N/A,#N/A,FALSE,"Monthly MAIFI";#N/A,#N/A,FALSE,"Yearly MAIFI";#N/A,#N/A,FALSE,"Monthly Cust &gt;=4 Int"}</definedName>
    <definedName name="yy">{"'Metretek HTML'!$A$7:$W$42"}</definedName>
    <definedName name="yyhtrt">{#N/A,#N/A,FALSE,"schA"}</definedName>
    <definedName name="yyy" localSheetId="11">{#N/A,#N/A,FALSE,"Sheet1"}</definedName>
    <definedName name="yyy" localSheetId="8">{#N/A,#N/A,FALSE,"Sheet1"}</definedName>
    <definedName name="yyy">{#N/A,#N/A,FALSE,"Sheet1"}</definedName>
    <definedName name="z">{#N/A,#N/A,FALSE,"Monthly SAIFI";#N/A,#N/A,FALSE,"Yearly SAIFI";#N/A,#N/A,FALSE,"Monthly CAIDI";#N/A,#N/A,FALSE,"Yearly CAIDI";#N/A,#N/A,FALSE,"Monthly SAIDI";#N/A,#N/A,FALSE,"Yearly SAIDI";#N/A,#N/A,FALSE,"Monthly MAIFI";#N/A,#N/A,FALSE,"Yearly MAIFI";#N/A,#N/A,FALSE,"Monthly Cust &gt;=4 Int"}</definedName>
    <definedName name="zssd">{#N/A,#N/A,FALSE,"schA"}</definedName>
    <definedName name="zzasdd">{#N/A,#N/A,FALSE,"Expenditures";#N/A,#N/A,FALSE,"Property Placed In-Service";#N/A,#N/A,FALSE,"CWIP Balances"}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16" l="1"/>
  <c r="D34" i="25" l="1"/>
  <c r="B33" i="25"/>
  <c r="B34" i="25" s="1"/>
  <c r="D32" i="25"/>
  <c r="B31" i="25"/>
  <c r="B32" i="25" s="1"/>
  <c r="D30" i="25"/>
  <c r="E29" i="25"/>
  <c r="E30" i="25" s="1"/>
  <c r="E31" i="25" s="1"/>
  <c r="E32" i="25" s="1"/>
  <c r="E33" i="25" s="1"/>
  <c r="E34" i="25" s="1"/>
  <c r="D29" i="25"/>
  <c r="D31" i="25" s="1"/>
  <c r="D33" i="25" s="1"/>
  <c r="B29" i="25"/>
  <c r="B30" i="25" s="1"/>
  <c r="E22" i="25"/>
  <c r="E21" i="25"/>
  <c r="D21" i="25"/>
  <c r="D22" i="25" s="1"/>
  <c r="E19" i="25"/>
  <c r="D20" i="25"/>
  <c r="D19" i="25"/>
  <c r="E17" i="25"/>
  <c r="E18" i="25" s="1"/>
  <c r="D18" i="25"/>
  <c r="D17" i="25"/>
  <c r="C17" i="25"/>
  <c r="B17" i="25"/>
  <c r="B18" i="25" s="1"/>
  <c r="B19" i="25" s="1"/>
  <c r="B20" i="25" s="1"/>
  <c r="B21" i="25" s="1"/>
  <c r="B22" i="25" s="1"/>
  <c r="E20" i="25"/>
  <c r="C18" i="25"/>
  <c r="E16" i="25"/>
  <c r="E15" i="25"/>
  <c r="E13" i="25"/>
  <c r="E14" i="25" s="1"/>
  <c r="E11" i="25"/>
  <c r="E12" i="25" s="1"/>
  <c r="D16" i="25"/>
  <c r="D15" i="25"/>
  <c r="D14" i="25"/>
  <c r="D13" i="25"/>
  <c r="D12" i="25"/>
  <c r="D11" i="25"/>
  <c r="C11" i="25"/>
  <c r="C12" i="25" s="1"/>
  <c r="B11" i="25"/>
  <c r="B12" i="25" s="1"/>
  <c r="B13" i="25" s="1"/>
  <c r="B14" i="25" s="1"/>
  <c r="B15" i="25" s="1"/>
  <c r="B16" i="25" s="1"/>
  <c r="E10" i="25"/>
  <c r="E9" i="25"/>
  <c r="D9" i="25"/>
  <c r="D10" i="25" s="1"/>
  <c r="D8" i="25"/>
  <c r="E7" i="25"/>
  <c r="E8" i="25" s="1"/>
  <c r="D7" i="25"/>
  <c r="D6" i="25"/>
  <c r="C6" i="25"/>
  <c r="E5" i="25"/>
  <c r="E6" i="25" s="1"/>
  <c r="D5" i="25"/>
  <c r="C5" i="25"/>
  <c r="B5" i="25"/>
  <c r="B6" i="25" s="1"/>
  <c r="B7" i="25" s="1"/>
  <c r="B8" i="25" s="1"/>
  <c r="B9" i="25" s="1"/>
  <c r="B10" i="25" s="1"/>
  <c r="C10" i="21"/>
  <c r="E26" i="21" l="1"/>
  <c r="E12" i="21"/>
  <c r="E23" i="21"/>
  <c r="E25" i="21" s="1"/>
  <c r="B12" i="21"/>
  <c r="C12" i="21"/>
  <c r="D7" i="21"/>
  <c r="B6" i="21"/>
  <c r="D18" i="21"/>
  <c r="E6" i="21"/>
  <c r="D8" i="21"/>
  <c r="D20" i="21" l="1"/>
  <c r="C23" i="16" l="1"/>
  <c r="C7" i="21"/>
  <c r="E7" i="21" s="1"/>
  <c r="B8" i="21"/>
  <c r="B16" i="21" s="1"/>
  <c r="C8" i="21" l="1"/>
  <c r="E8" i="21"/>
  <c r="B13" i="21"/>
  <c r="B15" i="21"/>
  <c r="B14" i="21"/>
  <c r="B18" i="21" l="1"/>
  <c r="B20" i="21" s="1"/>
  <c r="C16" i="21"/>
  <c r="E16" i="21" s="1"/>
  <c r="G16" i="21" s="1"/>
  <c r="C14" i="21"/>
  <c r="E14" i="21" s="1"/>
  <c r="G14" i="21" s="1"/>
  <c r="C39" i="10" s="1"/>
  <c r="C15" i="21"/>
  <c r="E15" i="21" s="1"/>
  <c r="G15" i="21" s="1"/>
  <c r="C39" i="15" s="1"/>
  <c r="C13" i="21"/>
  <c r="E13" i="21" l="1"/>
  <c r="G13" i="21" s="1"/>
  <c r="C18" i="21"/>
  <c r="C20" i="21" s="1"/>
  <c r="E20" i="21"/>
  <c r="E18" i="21"/>
  <c r="E32" i="16"/>
  <c r="G32" i="16" s="1"/>
  <c r="E26" i="16"/>
  <c r="G26" i="16" s="1"/>
  <c r="E22" i="16"/>
  <c r="G22" i="16" s="1"/>
  <c r="E32" i="10"/>
  <c r="G32" i="10" s="1"/>
  <c r="E26" i="10"/>
  <c r="G26" i="10" s="1"/>
  <c r="E22" i="10"/>
  <c r="G22" i="10" s="1"/>
  <c r="E32" i="15"/>
  <c r="G32" i="15" s="1"/>
  <c r="E26" i="15"/>
  <c r="G26" i="15" s="1"/>
  <c r="E22" i="15"/>
  <c r="G22" i="15" s="1"/>
  <c r="A9" i="16" l="1"/>
  <c r="A9" i="15"/>
  <c r="G4" i="16" l="1"/>
  <c r="G4" i="15"/>
  <c r="G37" i="16"/>
  <c r="G37" i="15"/>
  <c r="G37" i="10"/>
  <c r="A61" i="16" l="1"/>
  <c r="A62" i="16" s="1"/>
  <c r="C51" i="16" s="1"/>
  <c r="C52" i="16" s="1"/>
  <c r="C53" i="16" s="1"/>
  <c r="A58" i="16"/>
  <c r="A59" i="16" s="1"/>
  <c r="A55" i="16"/>
  <c r="A56" i="16" s="1"/>
  <c r="A52" i="16"/>
  <c r="A53" i="16" s="1"/>
  <c r="A61" i="15"/>
  <c r="A62" i="15" s="1"/>
  <c r="C51" i="15" s="1"/>
  <c r="C52" i="15" s="1"/>
  <c r="C53" i="15" s="1"/>
  <c r="A58" i="15"/>
  <c r="A59" i="15" s="1"/>
  <c r="A55" i="15"/>
  <c r="A56" i="15" s="1"/>
  <c r="A52" i="15"/>
  <c r="A53" i="15" s="1"/>
  <c r="B41" i="16" l="1"/>
  <c r="B40" i="16"/>
  <c r="G39" i="16"/>
  <c r="G38" i="16"/>
  <c r="A17" i="16"/>
  <c r="B41" i="15"/>
  <c r="B40" i="15"/>
  <c r="G39" i="15"/>
  <c r="G38" i="15"/>
  <c r="A17" i="15"/>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18" i="16" l="1"/>
  <c r="A19" i="16" s="1"/>
  <c r="A20" i="16" s="1"/>
  <c r="A21" i="16" s="1"/>
  <c r="C19" i="25"/>
  <c r="C20" i="25" s="1"/>
  <c r="C54" i="15"/>
  <c r="A38" i="15"/>
  <c r="C55" i="15" s="1"/>
  <c r="C56" i="15" s="1"/>
  <c r="C57" i="15" s="1"/>
  <c r="C58" i="15" s="1"/>
  <c r="C59" i="15" s="1"/>
  <c r="C60" i="15" s="1"/>
  <c r="G5" i="15"/>
  <c r="G5" i="16"/>
  <c r="A22" i="16" l="1"/>
  <c r="C21" i="25"/>
  <c r="A39" i="15"/>
  <c r="A40" i="15" s="1"/>
  <c r="A41" i="15" s="1"/>
  <c r="A42" i="15" s="1"/>
  <c r="A43" i="15" s="1"/>
  <c r="A44" i="15" s="1"/>
  <c r="G39" i="10"/>
  <c r="G38" i="10"/>
  <c r="A23" i="16" l="1"/>
  <c r="A24" i="16" s="1"/>
  <c r="A25" i="16" s="1"/>
  <c r="A26" i="16" s="1"/>
  <c r="A27" i="16" s="1"/>
  <c r="A28" i="16" s="1"/>
  <c r="A29" i="16" s="1"/>
  <c r="A30" i="16" s="1"/>
  <c r="A31" i="16" s="1"/>
  <c r="A32" i="16" s="1"/>
  <c r="A33" i="16" s="1"/>
  <c r="A34" i="16" s="1"/>
  <c r="A35" i="16" s="1"/>
  <c r="A36" i="16" s="1"/>
  <c r="A37" i="16" s="1"/>
  <c r="C22" i="25"/>
  <c r="G2" i="16"/>
  <c r="G3" i="15"/>
  <c r="G3" i="16"/>
  <c r="A38" i="16" l="1"/>
  <c r="C54" i="16"/>
  <c r="A58" i="10"/>
  <c r="A59" i="10" s="1"/>
  <c r="A55" i="10"/>
  <c r="A56" i="10" s="1"/>
  <c r="A52" i="10"/>
  <c r="A53" i="10" s="1"/>
  <c r="A61" i="10"/>
  <c r="A62" i="10" s="1"/>
  <c r="C51" i="10" s="1"/>
  <c r="C52" i="10" s="1"/>
  <c r="C53" i="10" s="1"/>
  <c r="B41" i="10"/>
  <c r="B40" i="10"/>
  <c r="A17" i="10"/>
  <c r="C55" i="16" l="1"/>
  <c r="C56" i="16" s="1"/>
  <c r="C57" i="16" s="1"/>
  <c r="C58" i="16" s="1"/>
  <c r="C59" i="16" s="1"/>
  <c r="C60" i="16" s="1"/>
  <c r="A39" i="16"/>
  <c r="A40" i="16" s="1"/>
  <c r="A41" i="16" s="1"/>
  <c r="A42" i="16" s="1"/>
  <c r="A43" i="16" s="1"/>
  <c r="A44" i="16" s="1"/>
  <c r="A18" i="10"/>
  <c r="A19" i="10" s="1"/>
  <c r="A20" i="10" s="1"/>
  <c r="A21" i="10" s="1"/>
  <c r="C13" i="25"/>
  <c r="C14" i="25" s="1"/>
  <c r="C7" i="25"/>
  <c r="C8" i="25"/>
  <c r="D9" i="9"/>
  <c r="E9" i="9" s="1"/>
  <c r="H9" i="9" s="1"/>
  <c r="D8" i="9"/>
  <c r="E8" i="9" s="1"/>
  <c r="H8" i="9" s="1"/>
  <c r="D7" i="9"/>
  <c r="E7" i="9" s="1"/>
  <c r="H7" i="9" s="1"/>
  <c r="A22" i="10" l="1"/>
  <c r="C9" i="25"/>
  <c r="C15" i="25"/>
  <c r="H11" i="9"/>
  <c r="A23" i="10" l="1"/>
  <c r="A24" i="10" s="1"/>
  <c r="A25" i="10" s="1"/>
  <c r="A26" i="10" s="1"/>
  <c r="A27" i="10" s="1"/>
  <c r="A28" i="10" s="1"/>
  <c r="A29" i="10" s="1"/>
  <c r="A30" i="10" s="1"/>
  <c r="A31" i="10" s="1"/>
  <c r="A32" i="10" s="1"/>
  <c r="A33" i="10" s="1"/>
  <c r="A34" i="10" s="1"/>
  <c r="A35" i="10" s="1"/>
  <c r="A36" i="10" s="1"/>
  <c r="A37" i="10" s="1"/>
  <c r="C10" i="25"/>
  <c r="C16" i="25"/>
  <c r="H12" i="9"/>
  <c r="H13" i="9" s="1"/>
  <c r="C54" i="10" l="1"/>
  <c r="A38" i="10"/>
  <c r="C7" i="1"/>
  <c r="C8" i="1"/>
  <c r="C9" i="1"/>
  <c r="C10" i="1"/>
  <c r="A39" i="10" l="1"/>
  <c r="C55" i="10"/>
  <c r="C12" i="1"/>
  <c r="C11" i="1"/>
  <c r="C26" i="1"/>
  <c r="D26" i="1"/>
  <c r="E26" i="1"/>
  <c r="F26" i="1"/>
  <c r="G26" i="1"/>
  <c r="B26" i="1"/>
  <c r="C56" i="10" l="1"/>
  <c r="A40" i="10"/>
  <c r="D7" i="1"/>
  <c r="D8" i="1"/>
  <c r="D9" i="1"/>
  <c r="D10" i="1"/>
  <c r="D11" i="1"/>
  <c r="D12" i="1"/>
  <c r="D6" i="1"/>
  <c r="A41" i="10" l="1"/>
  <c r="C57" i="10"/>
  <c r="B36" i="3"/>
  <c r="A42" i="10" l="1"/>
  <c r="C58" i="10"/>
  <c r="C59" i="10" s="1"/>
  <c r="C60" i="10" s="1"/>
  <c r="B40" i="3"/>
  <c r="B30" i="3"/>
  <c r="B32" i="3" s="1"/>
  <c r="A43" i="10" l="1"/>
  <c r="A44" i="10" s="1"/>
  <c r="C29" i="25"/>
  <c r="C30" i="25" s="1"/>
  <c r="C31" i="25" s="1"/>
  <c r="C32" i="25" s="1"/>
  <c r="C33" i="25" s="1"/>
  <c r="C34" i="25" s="1"/>
  <c r="B56" i="3"/>
  <c r="B52" i="3" l="1"/>
  <c r="B48" i="3" l="1"/>
  <c r="B44" i="3" l="1"/>
  <c r="B11" i="3" l="1"/>
  <c r="E7" i="1" l="1"/>
  <c r="F7" i="1" s="1"/>
  <c r="G7" i="1" s="1"/>
  <c r="G28" i="1"/>
  <c r="G30" i="1" s="1"/>
  <c r="F28" i="1"/>
  <c r="F30" i="1" s="1"/>
  <c r="E8" i="1" l="1"/>
  <c r="F8" i="1" s="1"/>
  <c r="G8" i="1" s="1"/>
  <c r="E9" i="1" l="1"/>
  <c r="F9" i="1" s="1"/>
  <c r="G9" i="1" s="1"/>
  <c r="E28" i="1"/>
  <c r="E30" i="1" s="1"/>
  <c r="E10" i="1" l="1"/>
  <c r="F10" i="1" s="1"/>
  <c r="G10" i="1" s="1"/>
  <c r="D28" i="1"/>
  <c r="D30" i="1" s="1"/>
  <c r="B28" i="1"/>
  <c r="B30" i="1" s="1"/>
  <c r="E11" i="1" l="1"/>
  <c r="F11" i="1" s="1"/>
  <c r="G11" i="1" s="1"/>
  <c r="C28" i="1"/>
  <c r="C30" i="1" s="1"/>
  <c r="E12" i="1"/>
  <c r="F12" i="1" s="1"/>
  <c r="G12" i="1" s="1"/>
  <c r="C6" i="1" l="1"/>
  <c r="E6" i="1" s="1"/>
  <c r="B14" i="1"/>
  <c r="C14" i="1" l="1"/>
  <c r="F6" i="1"/>
  <c r="E14" i="1"/>
  <c r="G6" i="1" l="1"/>
  <c r="G14" i="1" s="1"/>
  <c r="F14" i="1"/>
  <c r="B58" i="3" l="1"/>
  <c r="B60" i="3" s="1"/>
  <c r="B9" i="3" l="1"/>
  <c r="B10" i="3" l="1"/>
  <c r="B23" i="3" s="1"/>
  <c r="G1" i="16" l="1"/>
  <c r="G1" i="15"/>
  <c r="C18" i="10" l="1"/>
  <c r="C23" i="10" l="1"/>
  <c r="C25" i="10" s="1"/>
  <c r="G21" i="10"/>
  <c r="G23" i="10" s="1"/>
  <c r="C29" i="10" l="1"/>
  <c r="C27" i="10"/>
  <c r="C40" i="10" l="1"/>
  <c r="C30" i="10"/>
  <c r="C31" i="10" s="1"/>
  <c r="C33" i="10" s="1"/>
  <c r="C41" i="10" s="1"/>
  <c r="C34" i="10" l="1"/>
  <c r="C42" i="10"/>
  <c r="G21" i="16" l="1"/>
  <c r="G23" i="16" s="1"/>
  <c r="C23" i="15"/>
  <c r="G21" i="15"/>
  <c r="G23" i="15" s="1"/>
  <c r="C44" i="10"/>
  <c r="G16" i="10" l="1"/>
  <c r="G17" i="10" l="1"/>
  <c r="E18" i="10"/>
  <c r="E25" i="10" s="1"/>
  <c r="E29" i="10" l="1"/>
  <c r="E27" i="10"/>
  <c r="G18" i="10"/>
  <c r="G25" i="10" s="1"/>
  <c r="G27" i="10" l="1"/>
  <c r="G29" i="10"/>
  <c r="E30" i="10"/>
  <c r="E31" i="10" s="1"/>
  <c r="E33" i="10" s="1"/>
  <c r="E41" i="10" s="1"/>
  <c r="E40" i="10"/>
  <c r="E34" i="10" l="1"/>
  <c r="E42" i="10"/>
  <c r="E44" i="10" s="1"/>
  <c r="G40" i="10"/>
  <c r="G30" i="10"/>
  <c r="G31" i="10" s="1"/>
  <c r="G33" i="10" s="1"/>
  <c r="G41" i="10" s="1"/>
  <c r="G42" i="10" l="1"/>
  <c r="G34" i="10"/>
  <c r="G47" i="10" l="1"/>
  <c r="G44" i="10"/>
  <c r="C18" i="15" l="1"/>
  <c r="C25" i="15" s="1"/>
  <c r="C29" i="15" l="1"/>
  <c r="C27" i="15"/>
  <c r="C40" i="15" l="1"/>
  <c r="C30" i="15"/>
  <c r="C31" i="15" s="1"/>
  <c r="C33" i="15" s="1"/>
  <c r="C41" i="15" s="1"/>
  <c r="C34" i="15" l="1"/>
  <c r="C42" i="15"/>
  <c r="C44" i="15" l="1"/>
  <c r="G16" i="15" l="1"/>
  <c r="G17" i="15" l="1"/>
  <c r="G18" i="15" s="1"/>
  <c r="G25" i="15" s="1"/>
  <c r="E18" i="15"/>
  <c r="E25" i="15" s="1"/>
  <c r="E27" i="15" l="1"/>
  <c r="E29" i="15"/>
  <c r="G29" i="15"/>
  <c r="G27" i="15"/>
  <c r="G30" i="15" l="1"/>
  <c r="G31" i="15" s="1"/>
  <c r="G33" i="15" s="1"/>
  <c r="G41" i="15" s="1"/>
  <c r="G40" i="15"/>
  <c r="E40" i="15"/>
  <c r="E30" i="15"/>
  <c r="E31" i="15" s="1"/>
  <c r="E33" i="15" s="1"/>
  <c r="E41" i="15" s="1"/>
  <c r="G34" i="15" l="1"/>
  <c r="E34" i="15"/>
  <c r="G42" i="15"/>
  <c r="E42" i="15"/>
  <c r="G44" i="15" l="1"/>
  <c r="G47" i="15"/>
  <c r="E44" i="15"/>
  <c r="C18" i="16" l="1"/>
  <c r="C25" i="16" s="1"/>
  <c r="C29" i="16" l="1"/>
  <c r="C27" i="16"/>
  <c r="C40" i="16" l="1"/>
  <c r="C30" i="16"/>
  <c r="C31" i="16" s="1"/>
  <c r="C33" i="16" s="1"/>
  <c r="C41" i="16" s="1"/>
  <c r="C34" i="16" l="1"/>
  <c r="C42" i="16"/>
  <c r="C44" i="16" s="1"/>
  <c r="G16" i="16" l="1"/>
  <c r="G17" i="16" l="1"/>
  <c r="E18" i="16"/>
  <c r="E25" i="16" s="1"/>
  <c r="E29" i="16" l="1"/>
  <c r="E27" i="16"/>
  <c r="G18" i="16"/>
  <c r="G25" i="16" s="1"/>
  <c r="G29" i="16" l="1"/>
  <c r="G27" i="16"/>
  <c r="E30" i="16"/>
  <c r="E31" i="16" s="1"/>
  <c r="E33" i="16" s="1"/>
  <c r="E41" i="16" s="1"/>
  <c r="E40" i="16"/>
  <c r="E34" i="16" l="1"/>
  <c r="E42" i="16"/>
  <c r="E44" i="16" s="1"/>
  <c r="G30" i="16"/>
  <c r="G31" i="16" s="1"/>
  <c r="G33" i="16" s="1"/>
  <c r="G41" i="16" s="1"/>
  <c r="G40" i="16"/>
  <c r="G34" i="16" l="1"/>
  <c r="G42" i="16"/>
  <c r="G47" i="16" s="1"/>
  <c r="G44"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Connie Kong</author>
  </authors>
  <commentList>
    <comment ref="C5" authorId="0" shapeId="0" xr:uid="{00000000-0006-0000-0400-000001000000}">
      <text>
        <r>
          <rPr>
            <b/>
            <sz val="8"/>
            <color indexed="81"/>
            <rFont val="Calibri"/>
            <family val="2"/>
            <scheme val="minor"/>
          </rPr>
          <t>Per PTX Rpt 30 for:
- Gas Util Distr Facilities Tax Class
- 50% and 100% Bonus Vintages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Hawk, Natalie</author>
  </authors>
  <commentList>
    <comment ref="AC24" authorId="0" shapeId="0" xr:uid="{048C6A05-43B9-407F-B57D-877B1756197A}">
      <text>
        <r>
          <rPr>
            <b/>
            <sz val="9"/>
            <color indexed="81"/>
            <rFont val="Tahoma"/>
            <family val="2"/>
          </rPr>
          <t>Plug of $1,704 to NG's calculation</t>
        </r>
        <r>
          <rPr>
            <sz val="9"/>
            <color indexed="81"/>
            <rFont val="Tahoma"/>
            <family val="2"/>
          </rPr>
          <t xml:space="preserve">
</t>
        </r>
      </text>
    </comment>
    <comment ref="K30" authorId="0" shapeId="0" xr:uid="{358FDDD4-F1B4-4BE6-B00B-A9CDA500358E}">
      <text>
        <r>
          <rPr>
            <sz val="9"/>
            <color indexed="81"/>
            <rFont val="Tahoma"/>
            <family val="2"/>
          </rPr>
          <t>Correction to the Year-End Provision.  Adjusted as part of the Powertax to Provision interface instead of waiting to Provision to Return.  Relates to tax impact of AFUDC Equity deprepreciation.
Must include P2R adj's each year.  When P2R adjustments are recorded, go to the Plant Rec Tab and add the P2R gross amounts to AFUDC equity multiplied by tax rate.</t>
        </r>
      </text>
    </comment>
    <comment ref="X30" authorId="0" shapeId="0" xr:uid="{3FC2315A-FDF4-48B6-A9E6-458BE802A0F2}">
      <text>
        <r>
          <rPr>
            <sz val="9"/>
            <color indexed="81"/>
            <rFont val="Tahoma"/>
            <family val="2"/>
          </rPr>
          <t>Correction to the Year-End Provision.  Adjusted as part of the Powertax to Provision interface instead of waiting to Provision to Return.  Relates to tax impact of AFUDC Equity depreciation.
Must include P2R adj's each year.  When P2R adjustments are recorded, go to the Plant Rec Tab and add the P2R gross amounts to AFUDC equity multiplied by tax rate.</t>
        </r>
      </text>
    </comment>
    <comment ref="AK30" authorId="0" shapeId="0" xr:uid="{1E26271F-8132-451F-88BB-95C147270E33}">
      <text>
        <r>
          <rPr>
            <sz val="9"/>
            <color indexed="81"/>
            <rFont val="Tahoma"/>
            <family val="2"/>
          </rPr>
          <t>Correction to the Year-End Provision.  Adjusted as part of the Powertax to Provision interface instead of waiting to Provision to Return.  Relates to tax impact of AFUDC Equity deprepreciation.
Must include P2R adj's each year.  When P2R adjustments are recorded, go to the Plant Rec Tab and add the P2R gross amounts to AFUDC equity multiplied by tax rate.</t>
        </r>
      </text>
    </comment>
    <comment ref="A32" authorId="0" shapeId="0" xr:uid="{9E4FC66B-451A-4CE5-A9BA-45C718700F9F}">
      <text>
        <r>
          <rPr>
            <b/>
            <sz val="9"/>
            <color indexed="81"/>
            <rFont val="Tahoma"/>
            <family val="2"/>
          </rPr>
          <t xml:space="preserve">When the file is rolled over for new year, insert a line before this line and copy/paste-special the results from the prior year into the line above.  Keep this line as the current year as it is linked through this file.  
</t>
        </r>
      </text>
    </comment>
    <comment ref="C32" authorId="0" shapeId="0" xr:uid="{0BD7738B-4487-4682-B69F-2E411FD6A067}">
      <text>
        <r>
          <rPr>
            <sz val="9"/>
            <color indexed="81"/>
            <rFont val="Tahoma"/>
            <family val="2"/>
          </rPr>
          <t>See reference to cell below for update.</t>
        </r>
      </text>
    </comment>
    <comment ref="D32" authorId="0" shapeId="0" xr:uid="{2D7ADCEA-E414-4677-833B-DAB2CA45A8FF}">
      <text>
        <r>
          <rPr>
            <sz val="9"/>
            <color indexed="81"/>
            <rFont val="Tahoma"/>
            <family val="2"/>
          </rPr>
          <t>Once the new Powertax Reports come in, link the book depr for AFUDC Equity here.</t>
        </r>
      </text>
    </comment>
    <comment ref="A36" authorId="0" shapeId="0" xr:uid="{15DD1FA6-1562-4306-83A9-AF3C70A3C3E5}">
      <text>
        <r>
          <rPr>
            <sz val="9"/>
            <color indexed="81"/>
            <rFont val="Tahoma"/>
            <family val="2"/>
          </rPr>
          <t>When the file is rolled over for the new year, insert a row below and copy-paste/special the results from the prior year and keep this row as the current year as it is linked throughout this file.</t>
        </r>
      </text>
    </comment>
    <comment ref="C53" authorId="0" shapeId="0" xr:uid="{DC023977-0826-4442-AF90-01D3DBA5F688}">
      <text>
        <r>
          <rPr>
            <b/>
            <sz val="9"/>
            <color indexed="81"/>
            <rFont val="Tahoma"/>
            <family val="2"/>
          </rPr>
          <t>AFUDC Equity acquired from NG will be amortized over 30 years similar to amortization of excess ADIT starting from 2018 (when TCJA was effective).
Each year, the formula should be updated to divide the total TCJA amount by the number of years since 2018 and subtract the extra year of amortization.  This was missed in 2024, so 2025 reflects a correction.</t>
        </r>
      </text>
    </comment>
    <comment ref="J53" authorId="0" shapeId="0" xr:uid="{9E9731DC-B6B3-4084-9BDB-606ED7CA650D}">
      <text>
        <r>
          <rPr>
            <b/>
            <sz val="9"/>
            <color indexed="81"/>
            <rFont val="Tahoma"/>
            <family val="2"/>
          </rPr>
          <t>AFUDC Equity acquired from NG will be amortized over 30 years similar to amortization of excess ADIT starting from 2018 (when TCJA was effective).
Each year, the formula that is referenced in this cell should be updated to divide the total TCJA amount by the number of years since 2018 and subtract the extra year of amortization.  This was missed in 2024, so 2025 reflects a correction.</t>
        </r>
      </text>
    </comment>
    <comment ref="P53" authorId="0" shapeId="0" xr:uid="{595FB7ED-6632-4DBB-B0DA-EEA68472E87D}">
      <text>
        <r>
          <rPr>
            <b/>
            <sz val="9"/>
            <color indexed="81"/>
            <rFont val="Tahoma"/>
            <family val="2"/>
          </rPr>
          <t>AFUDC Equity acquired from NG will be amortized over 30 years similar to amortization of excess ADIT starting from 2018 (when TCJA was effective).
Each year, the formula should be updated to divide the total TCJA amount by the number of years since 2018 and subtract the extra year of amortization.  This was missed in 2024, so 2025 reflects a correction.</t>
        </r>
      </text>
    </comment>
    <comment ref="W53" authorId="0" shapeId="0" xr:uid="{398C203D-0BCA-4906-8E22-A6BF0A66A0E6}">
      <text>
        <r>
          <rPr>
            <b/>
            <sz val="9"/>
            <color indexed="81"/>
            <rFont val="Tahoma"/>
            <family val="2"/>
          </rPr>
          <t xml:space="preserve">AFUDC Equity acquired from NG will be amortized over 30 years similar to amortization of excess ADIT starting from 2018 (when TCJA was effective).
Each year, the formula that is referenced in this cell should be updated to divide the total TCJA amount by the number of years since 2018 and subtract the extra year of amortization. </t>
        </r>
      </text>
    </comment>
    <comment ref="AC53" authorId="0" shapeId="0" xr:uid="{47E6073D-8B38-4D9F-9FFF-CDAA6799CC20}">
      <text>
        <r>
          <rPr>
            <b/>
            <sz val="9"/>
            <color indexed="81"/>
            <rFont val="Tahoma"/>
            <family val="2"/>
          </rPr>
          <t>AFUDC Equity acquired from NG will be amortized over 30 years similar to amortization of excess ADIT starting from 2018 (when TCJA was effective).
Each year, the formula should be updated to divide the total TCJA amount by the number of years since 2018 and subtract the extra year of amortization.  This was missed in 2024, so 2025 is going in the opposite direction to correct 2024.</t>
        </r>
      </text>
    </comment>
    <comment ref="AF53" authorId="0" shapeId="0" xr:uid="{D38ED3F4-5BB4-4FD0-9D93-6F2638FCB3C7}">
      <text>
        <r>
          <rPr>
            <b/>
            <sz val="9"/>
            <color indexed="81"/>
            <rFont val="Tahoma"/>
            <family val="2"/>
          </rPr>
          <t xml:space="preserve">Used amounts from NG's support files, but then trued-up to a schedule in the last rate case (shown below).
</t>
        </r>
      </text>
    </comment>
    <comment ref="AG53" authorId="0" shapeId="0" xr:uid="{E2B288C1-0A2E-40E2-9F1E-0F2218D7422B}">
      <text>
        <r>
          <rPr>
            <b/>
            <sz val="9"/>
            <color indexed="81"/>
            <rFont val="Tahoma"/>
            <family val="2"/>
          </rPr>
          <t>Used amounts from NG's support files. Confirmed this tied to a schedule in the last rate case (shown below).</t>
        </r>
        <r>
          <rPr>
            <sz val="9"/>
            <color indexed="81"/>
            <rFont val="Tahoma"/>
            <family val="2"/>
          </rPr>
          <t xml:space="preserve">
</t>
        </r>
      </text>
    </comment>
    <comment ref="AH53" authorId="0" shapeId="0" xr:uid="{9350FE01-10ED-4721-AB78-29C72968E896}">
      <text>
        <r>
          <rPr>
            <b/>
            <sz val="9"/>
            <color indexed="81"/>
            <rFont val="Tahoma"/>
            <family val="2"/>
          </rPr>
          <t>Used amounts from NG's support files. Confirmed this tied to a schedule in the last rate case (shown below).</t>
        </r>
        <r>
          <rPr>
            <sz val="9"/>
            <color indexed="81"/>
            <rFont val="Tahoma"/>
            <family val="2"/>
          </rPr>
          <t xml:space="preserve">
</t>
        </r>
      </text>
    </comment>
    <comment ref="AJ53" authorId="0" shapeId="0" xr:uid="{63C7144D-A523-421E-AACC-0C3167C56EBC}">
      <text>
        <r>
          <rPr>
            <b/>
            <sz val="9"/>
            <color indexed="81"/>
            <rFont val="Tahoma"/>
            <family val="2"/>
          </rPr>
          <t>AFUDC Equity acquired from NG will be amortized over 30 years similar to amortization of excess ADIT starting from 2018 (when TCJA was effective).
Each year, the formula referenced in this cell should be updated to divide the total TCJA amount by the number of years since 2018 and subtract the extra year of amortization.  This was missed in 2024, so 2025 is going in the opposite direction to correct 2024.</t>
        </r>
      </text>
    </comment>
    <comment ref="AM53" authorId="0" shapeId="0" xr:uid="{EA6B19B9-E63E-4667-B6CD-1A93BF01A94F}">
      <text>
        <r>
          <rPr>
            <b/>
            <sz val="9"/>
            <color indexed="81"/>
            <rFont val="Tahoma"/>
            <family val="2"/>
          </rPr>
          <t>Used amounts from NG's support files. Confirmed this tied to a schedule in the last rate case (shown below).</t>
        </r>
      </text>
    </comment>
    <comment ref="AN53" authorId="0" shapeId="0" xr:uid="{86C819E8-E7B7-4F79-BFD7-6FF31F034777}">
      <text>
        <r>
          <rPr>
            <b/>
            <sz val="9"/>
            <color indexed="81"/>
            <rFont val="Tahoma"/>
            <family val="2"/>
          </rPr>
          <t>Used amounts from NG's support files. Confirmed this tied to a schedule in the last rate case (shown below).</t>
        </r>
        <r>
          <rPr>
            <sz val="9"/>
            <color indexed="81"/>
            <rFont val="Tahoma"/>
            <family val="2"/>
          </rPr>
          <t xml:space="preserve">
</t>
        </r>
      </text>
    </comment>
    <comment ref="F57" authorId="0" shapeId="0" xr:uid="{1A074BFF-8101-439E-88E8-4EC568AD10F5}">
      <text>
        <r>
          <rPr>
            <sz val="9"/>
            <color indexed="81"/>
            <rFont val="Tahoma"/>
            <family val="2"/>
          </rPr>
          <t>See Annual Amort of Excess ADIT Schedule developed from the Original NG Powertax Case as of the acquisition date.  
Remember to back out the EDIT amortization in base rates above.</t>
        </r>
      </text>
    </comment>
    <comment ref="S57" authorId="0" shapeId="0" xr:uid="{3C90FC8E-A826-48A4-8588-3C9CBC8CD207}">
      <text>
        <r>
          <rPr>
            <sz val="9"/>
            <color indexed="81"/>
            <rFont val="Tahoma"/>
            <family val="2"/>
          </rPr>
          <t>See Annual Amort of Excess ADIT Schedule developed from the Original NG Powertax Case as of the acquisition date.  
Remember to back out the EDIT amortization in base rates above.</t>
        </r>
      </text>
    </comment>
    <comment ref="AF57" authorId="0" shapeId="0" xr:uid="{71845A60-5769-4A5E-8CC9-7580660E75F1}">
      <text>
        <r>
          <rPr>
            <sz val="9"/>
            <color indexed="81"/>
            <rFont val="Tahoma"/>
            <family val="2"/>
          </rPr>
          <t>See Annual Amort of Excess ADIT Schedule developed from the Original NG Powertax Case as of the acquisition date.  
Remember to back out the EDIT amortization in base rates above.</t>
        </r>
      </text>
    </comment>
  </commentList>
</comments>
</file>

<file path=xl/sharedStrings.xml><?xml version="1.0" encoding="utf-8"?>
<sst xmlns="http://schemas.openxmlformats.org/spreadsheetml/2006/main" count="2646" uniqueCount="530">
  <si>
    <t xml:space="preserve"> </t>
  </si>
  <si>
    <t>Electric Income Tax Expense</t>
  </si>
  <si>
    <t>Revenue Increase Effect</t>
  </si>
  <si>
    <t>(a)</t>
  </si>
  <si>
    <t>(b)</t>
  </si>
  <si>
    <t>(c)</t>
  </si>
  <si>
    <t>Revenues</t>
  </si>
  <si>
    <t>Expenses</t>
  </si>
  <si>
    <t>Pre-tax operating income before interest</t>
  </si>
  <si>
    <t>Synchronized Interest Expense</t>
  </si>
  <si>
    <t>Rate Base</t>
  </si>
  <si>
    <t>Weighted Debt Component</t>
  </si>
  <si>
    <t>Pre-tax income- State</t>
  </si>
  <si>
    <t>State statutory tax rate</t>
  </si>
  <si>
    <t>Normalized State income tax expense</t>
  </si>
  <si>
    <t>Pre-tax income- Federal</t>
  </si>
  <si>
    <t>Federal statutory tax rate</t>
  </si>
  <si>
    <t>Normalized Federal income tax expense</t>
  </si>
  <si>
    <t>Effective combined statutory tax rate</t>
  </si>
  <si>
    <t>Equity AFUDC</t>
  </si>
  <si>
    <t>AFUDC Amortization</t>
  </si>
  <si>
    <t>After-tax income</t>
  </si>
  <si>
    <t>Normalized Federal plus State income tax expense as originally filed</t>
  </si>
  <si>
    <t>Company adjustment</t>
  </si>
  <si>
    <t>Line Notes</t>
  </si>
  <si>
    <t>Federal income tax rate</t>
  </si>
  <si>
    <t>Line 16 x Line 17</t>
  </si>
  <si>
    <t>Line 1 + Line 2</t>
  </si>
  <si>
    <t>Line 11 + Line 17 - (Line 11 x Line 17)</t>
  </si>
  <si>
    <t>Per Tax Dept</t>
  </si>
  <si>
    <t>Line 6 x Line 7</t>
  </si>
  <si>
    <t>Line 3 - Line 8</t>
  </si>
  <si>
    <t>State income tax rate for utilities</t>
  </si>
  <si>
    <t>Line 10 x Line 11</t>
  </si>
  <si>
    <t>Equals Line 12</t>
  </si>
  <si>
    <t>Equals Line 10</t>
  </si>
  <si>
    <t>Equals Line 18</t>
  </si>
  <si>
    <t>Less Line 12</t>
  </si>
  <si>
    <t>Line 14 + Line 15</t>
  </si>
  <si>
    <t>Total</t>
  </si>
  <si>
    <t>Boston Gas Company (Including Essex County Gas Company)</t>
  </si>
  <si>
    <t>Contribution in Aid of Construction Net Deferred Tax Balance</t>
  </si>
  <si>
    <t>Accumulated Tax</t>
  </si>
  <si>
    <t>Accumulated</t>
  </si>
  <si>
    <t>Fiscal Year</t>
  </si>
  <si>
    <t>Gross CIAC Income</t>
  </si>
  <si>
    <t>Bonus Depreciation</t>
  </si>
  <si>
    <t>Depreciation Percentage</t>
  </si>
  <si>
    <t>Depreciation</t>
  </si>
  <si>
    <t>Net Tax Value</t>
  </si>
  <si>
    <t>Deferred Income Tax</t>
  </si>
  <si>
    <t>Totals</t>
  </si>
  <si>
    <t>Deferred tax on CIAC has been an adjustment in the MECO rate case, but not the last Boston and Colonial rate cases.</t>
  </si>
  <si>
    <t>This calculation has been provided in order for the regulatory team to determine the materiality of the adjustment and to determine whether or not to include the adjustment.</t>
  </si>
  <si>
    <t>The amount in column G represents the deferred tax asset - removing it will increase the rate base deferred tax liability.</t>
  </si>
  <si>
    <t>OTHER NOTES:</t>
  </si>
  <si>
    <t>Bonus</t>
  </si>
  <si>
    <t>FY11</t>
  </si>
  <si>
    <t>FY12</t>
  </si>
  <si>
    <t>FY13</t>
  </si>
  <si>
    <t>FY14</t>
  </si>
  <si>
    <t>FY15</t>
  </si>
  <si>
    <t>FY16</t>
  </si>
  <si>
    <t>PTX report</t>
  </si>
  <si>
    <t>Per CIAC Detail</t>
  </si>
  <si>
    <t>Variance</t>
  </si>
  <si>
    <t>Boston Gas Company</t>
  </si>
  <si>
    <t>Plant Related Deferred Tax for Rate Base</t>
  </si>
  <si>
    <t>December 31, 2016 - based on FERC filing</t>
  </si>
  <si>
    <t>Boston</t>
  </si>
  <si>
    <t>Plant Related Deferred Tax - Federal</t>
  </si>
  <si>
    <t>Plant Related Deferred Tax - State</t>
  </si>
  <si>
    <t>Plant Related Deferred Tax - FIT on SIT</t>
  </si>
  <si>
    <t>ADIT on FERC Basis</t>
  </si>
  <si>
    <t>Less:  FAS 109 282 Balances</t>
  </si>
  <si>
    <t>NOL 2009</t>
  </si>
  <si>
    <t>NOL 2010</t>
  </si>
  <si>
    <t>NOL 2012</t>
  </si>
  <si>
    <t>NOL 2013</t>
  </si>
  <si>
    <t>NOL 2014</t>
  </si>
  <si>
    <t>NOL 2015</t>
  </si>
  <si>
    <t>NOL 2016</t>
  </si>
  <si>
    <t>NOL 2016 State</t>
  </si>
  <si>
    <t>NOL 2017</t>
  </si>
  <si>
    <t>*Limited to Property related NOL for 9 Months ending Dec 2016</t>
  </si>
  <si>
    <t>NOL 2017 State</t>
  </si>
  <si>
    <t>Total Plant Related Deferred Tax for Rate Base</t>
  </si>
  <si>
    <t>NOL Creation and Utilization</t>
  </si>
  <si>
    <t>All numbers are federal tax effect</t>
  </si>
  <si>
    <t>2009 NOL Generated</t>
  </si>
  <si>
    <t>Includes Essex which is in taxable loss</t>
  </si>
  <si>
    <t>2009 NOL Utilized</t>
  </si>
  <si>
    <t>2009 NOL Carryforward or Carryback</t>
  </si>
  <si>
    <t>2009 NOL Settled in Cash</t>
  </si>
  <si>
    <t>2010 NOL Generated</t>
  </si>
  <si>
    <t>Excludes Essex which is in taxable income</t>
  </si>
  <si>
    <t>2010 NOL Utilized/Paid</t>
  </si>
  <si>
    <t>2010 NOL Carryforward or Carryback</t>
  </si>
  <si>
    <t>2012 NOL Generated</t>
  </si>
  <si>
    <t>2012 NOL Utilized</t>
  </si>
  <si>
    <t>2012 NOL Carryforward or Carryback</t>
  </si>
  <si>
    <t>2013 NOL Generated</t>
  </si>
  <si>
    <t>2013 NOL Utilized</t>
  </si>
  <si>
    <t>2013 NOL Carryforward or Carryback</t>
  </si>
  <si>
    <t>2014 NOL Generated</t>
  </si>
  <si>
    <t>2014 NOL Utilized</t>
  </si>
  <si>
    <t>2014 NOL Carryforward or Carryback</t>
  </si>
  <si>
    <t>2015 NOL Generated Federal and State</t>
  </si>
  <si>
    <t>2015 NOL Utilized</t>
  </si>
  <si>
    <t>2015 NOL Carryforward or Carryback</t>
  </si>
  <si>
    <t>2016 NOL Generated Federal and State</t>
  </si>
  <si>
    <t>2016 NOL Utilized</t>
  </si>
  <si>
    <t>2016 NOL Carryforward or Carryback</t>
  </si>
  <si>
    <t>2017 NOL Generated Federal and State</t>
  </si>
  <si>
    <t>2017 NOL Utilized</t>
  </si>
  <si>
    <t>2017 NOL Carryforward or Carryback</t>
  </si>
  <si>
    <t>Disallowed Essex Gas Assets</t>
  </si>
  <si>
    <t>As of 3/31/16</t>
  </si>
  <si>
    <t>Per PowerTax</t>
  </si>
  <si>
    <t>Gross Tax Basis</t>
  </si>
  <si>
    <t>Tax Reserve</t>
  </si>
  <si>
    <t>Net Tax Basis</t>
  </si>
  <si>
    <t>Percent Undepreciated</t>
  </si>
  <si>
    <t>Essex Assets</t>
  </si>
  <si>
    <t>Remaining Tax Basis</t>
  </si>
  <si>
    <t>Tax Rate</t>
  </si>
  <si>
    <t>Deferred Tax</t>
  </si>
  <si>
    <t>These assets were not recoverable in the last rate case and we removed the Deferred tax liability associated with those assets since they were not in rate base</t>
  </si>
  <si>
    <t>This number represents the deferred tax liability on those assets as of December 2016.</t>
  </si>
  <si>
    <t>Tax MACRS Depreciation Rates</t>
  </si>
  <si>
    <t>Source:</t>
  </si>
  <si>
    <t>https://www.irs.gov/publications/p946/ar02.html</t>
  </si>
  <si>
    <t>Year</t>
  </si>
  <si>
    <t>20-year</t>
  </si>
  <si>
    <t>THE NARRAGANSETT ELECTRIC COMPANY</t>
  </si>
  <si>
    <t>Compliance Attachment 2</t>
  </si>
  <si>
    <t>The Narragansett Electric Company d/b/a RI Energy</t>
  </si>
  <si>
    <t>State income tax rate for utilities in Rhode Island is zero</t>
  </si>
  <si>
    <t>Not included in Operating Income</t>
  </si>
  <si>
    <t>Amortization of Excess Deferred Tax</t>
  </si>
  <si>
    <t>Line</t>
  </si>
  <si>
    <t>ARAM</t>
  </si>
  <si>
    <t>Rate Year 2 Ending July 31, 2028</t>
  </si>
  <si>
    <t>Total Amortization</t>
  </si>
  <si>
    <t>Total Income Tax Expense/(Benefit)</t>
  </si>
  <si>
    <t>Schedule NH-1-ELEC</t>
  </si>
  <si>
    <t>Page 1 of 3</t>
  </si>
  <si>
    <t>Page 2 of 3</t>
  </si>
  <si>
    <t>Page 3 of 3</t>
  </si>
  <si>
    <t>Sum of Lines 22 through 26</t>
  </si>
  <si>
    <t>Line 3 - Line 27</t>
  </si>
  <si>
    <t>AFUDC Equity</t>
  </si>
  <si>
    <t>Book Depr Rate</t>
  </si>
  <si>
    <t>Depreciation from 9/1/2025 - 7/31/2026 (11 months)</t>
  </si>
  <si>
    <t>Depreciation from 8/1/2026 - 7/31/2027 (12 months)</t>
  </si>
  <si>
    <t>Depreciation from 8/1/2027 - 7/31/2028 (12 months)</t>
  </si>
  <si>
    <t>Depreciation from 8/1/2028 - 7/31/2029 (12 months)</t>
  </si>
  <si>
    <t>Depreciation of AFUDC Equity</t>
  </si>
  <si>
    <t>Pre-Acquisition Balance</t>
  </si>
  <si>
    <t>Total AFUDC Equity</t>
  </si>
  <si>
    <t xml:space="preserve">AFUDC Equity Balance </t>
  </si>
  <si>
    <t>Acquisition Balance at 5/25/2022 adjusted for Final Returns/Audits</t>
  </si>
  <si>
    <t>ELECTRIC DISTRIBUTION:</t>
  </si>
  <si>
    <t>See EDIT Tab in TEC</t>
  </si>
  <si>
    <t>Tax Impact to include in Tax Expense</t>
  </si>
  <si>
    <t>Tax Year</t>
  </si>
  <si>
    <t>Company</t>
  </si>
  <si>
    <t xml:space="preserve">Tax Book </t>
  </si>
  <si>
    <t>Vintage</t>
  </si>
  <si>
    <t>Rollup</t>
  </si>
  <si>
    <t>Tax Class</t>
  </si>
  <si>
    <t>In Svc Month</t>
  </si>
  <si>
    <t>Tax Record Id</t>
  </si>
  <si>
    <t>Ending Book Balance</t>
  </si>
  <si>
    <t>Ending Tax Balance</t>
  </si>
  <si>
    <t>Out of Balance</t>
  </si>
  <si>
    <t>Ending Accumulated Retires</t>
  </si>
  <si>
    <t>AFUDC Debt</t>
  </si>
  <si>
    <t>Bonus Depr Reduction</t>
  </si>
  <si>
    <t>Book - OPEB Accrual</t>
  </si>
  <si>
    <t>Book - Pension Accrual</t>
  </si>
  <si>
    <t>CIAC Non-Cash TR Reversal</t>
  </si>
  <si>
    <t>Cap Interest</t>
  </si>
  <si>
    <t>Cap Interest TR Reversal</t>
  </si>
  <si>
    <t>Cap Repairs re: Casualty</t>
  </si>
  <si>
    <t>Casualty Loss</t>
  </si>
  <si>
    <t>ITC</t>
  </si>
  <si>
    <t>OPEB/Pension TR Reversal</t>
  </si>
  <si>
    <t>Post-2021 CIAC</t>
  </si>
  <si>
    <t>Post-2021 CIAC non-cash</t>
  </si>
  <si>
    <t>R &amp; D and Licensing</t>
  </si>
  <si>
    <t>RD-FMV Reset</t>
  </si>
  <si>
    <t>RI Voluntary Disallowance</t>
  </si>
  <si>
    <t>Tax - OPEB Contribution</t>
  </si>
  <si>
    <t>Tax UoP</t>
  </si>
  <si>
    <t xml:space="preserve">Grand Total </t>
  </si>
  <si>
    <t>75300 RI Distribution Non Legal</t>
  </si>
  <si>
    <t>Federal</t>
  </si>
  <si>
    <t>1900 - 1953 CY</t>
  </si>
  <si>
    <t>Total Tax Classes</t>
  </si>
  <si>
    <t>FRELEC-Hydro-Land</t>
  </si>
  <si>
    <t>RIELEC-Dist-Land</t>
  </si>
  <si>
    <t>RIELEC-Dist-Other</t>
  </si>
  <si>
    <t>RIELEC-Dist-Street Lighting</t>
  </si>
  <si>
    <t>RIELEC-Future Use-Land</t>
  </si>
  <si>
    <t>RIELEC-General-Land</t>
  </si>
  <si>
    <t>RIELEC-Non Utility-Land</t>
  </si>
  <si>
    <t>RIELEC-Non Utility-Other</t>
  </si>
  <si>
    <t>Total Tax Classes Total</t>
  </si>
  <si>
    <t>1900 - 1953 CY Total</t>
  </si>
  <si>
    <t>1962 - Post  CY</t>
  </si>
  <si>
    <t>1962 - Post  CY Total</t>
  </si>
  <si>
    <t>1963 - 1969 CY</t>
  </si>
  <si>
    <t>RIELEC-General-Structures</t>
  </si>
  <si>
    <t>1963 - 1969 CY Total</t>
  </si>
  <si>
    <t>1963 - Pre  CY</t>
  </si>
  <si>
    <t>FRELEC-Hydro-Other</t>
  </si>
  <si>
    <t>1963 - Pre  CY Total</t>
  </si>
  <si>
    <t>1967 Total</t>
  </si>
  <si>
    <t>1969 Total</t>
  </si>
  <si>
    <t>1970 Total</t>
  </si>
  <si>
    <t>1971 Total</t>
  </si>
  <si>
    <t>1971 - 1980 CY</t>
  </si>
  <si>
    <t>1971 - 1980 CY Total</t>
  </si>
  <si>
    <t>1972 Total</t>
  </si>
  <si>
    <t>1973 Total</t>
  </si>
  <si>
    <t>RIELEC-General-Equipment</t>
  </si>
  <si>
    <t>1974 Total</t>
  </si>
  <si>
    <t>1975 Total</t>
  </si>
  <si>
    <t>RIELEC-General-Office Furniture</t>
  </si>
  <si>
    <t>1976 Total</t>
  </si>
  <si>
    <t>1977 Total</t>
  </si>
  <si>
    <t>1978 Total</t>
  </si>
  <si>
    <t>1979 Total</t>
  </si>
  <si>
    <t>1980 Total</t>
  </si>
  <si>
    <t>1981 Total</t>
  </si>
  <si>
    <t>1982 Total</t>
  </si>
  <si>
    <t>1983 Total</t>
  </si>
  <si>
    <t>1984 Total</t>
  </si>
  <si>
    <t>1985 Total</t>
  </si>
  <si>
    <t>1986 Total</t>
  </si>
  <si>
    <t>1987 Total</t>
  </si>
  <si>
    <t>1987A</t>
  </si>
  <si>
    <t>1987A Total</t>
  </si>
  <si>
    <t>1988 Total</t>
  </si>
  <si>
    <t>1988A</t>
  </si>
  <si>
    <t>1988A Total</t>
  </si>
  <si>
    <t>1989 Total</t>
  </si>
  <si>
    <t>1989A</t>
  </si>
  <si>
    <t>1989A Total</t>
  </si>
  <si>
    <t>1990 Total</t>
  </si>
  <si>
    <t>1990A</t>
  </si>
  <si>
    <t>1990A Total</t>
  </si>
  <si>
    <t>1991 Total</t>
  </si>
  <si>
    <t>1992 Total</t>
  </si>
  <si>
    <t>1993 Total</t>
  </si>
  <si>
    <t>1994 Total</t>
  </si>
  <si>
    <t>1995 Total</t>
  </si>
  <si>
    <t>1996 Total</t>
  </si>
  <si>
    <t>1997 Total</t>
  </si>
  <si>
    <t>1998 Total</t>
  </si>
  <si>
    <t>1999 Total</t>
  </si>
  <si>
    <t>2000.1 Total</t>
  </si>
  <si>
    <t>2001 FY</t>
  </si>
  <si>
    <t>2001 FY Total</t>
  </si>
  <si>
    <t>2002 FY</t>
  </si>
  <si>
    <t>RIELEC-General-Communication</t>
  </si>
  <si>
    <t>2002 FY Total</t>
  </si>
  <si>
    <t>2002_JCA FY</t>
  </si>
  <si>
    <t>2002_JCA FY Total</t>
  </si>
  <si>
    <t>2003 FY</t>
  </si>
  <si>
    <t>2003 FY Total</t>
  </si>
  <si>
    <t>2003_JCA FY</t>
  </si>
  <si>
    <t>2003_JCA FY Total</t>
  </si>
  <si>
    <t>2004 _ 50% FY</t>
  </si>
  <si>
    <t>2004 _ 50% FY Total</t>
  </si>
  <si>
    <t>2004 FY</t>
  </si>
  <si>
    <t>2004 FY Total</t>
  </si>
  <si>
    <t>2004_JCA FY</t>
  </si>
  <si>
    <t>2004_JCA FY Total</t>
  </si>
  <si>
    <t>2005 FY</t>
  </si>
  <si>
    <t>2005 FY Total</t>
  </si>
  <si>
    <t>2005_50% FY</t>
  </si>
  <si>
    <t>2005_50% FY Total</t>
  </si>
  <si>
    <t>2005_JCA FY</t>
  </si>
  <si>
    <t>2005_JCA FY Total</t>
  </si>
  <si>
    <t>2006 FY</t>
  </si>
  <si>
    <t>2006 FY Total</t>
  </si>
  <si>
    <t>2006_50% FY</t>
  </si>
  <si>
    <t>2006_50% FY Total</t>
  </si>
  <si>
    <t>2006_JCA FY</t>
  </si>
  <si>
    <t>2006_JCA FY Total</t>
  </si>
  <si>
    <t>2007 FY</t>
  </si>
  <si>
    <t>2007 FY Total</t>
  </si>
  <si>
    <t>2008 50% FY</t>
  </si>
  <si>
    <t>RIELEC-Future Use-Other</t>
  </si>
  <si>
    <t>2008 50% FY Total</t>
  </si>
  <si>
    <t>2008 FY</t>
  </si>
  <si>
    <t>2008 FY Total</t>
  </si>
  <si>
    <t>2009 50% FY</t>
  </si>
  <si>
    <t>2009 50% FY Total</t>
  </si>
  <si>
    <t>2009 FY</t>
  </si>
  <si>
    <t>2009 FY Total</t>
  </si>
  <si>
    <t>2010 50% FY</t>
  </si>
  <si>
    <t>2010 50% FY Total</t>
  </si>
  <si>
    <t>2010 FY</t>
  </si>
  <si>
    <t>2010 FY Total</t>
  </si>
  <si>
    <t>2011 100% FY</t>
  </si>
  <si>
    <t>2011 100% FY Total</t>
  </si>
  <si>
    <t>2011 50% FY</t>
  </si>
  <si>
    <t>2011 50% FY Total</t>
  </si>
  <si>
    <t>2011 FY</t>
  </si>
  <si>
    <t>2011 FY Total</t>
  </si>
  <si>
    <t>2012 100% FY</t>
  </si>
  <si>
    <t>2012 100% FY Total</t>
  </si>
  <si>
    <t>2012 50% FY</t>
  </si>
  <si>
    <t>2012 50% FY Total</t>
  </si>
  <si>
    <t>2012 FY</t>
  </si>
  <si>
    <t>2012 FY Total</t>
  </si>
  <si>
    <t>2013 100% FY</t>
  </si>
  <si>
    <t>2013 100% FY Total</t>
  </si>
  <si>
    <t>2013 50% FY</t>
  </si>
  <si>
    <t>RIELEC-Intang-Software</t>
  </si>
  <si>
    <t>2013 50% FY Total</t>
  </si>
  <si>
    <t>2013 FY</t>
  </si>
  <si>
    <t>2013 FY Total</t>
  </si>
  <si>
    <t>2014 50% FY</t>
  </si>
  <si>
    <t>2014 50% FY Total</t>
  </si>
  <si>
    <t>2014 FY</t>
  </si>
  <si>
    <t>2014 FY Total</t>
  </si>
  <si>
    <t>2015 - 50% FY</t>
  </si>
  <si>
    <t>2015 - 50% FY Total</t>
  </si>
  <si>
    <t>2015 FY</t>
  </si>
  <si>
    <t>2015 FY Total</t>
  </si>
  <si>
    <t>2016 50% FY</t>
  </si>
  <si>
    <t>RIELEC-Dist-Smart Grid</t>
  </si>
  <si>
    <t>2016 50% FY Total</t>
  </si>
  <si>
    <t>2016 FY</t>
  </si>
  <si>
    <t>2016 FY Total</t>
  </si>
  <si>
    <t>2017 50% FY</t>
  </si>
  <si>
    <t>2017 50% FY Total</t>
  </si>
  <si>
    <t>2017 FY</t>
  </si>
  <si>
    <t>2017 FY Total</t>
  </si>
  <si>
    <t>2018 100% FY</t>
  </si>
  <si>
    <t>2018 100% FY Total</t>
  </si>
  <si>
    <t>2018 40% FY</t>
  </si>
  <si>
    <t>2018 40% FY Total</t>
  </si>
  <si>
    <t>2018 50% FY</t>
  </si>
  <si>
    <t>2018 50% FY Total</t>
  </si>
  <si>
    <t>2018 FY</t>
  </si>
  <si>
    <t>2018 FY Total</t>
  </si>
  <si>
    <t>2019 30% FY</t>
  </si>
  <si>
    <t>2019 30% FY Total</t>
  </si>
  <si>
    <t>2019 40% FY</t>
  </si>
  <si>
    <t>2019 40% FY Total</t>
  </si>
  <si>
    <t>2019 FY</t>
  </si>
  <si>
    <t>2019 FY Total</t>
  </si>
  <si>
    <t>2020 30% FY</t>
  </si>
  <si>
    <t>2020 30% FY Total</t>
  </si>
  <si>
    <t>2020 FY</t>
  </si>
  <si>
    <t>2020 FY Total</t>
  </si>
  <si>
    <t>2021 FY</t>
  </si>
  <si>
    <t>2021 FY Total</t>
  </si>
  <si>
    <t>2022 Total</t>
  </si>
  <si>
    <t>2022 FY</t>
  </si>
  <si>
    <t>2022 FY Total</t>
  </si>
  <si>
    <t>2022.1 Total</t>
  </si>
  <si>
    <t>RIELEC-General-Structures QIP</t>
  </si>
  <si>
    <t>2023 Total</t>
  </si>
  <si>
    <t>3032-Sec 174 R&amp;D</t>
  </si>
  <si>
    <t>2024 Total</t>
  </si>
  <si>
    <t>2024 EXP</t>
  </si>
  <si>
    <t>2024 EXP Total</t>
  </si>
  <si>
    <t>2025 Total</t>
  </si>
  <si>
    <t>2025 EXP</t>
  </si>
  <si>
    <t>2025 EXP Total</t>
  </si>
  <si>
    <t>COR</t>
  </si>
  <si>
    <t>COR-FRELEC-C-Hydro:Land</t>
  </si>
  <si>
    <t>COR-FRELEC-C-Hydro:Other</t>
  </si>
  <si>
    <t>COR-RIELEC-C-Dist:Land</t>
  </si>
  <si>
    <t>COR-RIELEC-C-Dist:Other</t>
  </si>
  <si>
    <t>COR-RIELEC-C-Dist:Smart Grid</t>
  </si>
  <si>
    <t>COR-RIELEC-C-Dist:Street Lighting</t>
  </si>
  <si>
    <t>COR-RIELEC-C-Future Use:Land</t>
  </si>
  <si>
    <t>COR-RIELEC-C-Future Use:Other</t>
  </si>
  <si>
    <t>COR-RIELEC-C-General:391</t>
  </si>
  <si>
    <t>COR-RIELEC-C-General:393-399</t>
  </si>
  <si>
    <t>COR-RIELEC-C-General:Land</t>
  </si>
  <si>
    <t>COR-RIELEC-C-General:Structures</t>
  </si>
  <si>
    <t>COR-RIELEC-C-General:Vehicles</t>
  </si>
  <si>
    <t>COR-RIELEC-C-Intang:Software</t>
  </si>
  <si>
    <t>COR-RIELEC-C-Non-Utility:Land</t>
  </si>
  <si>
    <t>COR-RIELEC-C-Non-Utility:Other</t>
  </si>
  <si>
    <t>COR Total</t>
  </si>
  <si>
    <t>75300 RI Distribution Non Legal Total</t>
  </si>
  <si>
    <t>Page 1 of 1</t>
  </si>
  <si>
    <t>PwrTax - 072</t>
  </si>
  <si>
    <t>10/09/2025 at 10:11 pm</t>
  </si>
  <si>
    <t>Parameters:</t>
  </si>
  <si>
    <t>Powertax Balance with Adds thru 8/31/2025 per Rpt 72</t>
  </si>
  <si>
    <t>Since Acquisition (5/25/222) thru the current date -  See Powertax Rpt 72</t>
  </si>
  <si>
    <t>Line No.</t>
  </si>
  <si>
    <t>Schedule SAB-1-ELEC, Page 4, Line 1(c) + Line 2(c)</t>
  </si>
  <si>
    <t>NECO</t>
  </si>
  <si>
    <t>FAS109 Regulatory Liability Excess ADIT Details</t>
  </si>
  <si>
    <t>As of August 31, 2025</t>
  </si>
  <si>
    <t>See instructions in cells when the file is rolled over to new year.</t>
  </si>
  <si>
    <t>Transmission (BU 75200)</t>
  </si>
  <si>
    <t>Distribution (BU 75300)</t>
  </si>
  <si>
    <t>Gas (BU 75400)</t>
  </si>
  <si>
    <t>Reg Liab Plant (Acq'd)</t>
  </si>
  <si>
    <t>Reg Liab Plant (Post-Acq)</t>
  </si>
  <si>
    <t>Reg Liab Plant</t>
  </si>
  <si>
    <t>Reg Liab - Protected Plant</t>
  </si>
  <si>
    <t>Reg Liab - Unprotected Plant</t>
  </si>
  <si>
    <t>Reg Liab - Plant Related NOLs</t>
  </si>
  <si>
    <t>Reg Liab - Net Plant</t>
  </si>
  <si>
    <t>Reg Assets Non-Plant DTAs</t>
  </si>
  <si>
    <t>Reg Liabilities Non-Plant DTLs</t>
  </si>
  <si>
    <t>Reg Liab</t>
  </si>
  <si>
    <t>Gross AFUDC Equity</t>
  </si>
  <si>
    <t>Gross Other</t>
  </si>
  <si>
    <t>Excess ADIT</t>
  </si>
  <si>
    <t>Deficient ADIT</t>
  </si>
  <si>
    <t>Net Excess ADIT</t>
  </si>
  <si>
    <t>Tax Impact of AFUDC Equity</t>
  </si>
  <si>
    <t>Tax Impact of Other Plant Adj</t>
  </si>
  <si>
    <t>Recovery</t>
  </si>
  <si>
    <t>30 years</t>
  </si>
  <si>
    <t>10 years</t>
  </si>
  <si>
    <t>SL</t>
  </si>
  <si>
    <t>Remeasurement Amount per FY 3-2021 File</t>
  </si>
  <si>
    <t>2022 Adjustment to tie to opening BS</t>
  </si>
  <si>
    <t>2023 Adjs (for Pre-2023 Years)</t>
  </si>
  <si>
    <t>2023 Reclasses</t>
  </si>
  <si>
    <t>Original Amount</t>
  </si>
  <si>
    <t>Amortization (part of opening BS)</t>
  </si>
  <si>
    <t>Pre-2018</t>
  </si>
  <si>
    <t>Jan 1-Mar 31, 2022</t>
  </si>
  <si>
    <t xml:space="preserve"> Apr 1-May 25, 2022</t>
  </si>
  <si>
    <t>Amortization</t>
  </si>
  <si>
    <t>May 26-Dec 31, 2022</t>
  </si>
  <si>
    <t>AFUDC Equity Amortization</t>
  </si>
  <si>
    <t>2022 True-up</t>
  </si>
  <si>
    <t>T&amp;D Reclass</t>
  </si>
  <si>
    <t>2023 (2022 Balance)</t>
  </si>
  <si>
    <t>Amortization - Offset to 3rd Party Payable to NG (75% to MA Customers)</t>
  </si>
  <si>
    <t>2023 - (2018 &amp; 2020-2022)</t>
  </si>
  <si>
    <t>Amortization (25% to RI Customers)</t>
  </si>
  <si>
    <t>2025 AFUDC Equity Incurred</t>
  </si>
  <si>
    <t>2024 AFUDC Equity Incurred</t>
  </si>
  <si>
    <t>2023 AFUDC Equity Incurred</t>
  </si>
  <si>
    <t>5-25-2022 - 12/31/2022 AFUDC Equity Activity</t>
  </si>
  <si>
    <t>2022 AFUDC Eq trueup between Return &amp; Powertax</t>
  </si>
  <si>
    <t>Reclass EDIT from protected to unprotected for difference between actual DIT amort versus DIT amort in rate base</t>
  </si>
  <si>
    <t>EDIT Amort Reclass</t>
  </si>
  <si>
    <t>5/26/2022-12/31/2024</t>
  </si>
  <si>
    <t>Balance before gross-up</t>
  </si>
  <si>
    <t>Gross-up</t>
  </si>
  <si>
    <t>Total Reg Liab</t>
  </si>
  <si>
    <t>Annual EDIT Amort Amount per last Rate Case</t>
  </si>
  <si>
    <t>Monthly Amort (Jan-Dec) for Provision Software</t>
  </si>
  <si>
    <t>Feeds Reg Tabs</t>
  </si>
  <si>
    <t>Unprotected Plant DTL's</t>
  </si>
  <si>
    <t>Annual EDIT Amortization Reclass</t>
  </si>
  <si>
    <t>Monthly EDIT Amort Reclass (Jan-Dec) for Provision Software</t>
  </si>
  <si>
    <t>Reg Liability Summary</t>
  </si>
  <si>
    <t>Check to Reg Tabs</t>
  </si>
  <si>
    <t>Difference</t>
  </si>
  <si>
    <t>Reg Liab Other Plant (Acq'd)</t>
  </si>
  <si>
    <t>Reg Liab Other Plant (Post-Acq)</t>
  </si>
  <si>
    <t>Reg Liab Plant (Non-TCJA related Plant ADIT Amort)</t>
  </si>
  <si>
    <t>Transmission</t>
  </si>
  <si>
    <t>Distribution</t>
  </si>
  <si>
    <t>Total Electric</t>
  </si>
  <si>
    <t>Gas</t>
  </si>
  <si>
    <t>Total FAS109 Above at 12/31/2022</t>
  </si>
  <si>
    <t>Total per GL on close month</t>
  </si>
  <si>
    <t>Note:  Used NG's support files to break out unprotected non-property into reg assets and reg liabilities.</t>
  </si>
  <si>
    <t xml:space="preserve">                =</t>
  </si>
  <si>
    <t>Update difference in Sept 2023</t>
  </si>
  <si>
    <t>Remeasurement Amount per NG 3-2021 File</t>
  </si>
  <si>
    <t>See amount from NG per the FAS109 Reg Liab Questions as of 5-25-2022 in June Closing folder</t>
  </si>
  <si>
    <t>Amortization per Amort Tab is NG 5-31-2022 Draft File</t>
  </si>
  <si>
    <t>FAS109 Balance per NG's Schedules</t>
  </si>
  <si>
    <t>As of May 25-2022</t>
  </si>
  <si>
    <t>Difference carried over from 3-2021 file and the GL (Recognized by NG and will be adjusted) - See formula in cell to source</t>
  </si>
  <si>
    <t>Related to a May 2022 IRS audit adjustment that must be incorporated into the NG schedule</t>
  </si>
  <si>
    <t>Plug in schedule above to tie to GL</t>
  </si>
  <si>
    <t>Post-Acquisition PIS</t>
  </si>
  <si>
    <t>Post-Acquisition CWIP</t>
  </si>
  <si>
    <t>Depreciation from 5/26/2022 - 8/31/2025</t>
  </si>
  <si>
    <t>Undepreciated balance</t>
  </si>
  <si>
    <t>Check:</t>
  </si>
  <si>
    <t>Gross Balance at 8/31/2025</t>
  </si>
  <si>
    <t>Tax on Gross Balance</t>
  </si>
  <si>
    <t>Check to AFUDC Equity Tax Balance (excl gross-up) in Reg Liab</t>
  </si>
  <si>
    <t>RIPUC Docket No 25-45-GE</t>
  </si>
  <si>
    <t>This file needs links from your files to the following places in this file:</t>
  </si>
  <si>
    <t>The following places in this file need to be linked to your file.</t>
  </si>
  <si>
    <t>Col</t>
  </si>
  <si>
    <t>Revenue Increase</t>
  </si>
  <si>
    <t>&gt; Revenue Increase Effect</t>
  </si>
  <si>
    <t>&gt; Rate Year Ending</t>
  </si>
  <si>
    <t>Need book depreciation rate for depreciation of AFUDC Equity (link or not?)  See AFUDC Equity Tab</t>
  </si>
  <si>
    <t>See below</t>
  </si>
  <si>
    <t>CWIP does not depreciate</t>
  </si>
  <si>
    <t>Data Year 1 Ending July 31, 2029</t>
  </si>
  <si>
    <t>Data Year 1 Ending July 31, 2029 with Revenue Increase</t>
  </si>
  <si>
    <t>For Rate Year 1 Ending July 31, 2027</t>
  </si>
  <si>
    <t>For Rate Year 2 Ending July 31, 2028</t>
  </si>
  <si>
    <t>Normalized Federal plus State income tax expense / (benefit)</t>
  </si>
  <si>
    <t>For Data Year 1 Ending July 31, 2029</t>
  </si>
  <si>
    <t>Rate Year Ending 1 July 31, 2027</t>
  </si>
  <si>
    <t>Rate Year Ending 1 July 31, 2027 with Revenue Increase</t>
  </si>
  <si>
    <t>Schedule SAB-1-ELEC, Page 1, Line 7(e) through 7(f)</t>
  </si>
  <si>
    <t>Schedule SAB-1-ELEC, Page 1, Line 25(e) through 25(f)</t>
  </si>
  <si>
    <t>Schedule SAB-11-ELEC, Page 1, Line 19(c)</t>
  </si>
  <si>
    <t>Rate Year 2 Ending July 31, 2028 with Revenue Increase</t>
  </si>
  <si>
    <t>Schedule SAB-11-ELEC, Page 1, Line 19(d)</t>
  </si>
  <si>
    <t>Schedule SAB-11-ELEC, Page 1, Line 19(e)</t>
  </si>
  <si>
    <t>Schedule NH-2-ELEC, Page 1, Line 2(g)</t>
  </si>
  <si>
    <t>Schedule NH-2-ELEC, Page 1, Line 3(g)</t>
  </si>
  <si>
    <t>Schedule NH-2-ELEC, Page 1, Line 4(g)</t>
  </si>
  <si>
    <t>Schedule SAB-1-ELEC, Page 2, Line 25(c) through 25(d)</t>
  </si>
  <si>
    <t>Schedule SAB-1-ELEC, Page 2, Line 7(c) through 7(d)</t>
  </si>
  <si>
    <t>Schedule SAB-1-ELEC, Page 3, Line 7(c) through 7(d)</t>
  </si>
  <si>
    <t>Schedule SAB-1-ELEC, Page 3, Line 25(c) through 25(d)</t>
  </si>
  <si>
    <t>d/b/a RHODE ISLAND ENERGY</t>
  </si>
  <si>
    <r>
      <t xml:space="preserve">Amortization </t>
    </r>
    <r>
      <rPr>
        <sz val="12"/>
        <color rgb="FFED0000"/>
        <rFont val="Times New Roman"/>
        <family val="1"/>
      </rPr>
      <t>(see cell note for new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</si>
</sst>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00_);_(* \(#,##0.0000\);_(* &quot;-&quot;??_);_(@_)"/>
    <numFmt numFmtId="166" formatCode="0.000%"/>
    <numFmt numFmtId="167" formatCode="_(&quot;$&quot;* #,##0_);_(&quot;$&quot;* \(#,##0\);_(&quot;$&quot;* &quot;-&quot;??_);_(@_)"/>
    <numFmt numFmtId="168" formatCode="0.0%"/>
    <numFmt numFmtId="169" formatCode="_([$€-2]* #,##0.00_);_([$€-2]* \(#,##0.00\);_([$€-2]* &quot;-&quot;??_)"/>
    <numFmt numFmtId="170" formatCode="_(&quot;$&quot;* #,##0_);_(&quot;$&quot;* \(#,##0\);_(&quot;$&quot;* &quot;0&quot;_);_(@_)"/>
    <numFmt numFmtId="171" formatCode="mmmm\ d\,\ yyyy"/>
    <numFmt numFmtId="172" formatCode="#,##0.00_)&quot;/dth&quot;;\(#,##0.00\)&quot;/dth&quot;"/>
    <numFmt numFmtId="173" formatCode="_(* #,##0_);_(* \(#,##0\);_(* &quot;0&quot;_);_(@_)"/>
    <numFmt numFmtId="174" formatCode="#,##0,_);[Red]\(#,##0,\)"/>
    <numFmt numFmtId="175" formatCode="#,##0.0,,,&quot;bn&quot;"/>
    <numFmt numFmtId="176" formatCode="_(* #,##0_);_(* \(#,##0\);_(* 0_);_(@_)"/>
    <numFmt numFmtId="177" formatCode="#,##0.0_);[Red]\(#,##0.0\)"/>
    <numFmt numFmtId="178" formatCode="#,##0.00;[Red]\(#,##0.00\)"/>
    <numFmt numFmtId="179" formatCode="#,##0.000_);[Red]\(#,##0.000\)"/>
    <numFmt numFmtId="180" formatCode="d\.mmm"/>
    <numFmt numFmtId="181" formatCode="&quot;$&quot;#,##0.0_);[Red]\(&quot;$&quot;#,##0.0\)"/>
    <numFmt numFmtId="182" formatCode="&quot;$&quot;\ #,##0.000_);[Red]\(&quot;$&quot;\ #,##0.000\)"/>
    <numFmt numFmtId="183" formatCode="_(&quot;$&quot;* #,##0.000_);_(&quot;$&quot;* \(#,##0.000\);_(&quot;$&quot;* &quot;-&quot;???_);_(@_)"/>
    <numFmt numFmtId="184" formatCode="&quot;$&quot;#,##0.0000"/>
    <numFmt numFmtId="185" formatCode="0_)"/>
    <numFmt numFmtId="186" formatCode="_(* #,##0.000_);_(* \(#,##0.000\);_(* &quot;-&quot;???_);_(@_)"/>
    <numFmt numFmtId="187" formatCode="0.0000"/>
    <numFmt numFmtId="188" formatCode="#,##0;\(#,##0\)"/>
    <numFmt numFmtId="189" formatCode="#,##0&quot; dth/day&quot;"/>
    <numFmt numFmtId="190" formatCode="\€#,##0.0,,,&quot;bn&quot;"/>
    <numFmt numFmtId="191" formatCode="\€#,##0.0,,&quot;m&quot;"/>
    <numFmt numFmtId="192" formatCode="\€#,##0.0,&quot;k&quot;"/>
    <numFmt numFmtId="193" formatCode="\€#,##0.00"/>
    <numFmt numFmtId="194" formatCode="\£#,##0.00"/>
    <numFmt numFmtId="195" formatCode="\£#,##0.0,,,&quot;bn&quot;"/>
    <numFmt numFmtId="196" formatCode="\£#,##0.0,,&quot;m&quot;"/>
    <numFmt numFmtId="197" formatCode="\£#,##0.0,&quot;k&quot;"/>
    <numFmt numFmtId="198" formatCode="0.00%;\(0.00%\)"/>
    <numFmt numFmtId="199" formatCode=";;;"/>
    <numFmt numFmtId="200" formatCode="&quot;M2 (&quot;0.00%&quot;)&quot;"/>
    <numFmt numFmtId="201" formatCode="&quot;M3 (&quot;0.00%&quot;)&quot;"/>
    <numFmt numFmtId="202" formatCode="&quot;$&quot;#,##0"/>
    <numFmt numFmtId="203" formatCode="_(&quot;$&quot;* #,##0.0_);_(&quot;$&quot;* \(#,##0.0\);_(&quot;$&quot;* &quot;-&quot;??_);_(@_)"/>
    <numFmt numFmtId="204" formatCode="#,##0.0,,&quot;m&quot;"/>
    <numFmt numFmtId="205" formatCode="&quot;$&quot;#,##0.0"/>
    <numFmt numFmtId="206" formatCode="0.00_)"/>
    <numFmt numFmtId="207" formatCode="0.0000000000"/>
    <numFmt numFmtId="208" formatCode="#,##0.00;\-#,##0.00"/>
    <numFmt numFmtId="209" formatCode="#,##0.0_);\(#,##0.0\)"/>
    <numFmt numFmtId="210" formatCode="#,###,##0,&quot;k&quot;"/>
    <numFmt numFmtId="211" formatCode="&quot;$&quot;\ #,##0_);[Red]\(&quot;$&quot;\ #,##0\)"/>
    <numFmt numFmtId="212" formatCode="[$$-409]#,##0.00"/>
    <numFmt numFmtId="213" formatCode="\$#,##0.0,,,&quot;bn&quot;"/>
    <numFmt numFmtId="214" formatCode="\$#,##0.0,,&quot;m&quot;"/>
    <numFmt numFmtId="215" formatCode="\$#,##0.0,&quot;k&quot;"/>
    <numFmt numFmtId="216" formatCode="#,##0.0\ ;\(#,##0.0\)"/>
    <numFmt numFmtId="217" formatCode="#,##0_);[Red]\(#,##0\);&quot;-&quot;"/>
    <numFmt numFmtId="218" formatCode="_-* #,##0_-;\-* #,##0_-;_-* &quot;-&quot;_-;_-@_-"/>
    <numFmt numFmtId="219" formatCode="&quot;$&quot;_(#,##0.00_);&quot;$&quot;\(#,##0.00\)"/>
    <numFmt numFmtId="220" formatCode="_-&quot;$&quot;* #,##0.0_-;\-&quot;$&quot;* #,##0.0_-;_-&quot;$&quot;* &quot;-&quot;??_-;_-@_-"/>
    <numFmt numFmtId="221" formatCode="#,##0.0_)\x;\(#,##0.0\)\x"/>
    <numFmt numFmtId="222" formatCode="#,##0.0_)_x;\(#,##0.0\)_x"/>
    <numFmt numFmtId="223" formatCode="0.0_)\%;\(0.0\)\%"/>
    <numFmt numFmtId="224" formatCode="_-* #,##0.000_-;\-* #,##0.000_-;_-* &quot;-&quot;??_-;_-@_-"/>
    <numFmt numFmtId="225" formatCode="#,##0.0_)_%;\(#,##0.0\)_%"/>
    <numFmt numFmtId="226" formatCode="_(&quot;$&quot;* #,##0.0_);_(&quot;$&quot;* \(#,##0.0\);_(&quot;$&quot;* &quot;-&quot;?_);_(@_)"/>
    <numFmt numFmtId="227" formatCode="\£\ #,##0_);[Red]\(\£\ #,##0\)"/>
    <numFmt numFmtId="228" formatCode="#,##0.00;[Red]\(#,##0.00\);\-"/>
    <numFmt numFmtId="229" formatCode="\¥\ #,##0_);[Red]\(\¥\ #,##0\)"/>
    <numFmt numFmtId="230" formatCode="0;[Red]\(0\);\-"/>
    <numFmt numFmtId="231" formatCode="#,##0;[Red]\(#,##0\);\-"/>
    <numFmt numFmtId="232" formatCode="0.0;\(0.0\);\-"/>
    <numFmt numFmtId="233" formatCode="0.00;\(0.00\);\-"/>
    <numFmt numFmtId="234" formatCode="0.00;[Red]\(0.00\);\-"/>
    <numFmt numFmtId="235" formatCode="0.000;\(0.000\);\-"/>
    <numFmt numFmtId="236" formatCode="#,##0.000"/>
    <numFmt numFmtId="237" formatCode="m\-d\-yy"/>
    <numFmt numFmtId="238" formatCode="_ &quot;R&quot;\ * #,##0_ ;_ &quot;R&quot;\ * \-#,##0_ ;_ &quot;R&quot;\ * &quot;-&quot;_ ;_ @_ "/>
    <numFmt numFmtId="239" formatCode="0.0%;\(0.0\)%"/>
    <numFmt numFmtId="240" formatCode="\•\ \ @"/>
    <numFmt numFmtId="241" formatCode="0.0000&quot;  &quot;"/>
    <numFmt numFmtId="242" formatCode="0.00000&quot;  &quot;"/>
    <numFmt numFmtId="243" formatCode="&quot;R&quot;\ #,##0;&quot;R&quot;\ \-#,##0"/>
    <numFmt numFmtId="244" formatCode="_-* #,##0_-;* \(#,##0\)_-;_-@_-"/>
    <numFmt numFmtId="245" formatCode="#,##0_%_);\(#,##0\)_%;**;@_%_)"/>
    <numFmt numFmtId="246" formatCode="0.0_x_)_);&quot;NM&quot;_x_)_);0.0_x_)_);@_%_)"/>
    <numFmt numFmtId="247" formatCode="0.0\ \x;\(0.0\ \x\)"/>
    <numFmt numFmtId="248" formatCode="0.0_ ;\(0.0\)_ \ "/>
    <numFmt numFmtId="249" formatCode="General_)"/>
    <numFmt numFmtId="250" formatCode="m/d"/>
    <numFmt numFmtId="251" formatCode="0.0\ \ \x\ ;\(0.0\)\ \ \x\ "/>
    <numFmt numFmtId="252" formatCode="\ \ _•\–\ \ \ \ @"/>
    <numFmt numFmtId="253" formatCode="m/dd/yy\ "/>
    <numFmt numFmtId="254" formatCode="&quot;$&quot;#,##0.0;[Red]&quot;$&quot;#,##0.0"/>
    <numFmt numFmtId="255" formatCode="0.00,,;[Red]\(0.00,,\);\-"/>
    <numFmt numFmtId="256" formatCode="_-* #,##0.00_-;\-* #,##0.00_-;_-* &quot;-&quot;??_-;_-@_-"/>
    <numFmt numFmtId="257" formatCode="#,##0.00&quot; $&quot;;\-#,##0.00&quot; $&quot;"/>
    <numFmt numFmtId="258" formatCode="_-* #,##0_-;\-* #,##0_-;_-* &quot;-&quot;??_-;_-@_-"/>
    <numFmt numFmtId="259" formatCode="0.0\x"/>
    <numFmt numFmtId="260" formatCode="0.0\ \x"/>
    <numFmt numFmtId="261" formatCode="0%_);\(0%\);0%_);@_%_)"/>
    <numFmt numFmtId="262" formatCode="[Blue]#,##0;[Red]\(#,##0\);\-"/>
    <numFmt numFmtId="263" formatCode="[Blue]#,##0.0;[Red]\(#,##0.0\);\-"/>
    <numFmt numFmtId="264" formatCode="[Blue]#,##0.00;[Red]\(#,##0.00\);\-"/>
    <numFmt numFmtId="265" formatCode="[Blue]#,##0.000;[Red]\(#,##0.000\);\-"/>
    <numFmt numFmtId="266" formatCode="[$-409]mmmm\ d\,\ yyyy;@"/>
    <numFmt numFmtId="267" formatCode="#,##0.0;[Red]\(#,##0.0\);\-"/>
    <numFmt numFmtId="268" formatCode="&quot;L&quot;#,##0.00_);\(&quot;L&quot;#,##0.00\)"/>
    <numFmt numFmtId="269" formatCode="0.00%;[Red]\(0.00%\);\-"/>
    <numFmt numFmtId="270" formatCode="_-* #,##0.00%_-;* \(#,##0.00\)%_-;_-@_-"/>
    <numFmt numFmtId="271" formatCode="0.0\ \x\ ;\(0.0\)\ \x\ "/>
    <numFmt numFmtId="272" formatCode="0.0%;\(0.0%\);\-"/>
    <numFmt numFmtId="273" formatCode="0.00%;\(0.00%\);\-"/>
    <numFmt numFmtId="274" formatCode="000\-00\-0000\ "/>
    <numFmt numFmtId="275" formatCode="0____"/>
    <numFmt numFmtId="276" formatCode="_-&quot;£&quot;* #,##0_-;\-&quot;£&quot;* #,##0_-;_-&quot;£&quot;* &quot;-&quot;_-;_-@_-"/>
    <numFmt numFmtId="277" formatCode="_-&quot;£&quot;* #,##0.00_-;\-&quot;£&quot;* #,##0.00_-;_-&quot;£&quot;* &quot;-&quot;??_-;_-@_-"/>
    <numFmt numFmtId="278" formatCode="0000"/>
    <numFmt numFmtId="279" formatCode="#,##0.0000_);\(#,##0.0000\)"/>
    <numFmt numFmtId="280" formatCode="#,##0.00000_);\(#,##0.00000\)"/>
    <numFmt numFmtId="281" formatCode="#,##0,;[Red]\(#,##0,\)"/>
  </numFmts>
  <fonts count="171">
    <font>
      <sz val="11"/>
      <color theme="1"/>
      <name val="Calibri"/>
      <family val="2"/>
      <scheme val="minor"/>
    </font>
    <font>
      <sz val="11"/>
      <color theme="1"/>
      <name val="Calibri"/>
      <family val="2"/>
      <scheme val="minor"/>
    </font>
    <font>
      <sz val="11"/>
      <color rgb="FFFF0000"/>
      <name val="Calibri"/>
      <family val="2"/>
      <scheme val="minor"/>
    </font>
    <font>
      <b/>
      <sz val="10"/>
      <name val="Arial"/>
      <family val="2"/>
    </font>
    <font>
      <b/>
      <u/>
      <sz val="10"/>
      <name val="Arial"/>
      <family val="2"/>
    </font>
    <font>
      <b/>
      <sz val="14"/>
      <color theme="1"/>
      <name val="Calibri"/>
      <family val="2"/>
      <scheme val="minor"/>
    </font>
    <font>
      <b/>
      <u/>
      <sz val="11"/>
      <color theme="1"/>
      <name val="Calibri"/>
      <family val="2"/>
      <scheme val="minor"/>
    </font>
    <font>
      <b/>
      <u/>
      <sz val="14"/>
      <color theme="1"/>
      <name val="Calibri"/>
      <family val="2"/>
      <scheme val="minor"/>
    </font>
    <font>
      <b/>
      <u/>
      <sz val="11"/>
      <color rgb="FFFF0000"/>
      <name val="Calibri"/>
      <family val="2"/>
      <scheme val="minor"/>
    </font>
    <font>
      <sz val="10"/>
      <name val="Arial"/>
      <family val="2"/>
    </font>
    <font>
      <u/>
      <sz val="11"/>
      <color theme="10"/>
      <name val="Calibri"/>
      <family val="2"/>
      <scheme val="minor"/>
    </font>
    <font>
      <sz val="11"/>
      <color theme="0"/>
      <name val="Calibri"/>
      <family val="2"/>
      <scheme val="minor"/>
    </font>
    <font>
      <b/>
      <sz val="8"/>
      <color indexed="81"/>
      <name val="Calibri"/>
      <family val="2"/>
      <scheme val="minor"/>
    </font>
    <font>
      <sz val="10"/>
      <name val="Times New Roman"/>
      <family val="1"/>
    </font>
    <font>
      <sz val="11"/>
      <color theme="0"/>
      <name val="Times New Roman"/>
      <family val="1"/>
    </font>
    <font>
      <sz val="11"/>
      <name val="Times New Roman"/>
      <family val="1"/>
    </font>
    <font>
      <b/>
      <sz val="11"/>
      <name val="Times New Roman"/>
      <family val="1"/>
    </font>
    <font>
      <u/>
      <sz val="11"/>
      <name val="Times New Roman"/>
      <family val="1"/>
    </font>
    <font>
      <sz val="12"/>
      <name val="Arial"/>
      <family val="2"/>
    </font>
    <font>
      <b/>
      <sz val="10"/>
      <name val="Times New Roman"/>
      <family val="1"/>
    </font>
    <font>
      <sz val="10"/>
      <color indexed="8"/>
      <name val="Arial"/>
      <family val="2"/>
    </font>
    <font>
      <sz val="9"/>
      <name val="Times"/>
      <family val="1"/>
    </font>
    <font>
      <sz val="10"/>
      <color indexed="8"/>
      <name val="MS Sans Serif"/>
      <family val="2"/>
    </font>
    <font>
      <sz val="11"/>
      <color indexed="8"/>
      <name val="Calibri"/>
      <family val="2"/>
    </font>
    <font>
      <sz val="11"/>
      <color indexed="9"/>
      <name val="Calibri"/>
      <family val="2"/>
    </font>
    <font>
      <sz val="8"/>
      <name val="Arial"/>
      <family val="2"/>
    </font>
    <font>
      <sz val="10"/>
      <color indexed="12"/>
      <name val="Arial"/>
      <family val="2"/>
    </font>
    <font>
      <sz val="11"/>
      <color indexed="20"/>
      <name val="Calibri"/>
      <family val="2"/>
    </font>
    <font>
      <b/>
      <sz val="11"/>
      <color indexed="52"/>
      <name val="Calibri"/>
      <family val="2"/>
    </font>
    <font>
      <sz val="10"/>
      <name val="MS Sans Serif"/>
      <family val="2"/>
    </font>
    <font>
      <b/>
      <sz val="11"/>
      <color indexed="9"/>
      <name val="Calibri"/>
      <family val="2"/>
    </font>
    <font>
      <sz val="8"/>
      <name val="Helv"/>
    </font>
    <font>
      <b/>
      <sz val="10"/>
      <name val="Times"/>
      <family val="1"/>
    </font>
    <font>
      <sz val="8"/>
      <color indexed="8"/>
      <name val="Arial"/>
      <family val="2"/>
    </font>
    <font>
      <sz val="9"/>
      <name val="Tms Rmn"/>
    </font>
    <font>
      <b/>
      <i/>
      <sz val="10"/>
      <name val="Arial"/>
      <family val="2"/>
    </font>
    <font>
      <sz val="10"/>
      <name val="Helv"/>
    </font>
    <font>
      <sz val="8"/>
      <name val="Tms Rmn"/>
    </font>
    <font>
      <sz val="10"/>
      <name val="Arial Black"/>
      <family val="2"/>
    </font>
    <font>
      <sz val="12"/>
      <name val="CG Times (WN)"/>
    </font>
    <font>
      <sz val="10"/>
      <color indexed="12"/>
      <name val="Helv"/>
    </font>
    <font>
      <b/>
      <sz val="10"/>
      <color indexed="12"/>
      <name val="Arial"/>
      <family val="2"/>
    </font>
    <font>
      <sz val="10"/>
      <color indexed="10"/>
      <name val="CG Times (WN)"/>
    </font>
    <font>
      <i/>
      <sz val="11"/>
      <color indexed="23"/>
      <name val="Calibri"/>
      <family val="2"/>
    </font>
    <font>
      <sz val="6"/>
      <name val="Arial"/>
      <family val="2"/>
    </font>
    <font>
      <sz val="11"/>
      <color indexed="17"/>
      <name val="Calibri"/>
      <family val="2"/>
    </font>
    <font>
      <b/>
      <sz val="8"/>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4"/>
      <name val="Helv"/>
    </font>
    <font>
      <b/>
      <sz val="15"/>
      <name val="Times"/>
      <family val="1"/>
    </font>
    <font>
      <sz val="10"/>
      <color indexed="10"/>
      <name val="Times New Roman"/>
      <family val="1"/>
    </font>
    <font>
      <sz val="11"/>
      <color indexed="60"/>
      <name val="Calibri"/>
      <family val="2"/>
    </font>
    <font>
      <b/>
      <i/>
      <sz val="16"/>
      <name val="Helv"/>
    </font>
    <font>
      <sz val="11"/>
      <color rgb="FF000000"/>
      <name val="Calibri"/>
      <family val="2"/>
    </font>
    <font>
      <sz val="12"/>
      <name val="SWISS"/>
    </font>
    <font>
      <sz val="10"/>
      <color rgb="FF000000"/>
      <name val="Arial"/>
      <family val="2"/>
    </font>
    <font>
      <sz val="10"/>
      <color theme="1"/>
      <name val="Tahoma"/>
      <family val="2"/>
    </font>
    <font>
      <sz val="13"/>
      <name val="GillSan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0"/>
      <name val="Arial"/>
      <family val="2"/>
    </font>
    <font>
      <sz val="10"/>
      <name val="Arial MT"/>
    </font>
    <font>
      <b/>
      <sz val="10"/>
      <name val="MS Sans Serif"/>
      <family val="2"/>
    </font>
    <font>
      <sz val="10"/>
      <color indexed="12"/>
      <name val="MS Sans Serif"/>
      <family val="2"/>
    </font>
    <font>
      <sz val="8"/>
      <color indexed="10"/>
      <name val="Arial"/>
      <family val="2"/>
    </font>
    <font>
      <b/>
      <sz val="10"/>
      <color indexed="60"/>
      <name val="Arial"/>
      <family val="2"/>
    </font>
    <font>
      <sz val="10"/>
      <name val="Helv"/>
      <charset val="204"/>
    </font>
    <font>
      <b/>
      <sz val="12"/>
      <color indexed="8"/>
      <name val="Times New Roman"/>
      <family val="1"/>
    </font>
    <font>
      <sz val="10"/>
      <color indexed="8"/>
      <name val="Times New Roman"/>
      <family val="1"/>
    </font>
    <font>
      <b/>
      <sz val="10"/>
      <color indexed="12"/>
      <name val="MS Sans Serif"/>
      <family val="2"/>
    </font>
    <font>
      <b/>
      <sz val="12"/>
      <name val="Times"/>
      <family val="1"/>
    </font>
    <font>
      <b/>
      <sz val="18"/>
      <color indexed="56"/>
      <name val="Cambria"/>
      <family val="2"/>
    </font>
    <font>
      <b/>
      <sz val="18"/>
      <color indexed="62"/>
      <name val="Cambria"/>
      <family val="2"/>
    </font>
    <font>
      <b/>
      <sz val="11"/>
      <color indexed="8"/>
      <name val="Calibri"/>
      <family val="2"/>
    </font>
    <font>
      <sz val="12"/>
      <name val="Arial Black"/>
      <family val="2"/>
    </font>
    <font>
      <sz val="11"/>
      <name val="Arial"/>
      <family val="2"/>
    </font>
    <font>
      <sz val="11"/>
      <color indexed="10"/>
      <name val="Calibri"/>
      <family val="2"/>
    </font>
    <font>
      <b/>
      <sz val="14"/>
      <color indexed="53"/>
      <name val="Arial"/>
      <family val="2"/>
    </font>
    <font>
      <b/>
      <sz val="11"/>
      <name val="Arial"/>
      <family val="2"/>
    </font>
    <font>
      <sz val="9"/>
      <name val="Arial"/>
      <family val="2"/>
    </font>
    <font>
      <sz val="12"/>
      <name val="Times New Roman"/>
      <family val="1"/>
    </font>
    <font>
      <sz val="10"/>
      <color indexed="12"/>
      <name val="Tms Rmn"/>
    </font>
    <font>
      <b/>
      <sz val="10"/>
      <color indexed="12"/>
      <name val="Tms Rmn"/>
    </font>
    <font>
      <sz val="10"/>
      <name val="Tms Rmn"/>
    </font>
    <font>
      <sz val="11"/>
      <color indexed="39"/>
      <name val="Calibri"/>
      <family val="2"/>
    </font>
    <font>
      <sz val="11"/>
      <color indexed="29"/>
      <name val="Calibri"/>
      <family val="2"/>
    </font>
    <font>
      <sz val="12"/>
      <name val="Tms Rmn"/>
    </font>
    <font>
      <b/>
      <sz val="12"/>
      <name val="Times New Roman"/>
      <family val="1"/>
    </font>
    <font>
      <b/>
      <sz val="10"/>
      <color indexed="8"/>
      <name val="Times New Roman"/>
      <family val="1"/>
    </font>
    <font>
      <sz val="12"/>
      <name val="±¼¸²Ã¼"/>
      <charset val="129"/>
    </font>
    <font>
      <b/>
      <sz val="11"/>
      <color indexed="12"/>
      <name val="Calibri"/>
      <family val="2"/>
    </font>
    <font>
      <b/>
      <sz val="11"/>
      <color indexed="39"/>
      <name val="Calibri"/>
      <family val="2"/>
    </font>
    <font>
      <sz val="8"/>
      <name val="Palatino"/>
      <family val="1"/>
    </font>
    <font>
      <sz val="11"/>
      <color theme="1"/>
      <name val="Calibri"/>
      <family val="2"/>
    </font>
    <font>
      <sz val="10"/>
      <name val="Times"/>
    </font>
    <font>
      <sz val="7"/>
      <name val="Small Fonts"/>
      <family val="2"/>
    </font>
    <font>
      <sz val="10"/>
      <name val="Times"/>
      <family val="1"/>
    </font>
    <font>
      <i/>
      <sz val="11"/>
      <color indexed="34"/>
      <name val="Calibri"/>
      <family val="2"/>
    </font>
    <font>
      <sz val="1"/>
      <color indexed="16"/>
      <name val="Courier"/>
      <family val="3"/>
    </font>
    <font>
      <b/>
      <sz val="1"/>
      <color indexed="16"/>
      <name val="Courier"/>
      <family val="3"/>
    </font>
    <font>
      <i/>
      <sz val="1"/>
      <color indexed="16"/>
      <name val="Courier"/>
      <family val="3"/>
    </font>
    <font>
      <b/>
      <i/>
      <sz val="14"/>
      <name val="Tms Rmn"/>
    </font>
    <font>
      <sz val="7"/>
      <name val="Palatino"/>
      <family val="1"/>
    </font>
    <font>
      <b/>
      <i/>
      <sz val="10"/>
      <color indexed="16"/>
      <name val="Arial"/>
      <family val="2"/>
    </font>
    <font>
      <sz val="11"/>
      <color indexed="25"/>
      <name val="Calibri"/>
      <family val="2"/>
    </font>
    <font>
      <b/>
      <u/>
      <sz val="11"/>
      <color indexed="37"/>
      <name val="Arial"/>
      <family val="2"/>
    </font>
    <font>
      <sz val="6"/>
      <color indexed="16"/>
      <name val="Palatino"/>
      <family val="1"/>
    </font>
    <font>
      <b/>
      <sz val="15"/>
      <color indexed="18"/>
      <name val="Calibri"/>
      <family val="2"/>
    </font>
    <font>
      <b/>
      <sz val="13"/>
      <color indexed="18"/>
      <name val="Calibri"/>
      <family val="2"/>
    </font>
    <font>
      <b/>
      <sz val="11"/>
      <color indexed="18"/>
      <name val="Calibri"/>
      <family val="2"/>
    </font>
    <font>
      <b/>
      <sz val="10"/>
      <color indexed="16"/>
      <name val="Arial"/>
      <family val="2"/>
    </font>
    <font>
      <u/>
      <sz val="11"/>
      <color indexed="12"/>
      <name val="Calibri"/>
      <family val="2"/>
    </font>
    <font>
      <u/>
      <sz val="11"/>
      <color theme="10"/>
      <name val="Calibri"/>
      <family val="2"/>
    </font>
    <font>
      <u/>
      <sz val="8.8000000000000007"/>
      <color theme="10"/>
      <name val="Calibri"/>
      <family val="2"/>
    </font>
    <font>
      <u/>
      <sz val="10"/>
      <color indexed="12"/>
      <name val="Arial"/>
      <family val="2"/>
    </font>
    <font>
      <sz val="11"/>
      <color indexed="33"/>
      <name val="Calibri"/>
      <family val="2"/>
    </font>
    <font>
      <sz val="11"/>
      <color indexed="12"/>
      <name val="Calibri"/>
      <family val="2"/>
    </font>
    <font>
      <sz val="10"/>
      <color indexed="20"/>
      <name val="Arial"/>
      <family val="2"/>
    </font>
    <font>
      <b/>
      <sz val="11"/>
      <name val="Helv"/>
    </font>
    <font>
      <sz val="11"/>
      <color indexed="21"/>
      <name val="Calibri"/>
      <family val="2"/>
    </font>
    <font>
      <sz val="10"/>
      <name val="SWISS"/>
    </font>
    <font>
      <sz val="10"/>
      <name val="Palatino"/>
      <family val="1"/>
    </font>
    <font>
      <b/>
      <sz val="11"/>
      <color indexed="33"/>
      <name val="Calibri"/>
      <family val="2"/>
    </font>
    <font>
      <sz val="10"/>
      <color indexed="16"/>
      <name val="Helvetica-Black"/>
    </font>
    <font>
      <sz val="9.5"/>
      <color indexed="23"/>
      <name val="Helvetica-Black"/>
    </font>
    <font>
      <b/>
      <sz val="20"/>
      <name val="Times New Roman"/>
      <family val="1"/>
    </font>
    <font>
      <sz val="10"/>
      <name val="Geneva"/>
    </font>
    <font>
      <b/>
      <sz val="18"/>
      <name val="Arial"/>
      <family val="2"/>
    </font>
    <font>
      <b/>
      <sz val="14"/>
      <color indexed="13"/>
      <name val="Helv"/>
    </font>
    <font>
      <sz val="9"/>
      <name val="NewsGoth Lt BT"/>
      <family val="2"/>
    </font>
    <font>
      <b/>
      <sz val="9"/>
      <name val="Palatino"/>
      <family val="1"/>
    </font>
    <font>
      <sz val="9"/>
      <color indexed="21"/>
      <name val="Helvetica-Black"/>
    </font>
    <font>
      <b/>
      <sz val="10"/>
      <name val="Palatino"/>
      <family val="1"/>
    </font>
    <font>
      <sz val="12"/>
      <color indexed="8"/>
      <name val="Palatino"/>
      <family val="1"/>
    </font>
    <font>
      <sz val="11"/>
      <color indexed="8"/>
      <name val="Helvetica-Black"/>
    </font>
    <font>
      <b/>
      <sz val="18"/>
      <color indexed="18"/>
      <name val="Cambria"/>
      <family val="2"/>
    </font>
    <font>
      <b/>
      <u/>
      <sz val="12"/>
      <name val="Arial"/>
      <family val="2"/>
    </font>
    <font>
      <sz val="16"/>
      <name val="Arial"/>
      <family val="2"/>
    </font>
    <font>
      <u/>
      <sz val="8"/>
      <color indexed="8"/>
      <name val="Arial"/>
      <family val="2"/>
    </font>
    <font>
      <sz val="8"/>
      <color indexed="12"/>
      <name val="Arial"/>
      <family val="2"/>
    </font>
    <font>
      <b/>
      <sz val="10"/>
      <color indexed="18"/>
      <name val="Arial"/>
      <family val="2"/>
    </font>
    <font>
      <sz val="11"/>
      <color indexed="24"/>
      <name val="Calibri"/>
      <family val="2"/>
    </font>
    <font>
      <b/>
      <sz val="16"/>
      <name val="Arial"/>
      <family val="2"/>
    </font>
    <font>
      <sz val="10"/>
      <name val="Calibri"/>
      <family val="2"/>
      <scheme val="minor"/>
    </font>
    <font>
      <sz val="11"/>
      <color theme="1"/>
      <name val="Times New Roman"/>
      <family val="2"/>
    </font>
    <font>
      <sz val="9"/>
      <color indexed="81"/>
      <name val="Tahoma"/>
      <family val="2"/>
    </font>
    <font>
      <b/>
      <sz val="9"/>
      <color indexed="81"/>
      <name val="Tahoma"/>
      <family val="2"/>
    </font>
    <font>
      <sz val="11"/>
      <color rgb="FFFF0000"/>
      <name val="Times New Roman"/>
      <family val="2"/>
    </font>
    <font>
      <sz val="12"/>
      <color theme="1"/>
      <name val="Times New Roman"/>
      <family val="1"/>
    </font>
    <font>
      <u/>
      <sz val="12"/>
      <name val="Times New Roman"/>
      <family val="1"/>
    </font>
    <font>
      <sz val="12"/>
      <color rgb="FFFF0000"/>
      <name val="Times New Roman"/>
      <family val="1"/>
    </font>
    <font>
      <sz val="12"/>
      <color rgb="FF0000FF"/>
      <name val="Times New Roman"/>
      <family val="1"/>
    </font>
    <font>
      <sz val="12"/>
      <color rgb="FFED0000"/>
      <name val="Times New Roman"/>
      <family val="1"/>
    </font>
    <font>
      <i/>
      <u/>
      <sz val="12"/>
      <name val="Times New Roman"/>
      <family val="1"/>
    </font>
    <font>
      <sz val="12"/>
      <color rgb="FFFF0000"/>
      <name val="Calibri"/>
      <family val="2"/>
      <scheme val="minor"/>
    </font>
    <font>
      <b/>
      <u/>
      <sz val="12"/>
      <name val="Times New Roman"/>
      <family val="1"/>
    </font>
    <font>
      <sz val="12"/>
      <name val="Calibri"/>
      <family val="2"/>
      <scheme val="minor"/>
    </font>
    <font>
      <u val="singleAccounting"/>
      <sz val="12"/>
      <color theme="1"/>
      <name val="Times New Roman"/>
      <family val="1"/>
    </font>
    <font>
      <b/>
      <sz val="12"/>
      <color theme="1"/>
      <name val="Times New Roman"/>
      <family val="1"/>
    </font>
  </fonts>
  <fills count="6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1"/>
        <bgColor indexed="64"/>
      </patternFill>
    </fill>
    <fill>
      <patternFill patternType="solid">
        <fgColor theme="0" tint="-0.249977111117893"/>
        <bgColor indexed="64"/>
      </patternFill>
    </fill>
    <fill>
      <patternFill patternType="solid">
        <fgColor rgb="FFFFFF99"/>
        <bgColor indexed="64"/>
      </patternFill>
    </fill>
    <fill>
      <patternFill patternType="solid">
        <fgColor theme="6" tint="0.59999389629810485"/>
        <bgColor indexed="64"/>
      </patternFill>
    </fill>
    <fill>
      <patternFill patternType="solid">
        <fgColor indexed="22"/>
        <bgColor indexed="64"/>
      </patternFill>
    </fill>
    <fill>
      <patternFill patternType="solid">
        <fgColor indexed="42"/>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5"/>
      </patternFill>
    </fill>
    <fill>
      <patternFill patternType="solid">
        <fgColor indexed="13"/>
        <bgColor indexed="64"/>
      </patternFill>
    </fill>
    <fill>
      <patternFill patternType="solid">
        <fgColor indexed="16"/>
      </patternFill>
    </fill>
    <fill>
      <patternFill patternType="solid">
        <fgColor indexed="26"/>
        <bgColor indexed="64"/>
      </patternFill>
    </fill>
    <fill>
      <patternFill patternType="solid">
        <fgColor indexed="15"/>
        <bgColor indexed="15"/>
      </patternFill>
    </fill>
    <fill>
      <patternFill patternType="solid">
        <fgColor indexed="21"/>
        <bgColor indexed="64"/>
      </patternFill>
    </fill>
    <fill>
      <patternFill patternType="solid">
        <fgColor indexed="9"/>
        <bgColor indexed="64"/>
      </patternFill>
    </fill>
    <fill>
      <patternFill patternType="mediumGray">
        <fgColor indexed="22"/>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41"/>
      </patternFill>
    </fill>
    <fill>
      <patternFill patternType="solid">
        <fgColor indexed="61"/>
      </patternFill>
    </fill>
    <fill>
      <patternFill patternType="solid">
        <fgColor indexed="38"/>
      </patternFill>
    </fill>
    <fill>
      <patternFill patternType="solid">
        <fgColor indexed="14"/>
      </patternFill>
    </fill>
    <fill>
      <patternFill patternType="solid">
        <fgColor indexed="20"/>
      </patternFill>
    </fill>
    <fill>
      <patternFill patternType="solid">
        <fgColor indexed="37"/>
      </patternFill>
    </fill>
    <fill>
      <patternFill patternType="solid">
        <fgColor indexed="40"/>
      </patternFill>
    </fill>
    <fill>
      <patternFill patternType="solid">
        <fgColor indexed="19"/>
      </patternFill>
    </fill>
    <fill>
      <patternFill patternType="solid">
        <fgColor indexed="48"/>
      </patternFill>
    </fill>
    <fill>
      <patternFill patternType="solid">
        <fgColor indexed="34"/>
      </patternFill>
    </fill>
    <fill>
      <patternFill patternType="solid">
        <fgColor indexed="44"/>
        <bgColor indexed="64"/>
      </patternFill>
    </fill>
    <fill>
      <patternFill patternType="solid">
        <fgColor indexed="35"/>
      </patternFill>
    </fill>
    <fill>
      <patternFill patternType="solid">
        <fgColor indexed="15"/>
        <bgColor indexed="64"/>
      </patternFill>
    </fill>
    <fill>
      <patternFill patternType="solid">
        <fgColor indexed="29"/>
        <bgColor indexed="64"/>
      </patternFill>
    </fill>
    <fill>
      <patternFill patternType="lightGray">
        <fgColor indexed="38"/>
        <bgColor indexed="23"/>
      </patternFill>
    </fill>
    <fill>
      <patternFill patternType="lightGray"/>
    </fill>
    <fill>
      <patternFill patternType="solid">
        <fgColor indexed="58"/>
        <bgColor indexed="64"/>
      </patternFill>
    </fill>
    <fill>
      <patternFill patternType="solid">
        <fgColor indexed="16"/>
        <bgColor indexed="64"/>
      </patternFill>
    </fill>
    <fill>
      <patternFill patternType="solid">
        <fgColor indexed="43"/>
        <bgColor indexed="64"/>
      </patternFill>
    </fill>
    <fill>
      <patternFill patternType="solid">
        <fgColor theme="3" tint="0.79998168889431442"/>
        <bgColor indexed="64"/>
      </patternFill>
    </fill>
    <fill>
      <patternFill patternType="solid">
        <fgColor rgb="FFFFFFCC"/>
        <bgColor indexed="64"/>
      </patternFill>
    </fill>
    <fill>
      <patternFill patternType="solid">
        <fgColor theme="0" tint="-0.34998626667073579"/>
        <bgColor indexed="64"/>
      </patternFill>
    </fill>
  </fills>
  <borders count="50">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34"/>
      </left>
      <right style="thin">
        <color indexed="34"/>
      </right>
      <top style="thin">
        <color indexed="34"/>
      </top>
      <bottom style="thin">
        <color indexed="34"/>
      </bottom>
      <diagonal/>
    </border>
    <border>
      <left style="double">
        <color indexed="33"/>
      </left>
      <right style="double">
        <color indexed="33"/>
      </right>
      <top style="double">
        <color indexed="33"/>
      </top>
      <bottom style="double">
        <color indexed="33"/>
      </bottom>
      <diagonal/>
    </border>
    <border>
      <left/>
      <right/>
      <top/>
      <bottom style="dotted">
        <color indexed="64"/>
      </bottom>
      <diagonal/>
    </border>
    <border>
      <left/>
      <right/>
      <top/>
      <bottom style="thick">
        <color indexed="10"/>
      </bottom>
      <diagonal/>
    </border>
    <border>
      <left/>
      <right/>
      <top/>
      <bottom style="thick">
        <color indexed="14"/>
      </bottom>
      <diagonal/>
    </border>
    <border>
      <left/>
      <right/>
      <top/>
      <bottom style="medium">
        <color indexed="14"/>
      </bottom>
      <diagonal/>
    </border>
    <border>
      <left style="double">
        <color indexed="64"/>
      </left>
      <right style="double">
        <color indexed="64"/>
      </right>
      <top style="double">
        <color indexed="64"/>
      </top>
      <bottom style="double">
        <color indexed="64"/>
      </bottom>
      <diagonal/>
    </border>
    <border>
      <left/>
      <right/>
      <top/>
      <bottom style="double">
        <color indexed="12"/>
      </bottom>
      <diagonal/>
    </border>
    <border>
      <left/>
      <right/>
      <top/>
      <bottom style="hair">
        <color auto="1"/>
      </bottom>
      <diagonal/>
    </border>
    <border>
      <left style="thin">
        <color indexed="36"/>
      </left>
      <right style="thin">
        <color indexed="36"/>
      </right>
      <top style="thin">
        <color indexed="36"/>
      </top>
      <bottom style="thin">
        <color indexed="36"/>
      </bottom>
      <diagonal/>
    </border>
    <border>
      <left style="thin">
        <color indexed="33"/>
      </left>
      <right style="thin">
        <color indexed="33"/>
      </right>
      <top style="thin">
        <color indexed="33"/>
      </top>
      <bottom style="thin">
        <color indexed="33"/>
      </bottom>
      <diagonal/>
    </border>
    <border>
      <left/>
      <right/>
      <top/>
      <bottom style="thin">
        <color indexed="8"/>
      </bottom>
      <diagonal/>
    </border>
    <border>
      <left/>
      <right/>
      <top style="medium">
        <color indexed="23"/>
      </top>
      <bottom style="medium">
        <color indexed="23"/>
      </bottom>
      <diagonal/>
    </border>
    <border>
      <left/>
      <right/>
      <top style="hair">
        <color indexed="22"/>
      </top>
      <bottom/>
      <diagonal/>
    </border>
    <border>
      <left style="thin">
        <color indexed="64"/>
      </left>
      <right/>
      <top/>
      <bottom/>
      <diagonal/>
    </border>
    <border>
      <left/>
      <right/>
      <top style="thin">
        <color indexed="10"/>
      </top>
      <bottom style="double">
        <color indexed="10"/>
      </bottom>
      <diagonal/>
    </border>
    <border>
      <left/>
      <right/>
      <top style="thin">
        <color auto="1"/>
      </top>
      <bottom style="double">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61209">
    <xf numFmtId="0" fontId="0" fillId="0" borderId="0"/>
    <xf numFmtId="9" fontId="1" fillId="0" borderId="0" applyFont="0" applyFill="0" applyBorder="0" applyAlignment="0" applyProtection="0"/>
    <xf numFmtId="43" fontId="1" fillId="0" borderId="0" applyFont="0" applyFill="0" applyBorder="0" applyAlignment="0" applyProtection="0"/>
    <xf numFmtId="0" fontId="13" fillId="0" borderId="0"/>
    <xf numFmtId="0" fontId="1" fillId="0" borderId="0"/>
    <xf numFmtId="0" fontId="1" fillId="0" borderId="0"/>
    <xf numFmtId="0"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170" fontId="21" fillId="0" borderId="0" applyAlignment="0">
      <alignment horizontal="left" vertical="center"/>
    </xf>
    <xf numFmtId="171" fontId="13" fillId="0" borderId="0" applyFont="0" applyFill="0" applyBorder="0" applyAlignment="0" applyProtection="0">
      <protection locked="0"/>
    </xf>
    <xf numFmtId="172" fontId="3" fillId="0" borderId="0" applyFont="0" applyFill="0" applyBorder="0" applyAlignment="0" applyProtection="0"/>
    <xf numFmtId="0" fontId="22" fillId="0" borderId="0"/>
    <xf numFmtId="173" fontId="21" fillId="0" borderId="0">
      <alignment horizontal="right" vertical="center"/>
    </xf>
    <xf numFmtId="0" fontId="9" fillId="0" borderId="0" applyFont="0" applyFill="0" applyBorder="0" applyAlignment="0" applyProtection="0"/>
    <xf numFmtId="0" fontId="9" fillId="0" borderId="0" applyFont="0" applyFill="0" applyBorder="0" applyAlignment="0" applyProtection="0"/>
    <xf numFmtId="0" fontId="9" fillId="0" borderId="0"/>
    <xf numFmtId="174" fontId="13" fillId="0" borderId="0" applyFont="0" applyFill="0" applyBorder="0" applyAlignment="0" applyProtection="0">
      <protection locked="0"/>
    </xf>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4"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4"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5" fillId="0" borderId="0" applyNumberFormat="0" applyAlignment="0"/>
    <xf numFmtId="0" fontId="25" fillId="0" borderId="0" applyNumberFormat="0" applyAlignment="0"/>
    <xf numFmtId="0" fontId="25" fillId="0" borderId="0" applyNumberFormat="0" applyAlignment="0"/>
    <xf numFmtId="0" fontId="25" fillId="0" borderId="0" applyNumberFormat="0" applyAlignment="0"/>
    <xf numFmtId="0" fontId="25" fillId="0" borderId="0" applyNumberFormat="0" applyAlignment="0"/>
    <xf numFmtId="0" fontId="25" fillId="0" borderId="0" applyNumberFormat="0" applyAlignment="0"/>
    <xf numFmtId="0" fontId="26" fillId="0" borderId="0" applyNumberFormat="0" applyFill="0" applyBorder="0" applyAlignment="0">
      <protection locked="0"/>
    </xf>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75"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ill="0" applyBorder="0" applyAlignment="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9" fillId="0" borderId="0">
      <alignment horizontal="centerContinuous" vertical="center" wrapText="1"/>
    </xf>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1" fillId="35" borderId="0"/>
    <xf numFmtId="169" fontId="31" fillId="35" borderId="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176" fontId="32" fillId="0" borderId="0">
      <alignment horizontal="right" vertical="center"/>
    </xf>
    <xf numFmtId="37" fontId="3" fillId="0" borderId="4">
      <alignment horizontal="center" wrapText="1"/>
    </xf>
    <xf numFmtId="37" fontId="3" fillId="0" borderId="4">
      <alignment horizontal="center" wrapText="1"/>
    </xf>
    <xf numFmtId="37" fontId="3" fillId="0" borderId="4">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7" fontId="13" fillId="0" borderId="0" applyFont="0" applyFill="0" applyBorder="0" applyAlignment="0" applyProtection="0">
      <protection locked="0"/>
    </xf>
    <xf numFmtId="40" fontId="13" fillId="0" borderId="0" applyFont="0" applyFill="0" applyBorder="0" applyAlignment="0" applyProtection="0">
      <protection locked="0"/>
    </xf>
    <xf numFmtId="178" fontId="9" fillId="0" borderId="0" applyFont="0" applyFill="0" applyBorder="0" applyAlignment="0" applyProtection="0">
      <alignment horizontal="center" vertical="center"/>
    </xf>
    <xf numFmtId="41" fontId="33" fillId="0" borderId="0" applyFont="0" applyFill="0" applyBorder="0" applyAlignment="0" applyProtection="0"/>
    <xf numFmtId="41" fontId="3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77" fontId="29" fillId="0" borderId="0"/>
    <xf numFmtId="177" fontId="29" fillId="0" borderId="0"/>
    <xf numFmtId="40" fontId="29" fillId="0" borderId="0"/>
    <xf numFmtId="40" fontId="29" fillId="0" borderId="0"/>
    <xf numFmtId="179" fontId="29" fillId="0" borderId="0"/>
    <xf numFmtId="179" fontId="29" fillId="0" borderId="0"/>
    <xf numFmtId="38"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2" fontId="20" fillId="0" borderId="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2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3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7" fontId="9" fillId="0" borderId="0" applyFill="0" applyBorder="0" applyAlignment="0" applyProtection="0"/>
    <xf numFmtId="0" fontId="36" fillId="0" borderId="0"/>
    <xf numFmtId="169" fontId="36" fillId="0" borderId="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0" fontId="37" fillId="0" borderId="0"/>
    <xf numFmtId="169" fontId="37" fillId="0" borderId="0"/>
    <xf numFmtId="0" fontId="9" fillId="0" borderId="0" applyNumberFormat="0" applyAlignment="0">
      <alignment horizontal="left"/>
    </xf>
    <xf numFmtId="6" fontId="13" fillId="0" borderId="0" applyFont="0" applyFill="0" applyBorder="0" applyAlignment="0" applyProtection="0">
      <protection locked="0"/>
    </xf>
    <xf numFmtId="8" fontId="13" fillId="0" borderId="0" applyFont="0" applyFill="0" applyBorder="0" applyAlignment="0" applyProtection="0">
      <protection locked="0"/>
    </xf>
    <xf numFmtId="180" fontId="9"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81" fontId="29" fillId="0" borderId="0"/>
    <xf numFmtId="181" fontId="29" fillId="0" borderId="0"/>
    <xf numFmtId="8" fontId="29" fillId="0" borderId="0"/>
    <xf numFmtId="8" fontId="29" fillId="0" borderId="0"/>
    <xf numFmtId="182" fontId="26" fillId="0" borderId="0" applyFont="0" applyFill="0" applyBorder="0" applyAlignment="0" applyProtection="0">
      <alignment horizontal="left"/>
    </xf>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4" fontId="38" fillId="36" borderId="7" applyFont="0" applyFill="0" applyBorder="0" applyAlignment="0" applyProtection="0"/>
    <xf numFmtId="184" fontId="38" fillId="36" borderId="7" applyFont="0" applyFill="0" applyBorder="0" applyAlignment="0" applyProtection="0"/>
    <xf numFmtId="184" fontId="38" fillId="36" borderId="7" applyFont="0" applyFill="0" applyBorder="0" applyAlignment="0" applyProtection="0"/>
    <xf numFmtId="184" fontId="38" fillId="36" borderId="7"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9" fillId="0" borderId="0" applyFill="0" applyBorder="0" applyAlignment="0" applyProtection="0"/>
    <xf numFmtId="5" fontId="9" fillId="0" borderId="0" applyFill="0" applyBorder="0" applyAlignment="0" applyProtection="0"/>
    <xf numFmtId="5" fontId="9" fillId="0" borderId="0" applyFill="0" applyBorder="0" applyAlignment="0" applyProtection="0"/>
    <xf numFmtId="5" fontId="9" fillId="0" borderId="0" applyFill="0" applyBorder="0" applyAlignment="0" applyProtection="0"/>
    <xf numFmtId="5" fontId="9" fillId="0" borderId="0" applyFill="0" applyBorder="0" applyAlignment="0" applyProtection="0"/>
    <xf numFmtId="3" fontId="39" fillId="0" borderId="0"/>
    <xf numFmtId="185" fontId="40" fillId="0" borderId="0">
      <alignment vertical="center"/>
      <protection locked="0"/>
    </xf>
    <xf numFmtId="14" fontId="9" fillId="0" borderId="0" applyFill="0" applyBorder="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4" fontId="9" fillId="0" borderId="0" applyFill="0" applyBorder="0" applyProtection="0"/>
    <xf numFmtId="171" fontId="9" fillId="0" borderId="0" applyFill="0" applyBorder="0" applyAlignment="0" applyProtection="0"/>
    <xf numFmtId="14" fontId="9" fillId="0" borderId="0" applyFill="0" applyBorder="0" applyProtection="0"/>
    <xf numFmtId="171" fontId="9" fillId="0" borderId="0" applyFill="0" applyBorder="0" applyAlignment="0" applyProtection="0"/>
    <xf numFmtId="14" fontId="9" fillId="0" borderId="0" applyFill="0" applyBorder="0" applyProtection="0"/>
    <xf numFmtId="14" fontId="9" fillId="0" borderId="0" applyFont="0" applyAlignment="0"/>
    <xf numFmtId="171" fontId="9"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71" fontId="23" fillId="0" borderId="0" applyFill="0" applyBorder="0" applyAlignment="0" applyProtection="0"/>
    <xf numFmtId="14" fontId="9" fillId="0" borderId="0" applyFill="0" applyBorder="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5" fontId="9" fillId="0" borderId="0" applyFont="0" applyFill="0" applyBorder="0" applyAlignment="0" applyProtection="0">
      <alignment horizontal="center" vertical="center"/>
    </xf>
    <xf numFmtId="186" fontId="9" fillId="0" borderId="0" applyFont="0" applyFill="0" applyBorder="0" applyAlignment="0" applyProtection="0"/>
    <xf numFmtId="14" fontId="9" fillId="0" borderId="0" applyFill="0" applyBorder="0" applyProtection="0"/>
    <xf numFmtId="187" fontId="36" fillId="0" borderId="0"/>
    <xf numFmtId="188" fontId="41" fillId="0" borderId="2"/>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0" fontId="9" fillId="0" borderId="0" applyNumberFormat="0" applyAlignment="0">
      <alignment horizontal="left"/>
    </xf>
    <xf numFmtId="0" fontId="42" fillId="0" borderId="0"/>
    <xf numFmtId="169" fontId="42"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193" fontId="9" fillId="0" borderId="0" applyFon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4" fontId="9" fillId="37" borderId="12" applyFont="0" applyAlignment="0"/>
    <xf numFmtId="41" fontId="9" fillId="0" borderId="0" applyFont="0" applyFill="0" applyBorder="0" applyAlignment="0" applyProtection="0"/>
    <xf numFmtId="43" fontId="9" fillId="0" borderId="0" applyFont="0" applyFill="0" applyBorder="0" applyAlignment="0" applyProtection="0"/>
    <xf numFmtId="2" fontId="9" fillId="0" borderId="0" applyFill="0" applyBorder="0" applyAlignment="0" applyProtection="0"/>
    <xf numFmtId="1" fontId="9" fillId="0" borderId="0" applyFont="0" applyFill="0" applyBorder="0" applyAlignment="0" applyProtection="0">
      <alignment horizontal="center" vertical="center"/>
    </xf>
    <xf numFmtId="187" fontId="9" fillId="0" borderId="0" applyFont="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194" fontId="9" fillId="0" borderId="0" applyFont="0" applyFill="0" applyBorder="0" applyAlignment="0" applyProtection="0"/>
    <xf numFmtId="195" fontId="44" fillId="0" borderId="0" applyFont="0" applyFill="0" applyBorder="0" applyAlignment="0" applyProtection="0"/>
    <xf numFmtId="196" fontId="9" fillId="0" borderId="0" applyFont="0" applyFill="0" applyBorder="0" applyAlignment="0" applyProtection="0"/>
    <xf numFmtId="197" fontId="44" fillId="0" borderId="0" applyFont="0" applyFill="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38" fontId="25" fillId="9" borderId="0" applyNumberFormat="0" applyBorder="0" applyAlignment="0" applyProtection="0"/>
    <xf numFmtId="38" fontId="25" fillId="9" borderId="0" applyNumberFormat="0" applyBorder="0" applyAlignment="0" applyProtection="0"/>
    <xf numFmtId="38" fontId="25" fillId="9" borderId="0" applyNumberFormat="0" applyBorder="0" applyAlignment="0" applyProtection="0"/>
    <xf numFmtId="38" fontId="25" fillId="9" borderId="0" applyNumberFormat="0" applyBorder="0" applyAlignment="0" applyProtection="0"/>
    <xf numFmtId="38" fontId="25" fillId="9" borderId="0" applyNumberFormat="0" applyBorder="0" applyAlignment="0" applyProtection="0"/>
    <xf numFmtId="198" fontId="46" fillId="38" borderId="7" applyNumberFormat="0" applyFont="0" applyAlignment="0"/>
    <xf numFmtId="0" fontId="47" fillId="0" borderId="13" applyNumberFormat="0" applyAlignment="0" applyProtection="0">
      <alignment horizontal="left" vertical="center"/>
    </xf>
    <xf numFmtId="169" fontId="47" fillId="0" borderId="13" applyNumberFormat="0" applyAlignment="0" applyProtection="0">
      <alignment horizontal="left" vertical="center"/>
    </xf>
    <xf numFmtId="0" fontId="47" fillId="0" borderId="1">
      <alignment horizontal="left" vertical="center"/>
    </xf>
    <xf numFmtId="169" fontId="47" fillId="0" borderId="1">
      <alignment horizontal="left" vertical="center"/>
    </xf>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49" fillId="0" borderId="15"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0" fontId="49" fillId="0" borderId="15"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51"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0" fontId="51"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3" fillId="0" borderId="18"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0" fontId="53" fillId="0" borderId="18"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99" fontId="9" fillId="0" borderId="0"/>
    <xf numFmtId="199" fontId="9" fillId="0" borderId="0"/>
    <xf numFmtId="199" fontId="9" fillId="0" borderId="0"/>
    <xf numFmtId="199" fontId="9" fillId="0" borderId="0"/>
    <xf numFmtId="199" fontId="9" fillId="0" borderId="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9" fillId="0" borderId="0" applyNumberFormat="0" applyFont="0" applyFill="0" applyBorder="0" applyProtection="0">
      <alignment horizontal="left" vertical="center"/>
    </xf>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37" fontId="9" fillId="0" borderId="0" applyFont="0" applyFill="0" applyBorder="0" applyAlignment="0" applyProtection="0"/>
    <xf numFmtId="0" fontId="25" fillId="9" borderId="0"/>
    <xf numFmtId="0" fontId="25" fillId="9" borderId="0"/>
    <xf numFmtId="0" fontId="25" fillId="9" borderId="0"/>
    <xf numFmtId="0" fontId="25" fillId="9" borderId="0"/>
    <xf numFmtId="0" fontId="25" fillId="9" borderId="0"/>
    <xf numFmtId="0" fontId="25" fillId="9" borderId="0"/>
    <xf numFmtId="0" fontId="25" fillId="9" borderId="0"/>
    <xf numFmtId="0" fontId="25" fillId="9" borderId="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201" fontId="9" fillId="0" borderId="3" applyFont="0" applyFill="0" applyBorder="0" applyAlignment="0" applyProtection="0">
      <alignment horizontal="centerContinuous"/>
    </xf>
    <xf numFmtId="0" fontId="57" fillId="39" borderId="0" applyBorder="0"/>
    <xf numFmtId="169" fontId="57" fillId="39" borderId="0" applyBorder="0"/>
    <xf numFmtId="0" fontId="58" fillId="0" borderId="0">
      <alignment vertical="center"/>
    </xf>
    <xf numFmtId="169" fontId="58" fillId="0" borderId="0">
      <alignment vertical="center"/>
    </xf>
    <xf numFmtId="2" fontId="59" fillId="0" borderId="20">
      <alignment horizontal="center"/>
    </xf>
    <xf numFmtId="202"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0" fontId="9" fillId="0" borderId="0" applyFont="0" applyFill="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206" fontId="9" fillId="0" borderId="0"/>
    <xf numFmtId="206"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6" fontId="61" fillId="0" borderId="0"/>
    <xf numFmtId="206" fontId="61" fillId="0" borderId="0"/>
    <xf numFmtId="206" fontId="61" fillId="0" borderId="0"/>
    <xf numFmtId="207" fontId="9" fillId="0" borderId="0"/>
    <xf numFmtId="207" fontId="9" fillId="0" borderId="0"/>
    <xf numFmtId="207" fontId="9" fillId="0" borderId="0"/>
    <xf numFmtId="206" fontId="9" fillId="0" borderId="0"/>
    <xf numFmtId="206" fontId="9" fillId="0" borderId="0"/>
    <xf numFmtId="206" fontId="9" fillId="0" borderId="0"/>
    <xf numFmtId="207" fontId="9" fillId="0" borderId="0"/>
    <xf numFmtId="206" fontId="9" fillId="0" borderId="0"/>
    <xf numFmtId="206" fontId="9" fillId="0" borderId="0"/>
    <xf numFmtId="206"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1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9" fillId="0" borderId="0"/>
    <xf numFmtId="0" fontId="9" fillId="0" borderId="0"/>
    <xf numFmtId="0" fontId="20"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9" fillId="0" borderId="0"/>
    <xf numFmtId="0" fontId="13" fillId="0" borderId="0"/>
    <xf numFmtId="0" fontId="9" fillId="0" borderId="0"/>
    <xf numFmtId="0" fontId="13" fillId="0" borderId="0"/>
    <xf numFmtId="169" fontId="9" fillId="0" borderId="0"/>
    <xf numFmtId="0" fontId="13" fillId="0" borderId="0"/>
    <xf numFmtId="0" fontId="13" fillId="0" borderId="0"/>
    <xf numFmtId="0" fontId="13" fillId="0" borderId="0"/>
    <xf numFmtId="0" fontId="9" fillId="0" borderId="0"/>
    <xf numFmtId="169" fontId="9" fillId="0" borderId="0"/>
    <xf numFmtId="0" fontId="9" fillId="0" borderId="0"/>
    <xf numFmtId="0" fontId="9" fillId="0" borderId="0"/>
    <xf numFmtId="0" fontId="9" fillId="0" borderId="0"/>
    <xf numFmtId="0" fontId="9" fillId="0" borderId="0"/>
    <xf numFmtId="0" fontId="20"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1" fillId="0" borderId="0"/>
    <xf numFmtId="0" fontId="9"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18" fillId="0" borderId="0"/>
    <xf numFmtId="37" fontId="18" fillId="0" borderId="0"/>
    <xf numFmtId="0" fontId="13" fillId="0" borderId="0"/>
    <xf numFmtId="0" fontId="13" fillId="0" borderId="0"/>
    <xf numFmtId="0" fontId="13" fillId="0" borderId="0"/>
    <xf numFmtId="0" fontId="13" fillId="0" borderId="0"/>
    <xf numFmtId="0" fontId="23" fillId="0" borderId="0"/>
    <xf numFmtId="0" fontId="1" fillId="0" borderId="0"/>
    <xf numFmtId="0" fontId="9"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1" fillId="0" borderId="0"/>
    <xf numFmtId="0" fontId="9"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23" fillId="0" borderId="0"/>
    <xf numFmtId="169" fontId="23" fillId="0" borderId="0"/>
    <xf numFmtId="0" fontId="9" fillId="0" borderId="0"/>
    <xf numFmtId="0" fontId="1"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23" fillId="0" borderId="0"/>
    <xf numFmtId="0"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9" fillId="0" borderId="0"/>
    <xf numFmtId="37" fontId="18" fillId="0" borderId="0"/>
    <xf numFmtId="0" fontId="9" fillId="0" borderId="0"/>
    <xf numFmtId="37" fontId="18" fillId="0" borderId="0"/>
    <xf numFmtId="0"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62"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37" fontId="18" fillId="0" borderId="0"/>
    <xf numFmtId="169" fontId="9" fillId="0" borderId="0"/>
    <xf numFmtId="0" fontId="9" fillId="0" borderId="0"/>
    <xf numFmtId="0" fontId="9" fillId="0" borderId="0"/>
    <xf numFmtId="0" fontId="9" fillId="0" borderId="0"/>
    <xf numFmtId="0" fontId="9" fillId="0" borderId="0"/>
    <xf numFmtId="37" fontId="18"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23" fillId="0" borderId="0"/>
    <xf numFmtId="0" fontId="9" fillId="0" borderId="0"/>
    <xf numFmtId="0" fontId="9" fillId="0" borderId="0"/>
    <xf numFmtId="169" fontId="9" fillId="0" borderId="0"/>
    <xf numFmtId="7" fontId="18"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169" fontId="23" fillId="0" borderId="0"/>
    <xf numFmtId="0" fontId="1" fillId="0" borderId="0"/>
    <xf numFmtId="0" fontId="1"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37" fontId="18" fillId="0" borderId="0"/>
    <xf numFmtId="37" fontId="18" fillId="0" borderId="0"/>
    <xf numFmtId="0" fontId="9" fillId="0" borderId="0"/>
    <xf numFmtId="0" fontId="9" fillId="0" borderId="0"/>
    <xf numFmtId="0" fontId="9" fillId="0" borderId="0"/>
    <xf numFmtId="37" fontId="18" fillId="0" borderId="0"/>
    <xf numFmtId="169" fontId="9" fillId="0" borderId="0"/>
    <xf numFmtId="37" fontId="18" fillId="0" borderId="0"/>
    <xf numFmtId="0" fontId="9" fillId="0" borderId="0"/>
    <xf numFmtId="37" fontId="18" fillId="0" borderId="0"/>
    <xf numFmtId="37" fontId="18" fillId="0" borderId="0"/>
    <xf numFmtId="0" fontId="9" fillId="0" borderId="0"/>
    <xf numFmtId="0" fontId="9" fillId="0" borderId="0"/>
    <xf numFmtId="0" fontId="1" fillId="0" borderId="0"/>
    <xf numFmtId="0" fontId="9"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3" fillId="0" borderId="0"/>
    <xf numFmtId="0" fontId="23" fillId="0" borderId="0"/>
    <xf numFmtId="0" fontId="1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23" fillId="0" borderId="0"/>
    <xf numFmtId="0" fontId="9" fillId="0" borderId="0"/>
    <xf numFmtId="0" fontId="9" fillId="0" borderId="0"/>
    <xf numFmtId="0" fontId="23" fillId="0" borderId="0"/>
    <xf numFmtId="0" fontId="9" fillId="0" borderId="0"/>
    <xf numFmtId="0" fontId="23" fillId="0" borderId="0"/>
    <xf numFmtId="0" fontId="9" fillId="0" borderId="0"/>
    <xf numFmtId="0" fontId="9" fillId="0" borderId="0"/>
    <xf numFmtId="0" fontId="23" fillId="0" borderId="0"/>
    <xf numFmtId="0" fontId="1"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0" fontId="9" fillId="0" borderId="0"/>
    <xf numFmtId="0" fontId="9" fillId="0" borderId="0"/>
    <xf numFmtId="0" fontId="9" fillId="0" borderId="0"/>
    <xf numFmtId="37" fontId="18" fillId="0" borderId="0"/>
    <xf numFmtId="37" fontId="18"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37" fontId="18" fillId="0" borderId="0"/>
    <xf numFmtId="37" fontId="18" fillId="0" borderId="0"/>
    <xf numFmtId="37" fontId="18" fillId="0" borderId="0"/>
    <xf numFmtId="0" fontId="9" fillId="0" borderId="0"/>
    <xf numFmtId="37" fontId="18" fillId="0" borderId="0"/>
    <xf numFmtId="0" fontId="9" fillId="0" borderId="0"/>
    <xf numFmtId="37" fontId="18" fillId="0" borderId="0"/>
    <xf numFmtId="37" fontId="18" fillId="0" borderId="0"/>
    <xf numFmtId="0" fontId="9" fillId="0" borderId="0"/>
    <xf numFmtId="37" fontId="18" fillId="0" borderId="0"/>
    <xf numFmtId="0" fontId="9" fillId="0" borderId="0"/>
    <xf numFmtId="0" fontId="9" fillId="0" borderId="0"/>
    <xf numFmtId="0" fontId="9"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37" fontId="18" fillId="0" borderId="0"/>
    <xf numFmtId="0" fontId="9" fillId="0" borderId="0"/>
    <xf numFmtId="37" fontId="18" fillId="0" borderId="0"/>
    <xf numFmtId="37" fontId="18" fillId="0" borderId="0"/>
    <xf numFmtId="37" fontId="18"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39" fontId="63" fillId="0" borderId="0"/>
    <xf numFmtId="0" fontId="23" fillId="0" borderId="0"/>
    <xf numFmtId="39" fontId="63" fillId="0" borderId="0"/>
    <xf numFmtId="0" fontId="23" fillId="0" borderId="0"/>
    <xf numFmtId="0" fontId="9" fillId="0" borderId="0"/>
    <xf numFmtId="39" fontId="63" fillId="0" borderId="0"/>
    <xf numFmtId="0" fontId="23" fillId="0" borderId="0"/>
    <xf numFmtId="39" fontId="63" fillId="0" borderId="0"/>
    <xf numFmtId="0" fontId="23" fillId="0" borderId="0"/>
    <xf numFmtId="0" fontId="9" fillId="0" borderId="0"/>
    <xf numFmtId="39" fontId="63"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9"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0" fontId="1" fillId="0" borderId="0"/>
    <xf numFmtId="0" fontId="1" fillId="0" borderId="0"/>
    <xf numFmtId="0" fontId="9"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37" fontId="18" fillId="0" borderId="0"/>
    <xf numFmtId="37" fontId="18" fillId="0" borderId="0"/>
    <xf numFmtId="37" fontId="18" fillId="0" borderId="0"/>
    <xf numFmtId="0" fontId="9" fillId="0" borderId="0"/>
    <xf numFmtId="37" fontId="18" fillId="0" borderId="0"/>
    <xf numFmtId="37" fontId="18" fillId="0" borderId="0"/>
    <xf numFmtId="37" fontId="18"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37" fontId="18" fillId="0" borderId="0"/>
    <xf numFmtId="0" fontId="9" fillId="0" borderId="0"/>
    <xf numFmtId="37" fontId="18" fillId="0" borderId="0"/>
    <xf numFmtId="37" fontId="18" fillId="0" borderId="0"/>
    <xf numFmtId="37" fontId="18" fillId="0" borderId="0"/>
    <xf numFmtId="0" fontId="9" fillId="0" borderId="0"/>
    <xf numFmtId="37" fontId="18" fillId="0" borderId="0"/>
    <xf numFmtId="0" fontId="9" fillId="0" borderId="0"/>
    <xf numFmtId="37" fontId="18"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37" fontId="18"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23"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1"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37" fontId="18" fillId="0" borderId="0"/>
    <xf numFmtId="0" fontId="1" fillId="0" borderId="0"/>
    <xf numFmtId="0" fontId="64" fillId="0" borderId="0"/>
    <xf numFmtId="0" fontId="1" fillId="0" borderId="0"/>
    <xf numFmtId="0" fontId="1" fillId="0" borderId="0"/>
    <xf numFmtId="0" fontId="1" fillId="0" borderId="0"/>
    <xf numFmtId="0" fontId="9" fillId="0" borderId="0"/>
    <xf numFmtId="0" fontId="1" fillId="0" borderId="0"/>
    <xf numFmtId="0" fontId="23"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9"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9" fillId="0" borderId="0"/>
    <xf numFmtId="0" fontId="9" fillId="0" borderId="0"/>
    <xf numFmtId="0" fontId="9" fillId="0" borderId="0"/>
    <xf numFmtId="0" fontId="9" fillId="0" borderId="0"/>
    <xf numFmtId="0" fontId="23" fillId="0" borderId="0"/>
    <xf numFmtId="169" fontId="23" fillId="0" borderId="0"/>
    <xf numFmtId="0" fontId="1" fillId="0" borderId="0"/>
    <xf numFmtId="0" fontId="9" fillId="0" borderId="0"/>
    <xf numFmtId="169"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1" fillId="0" borderId="0"/>
    <xf numFmtId="0" fontId="13" fillId="0" borderId="0"/>
    <xf numFmtId="0" fontId="13" fillId="0" borderId="0"/>
    <xf numFmtId="0" fontId="1" fillId="0" borderId="0"/>
    <xf numFmtId="0" fontId="23" fillId="0" borderId="0"/>
    <xf numFmtId="169" fontId="23" fillId="0" borderId="0"/>
    <xf numFmtId="0" fontId="1" fillId="0" borderId="0"/>
    <xf numFmtId="0" fontId="9" fillId="0" borderId="0"/>
    <xf numFmtId="0" fontId="13" fillId="0" borderId="0"/>
    <xf numFmtId="0" fontId="23" fillId="0" borderId="0"/>
    <xf numFmtId="0" fontId="13" fillId="0" borderId="0"/>
    <xf numFmtId="0" fontId="23" fillId="0" borderId="0"/>
    <xf numFmtId="0" fontId="13" fillId="0" borderId="0"/>
    <xf numFmtId="169"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169" fontId="2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169" fontId="23" fillId="0" borderId="0"/>
    <xf numFmtId="37" fontId="18" fillId="0" borderId="0"/>
    <xf numFmtId="37" fontId="18"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7" fontId="18" fillId="0" borderId="0"/>
    <xf numFmtId="0" fontId="9" fillId="0" borderId="0"/>
    <xf numFmtId="0"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18"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37" fontId="23"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37" fontId="23" fillId="0" borderId="0"/>
    <xf numFmtId="37" fontId="1" fillId="0" borderId="0"/>
    <xf numFmtId="0" fontId="23" fillId="0" borderId="0"/>
    <xf numFmtId="169" fontId="23" fillId="0" borderId="0"/>
    <xf numFmtId="37" fontId="18" fillId="0" borderId="0"/>
    <xf numFmtId="7" fontId="18" fillId="0" borderId="0"/>
    <xf numFmtId="37" fontId="18" fillId="0" borderId="0"/>
    <xf numFmtId="7" fontId="18" fillId="0" borderId="0"/>
    <xf numFmtId="7" fontId="18" fillId="0" borderId="0"/>
    <xf numFmtId="0" fontId="9" fillId="0" borderId="0"/>
    <xf numFmtId="0" fontId="9" fillId="0" borderId="0"/>
    <xf numFmtId="0" fontId="9"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37" fontId="18"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23" fillId="0" borderId="0"/>
    <xf numFmtId="37" fontId="18" fillId="0" borderId="0"/>
    <xf numFmtId="0" fontId="9" fillId="0" borderId="0"/>
    <xf numFmtId="0" fontId="13" fillId="0" borderId="0"/>
    <xf numFmtId="0" fontId="13" fillId="0" borderId="0"/>
    <xf numFmtId="0" fontId="23" fillId="0" borderId="0"/>
    <xf numFmtId="0" fontId="13" fillId="0" borderId="0"/>
    <xf numFmtId="0" fontId="23" fillId="0" borderId="0"/>
    <xf numFmtId="0" fontId="13" fillId="0" borderId="0"/>
    <xf numFmtId="169" fontId="23" fillId="0" borderId="0"/>
    <xf numFmtId="0" fontId="13" fillId="0" borderId="0"/>
    <xf numFmtId="0" fontId="13" fillId="0" borderId="0"/>
    <xf numFmtId="0" fontId="13" fillId="0" borderId="0"/>
    <xf numFmtId="0" fontId="65"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3" fillId="0" borderId="0"/>
    <xf numFmtId="169"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169" fontId="2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9" fillId="0" borderId="0"/>
    <xf numFmtId="0" fontId="9" fillId="0" borderId="0"/>
    <xf numFmtId="0" fontId="1"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0" fontId="9" fillId="0" borderId="0"/>
    <xf numFmtId="169" fontId="9" fillId="0" borderId="0"/>
    <xf numFmtId="0" fontId="9" fillId="0" borderId="0"/>
    <xf numFmtId="0" fontId="9" fillId="0" borderId="0"/>
    <xf numFmtId="0" fontId="9" fillId="0" borderId="0"/>
    <xf numFmtId="0" fontId="9" fillId="0" borderId="0"/>
    <xf numFmtId="169" fontId="23" fillId="0" borderId="0"/>
    <xf numFmtId="0"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23" fillId="0" borderId="0"/>
    <xf numFmtId="169" fontId="23" fillId="0" borderId="0"/>
    <xf numFmtId="0" fontId="1" fillId="0" borderId="0"/>
    <xf numFmtId="0" fontId="9" fillId="0" borderId="0"/>
    <xf numFmtId="38" fontId="66" fillId="0" borderId="0"/>
    <xf numFmtId="0"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13" fillId="16" borderId="21" applyNumberFormat="0" applyFont="0" applyAlignment="0" applyProtection="0"/>
    <xf numFmtId="0" fontId="9" fillId="16" borderId="21" applyNumberFormat="0" applyFont="0" applyAlignment="0" applyProtection="0"/>
    <xf numFmtId="0" fontId="13" fillId="16" borderId="21" applyNumberFormat="0" applyFont="0" applyAlignment="0" applyProtection="0"/>
    <xf numFmtId="0" fontId="23" fillId="16" borderId="21" applyNumberFormat="0" applyFont="0" applyAlignment="0" applyProtection="0"/>
    <xf numFmtId="0" fontId="13" fillId="16" borderId="21" applyNumberFormat="0" applyFont="0" applyAlignment="0" applyProtection="0"/>
    <xf numFmtId="0" fontId="23" fillId="16" borderId="21" applyNumberFormat="0" applyFont="0" applyAlignment="0" applyProtection="0"/>
    <xf numFmtId="0" fontId="18"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208"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40" borderId="0">
      <alignment horizontal="right"/>
    </xf>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40" fontId="68" fillId="41" borderId="0">
      <alignment horizontal="right"/>
    </xf>
    <xf numFmtId="0" fontId="69" fillId="41" borderId="0">
      <alignment horizontal="right"/>
    </xf>
    <xf numFmtId="169" fontId="69" fillId="41" borderId="0">
      <alignment horizontal="right"/>
    </xf>
    <xf numFmtId="0" fontId="70" fillId="41" borderId="8"/>
    <xf numFmtId="169" fontId="70" fillId="41" borderId="8"/>
    <xf numFmtId="0" fontId="70" fillId="0" borderId="0" applyBorder="0">
      <alignment horizontal="centerContinuous"/>
    </xf>
    <xf numFmtId="169" fontId="70" fillId="0" borderId="0" applyBorder="0">
      <alignment horizontal="centerContinuous"/>
    </xf>
    <xf numFmtId="0" fontId="71" fillId="0" borderId="0" applyBorder="0">
      <alignment horizontal="centerContinuous"/>
    </xf>
    <xf numFmtId="169" fontId="71" fillId="0" borderId="0" applyBorder="0">
      <alignment horizontal="centerContinuous"/>
    </xf>
    <xf numFmtId="37" fontId="72" fillId="0" borderId="0" applyNumberFormat="0" applyFill="0" applyBorder="0" applyAlignment="0" applyProtection="0"/>
    <xf numFmtId="209" fontId="73" fillId="0" borderId="0">
      <alignment horizontal="left"/>
    </xf>
    <xf numFmtId="42" fontId="9" fillId="0" borderId="0" applyFont="0" applyFill="0" applyBorder="0" applyAlignment="0" applyProtection="0"/>
    <xf numFmtId="44" fontId="9" fillId="0" borderId="0" applyFont="0" applyFill="0" applyBorder="0" applyAlignment="0" applyProtection="0"/>
    <xf numFmtId="168" fontId="13" fillId="0" borderId="0" applyFont="0" applyFill="0" applyBorder="0" applyAlignment="0" applyProtection="0">
      <protection locked="0"/>
    </xf>
    <xf numFmtId="10" fontId="13" fillId="0" borderId="0" applyFont="0" applyFill="0" applyBorder="0" applyAlignment="0" applyProtection="0">
      <protection locked="0"/>
    </xf>
    <xf numFmtId="10" fontId="9" fillId="0" borderId="0" applyFont="0" applyFill="0" applyBorder="0" applyAlignment="0" applyProtection="0">
      <alignment horizontal="center" vertical="center"/>
    </xf>
    <xf numFmtId="9" fontId="29" fillId="0" borderId="0"/>
    <xf numFmtId="9" fontId="29" fillId="0" borderId="0"/>
    <xf numFmtId="168" fontId="29" fillId="0" borderId="0"/>
    <xf numFmtId="168" fontId="29" fillId="0" borderId="0"/>
    <xf numFmtId="10" fontId="29" fillId="0" borderId="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29" fillId="0" borderId="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9" fillId="41" borderId="0"/>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2" fontId="29" fillId="0" borderId="0"/>
    <xf numFmtId="0" fontId="75" fillId="0" borderId="23"/>
    <xf numFmtId="169" fontId="75" fillId="0" borderId="23"/>
    <xf numFmtId="37" fontId="76" fillId="0" borderId="0">
      <alignment horizontal="left"/>
    </xf>
    <xf numFmtId="14" fontId="9" fillId="43" borderId="12" applyFont="0" applyAlignment="0">
      <protection locked="0"/>
    </xf>
    <xf numFmtId="37" fontId="77" fillId="0" borderId="0" applyNumberFormat="0" applyFill="0" applyBorder="0" applyAlignment="0" applyProtection="0"/>
    <xf numFmtId="167" fontId="9" fillId="0" borderId="0" applyNumberFormat="0" applyFill="0" applyBorder="0" applyAlignment="0" applyProtection="0">
      <alignment horizontal="left"/>
    </xf>
    <xf numFmtId="37" fontId="9" fillId="0" borderId="0">
      <alignment horizontal="right"/>
    </xf>
    <xf numFmtId="37" fontId="9" fillId="0" borderId="0">
      <alignment horizontal="right"/>
    </xf>
    <xf numFmtId="37" fontId="9" fillId="0" borderId="0">
      <alignment horizontal="right"/>
    </xf>
    <xf numFmtId="37" fontId="9" fillId="0" borderId="0">
      <alignment horizontal="right"/>
    </xf>
    <xf numFmtId="37" fontId="9" fillId="0" borderId="0">
      <alignment horizontal="right"/>
    </xf>
    <xf numFmtId="14" fontId="9" fillId="44" borderId="12" applyFont="0" applyAlignment="0"/>
    <xf numFmtId="4" fontId="25" fillId="0" borderId="0"/>
    <xf numFmtId="4" fontId="25" fillId="0" borderId="0"/>
    <xf numFmtId="4" fontId="25" fillId="0" borderId="0"/>
    <xf numFmtId="4" fontId="25" fillId="0" borderId="0"/>
    <xf numFmtId="4" fontId="25" fillId="0" borderId="0"/>
    <xf numFmtId="0" fontId="78" fillId="0" borderId="0"/>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2" fontId="9" fillId="0" borderId="0" applyFon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3" fillId="0" borderId="0" applyNumberFormat="0" applyFill="0" applyBorder="0" applyProtection="0">
      <alignment horizontal="right"/>
    </xf>
    <xf numFmtId="0" fontId="20" fillId="0" borderId="0" applyNumberFormat="0" applyBorder="0" applyAlignment="0"/>
    <xf numFmtId="0" fontId="79" fillId="0" borderId="0" applyNumberFormat="0" applyBorder="0" applyAlignment="0"/>
    <xf numFmtId="0" fontId="36" fillId="0" borderId="0" applyNumberFormat="0" applyBorder="0" applyAlignment="0"/>
    <xf numFmtId="169" fontId="36" fillId="0" borderId="0" applyNumberFormat="0" applyBorder="0" applyAlignment="0"/>
    <xf numFmtId="0" fontId="80" fillId="0" borderId="0" applyNumberFormat="0" applyBorder="0" applyAlignment="0"/>
    <xf numFmtId="0" fontId="79" fillId="20" borderId="0" applyNumberFormat="0" applyBorder="0" applyAlignment="0"/>
    <xf numFmtId="0" fontId="81" fillId="0" borderId="24"/>
    <xf numFmtId="169" fontId="81" fillId="0" borderId="24"/>
    <xf numFmtId="0" fontId="47" fillId="0" borderId="0">
      <alignment horizontal="center"/>
    </xf>
    <xf numFmtId="0" fontId="82" fillId="0" borderId="0">
      <alignment vertical="center"/>
    </xf>
    <xf numFmtId="169" fontId="82" fillId="0" borderId="0">
      <alignment vertical="center"/>
    </xf>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9" fillId="0" borderId="0" applyFont="0" applyAlignment="0"/>
    <xf numFmtId="49" fontId="47" fillId="0" borderId="0" applyFont="0" applyFill="0" applyBorder="0" applyAlignment="0" applyProtection="0"/>
    <xf numFmtId="49" fontId="9" fillId="0" borderId="0"/>
    <xf numFmtId="49" fontId="9" fillId="0" borderId="0"/>
    <xf numFmtId="49" fontId="9" fillId="0" borderId="0"/>
    <xf numFmtId="49" fontId="9" fillId="0" borderId="0"/>
    <xf numFmtId="49" fontId="9" fillId="0" borderId="0"/>
    <xf numFmtId="210" fontId="47" fillId="0" borderId="0" applyFont="0" applyFill="0" applyBorder="0" applyAlignment="0" applyProtection="0"/>
    <xf numFmtId="40" fontId="16" fillId="0" borderId="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209" fontId="9" fillId="0" borderId="2" applyNumberFormat="0" applyFont="0" applyFill="0" applyAlignment="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6"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6"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0" fontId="9" fillId="0" borderId="0">
      <alignment vertical="top"/>
    </xf>
    <xf numFmtId="212" fontId="86" fillId="0" borderId="0" applyFont="0" applyFill="0" applyBorder="0" applyAlignment="0" applyProtection="0"/>
    <xf numFmtId="213" fontId="44" fillId="0" borderId="0" applyFont="0" applyFill="0" applyBorder="0" applyAlignment="0" applyProtection="0"/>
    <xf numFmtId="214" fontId="44" fillId="0" borderId="0" applyFont="0" applyFill="0" applyBorder="0" applyAlignment="0" applyProtection="0"/>
    <xf numFmtId="215" fontId="44" fillId="0" borderId="0" applyFont="0" applyFill="0" applyBorder="0" applyAlignment="0" applyProtection="0"/>
    <xf numFmtId="0" fontId="87" fillId="45" borderId="27"/>
    <xf numFmtId="0" fontId="87" fillId="45" borderId="27"/>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49" fontId="89" fillId="0" borderId="0" applyFill="0" applyBorder="0" applyAlignment="0" applyProtection="0"/>
    <xf numFmtId="37" fontId="90" fillId="10" borderId="28">
      <alignment horizontal="centerContinuous"/>
    </xf>
    <xf numFmtId="0" fontId="9" fillId="0" borderId="0" applyNumberFormat="0" applyFont="0" applyFill="0" applyBorder="0" applyProtection="0">
      <alignment horizontal="center" vertical="center" wrapText="1"/>
    </xf>
    <xf numFmtId="0" fontId="22"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216" fontId="91" fillId="0" borderId="0"/>
    <xf numFmtId="217" fontId="9" fillId="0" borderId="0"/>
    <xf numFmtId="216" fontId="91" fillId="0" borderId="0"/>
    <xf numFmtId="217" fontId="9" fillId="0" borderId="0"/>
    <xf numFmtId="218" fontId="9" fillId="0" borderId="0" applyFont="0" applyFill="0" applyBorder="0" applyAlignment="0" applyProtection="0"/>
    <xf numFmtId="0" fontId="92" fillId="0" borderId="0" applyNumberFormat="0" applyFill="0" applyBorder="0" applyAlignment="0" applyProtection="0">
      <alignment vertical="top"/>
      <protection locked="0"/>
    </xf>
    <xf numFmtId="209" fontId="9" fillId="0" borderId="0" applyFont="0" applyFill="0" applyBorder="0" applyAlignment="0" applyProtection="0"/>
    <xf numFmtId="0" fontId="91" fillId="0" borderId="0" applyFont="0" applyFill="0" applyBorder="0" applyAlignment="0" applyProtection="0"/>
    <xf numFmtId="209" fontId="9" fillId="0" borderId="0" applyFont="0" applyFill="0" applyBorder="0" applyAlignment="0" applyProtection="0"/>
    <xf numFmtId="219" fontId="9" fillId="0" borderId="0" applyFont="0" applyFill="0" applyBorder="0" applyAlignment="0" applyProtection="0"/>
    <xf numFmtId="0" fontId="91" fillId="0" borderId="0" applyFont="0" applyFill="0" applyBorder="0" applyAlignment="0" applyProtection="0"/>
    <xf numFmtId="220" fontId="9" fillId="0" borderId="0" applyFont="0" applyFill="0" applyBorder="0" applyAlignment="0" applyProtection="0"/>
    <xf numFmtId="219" fontId="9" fillId="0" borderId="0" applyFont="0" applyFill="0" applyBorder="0" applyAlignment="0" applyProtection="0"/>
    <xf numFmtId="220" fontId="9" fillId="0" borderId="0" applyFont="0" applyFill="0" applyBorder="0" applyAlignment="0" applyProtection="0"/>
    <xf numFmtId="39" fontId="9" fillId="0" borderId="0" applyFont="0" applyFill="0" applyBorder="0" applyAlignment="0" applyProtection="0"/>
    <xf numFmtId="0" fontId="91" fillId="0" borderId="0" applyFont="0" applyFill="0" applyBorder="0" applyAlignment="0" applyProtection="0"/>
    <xf numFmtId="39" fontId="9" fillId="0" borderId="0" applyFont="0" applyFill="0" applyBorder="0" applyAlignment="0" applyProtection="0"/>
    <xf numFmtId="221" fontId="9" fillId="0" borderId="0" applyFont="0" applyFill="0" applyBorder="0" applyAlignment="0" applyProtection="0"/>
    <xf numFmtId="0" fontId="91" fillId="0" borderId="0" applyFont="0" applyFill="0" applyBorder="0" applyAlignment="0" applyProtection="0"/>
    <xf numFmtId="202" fontId="9" fillId="0" borderId="0" applyFont="0" applyFill="0" applyBorder="0" applyAlignment="0" applyProtection="0"/>
    <xf numFmtId="221" fontId="9" fillId="0" borderId="0" applyFont="0" applyFill="0" applyBorder="0" applyAlignment="0" applyProtection="0"/>
    <xf numFmtId="202" fontId="9" fillId="0" borderId="0" applyFont="0" applyFill="0" applyBorder="0" applyAlignment="0" applyProtection="0"/>
    <xf numFmtId="222" fontId="9" fillId="0" borderId="0" applyFont="0" applyFill="0" applyBorder="0" applyAlignment="0" applyProtection="0"/>
    <xf numFmtId="0" fontId="91" fillId="0" borderId="0" applyFont="0" applyFill="0" applyBorder="0" applyAlignment="0" applyProtection="0"/>
    <xf numFmtId="167" fontId="9" fillId="0" borderId="0" applyFont="0" applyFill="0" applyBorder="0" applyAlignment="0" applyProtection="0"/>
    <xf numFmtId="222" fontId="9" fillId="0" borderId="0" applyFont="0" applyFill="0" applyBorder="0" applyAlignment="0" applyProtection="0"/>
    <xf numFmtId="167" fontId="9" fillId="0" borderId="0" applyFont="0" applyFill="0" applyBorder="0" applyAlignment="0" applyProtection="0"/>
    <xf numFmtId="223" fontId="9" fillId="0" borderId="0" applyFont="0" applyFill="0" applyBorder="0" applyAlignment="0" applyProtection="0"/>
    <xf numFmtId="0" fontId="91" fillId="0" borderId="0" applyFont="0" applyFill="0" applyBorder="0" applyAlignment="0" applyProtection="0"/>
    <xf numFmtId="224" fontId="9" fillId="0" borderId="0" applyFont="0" applyFill="0" applyBorder="0" applyAlignment="0" applyProtection="0"/>
    <xf numFmtId="223" fontId="9" fillId="0" borderId="0" applyFont="0" applyFill="0" applyBorder="0" applyAlignment="0" applyProtection="0"/>
    <xf numFmtId="224" fontId="9" fillId="0" borderId="0" applyFont="0" applyFill="0" applyBorder="0" applyAlignment="0" applyProtection="0"/>
    <xf numFmtId="225" fontId="9" fillId="0" borderId="0" applyFont="0" applyFill="0" applyBorder="0" applyAlignment="0" applyProtection="0"/>
    <xf numFmtId="0" fontId="91" fillId="0" borderId="0" applyFont="0" applyFill="0" applyBorder="0" applyAlignment="0" applyProtection="0"/>
    <xf numFmtId="226" fontId="9" fillId="0" borderId="0" applyFont="0" applyFill="0" applyBorder="0" applyAlignment="0" applyProtection="0"/>
    <xf numFmtId="225" fontId="9" fillId="0" borderId="0" applyFont="0" applyFill="0" applyBorder="0" applyAlignment="0" applyProtection="0"/>
    <xf numFmtId="226" fontId="9" fillId="0" borderId="0" applyFont="0" applyFill="0" applyBorder="0" applyAlignment="0" applyProtection="0"/>
    <xf numFmtId="227" fontId="92" fillId="0" borderId="0" applyFont="0" applyFill="0" applyBorder="0" applyAlignment="0" applyProtection="0"/>
    <xf numFmtId="228" fontId="93" fillId="0" borderId="0"/>
    <xf numFmtId="229" fontId="92" fillId="0" borderId="0" applyFont="0" applyFill="0" applyBorder="0" applyAlignment="0" applyProtection="0"/>
    <xf numFmtId="0" fontId="9" fillId="0" borderId="0"/>
    <xf numFmtId="188" fontId="9" fillId="0" borderId="0" applyBorder="0"/>
    <xf numFmtId="230" fontId="93" fillId="0" borderId="0"/>
    <xf numFmtId="230" fontId="94" fillId="0" borderId="0"/>
    <xf numFmtId="231" fontId="93" fillId="0" borderId="0"/>
    <xf numFmtId="232" fontId="95" fillId="0" borderId="0"/>
    <xf numFmtId="0" fontId="94" fillId="0" borderId="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1"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3" borderId="0" applyNumberFormat="0" applyBorder="0" applyAlignment="0" applyProtection="0"/>
    <xf numFmtId="169" fontId="23" fillId="11"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0" fontId="23" fillId="11" borderId="0" applyNumberFormat="0" applyBorder="0" applyAlignment="0" applyProtection="0"/>
    <xf numFmtId="169" fontId="23" fillId="11"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3"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46" borderId="0" applyNumberFormat="0" applyBorder="0" applyAlignment="0" applyProtection="0"/>
    <xf numFmtId="169" fontId="23" fillId="13"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0" fontId="23" fillId="13" borderId="0" applyNumberFormat="0" applyBorder="0" applyAlignment="0" applyProtection="0"/>
    <xf numFmtId="169" fontId="23" fillId="13"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169" fontId="23" fillId="16" borderId="0" applyNumberFormat="0" applyBorder="0" applyAlignment="0" applyProtection="0"/>
    <xf numFmtId="169" fontId="23" fillId="15"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47" borderId="0" applyNumberFormat="0" applyBorder="0" applyAlignment="0" applyProtection="0"/>
    <xf numFmtId="169" fontId="23" fillId="15" borderId="0" applyNumberFormat="0" applyBorder="0" applyAlignment="0" applyProtection="0"/>
    <xf numFmtId="0" fontId="23" fillId="16"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16"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0" fontId="23" fillId="15" borderId="0" applyNumberFormat="0" applyBorder="0" applyAlignment="0" applyProtection="0"/>
    <xf numFmtId="169" fontId="23" fillId="15"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7"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48" borderId="0" applyNumberFormat="0" applyBorder="0" applyAlignment="0" applyProtection="0"/>
    <xf numFmtId="169" fontId="23" fillId="17"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0" fontId="23" fillId="18" borderId="0" applyNumberFormat="0" applyBorder="0" applyAlignment="0" applyProtection="0"/>
    <xf numFmtId="169" fontId="23" fillId="18"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169" fontId="23" fillId="16" borderId="0" applyNumberFormat="0" applyBorder="0" applyAlignment="0" applyProtection="0"/>
    <xf numFmtId="169" fontId="23" fillId="12"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19" borderId="0" applyNumberFormat="0" applyBorder="0" applyAlignment="0" applyProtection="0"/>
    <xf numFmtId="169" fontId="23" fillId="12" borderId="0" applyNumberFormat="0" applyBorder="0" applyAlignment="0" applyProtection="0"/>
    <xf numFmtId="0" fontId="23" fillId="16" borderId="0" applyNumberFormat="0" applyBorder="0" applyAlignment="0" applyProtection="0"/>
    <xf numFmtId="169" fontId="23" fillId="16" borderId="0" applyNumberFormat="0" applyBorder="0" applyAlignment="0" applyProtection="0"/>
    <xf numFmtId="169" fontId="23" fillId="16" borderId="0" applyNumberFormat="0" applyBorder="0" applyAlignment="0" applyProtection="0"/>
    <xf numFmtId="0" fontId="23" fillId="16"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0" fontId="23" fillId="12" borderId="0" applyNumberFormat="0" applyBorder="0" applyAlignment="0" applyProtection="0"/>
    <xf numFmtId="169" fontId="23" fillId="12" borderId="0" applyNumberFormat="0" applyBorder="0" applyAlignment="0" applyProtection="0"/>
    <xf numFmtId="233" fontId="93" fillId="0" borderId="0"/>
    <xf numFmtId="234" fontId="94" fillId="0" borderId="0"/>
    <xf numFmtId="235" fontId="93" fillId="0" borderId="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169" fontId="23" fillId="20" borderId="0" applyNumberFormat="0" applyBorder="0" applyAlignment="0" applyProtection="0"/>
    <xf numFmtId="169" fontId="23" fillId="19"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49" borderId="0" applyNumberFormat="0" applyBorder="0" applyAlignment="0" applyProtection="0"/>
    <xf numFmtId="169" fontId="23" fillId="19" borderId="0" applyNumberFormat="0" applyBorder="0" applyAlignment="0" applyProtection="0"/>
    <xf numFmtId="0" fontId="23" fillId="20"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0" fontId="23" fillId="14" borderId="0" applyNumberFormat="0" applyBorder="0" applyAlignment="0" applyProtection="0"/>
    <xf numFmtId="169" fontId="23" fillId="14"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23" fillId="22" borderId="0" applyNumberFormat="0" applyBorder="0" applyAlignment="0" applyProtection="0"/>
    <xf numFmtId="169" fontId="23" fillId="21"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50" borderId="0" applyNumberFormat="0" applyBorder="0" applyAlignment="0" applyProtection="0"/>
    <xf numFmtId="169" fontId="23" fillId="21" borderId="0" applyNumberFormat="0" applyBorder="0" applyAlignment="0" applyProtection="0"/>
    <xf numFmtId="0" fontId="23" fillId="22"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0" fontId="23" fillId="21" borderId="0" applyNumberFormat="0" applyBorder="0" applyAlignment="0" applyProtection="0"/>
    <xf numFmtId="169" fontId="23" fillId="21"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169" fontId="23" fillId="20" borderId="0" applyNumberFormat="0" applyBorder="0" applyAlignment="0" applyProtection="0"/>
    <xf numFmtId="169" fontId="23" fillId="17"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51" borderId="0" applyNumberFormat="0" applyBorder="0" applyAlignment="0" applyProtection="0"/>
    <xf numFmtId="169" fontId="23" fillId="17" borderId="0" applyNumberFormat="0" applyBorder="0" applyAlignment="0" applyProtection="0"/>
    <xf numFmtId="0" fontId="23" fillId="20" borderId="0" applyNumberFormat="0" applyBorder="0" applyAlignment="0" applyProtection="0"/>
    <xf numFmtId="169" fontId="23" fillId="20" borderId="0" applyNumberFormat="0" applyBorder="0" applyAlignment="0" applyProtection="0"/>
    <xf numFmtId="169" fontId="23" fillId="20" borderId="0" applyNumberFormat="0" applyBorder="0" applyAlignment="0" applyProtection="0"/>
    <xf numFmtId="0" fontId="23" fillId="20"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0" fontId="23" fillId="17" borderId="0" applyNumberFormat="0" applyBorder="0" applyAlignment="0" applyProtection="0"/>
    <xf numFmtId="169" fontId="23" fillId="17"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0" fontId="23" fillId="19" borderId="0" applyNumberFormat="0" applyBorder="0" applyAlignment="0" applyProtection="0"/>
    <xf numFmtId="169" fontId="23" fillId="19"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23"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169" fontId="23" fillId="22" borderId="0" applyNumberFormat="0" applyBorder="0" applyAlignment="0" applyProtection="0"/>
    <xf numFmtId="169" fontId="23" fillId="23"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52" borderId="0" applyNumberFormat="0" applyBorder="0" applyAlignment="0" applyProtection="0"/>
    <xf numFmtId="169" fontId="23" fillId="23" borderId="0" applyNumberFormat="0" applyBorder="0" applyAlignment="0" applyProtection="0"/>
    <xf numFmtId="0" fontId="23" fillId="22" borderId="0" applyNumberFormat="0" applyBorder="0" applyAlignment="0" applyProtection="0"/>
    <xf numFmtId="169" fontId="23" fillId="22" borderId="0" applyNumberFormat="0" applyBorder="0" applyAlignment="0" applyProtection="0"/>
    <xf numFmtId="169" fontId="23" fillId="22"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0" fontId="23" fillId="23" borderId="0" applyNumberFormat="0" applyBorder="0" applyAlignment="0" applyProtection="0"/>
    <xf numFmtId="169" fontId="23" fillId="23"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4"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96" fillId="49" borderId="0" applyNumberFormat="0" applyBorder="0" applyAlignment="0" applyProtection="0"/>
    <xf numFmtId="169" fontId="24" fillId="24"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0" fontId="24" fillId="24" borderId="0" applyNumberFormat="0" applyBorder="0" applyAlignment="0" applyProtection="0"/>
    <xf numFmtId="169" fontId="24" fillId="2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169" fontId="24" fillId="22" borderId="0" applyNumberFormat="0" applyBorder="0" applyAlignment="0" applyProtection="0"/>
    <xf numFmtId="169" fontId="24" fillId="22" borderId="0" applyNumberFormat="0" applyBorder="0" applyAlignment="0" applyProtection="0"/>
    <xf numFmtId="169" fontId="24" fillId="22"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169" fontId="24" fillId="22" borderId="0" applyNumberFormat="0" applyBorder="0" applyAlignment="0" applyProtection="0"/>
    <xf numFmtId="169" fontId="24" fillId="21" borderId="0" applyNumberFormat="0" applyBorder="0" applyAlignment="0" applyProtection="0"/>
    <xf numFmtId="169" fontId="24" fillId="22" borderId="0" applyNumberFormat="0" applyBorder="0" applyAlignment="0" applyProtection="0"/>
    <xf numFmtId="169" fontId="24" fillId="22" borderId="0" applyNumberFormat="0" applyBorder="0" applyAlignment="0" applyProtection="0"/>
    <xf numFmtId="0" fontId="96" fillId="50" borderId="0" applyNumberFormat="0" applyBorder="0" applyAlignment="0" applyProtection="0"/>
    <xf numFmtId="169" fontId="24" fillId="21" borderId="0" applyNumberFormat="0" applyBorder="0" applyAlignment="0" applyProtection="0"/>
    <xf numFmtId="0" fontId="24" fillId="22" borderId="0" applyNumberFormat="0" applyBorder="0" applyAlignment="0" applyProtection="0"/>
    <xf numFmtId="169" fontId="24" fillId="22" borderId="0" applyNumberFormat="0" applyBorder="0" applyAlignment="0" applyProtection="0"/>
    <xf numFmtId="169" fontId="24" fillId="22" borderId="0" applyNumberFormat="0" applyBorder="0" applyAlignment="0" applyProtection="0"/>
    <xf numFmtId="0" fontId="24" fillId="22"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0" fontId="24" fillId="21" borderId="0" applyNumberFormat="0" applyBorder="0" applyAlignment="0" applyProtection="0"/>
    <xf numFmtId="169" fontId="24" fillId="21"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20" borderId="0" applyNumberFormat="0" applyBorder="0" applyAlignment="0" applyProtection="0"/>
    <xf numFmtId="169" fontId="24" fillId="20" borderId="0" applyNumberFormat="0" applyBorder="0" applyAlignment="0" applyProtection="0"/>
    <xf numFmtId="169" fontId="24" fillId="20"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169" fontId="24" fillId="20" borderId="0" applyNumberFormat="0" applyBorder="0" applyAlignment="0" applyProtection="0"/>
    <xf numFmtId="169" fontId="24" fillId="26" borderId="0" applyNumberFormat="0" applyBorder="0" applyAlignment="0" applyProtection="0"/>
    <xf numFmtId="169" fontId="24" fillId="20" borderId="0" applyNumberFormat="0" applyBorder="0" applyAlignment="0" applyProtection="0"/>
    <xf numFmtId="169" fontId="24" fillId="20" borderId="0" applyNumberFormat="0" applyBorder="0" applyAlignment="0" applyProtection="0"/>
    <xf numFmtId="0" fontId="96" fillId="26" borderId="0" applyNumberFormat="0" applyBorder="0" applyAlignment="0" applyProtection="0"/>
    <xf numFmtId="169" fontId="24" fillId="26" borderId="0" applyNumberFormat="0" applyBorder="0" applyAlignment="0" applyProtection="0"/>
    <xf numFmtId="0" fontId="24" fillId="20" borderId="0" applyNumberFormat="0" applyBorder="0" applyAlignment="0" applyProtection="0"/>
    <xf numFmtId="169" fontId="24" fillId="20" borderId="0" applyNumberFormat="0" applyBorder="0" applyAlignment="0" applyProtection="0"/>
    <xf numFmtId="169" fontId="24" fillId="20"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0" fontId="24" fillId="14"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27"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27"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96" fillId="54" borderId="0" applyNumberFormat="0" applyBorder="0" applyAlignment="0" applyProtection="0"/>
    <xf numFmtId="169" fontId="24" fillId="27" borderId="0" applyNumberFormat="0" applyBorder="0" applyAlignment="0" applyProtection="0"/>
    <xf numFmtId="0" fontId="24" fillId="14" borderId="0" applyNumberFormat="0" applyBorder="0" applyAlignment="0" applyProtection="0"/>
    <xf numFmtId="169" fontId="24" fillId="14" borderId="0" applyNumberFormat="0" applyBorder="0" applyAlignment="0" applyProtection="0"/>
    <xf numFmtId="169" fontId="24" fillId="14" borderId="0" applyNumberFormat="0" applyBorder="0" applyAlignment="0" applyProtection="0"/>
    <xf numFmtId="0" fontId="24" fillId="14"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8"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96" fillId="29" borderId="0" applyNumberFormat="0" applyBorder="0" applyAlignment="0" applyProtection="0"/>
    <xf numFmtId="169" fontId="24" fillId="28"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0" fontId="24" fillId="28" borderId="0" applyNumberFormat="0" applyBorder="0" applyAlignment="0" applyProtection="0"/>
    <xf numFmtId="169" fontId="24" fillId="28"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0" fontId="24" fillId="29" borderId="0" applyNumberFormat="0" applyBorder="0" applyAlignment="0" applyProtection="0"/>
    <xf numFmtId="169" fontId="24" fillId="29"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0" fontId="24" fillId="30" borderId="0" applyNumberFormat="0" applyBorder="0" applyAlignment="0" applyProtection="0"/>
    <xf numFmtId="169" fontId="24" fillId="30"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31" borderId="0" applyNumberFormat="0" applyBorder="0" applyAlignment="0" applyProtection="0"/>
    <xf numFmtId="169" fontId="24" fillId="31" borderId="0" applyNumberFormat="0" applyBorder="0" applyAlignment="0" applyProtection="0"/>
    <xf numFmtId="169" fontId="24" fillId="31"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169" fontId="24" fillId="31" borderId="0" applyNumberFormat="0" applyBorder="0" applyAlignment="0" applyProtection="0"/>
    <xf numFmtId="169" fontId="24" fillId="26" borderId="0" applyNumberFormat="0" applyBorder="0" applyAlignment="0" applyProtection="0"/>
    <xf numFmtId="169" fontId="24" fillId="31" borderId="0" applyNumberFormat="0" applyBorder="0" applyAlignment="0" applyProtection="0"/>
    <xf numFmtId="169" fontId="24" fillId="31" borderId="0" applyNumberFormat="0" applyBorder="0" applyAlignment="0" applyProtection="0"/>
    <xf numFmtId="0" fontId="96" fillId="55" borderId="0" applyNumberFormat="0" applyBorder="0" applyAlignment="0" applyProtection="0"/>
    <xf numFmtId="169" fontId="24" fillId="26" borderId="0" applyNumberFormat="0" applyBorder="0" applyAlignment="0" applyProtection="0"/>
    <xf numFmtId="0" fontId="24" fillId="31" borderId="0" applyNumberFormat="0" applyBorder="0" applyAlignment="0" applyProtection="0"/>
    <xf numFmtId="169" fontId="24" fillId="31" borderId="0" applyNumberFormat="0" applyBorder="0" applyAlignment="0" applyProtection="0"/>
    <xf numFmtId="169" fontId="24" fillId="31"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0" fontId="24" fillId="26" borderId="0" applyNumberFormat="0" applyBorder="0" applyAlignment="0" applyProtection="0"/>
    <xf numFmtId="169" fontId="24" fillId="26"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0" fontId="24" fillId="25" borderId="0" applyNumberFormat="0" applyBorder="0" applyAlignment="0" applyProtection="0"/>
    <xf numFmtId="169" fontId="24" fillId="25"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3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32" borderId="0" applyNumberFormat="0" applyBorder="0" applyAlignment="0" applyProtection="0"/>
    <xf numFmtId="169" fontId="24" fillId="27" borderId="0" applyNumberFormat="0" applyBorder="0" applyAlignment="0" applyProtection="0"/>
    <xf numFmtId="0" fontId="96" fillId="54" borderId="0" applyNumberFormat="0" applyBorder="0" applyAlignment="0" applyProtection="0"/>
    <xf numFmtId="169" fontId="24" fillId="32" borderId="0" applyNumberFormat="0" applyBorder="0" applyAlignment="0" applyProtection="0"/>
    <xf numFmtId="0" fontId="24" fillId="27" borderId="0" applyNumberFormat="0" applyBorder="0" applyAlignment="0" applyProtection="0"/>
    <xf numFmtId="169" fontId="24" fillId="27" borderId="0" applyNumberFormat="0" applyBorder="0" applyAlignment="0" applyProtection="0"/>
    <xf numFmtId="169" fontId="24" fillId="27" borderId="0" applyNumberFormat="0" applyBorder="0" applyAlignment="0" applyProtection="0"/>
    <xf numFmtId="0" fontId="24" fillId="27"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0" fontId="24" fillId="32" borderId="0" applyNumberFormat="0" applyBorder="0" applyAlignment="0" applyProtection="0"/>
    <xf numFmtId="169" fontId="24" fillId="32" borderId="0" applyNumberFormat="0" applyBorder="0" applyAlignment="0" applyProtection="0"/>
    <xf numFmtId="169" fontId="25" fillId="0" borderId="0" applyNumberFormat="0" applyAlignment="0"/>
    <xf numFmtId="169" fontId="25" fillId="0" borderId="0" applyNumberFormat="0" applyAlignment="0"/>
    <xf numFmtId="0" fontId="25" fillId="0" borderId="0" applyNumberFormat="0" applyAlignment="0"/>
    <xf numFmtId="0" fontId="25" fillId="0" borderId="0" applyNumberFormat="0" applyAlignment="0"/>
    <xf numFmtId="169" fontId="25" fillId="0" borderId="0" applyNumberFormat="0" applyAlignment="0"/>
    <xf numFmtId="169" fontId="25" fillId="0" borderId="0" applyNumberFormat="0" applyAlignment="0"/>
    <xf numFmtId="169" fontId="25" fillId="0" borderId="0" applyNumberFormat="0" applyAlignment="0"/>
    <xf numFmtId="0" fontId="25" fillId="0" borderId="0" applyNumberFormat="0" applyAlignment="0"/>
    <xf numFmtId="236" fontId="9" fillId="56" borderId="29">
      <alignment horizontal="center" vertical="center"/>
    </xf>
    <xf numFmtId="236" fontId="9" fillId="56" borderId="29">
      <alignment horizontal="center" vertical="center"/>
    </xf>
    <xf numFmtId="237" fontId="3" fillId="56" borderId="29">
      <alignment horizontal="center" vertical="center"/>
    </xf>
    <xf numFmtId="188" fontId="13" fillId="0" borderId="0" applyFont="0" applyFill="0" applyBorder="0" applyAlignment="0" applyProtection="0"/>
    <xf numFmtId="0" fontId="13" fillId="0" borderId="0" applyFont="0" applyFill="0" applyBorder="0" applyAlignment="0" applyProtection="0"/>
    <xf numFmtId="238" fontId="15" fillId="0" borderId="0" applyFont="0" applyFill="0" applyBorder="0" applyAlignment="0" applyProtection="0"/>
    <xf numFmtId="0" fontId="13" fillId="0" borderId="0" applyFont="0" applyFill="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27" fillId="13" borderId="0" applyNumberFormat="0" applyBorder="0" applyAlignment="0" applyProtection="0"/>
    <xf numFmtId="169" fontId="27" fillId="13" borderId="0" applyNumberFormat="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0" fontId="9" fillId="0" borderId="0" applyNumberFormat="0" applyFont="0" applyFill="0" applyBorder="0" applyAlignment="0" applyProtection="0"/>
    <xf numFmtId="169" fontId="9" fillId="0" borderId="0" applyNumberFormat="0" applyFont="0" applyFill="0" applyBorder="0" applyAlignment="0" applyProtection="0"/>
    <xf numFmtId="239" fontId="47" fillId="56" borderId="0" applyFont="0" applyFill="0" applyBorder="0" applyAlignment="0" applyProtection="0"/>
    <xf numFmtId="0" fontId="98" fillId="0" borderId="0" applyNumberFormat="0" applyFill="0" applyBorder="0" applyAlignment="0" applyProtection="0"/>
    <xf numFmtId="0" fontId="99" fillId="0" borderId="3" applyNumberFormat="0" applyFill="0" applyAlignment="0" applyProtection="0"/>
    <xf numFmtId="0" fontId="93" fillId="0" borderId="0"/>
    <xf numFmtId="240" fontId="92"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209" fontId="36" fillId="0" borderId="0" applyFill="0" applyBorder="0" applyAlignment="0"/>
    <xf numFmtId="165" fontId="36" fillId="0" borderId="0" applyFill="0" applyBorder="0" applyAlignment="0"/>
    <xf numFmtId="241" fontId="9" fillId="0" borderId="0" applyFill="0" applyBorder="0" applyAlignment="0"/>
    <xf numFmtId="242" fontId="9" fillId="0" borderId="0" applyFill="0" applyBorder="0" applyAlignment="0"/>
    <xf numFmtId="44" fontId="36" fillId="0" borderId="0" applyFill="0" applyBorder="0" applyAlignment="0"/>
    <xf numFmtId="243" fontId="9" fillId="0" borderId="0" applyFill="0" applyBorder="0" applyAlignment="0"/>
    <xf numFmtId="209" fontId="36" fillId="0" borderId="0" applyFill="0" applyBorder="0" applyAlignment="0"/>
    <xf numFmtId="244" fontId="9" fillId="9" borderId="0"/>
    <xf numFmtId="0" fontId="9" fillId="0" borderId="0">
      <alignment vertical="center"/>
    </xf>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20"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102" fillId="15" borderId="30" applyNumberFormat="0" applyAlignment="0" applyProtection="0"/>
    <xf numFmtId="0" fontId="102" fillId="15" borderId="30" applyNumberFormat="0" applyAlignment="0" applyProtection="0"/>
    <xf numFmtId="0" fontId="102" fillId="15" borderId="30" applyNumberFormat="0" applyAlignment="0" applyProtection="0"/>
    <xf numFmtId="169" fontId="28" fillId="33" borderId="10" applyNumberFormat="0" applyAlignment="0" applyProtection="0"/>
    <xf numFmtId="0" fontId="102" fillId="15" borderId="30" applyNumberFormat="0" applyAlignment="0" applyProtection="0"/>
    <xf numFmtId="0" fontId="102" fillId="15" borderId="30" applyNumberFormat="0" applyAlignment="0" applyProtection="0"/>
    <xf numFmtId="0" fontId="102" fillId="15" borderId="3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0"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33" borderId="10" applyNumberFormat="0" applyAlignment="0" applyProtection="0"/>
    <xf numFmtId="169" fontId="28" fillId="20" borderId="10" applyNumberFormat="0" applyAlignment="0" applyProtection="0"/>
    <xf numFmtId="0" fontId="28" fillId="33"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33"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169" fontId="28" fillId="20" borderId="10" applyNumberFormat="0" applyAlignment="0" applyProtection="0"/>
    <xf numFmtId="0" fontId="28" fillId="20" borderId="10"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0" fontId="103" fillId="57" borderId="31" applyNumberFormat="0" applyAlignment="0" applyProtection="0"/>
    <xf numFmtId="0" fontId="103" fillId="57" borderId="3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0" fontId="30" fillId="34" borderId="11" applyNumberFormat="0" applyAlignment="0" applyProtection="0"/>
    <xf numFmtId="169" fontId="30" fillId="34" borderId="11" applyNumberFormat="0" applyAlignment="0" applyProtection="0"/>
    <xf numFmtId="169" fontId="31" fillId="35" borderId="0"/>
    <xf numFmtId="169" fontId="31" fillId="35" borderId="0"/>
    <xf numFmtId="0" fontId="31" fillId="35" borderId="0"/>
    <xf numFmtId="169" fontId="31" fillId="35" borderId="0"/>
    <xf numFmtId="0" fontId="31" fillId="35" borderId="0"/>
    <xf numFmtId="169" fontId="31" fillId="35" borderId="0"/>
    <xf numFmtId="0" fontId="31" fillId="35" borderId="0"/>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7" fontId="3" fillId="0" borderId="4">
      <alignment horizontal="center" wrapText="1"/>
    </xf>
    <xf numFmtId="38" fontId="9" fillId="0" borderId="0" applyFont="0" applyFill="0" applyBorder="0" applyAlignment="0" applyProtection="0"/>
    <xf numFmtId="41" fontId="35" fillId="0" borderId="0" applyFont="0" applyFill="0" applyBorder="0" applyAlignment="0" applyProtection="0"/>
    <xf numFmtId="44" fontId="36" fillId="0" borderId="0" applyFont="0" applyFill="0" applyBorder="0" applyAlignment="0" applyProtection="0"/>
    <xf numFmtId="0" fontId="104" fillId="0" borderId="0" applyFont="0" applyFill="0" applyBorder="0" applyAlignment="0" applyProtection="0">
      <alignment horizontal="right"/>
    </xf>
    <xf numFmtId="245" fontId="104" fillId="0" borderId="0" applyFont="0" applyFill="0" applyBorder="0" applyAlignment="0" applyProtection="0"/>
    <xf numFmtId="0" fontId="104"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2" fontId="20" fillId="0" borderId="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xf numFmtId="43" fontId="105"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6" fontId="9" fillId="0" borderId="0" applyFont="0" applyFill="0" applyBorder="0" applyAlignment="0" applyProtection="0"/>
    <xf numFmtId="0" fontId="104" fillId="0" borderId="0" applyFont="0" applyFill="0" applyBorder="0" applyAlignment="0" applyProtection="0">
      <alignment horizontal="right"/>
    </xf>
    <xf numFmtId="43" fontId="9"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47"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48" fontId="9" fillId="0" borderId="0" applyFont="0" applyFill="0" applyBorder="0" applyAlignment="0" applyProtection="0"/>
    <xf numFmtId="38" fontId="92" fillId="0" borderId="0" applyFill="0" applyBorder="0" applyProtection="0">
      <alignment horizontal="center"/>
    </xf>
    <xf numFmtId="0" fontId="36" fillId="0" borderId="0"/>
    <xf numFmtId="0" fontId="36" fillId="0" borderId="0"/>
    <xf numFmtId="169" fontId="36" fillId="0" borderId="0"/>
    <xf numFmtId="169" fontId="36" fillId="0" borderId="0"/>
    <xf numFmtId="169" fontId="36" fillId="0" borderId="0"/>
    <xf numFmtId="0" fontId="36" fillId="0" borderId="0"/>
    <xf numFmtId="169" fontId="36" fillId="0" borderId="0"/>
    <xf numFmtId="0" fontId="36" fillId="0" borderId="0"/>
    <xf numFmtId="169" fontId="36" fillId="0" borderId="0"/>
    <xf numFmtId="0" fontId="36" fillId="0" borderId="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169" fontId="37" fillId="0" borderId="0"/>
    <xf numFmtId="169" fontId="37" fillId="0" borderId="0"/>
    <xf numFmtId="0" fontId="37" fillId="0" borderId="0"/>
    <xf numFmtId="169" fontId="37" fillId="0" borderId="0"/>
    <xf numFmtId="0" fontId="37" fillId="0" borderId="0"/>
    <xf numFmtId="169" fontId="37" fillId="0" borderId="0"/>
    <xf numFmtId="0" fontId="37" fillId="0" borderId="0"/>
    <xf numFmtId="249" fontId="9" fillId="0" borderId="0" applyFill="0" applyBorder="0">
      <alignment horizontal="left"/>
    </xf>
    <xf numFmtId="168" fontId="107" fillId="0" borderId="0" applyNumberFormat="0" applyFill="0" applyAlignment="0" applyProtection="0"/>
    <xf numFmtId="37" fontId="9" fillId="58" borderId="0" applyFont="0" applyBorder="0" applyAlignment="0" applyProtection="0"/>
    <xf numFmtId="209" fontId="36" fillId="58" borderId="0" applyFont="0" applyBorder="0" applyAlignment="0" applyProtection="0"/>
    <xf numFmtId="39" fontId="36" fillId="58" borderId="0" applyFont="0" applyBorder="0" applyAlignment="0" applyProtection="0"/>
    <xf numFmtId="0" fontId="36" fillId="0" borderId="0"/>
    <xf numFmtId="0" fontId="36" fillId="0" borderId="0"/>
    <xf numFmtId="169" fontId="36" fillId="0" borderId="0"/>
    <xf numFmtId="42" fontId="9" fillId="0" borderId="0">
      <alignment horizontal="right"/>
    </xf>
    <xf numFmtId="209" fontId="36" fillId="0" borderId="0" applyFont="0" applyFill="0" applyBorder="0" applyAlignment="0" applyProtection="0"/>
    <xf numFmtId="0" fontId="104"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250" fontId="9" fillId="0" borderId="0" applyFont="0" applyFill="0" applyBorder="0" applyAlignment="0" applyProtection="0"/>
    <xf numFmtId="0" fontId="104"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0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49"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51" fontId="9" fillId="0" borderId="0" applyFont="0" applyFill="0" applyBorder="0" applyAlignment="0" applyProtection="0"/>
    <xf numFmtId="5" fontId="9" fillId="0" borderId="0" applyFill="0" applyBorder="0" applyAlignment="0" applyProtection="0"/>
    <xf numFmtId="5" fontId="9" fillId="0" borderId="0" applyFill="0" applyBorder="0" applyAlignment="0" applyProtection="0"/>
    <xf numFmtId="5" fontId="9" fillId="0" borderId="0" applyFill="0" applyBorder="0" applyAlignment="0" applyProtection="0"/>
    <xf numFmtId="5" fontId="9" fillId="0" borderId="0" applyFill="0" applyBorder="0" applyAlignment="0" applyProtection="0"/>
    <xf numFmtId="252" fontId="92"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71" fontId="9" fillId="0" borderId="0" applyFill="0" applyBorder="0" applyAlignment="0" applyProtection="0"/>
    <xf numFmtId="14" fontId="9" fillId="0" borderId="0" applyFont="0" applyAlignment="0"/>
    <xf numFmtId="14" fontId="9" fillId="0" borderId="0" applyFill="0" applyBorder="0" applyProtection="0"/>
    <xf numFmtId="171" fontId="9" fillId="0" borderId="0" applyFill="0" applyBorder="0" applyAlignment="0" applyProtection="0"/>
    <xf numFmtId="14" fontId="9" fillId="0" borderId="0" applyFill="0" applyBorder="0" applyProtection="0"/>
    <xf numFmtId="14" fontId="9" fillId="0" borderId="0" applyFill="0" applyBorder="0" applyProtection="0"/>
    <xf numFmtId="14" fontId="9" fillId="0" borderId="0" applyFont="0" applyAlignment="0"/>
    <xf numFmtId="14" fontId="9" fillId="0" borderId="0" applyFill="0" applyBorder="0" applyProtection="0"/>
    <xf numFmtId="14" fontId="9" fillId="0" borderId="0" applyFill="0" applyBorder="0" applyProtection="0"/>
    <xf numFmtId="253" fontId="108" fillId="0" borderId="0" applyFont="0">
      <alignment horizontal="right" vertical="center"/>
    </xf>
    <xf numFmtId="253" fontId="108" fillId="0" borderId="0" applyFont="0">
      <alignment horizontal="right" vertical="center"/>
    </xf>
    <xf numFmtId="253" fontId="108" fillId="0" borderId="0" applyFont="0">
      <alignment horizontal="right" vertical="center"/>
    </xf>
    <xf numFmtId="171" fontId="9" fillId="0" borderId="0" applyFill="0" applyBorder="0" applyAlignment="0" applyProtection="0"/>
    <xf numFmtId="171" fontId="9"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0" fontId="104" fillId="0" borderId="0" applyFont="0" applyFill="0" applyBorder="0" applyAlignment="0" applyProtection="0"/>
    <xf numFmtId="254" fontId="9" fillId="0" borderId="0" applyFont="0" applyFill="0" applyBorder="0" applyAlignment="0" applyProtection="0"/>
    <xf numFmtId="0" fontId="104" fillId="0" borderId="0" applyFont="0" applyFill="0" applyBorder="0" applyAlignment="0" applyProtection="0"/>
    <xf numFmtId="231" fontId="95" fillId="0" borderId="0">
      <alignment horizontal="right"/>
    </xf>
    <xf numFmtId="228" fontId="95" fillId="0" borderId="0">
      <alignment horizontal="right"/>
      <protection locked="0"/>
    </xf>
    <xf numFmtId="228" fontId="95" fillId="0" borderId="0"/>
    <xf numFmtId="255" fontId="95" fillId="0" borderId="0">
      <alignment horizontal="right"/>
      <protection locked="0"/>
    </xf>
    <xf numFmtId="218" fontId="9" fillId="0" borderId="0" applyFont="0" applyFill="0" applyBorder="0" applyAlignment="0" applyProtection="0"/>
    <xf numFmtId="256" fontId="9" fillId="0" borderId="0" applyFont="0" applyFill="0" applyBorder="0" applyAlignment="0" applyProtection="0"/>
    <xf numFmtId="8" fontId="92" fillId="0" borderId="0" applyFill="0" applyBorder="0" applyProtection="0">
      <alignment horizontal="center"/>
    </xf>
    <xf numFmtId="6" fontId="92" fillId="0" borderId="0">
      <alignment horizontal="center"/>
    </xf>
    <xf numFmtId="8" fontId="92" fillId="0" borderId="0" applyFill="0" applyBorder="0" applyProtection="0">
      <alignment horizontal="center"/>
    </xf>
    <xf numFmtId="0" fontId="104" fillId="0" borderId="32" applyNumberFormat="0" applyFont="0" applyFill="0" applyAlignment="0" applyProtection="0"/>
    <xf numFmtId="230" fontId="95" fillId="0" borderId="0"/>
    <xf numFmtId="44" fontId="36" fillId="0" borderId="0" applyFill="0" applyBorder="0" applyAlignment="0"/>
    <xf numFmtId="209" fontId="36" fillId="0" borderId="0" applyFill="0" applyBorder="0" applyAlignment="0"/>
    <xf numFmtId="44" fontId="36" fillId="0" borderId="0" applyFill="0" applyBorder="0" applyAlignment="0"/>
    <xf numFmtId="243" fontId="9" fillId="0" borderId="0" applyFill="0" applyBorder="0" applyAlignment="0"/>
    <xf numFmtId="209" fontId="36" fillId="0" borderId="0" applyFill="0" applyBorder="0" applyAlignment="0"/>
    <xf numFmtId="169" fontId="42" fillId="0" borderId="0"/>
    <xf numFmtId="169" fontId="42" fillId="0" borderId="0"/>
    <xf numFmtId="0" fontId="42" fillId="0" borderId="0"/>
    <xf numFmtId="169" fontId="42" fillId="0" borderId="0"/>
    <xf numFmtId="0" fontId="42" fillId="0" borderId="0"/>
    <xf numFmtId="169" fontId="42" fillId="0" borderId="0"/>
    <xf numFmtId="0" fontId="42"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43" fillId="0" borderId="0" applyNumberFormat="0" applyFill="0" applyBorder="0" applyAlignment="0" applyProtection="0"/>
    <xf numFmtId="169" fontId="43" fillId="0" borderId="0" applyNumberFormat="0" applyFill="0" applyBorder="0" applyAlignment="0" applyProtection="0"/>
    <xf numFmtId="0" fontId="110" fillId="0" borderId="0">
      <protection locked="0"/>
    </xf>
    <xf numFmtId="0" fontId="111" fillId="0" borderId="0">
      <protection locked="0"/>
    </xf>
    <xf numFmtId="0" fontId="111" fillId="0" borderId="0">
      <protection locked="0"/>
    </xf>
    <xf numFmtId="0" fontId="111" fillId="0" borderId="0">
      <protection locked="0"/>
    </xf>
    <xf numFmtId="0" fontId="110" fillId="0" borderId="0">
      <protection locked="0"/>
    </xf>
    <xf numFmtId="0" fontId="110" fillId="0" borderId="0">
      <protection locked="0"/>
    </xf>
    <xf numFmtId="0" fontId="112" fillId="0" borderId="0">
      <protection locked="0"/>
    </xf>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2" fontId="9" fillId="0" borderId="0" applyFill="0" applyBorder="0" applyAlignment="0" applyProtection="0"/>
    <xf numFmtId="0" fontId="113" fillId="0" borderId="0"/>
    <xf numFmtId="0" fontId="114" fillId="0" borderId="0" applyFill="0" applyBorder="0" applyProtection="0">
      <alignment horizontal="left"/>
    </xf>
    <xf numFmtId="4" fontId="115" fillId="0" borderId="0">
      <protection locked="0"/>
    </xf>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45" fillId="15" borderId="0" applyNumberFormat="0" applyBorder="0" applyAlignment="0" applyProtection="0"/>
    <xf numFmtId="169" fontId="45" fillId="15" borderId="0" applyNumberFormat="0" applyBorder="0" applyAlignment="0" applyProtection="0"/>
    <xf numFmtId="0" fontId="104" fillId="0" borderId="0" applyFont="0" applyFill="0" applyBorder="0" applyAlignment="0" applyProtection="0">
      <alignment horizontal="right"/>
    </xf>
    <xf numFmtId="0" fontId="117" fillId="0" borderId="0" applyNumberFormat="0" applyFill="0" applyBorder="0" applyAlignment="0" applyProtection="0"/>
    <xf numFmtId="0" fontId="117" fillId="0" borderId="0" applyNumberFormat="0" applyFill="0" applyBorder="0" applyAlignment="0" applyProtection="0"/>
    <xf numFmtId="169" fontId="117" fillId="0" borderId="0" applyNumberFormat="0" applyFill="0" applyBorder="0" applyAlignment="0" applyProtection="0"/>
    <xf numFmtId="0" fontId="118" fillId="0" borderId="0" applyProtection="0">
      <alignment horizontal="right"/>
    </xf>
    <xf numFmtId="169" fontId="47" fillId="0" borderId="13" applyNumberFormat="0" applyAlignment="0" applyProtection="0">
      <alignment horizontal="left" vertical="center"/>
    </xf>
    <xf numFmtId="169" fontId="47" fillId="0" borderId="13" applyNumberFormat="0" applyAlignment="0" applyProtection="0">
      <alignment horizontal="left" vertical="center"/>
    </xf>
    <xf numFmtId="0" fontId="47" fillId="0" borderId="13" applyNumberFormat="0" applyAlignment="0" applyProtection="0">
      <alignment horizontal="left" vertical="center"/>
    </xf>
    <xf numFmtId="169" fontId="47" fillId="0" borderId="13" applyNumberFormat="0" applyAlignment="0" applyProtection="0">
      <alignment horizontal="left" vertical="center"/>
    </xf>
    <xf numFmtId="0" fontId="47" fillId="0" borderId="13" applyNumberFormat="0" applyAlignment="0" applyProtection="0">
      <alignment horizontal="left" vertical="center"/>
    </xf>
    <xf numFmtId="169" fontId="47" fillId="0" borderId="13" applyNumberFormat="0" applyAlignment="0" applyProtection="0">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0" fontId="47" fillId="0" borderId="1">
      <alignment horizontal="left" vertical="center"/>
    </xf>
    <xf numFmtId="169" fontId="47" fillId="0" borderId="1">
      <alignment horizontal="left" vertical="center"/>
    </xf>
    <xf numFmtId="169" fontId="47" fillId="0" borderId="1">
      <alignment horizontal="left" vertical="center"/>
    </xf>
    <xf numFmtId="169" fontId="47" fillId="0" borderId="1">
      <alignment horizontal="left" vertical="center"/>
    </xf>
    <xf numFmtId="0" fontId="47" fillId="0" borderId="1">
      <alignment horizontal="left" vertical="center"/>
    </xf>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0" fontId="49" fillId="0" borderId="15"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169" fontId="49" fillId="0" borderId="15" applyNumberFormat="0" applyFill="0" applyAlignment="0" applyProtection="0"/>
    <xf numFmtId="169" fontId="49" fillId="0" borderId="15" applyNumberFormat="0" applyFill="0" applyAlignment="0" applyProtection="0"/>
    <xf numFmtId="169" fontId="49" fillId="0" borderId="15" applyNumberFormat="0" applyFill="0" applyAlignment="0" applyProtection="0"/>
    <xf numFmtId="0" fontId="48" fillId="0" borderId="14"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169" fontId="49" fillId="0" borderId="15" applyNumberFormat="0" applyFill="0" applyAlignment="0" applyProtection="0"/>
    <xf numFmtId="169" fontId="48" fillId="0" borderId="14" applyNumberFormat="0" applyFill="0" applyAlignment="0" applyProtection="0"/>
    <xf numFmtId="169" fontId="49" fillId="0" borderId="15" applyNumberFormat="0" applyFill="0" applyAlignment="0" applyProtection="0"/>
    <xf numFmtId="169" fontId="49" fillId="0" borderId="15" applyNumberFormat="0" applyFill="0" applyAlignment="0" applyProtection="0"/>
    <xf numFmtId="0" fontId="119" fillId="0" borderId="33" applyNumberFormat="0" applyFill="0" applyAlignment="0" applyProtection="0"/>
    <xf numFmtId="169" fontId="48" fillId="0" borderId="14" applyNumberFormat="0" applyFill="0" applyAlignment="0" applyProtection="0"/>
    <xf numFmtId="0" fontId="49" fillId="0" borderId="15" applyNumberFormat="0" applyFill="0" applyAlignment="0" applyProtection="0"/>
    <xf numFmtId="169" fontId="49" fillId="0" borderId="15" applyNumberFormat="0" applyFill="0" applyAlignment="0" applyProtection="0"/>
    <xf numFmtId="169" fontId="49" fillId="0" borderId="15" applyNumberFormat="0" applyFill="0" applyAlignment="0" applyProtection="0"/>
    <xf numFmtId="0" fontId="49" fillId="0" borderId="15"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0" fontId="48" fillId="0" borderId="14" applyNumberFormat="0" applyFill="0" applyAlignment="0" applyProtection="0"/>
    <xf numFmtId="169" fontId="48" fillId="0" borderId="14"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0" fontId="51"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169" fontId="51" fillId="0" borderId="16" applyNumberFormat="0" applyFill="0" applyAlignment="0" applyProtection="0"/>
    <xf numFmtId="169" fontId="51" fillId="0" borderId="16" applyNumberFormat="0" applyFill="0" applyAlignment="0" applyProtection="0"/>
    <xf numFmtId="169" fontId="51" fillId="0" borderId="16" applyNumberFormat="0" applyFill="0" applyAlignment="0" applyProtection="0"/>
    <xf numFmtId="0" fontId="50"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169" fontId="51" fillId="0" borderId="16" applyNumberFormat="0" applyFill="0" applyAlignment="0" applyProtection="0"/>
    <xf numFmtId="169" fontId="50" fillId="0" borderId="16" applyNumberFormat="0" applyFill="0" applyAlignment="0" applyProtection="0"/>
    <xf numFmtId="169" fontId="51" fillId="0" borderId="16" applyNumberFormat="0" applyFill="0" applyAlignment="0" applyProtection="0"/>
    <xf numFmtId="169" fontId="51" fillId="0" borderId="16" applyNumberFormat="0" applyFill="0" applyAlignment="0" applyProtection="0"/>
    <xf numFmtId="0" fontId="120" fillId="0" borderId="34" applyNumberFormat="0" applyFill="0" applyAlignment="0" applyProtection="0"/>
    <xf numFmtId="169" fontId="50" fillId="0" borderId="16" applyNumberFormat="0" applyFill="0" applyAlignment="0" applyProtection="0"/>
    <xf numFmtId="0" fontId="51" fillId="0" borderId="16" applyNumberFormat="0" applyFill="0" applyAlignment="0" applyProtection="0"/>
    <xf numFmtId="169" fontId="51" fillId="0" borderId="16" applyNumberFormat="0" applyFill="0" applyAlignment="0" applyProtection="0"/>
    <xf numFmtId="169" fontId="51" fillId="0" borderId="16" applyNumberFormat="0" applyFill="0" applyAlignment="0" applyProtection="0"/>
    <xf numFmtId="0" fontId="51"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0" fontId="50" fillId="0" borderId="16" applyNumberFormat="0" applyFill="0" applyAlignment="0" applyProtection="0"/>
    <xf numFmtId="169" fontId="50" fillId="0" borderId="16"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0" fontId="53" fillId="0" borderId="18"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9" fontId="53" fillId="0" borderId="18" applyNumberFormat="0" applyFill="0" applyAlignment="0" applyProtection="0"/>
    <xf numFmtId="169" fontId="53" fillId="0" borderId="18" applyNumberFormat="0" applyFill="0" applyAlignment="0" applyProtection="0"/>
    <xf numFmtId="169" fontId="53" fillId="0" borderId="18" applyNumberFormat="0" applyFill="0" applyAlignment="0" applyProtection="0"/>
    <xf numFmtId="0" fontId="52" fillId="0" borderId="17"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169" fontId="53" fillId="0" borderId="18" applyNumberFormat="0" applyFill="0" applyAlignment="0" applyProtection="0"/>
    <xf numFmtId="169" fontId="52" fillId="0" borderId="17" applyNumberFormat="0" applyFill="0" applyAlignment="0" applyProtection="0"/>
    <xf numFmtId="169" fontId="53" fillId="0" borderId="18" applyNumberFormat="0" applyFill="0" applyAlignment="0" applyProtection="0"/>
    <xf numFmtId="169" fontId="53" fillId="0" borderId="18" applyNumberFormat="0" applyFill="0" applyAlignment="0" applyProtection="0"/>
    <xf numFmtId="0" fontId="121" fillId="0" borderId="35" applyNumberFormat="0" applyFill="0" applyAlignment="0" applyProtection="0"/>
    <xf numFmtId="169" fontId="52" fillId="0" borderId="17" applyNumberFormat="0" applyFill="0" applyAlignment="0" applyProtection="0"/>
    <xf numFmtId="0" fontId="53" fillId="0" borderId="18" applyNumberFormat="0" applyFill="0" applyAlignment="0" applyProtection="0"/>
    <xf numFmtId="169" fontId="53" fillId="0" borderId="18" applyNumberFormat="0" applyFill="0" applyAlignment="0" applyProtection="0"/>
    <xf numFmtId="169" fontId="53" fillId="0" borderId="18" applyNumberFormat="0" applyFill="0" applyAlignment="0" applyProtection="0"/>
    <xf numFmtId="0" fontId="53" fillId="0" borderId="18"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0" fontId="52" fillId="0" borderId="17" applyNumberFormat="0" applyFill="0" applyAlignment="0" applyProtection="0"/>
    <xf numFmtId="169" fontId="52" fillId="0" borderId="17" applyNumberFormat="0" applyFill="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53" fillId="0" borderId="0" applyNumberFormat="0" applyFill="0" applyBorder="0" applyAlignment="0" applyProtection="0"/>
    <xf numFmtId="169" fontId="53" fillId="0" borderId="0" applyNumberFormat="0" applyFill="0" applyBorder="0" applyAlignment="0" applyProtection="0"/>
    <xf numFmtId="169"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69" fontId="53" fillId="0" borderId="0" applyNumberFormat="0" applyFill="0" applyBorder="0" applyAlignment="0" applyProtection="0"/>
    <xf numFmtId="169" fontId="52" fillId="0" borderId="0" applyNumberFormat="0" applyFill="0" applyBorder="0" applyAlignment="0" applyProtection="0"/>
    <xf numFmtId="169" fontId="53" fillId="0" borderId="0" applyNumberFormat="0" applyFill="0" applyBorder="0" applyAlignment="0" applyProtection="0"/>
    <xf numFmtId="169" fontId="53" fillId="0" borderId="0" applyNumberFormat="0" applyFill="0" applyBorder="0" applyAlignment="0" applyProtection="0"/>
    <xf numFmtId="0" fontId="121" fillId="0" borderId="0" applyNumberFormat="0" applyFill="0" applyBorder="0" applyAlignment="0" applyProtection="0"/>
    <xf numFmtId="169" fontId="52" fillId="0" borderId="0" applyNumberFormat="0" applyFill="0" applyBorder="0" applyAlignment="0" applyProtection="0"/>
    <xf numFmtId="0" fontId="53" fillId="0" borderId="0" applyNumberFormat="0" applyFill="0" applyBorder="0" applyAlignment="0" applyProtection="0"/>
    <xf numFmtId="169" fontId="53" fillId="0" borderId="0" applyNumberFormat="0" applyFill="0" applyBorder="0" applyAlignment="0" applyProtection="0"/>
    <xf numFmtId="169" fontId="53"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0" fontId="52" fillId="0" borderId="0" applyNumberFormat="0" applyFill="0" applyBorder="0" applyAlignment="0" applyProtection="0"/>
    <xf numFmtId="169" fontId="52" fillId="0" borderId="0" applyNumberFormat="0" applyFill="0" applyBorder="0" applyAlignment="0" applyProtection="0"/>
    <xf numFmtId="257" fontId="9" fillId="0" borderId="0">
      <protection locked="0"/>
    </xf>
    <xf numFmtId="257" fontId="9" fillId="0" borderId="0">
      <protection locked="0"/>
    </xf>
    <xf numFmtId="0" fontId="92" fillId="0" borderId="0">
      <protection locked="0"/>
    </xf>
    <xf numFmtId="257" fontId="9" fillId="0" borderId="0">
      <protection locked="0"/>
    </xf>
    <xf numFmtId="257" fontId="9" fillId="0" borderId="0">
      <protection locked="0"/>
    </xf>
    <xf numFmtId="0" fontId="92" fillId="0" borderId="0">
      <protection locked="0"/>
    </xf>
    <xf numFmtId="206" fontId="122" fillId="0" borderId="0">
      <alignment horizontal="right"/>
    </xf>
    <xf numFmtId="199" fontId="9" fillId="0" borderId="0"/>
    <xf numFmtId="199" fontId="9" fillId="0" borderId="0"/>
    <xf numFmtId="199" fontId="9" fillId="0" borderId="0"/>
    <xf numFmtId="199" fontId="9" fillId="0" borderId="0"/>
    <xf numFmtId="0" fontId="26" fillId="0" borderId="36" applyNumberFormat="0" applyFill="0" applyAlignment="0" applyProtection="0"/>
    <xf numFmtId="0" fontId="26" fillId="0" borderId="36" applyNumberFormat="0" applyFill="0" applyAlignment="0" applyProtection="0"/>
    <xf numFmtId="169" fontId="26" fillId="0" borderId="36" applyNumberFormat="0" applyFill="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169" fontId="5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69" fontId="5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69" fontId="125" fillId="0" borderId="0" applyNumberFormat="0" applyFill="0" applyBorder="0" applyAlignment="0" applyProtection="0">
      <alignment vertical="top"/>
      <protection locked="0"/>
    </xf>
    <xf numFmtId="0" fontId="72" fillId="0" borderId="0">
      <alignment wrapText="1"/>
    </xf>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10" fontId="25" fillId="38" borderId="7" applyNumberFormat="0" applyBorder="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127" fillId="37" borderId="30" applyNumberFormat="0" applyAlignment="0" applyProtection="0"/>
    <xf numFmtId="0" fontId="127" fillId="37" borderId="3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127" fillId="37" borderId="30" applyNumberFormat="0" applyAlignment="0" applyProtection="0"/>
    <xf numFmtId="0" fontId="127" fillId="37" borderId="3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2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169" fontId="55" fillId="2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169" fontId="55" fillId="12" borderId="10" applyNumberFormat="0" applyAlignment="0" applyProtection="0"/>
    <xf numFmtId="0" fontId="55" fillId="12" borderId="10" applyNumberFormat="0" applyAlignment="0" applyProtection="0"/>
    <xf numFmtId="0" fontId="26" fillId="0" borderId="0" applyNumberFormat="0" applyFill="0" applyBorder="0" applyAlignment="0">
      <protection locked="0"/>
    </xf>
    <xf numFmtId="244" fontId="3" fillId="59" borderId="0">
      <protection locked="0"/>
    </xf>
    <xf numFmtId="258" fontId="92" fillId="0" borderId="0"/>
    <xf numFmtId="169" fontId="25" fillId="9" borderId="0"/>
    <xf numFmtId="169" fontId="25" fillId="9" borderId="0"/>
    <xf numFmtId="169" fontId="25" fillId="9" borderId="0"/>
    <xf numFmtId="0" fontId="25" fillId="9" borderId="0"/>
    <xf numFmtId="169" fontId="25" fillId="9" borderId="0"/>
    <xf numFmtId="169" fontId="25" fillId="9" borderId="0"/>
    <xf numFmtId="0" fontId="25" fillId="9" borderId="0"/>
    <xf numFmtId="169" fontId="25" fillId="9" borderId="0"/>
    <xf numFmtId="169" fontId="25" fillId="9" borderId="0"/>
    <xf numFmtId="169" fontId="25" fillId="9" borderId="0"/>
    <xf numFmtId="0" fontId="25" fillId="9" borderId="0"/>
    <xf numFmtId="44" fontId="36" fillId="0" borderId="0" applyFill="0" applyBorder="0" applyAlignment="0"/>
    <xf numFmtId="209" fontId="36" fillId="0" borderId="0" applyFill="0" applyBorder="0" applyAlignment="0"/>
    <xf numFmtId="44" fontId="36" fillId="0" borderId="0" applyFill="0" applyBorder="0" applyAlignment="0"/>
    <xf numFmtId="243" fontId="9" fillId="0" borderId="0" applyFill="0" applyBorder="0" applyAlignment="0"/>
    <xf numFmtId="209" fontId="36" fillId="0" borderId="0" applyFill="0" applyBorder="0" applyAlignment="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0" fontId="128" fillId="0" borderId="37" applyNumberFormat="0" applyFill="0" applyAlignment="0" applyProtection="0"/>
    <xf numFmtId="0" fontId="128" fillId="0" borderId="37"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0" fontId="56" fillId="0" borderId="19" applyNumberFormat="0" applyFill="0" applyAlignment="0" applyProtection="0"/>
    <xf numFmtId="169" fontId="56" fillId="0" borderId="19" applyNumberFormat="0" applyFill="0" applyAlignment="0" applyProtection="0"/>
    <xf numFmtId="40" fontId="129" fillId="0" borderId="0">
      <alignment horizontal="right"/>
    </xf>
    <xf numFmtId="169" fontId="57" fillId="39" borderId="0" applyBorder="0"/>
    <xf numFmtId="169" fontId="57" fillId="39" borderId="0" applyBorder="0"/>
    <xf numFmtId="0" fontId="57" fillId="39" borderId="0" applyBorder="0"/>
    <xf numFmtId="169" fontId="57" fillId="39" borderId="0" applyBorder="0"/>
    <xf numFmtId="0" fontId="57" fillId="39" borderId="0" applyBorder="0"/>
    <xf numFmtId="169" fontId="57" fillId="39" borderId="0" applyBorder="0"/>
    <xf numFmtId="0" fontId="57" fillId="39" borderId="0" applyBorder="0"/>
    <xf numFmtId="169" fontId="58" fillId="0" borderId="0">
      <alignment vertical="center"/>
    </xf>
    <xf numFmtId="169" fontId="58" fillId="0" borderId="0">
      <alignment vertical="center"/>
    </xf>
    <xf numFmtId="0" fontId="58" fillId="0" borderId="0">
      <alignment vertical="center"/>
    </xf>
    <xf numFmtId="169" fontId="58" fillId="0" borderId="0">
      <alignment vertical="center"/>
    </xf>
    <xf numFmtId="0" fontId="58" fillId="0" borderId="0">
      <alignment vertical="center"/>
    </xf>
    <xf numFmtId="169" fontId="58" fillId="0" borderId="0">
      <alignment vertical="center"/>
    </xf>
    <xf numFmtId="0" fontId="58" fillId="0" borderId="0">
      <alignment vertical="center"/>
    </xf>
    <xf numFmtId="0" fontId="130" fillId="0" borderId="9"/>
    <xf numFmtId="259" fontId="92" fillId="0" borderId="0" applyFill="0" applyBorder="0" applyProtection="0">
      <alignment horizontal="center"/>
    </xf>
    <xf numFmtId="260" fontId="92" fillId="0" borderId="0" applyFont="0" applyFill="0" applyBorder="0" applyAlignment="0" applyProtection="0">
      <alignment horizontal="centerContinuous"/>
      <protection locked="0"/>
    </xf>
    <xf numFmtId="261" fontId="25" fillId="0" borderId="0" applyFont="0" applyFill="0" applyBorder="0" applyAlignment="0" applyProtection="0">
      <alignment horizontal="right"/>
    </xf>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0" fontId="60" fillId="22" borderId="0" applyNumberFormat="0" applyBorder="0" applyAlignment="0" applyProtection="0"/>
    <xf numFmtId="169" fontId="60" fillId="22" borderId="0" applyNumberFormat="0" applyBorder="0" applyAlignment="0" applyProtection="0"/>
    <xf numFmtId="37" fontId="107"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6" fontId="61"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6" fontId="61" fillId="0" borderId="0"/>
    <xf numFmtId="207" fontId="9" fillId="0" borderId="0"/>
    <xf numFmtId="207" fontId="9" fillId="0" borderId="0"/>
    <xf numFmtId="207" fontId="9" fillId="0" borderId="0"/>
    <xf numFmtId="206" fontId="61" fillId="0" borderId="0"/>
    <xf numFmtId="207" fontId="9" fillId="0" borderId="0"/>
    <xf numFmtId="207" fontId="9" fillId="0" borderId="0"/>
    <xf numFmtId="206" fontId="61"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62" fontId="13" fillId="0" borderId="0"/>
    <xf numFmtId="262" fontId="13" fillId="0" borderId="3"/>
    <xf numFmtId="262" fontId="13" fillId="0" borderId="38"/>
    <xf numFmtId="263" fontId="95" fillId="0" borderId="0"/>
    <xf numFmtId="264" fontId="95" fillId="0" borderId="0"/>
    <xf numFmtId="265" fontId="95" fillId="0" borderId="0"/>
    <xf numFmtId="0"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1" fillId="0" borderId="0"/>
    <xf numFmtId="169" fontId="1" fillId="0" borderId="0"/>
    <xf numFmtId="169"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2" fillId="0" borderId="0"/>
    <xf numFmtId="37" fontId="18" fillId="0" borderId="0"/>
    <xf numFmtId="37" fontId="18" fillId="0" borderId="0"/>
    <xf numFmtId="0"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 fillId="0" borderId="0"/>
    <xf numFmtId="169" fontId="1" fillId="0" borderId="0"/>
    <xf numFmtId="169"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169" fontId="9" fillId="0" borderId="0"/>
    <xf numFmtId="0" fontId="9" fillId="0" borderId="0"/>
    <xf numFmtId="169"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9" fillId="0" borderId="0"/>
    <xf numFmtId="169" fontId="9"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9" fillId="0" borderId="0"/>
    <xf numFmtId="0" fontId="13" fillId="0" borderId="0"/>
    <xf numFmtId="0" fontId="9" fillId="0" borderId="0"/>
    <xf numFmtId="169" fontId="13" fillId="0" borderId="0"/>
    <xf numFmtId="0" fontId="9" fillId="0" borderId="0"/>
    <xf numFmtId="0" fontId="9" fillId="0" borderId="0"/>
    <xf numFmtId="0" fontId="13" fillId="0" borderId="0"/>
    <xf numFmtId="0" fontId="9"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169" fontId="13" fillId="0" borderId="0"/>
    <xf numFmtId="0" fontId="13" fillId="0" borderId="0"/>
    <xf numFmtId="169" fontId="13" fillId="0" borderId="0"/>
    <xf numFmtId="169" fontId="13" fillId="0" borderId="0"/>
    <xf numFmtId="0" fontId="13" fillId="0" borderId="0"/>
    <xf numFmtId="0" fontId="13" fillId="0" borderId="0"/>
    <xf numFmtId="169" fontId="13" fillId="0" borderId="0"/>
    <xf numFmtId="0" fontId="13" fillId="0" borderId="0"/>
    <xf numFmtId="169" fontId="13" fillId="0" borderId="0"/>
    <xf numFmtId="0" fontId="92" fillId="0" borderId="0"/>
    <xf numFmtId="37" fontId="18" fillId="0" borderId="0"/>
    <xf numFmtId="37" fontId="18" fillId="0" borderId="0"/>
    <xf numFmtId="0" fontId="9" fillId="0" borderId="0"/>
    <xf numFmtId="0" fontId="92" fillId="0" borderId="0"/>
    <xf numFmtId="37" fontId="18" fillId="0" borderId="0"/>
    <xf numFmtId="0" fontId="9" fillId="0" borderId="0"/>
    <xf numFmtId="0" fontId="92" fillId="0" borderId="0"/>
    <xf numFmtId="37" fontId="18" fillId="0" borderId="0"/>
    <xf numFmtId="0" fontId="1" fillId="0" borderId="0"/>
    <xf numFmtId="0" fontId="92" fillId="0" borderId="0"/>
    <xf numFmtId="37" fontId="18" fillId="0" borderId="0"/>
    <xf numFmtId="0" fontId="1" fillId="0" borderId="0"/>
    <xf numFmtId="0" fontId="92" fillId="0" borderId="0"/>
    <xf numFmtId="37" fontId="18" fillId="0" borderId="0"/>
    <xf numFmtId="0" fontId="92" fillId="0" borderId="0"/>
    <xf numFmtId="0" fontId="92" fillId="0" borderId="0"/>
    <xf numFmtId="37" fontId="18" fillId="0" borderId="0"/>
    <xf numFmtId="0" fontId="92" fillId="0" borderId="0"/>
    <xf numFmtId="0" fontId="92" fillId="0" borderId="0"/>
    <xf numFmtId="37" fontId="18" fillId="0" borderId="0"/>
    <xf numFmtId="0" fontId="92" fillId="0" borderId="0"/>
    <xf numFmtId="0" fontId="9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92" fillId="0" borderId="0"/>
    <xf numFmtId="0" fontId="92" fillId="0" borderId="0"/>
    <xf numFmtId="0" fontId="9" fillId="0" borderId="0"/>
    <xf numFmtId="169" fontId="9" fillId="0" borderId="0"/>
    <xf numFmtId="0" fontId="92" fillId="0" borderId="0"/>
    <xf numFmtId="0" fontId="92" fillId="0" borderId="0"/>
    <xf numFmtId="0" fontId="9" fillId="0" borderId="0"/>
    <xf numFmtId="169" fontId="9" fillId="0" borderId="0"/>
    <xf numFmtId="0" fontId="92" fillId="0" borderId="0"/>
    <xf numFmtId="169" fontId="20" fillId="0" borderId="0"/>
    <xf numFmtId="0" fontId="20" fillId="0" borderId="0"/>
    <xf numFmtId="0"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9" fillId="0" borderId="0"/>
    <xf numFmtId="169" fontId="9" fillId="0" borderId="0"/>
    <xf numFmtId="169" fontId="13" fillId="0" borderId="0"/>
    <xf numFmtId="169" fontId="13" fillId="0" borderId="0"/>
    <xf numFmtId="0" fontId="9" fillId="0" borderId="0"/>
    <xf numFmtId="0" fontId="9" fillId="0" borderId="0"/>
    <xf numFmtId="0" fontId="13" fillId="0" borderId="0"/>
    <xf numFmtId="169"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9"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69" fontId="9"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9" fillId="0" borderId="0"/>
    <xf numFmtId="169" fontId="9" fillId="0" borderId="0"/>
    <xf numFmtId="169" fontId="9" fillId="0" borderId="0"/>
    <xf numFmtId="0" fontId="13" fillId="0" borderId="0"/>
    <xf numFmtId="0" fontId="13" fillId="0" borderId="0"/>
    <xf numFmtId="0" fontId="13" fillId="0" borderId="0"/>
    <xf numFmtId="0" fontId="13" fillId="0" borderId="0"/>
    <xf numFmtId="0" fontId="13" fillId="0" borderId="0"/>
    <xf numFmtId="169" fontId="9" fillId="0" borderId="0"/>
    <xf numFmtId="0" fontId="13" fillId="0" borderId="0"/>
    <xf numFmtId="0" fontId="13" fillId="0" borderId="0"/>
    <xf numFmtId="0" fontId="13" fillId="0" borderId="0"/>
    <xf numFmtId="0" fontId="13" fillId="0" borderId="0"/>
    <xf numFmtId="169" fontId="13" fillId="0" borderId="0"/>
    <xf numFmtId="169" fontId="9" fillId="0" borderId="0"/>
    <xf numFmtId="169" fontId="9" fillId="0" borderId="0"/>
    <xf numFmtId="0" fontId="13" fillId="0" borderId="0"/>
    <xf numFmtId="0" fontId="13" fillId="0" borderId="0"/>
    <xf numFmtId="0" fontId="9" fillId="0" borderId="0"/>
    <xf numFmtId="0" fontId="13" fillId="0" borderId="0"/>
    <xf numFmtId="169" fontId="9"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0" fontId="9" fillId="0" borderId="0"/>
    <xf numFmtId="169" fontId="9" fillId="0" borderId="0"/>
    <xf numFmtId="169" fontId="9" fillId="0" borderId="0"/>
    <xf numFmtId="0" fontId="9" fillId="0" borderId="0"/>
    <xf numFmtId="169" fontId="9" fillId="0" borderId="0"/>
    <xf numFmtId="169" fontId="9" fillId="0" borderId="0"/>
    <xf numFmtId="169" fontId="13" fillId="0" borderId="0"/>
    <xf numFmtId="169" fontId="13" fillId="0" borderId="0"/>
    <xf numFmtId="169" fontId="9" fillId="0" borderId="0"/>
    <xf numFmtId="0" fontId="9" fillId="0" borderId="0"/>
    <xf numFmtId="0"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169" fontId="20" fillId="0" borderId="0"/>
    <xf numFmtId="0" fontId="92" fillId="0" borderId="0"/>
    <xf numFmtId="0" fontId="9" fillId="0" borderId="0"/>
    <xf numFmtId="169" fontId="9" fillId="0" borderId="0"/>
    <xf numFmtId="0" fontId="92" fillId="0" borderId="0"/>
    <xf numFmtId="0" fontId="13" fillId="0" borderId="0"/>
    <xf numFmtId="37" fontId="18" fillId="0" borderId="0"/>
    <xf numFmtId="0" fontId="9" fillId="0" borderId="0"/>
    <xf numFmtId="0" fontId="9" fillId="0" borderId="0"/>
    <xf numFmtId="0" fontId="13" fillId="0" borderId="0"/>
    <xf numFmtId="0" fontId="1" fillId="0" borderId="0"/>
    <xf numFmtId="3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xf numFmtId="37" fontId="1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7" fontId="18" fillId="0" borderId="0"/>
    <xf numFmtId="7" fontId="18" fillId="0" borderId="0"/>
    <xf numFmtId="7" fontId="18" fillId="0" borderId="0"/>
    <xf numFmtId="169" fontId="9" fillId="0" borderId="0"/>
    <xf numFmtId="0" fontId="9" fillId="0" borderId="0"/>
    <xf numFmtId="169" fontId="9"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29" fillId="0" borderId="0"/>
    <xf numFmtId="169" fontId="29" fillId="0" borderId="0"/>
    <xf numFmtId="0" fontId="29" fillId="0" borderId="0"/>
    <xf numFmtId="169" fontId="29" fillId="0" borderId="0"/>
    <xf numFmtId="169" fontId="9" fillId="0" borderId="0"/>
    <xf numFmtId="169" fontId="9" fillId="0" borderId="0"/>
    <xf numFmtId="169"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169" fontId="1" fillId="0" borderId="0"/>
    <xf numFmtId="169" fontId="13" fillId="0" borderId="0"/>
    <xf numFmtId="0" fontId="13" fillId="0" borderId="0"/>
    <xf numFmtId="0" fontId="23" fillId="0" borderId="0"/>
    <xf numFmtId="0" fontId="23" fillId="0" borderId="0"/>
    <xf numFmtId="169" fontId="23" fillId="0" borderId="0"/>
    <xf numFmtId="0" fontId="13"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3" fillId="0" borderId="0"/>
    <xf numFmtId="169" fontId="1" fillId="0" borderId="0"/>
    <xf numFmtId="169" fontId="1" fillId="0" borderId="0"/>
    <xf numFmtId="0" fontId="1" fillId="0" borderId="0"/>
    <xf numFmtId="0" fontId="1" fillId="0" borderId="0"/>
    <xf numFmtId="169" fontId="1"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23"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0" fontId="9" fillId="0" borderId="0"/>
    <xf numFmtId="0" fontId="13" fillId="0" borderId="0"/>
    <xf numFmtId="0" fontId="2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9" fillId="0" borderId="0"/>
    <xf numFmtId="169" fontId="9"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0" fontId="18" fillId="0" borderId="0"/>
    <xf numFmtId="0"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37" fontId="18" fillId="0" borderId="0"/>
    <xf numFmtId="37" fontId="18" fillId="0" borderId="0"/>
    <xf numFmtId="37" fontId="18" fillId="0" borderId="0"/>
    <xf numFmtId="37" fontId="18" fillId="0" borderId="0"/>
    <xf numFmtId="0" fontId="1" fillId="0" borderId="0"/>
    <xf numFmtId="169" fontId="1" fillId="0" borderId="0"/>
    <xf numFmtId="169" fontId="1" fillId="0" borderId="0"/>
    <xf numFmtId="169" fontId="1" fillId="0" borderId="0"/>
    <xf numFmtId="37" fontId="18" fillId="0" borderId="0"/>
    <xf numFmtId="0" fontId="1" fillId="0" borderId="0"/>
    <xf numFmtId="0" fontId="9" fillId="0" borderId="0"/>
    <xf numFmtId="0" fontId="1"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37" fontId="18" fillId="0" borderId="0"/>
    <xf numFmtId="37" fontId="18"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23"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0" fontId="9" fillId="0" borderId="0"/>
    <xf numFmtId="0" fontId="13" fillId="0" borderId="0"/>
    <xf numFmtId="0" fontId="2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23" fillId="0" borderId="0"/>
    <xf numFmtId="0" fontId="23" fillId="0" borderId="0"/>
    <xf numFmtId="169" fontId="23" fillId="0" borderId="0"/>
    <xf numFmtId="169" fontId="2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9" fillId="0" borderId="0"/>
    <xf numFmtId="169" fontId="9"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169"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169" fontId="13" fillId="0" borderId="0"/>
    <xf numFmtId="169" fontId="13"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9" fillId="0" borderId="0"/>
    <xf numFmtId="0" fontId="9" fillId="0" borderId="0"/>
    <xf numFmtId="37" fontId="132"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169" fontId="13" fillId="0" borderId="0"/>
    <xf numFmtId="0" fontId="13" fillId="0" borderId="0"/>
    <xf numFmtId="0" fontId="23" fillId="0" borderId="0"/>
    <xf numFmtId="0" fontId="23" fillId="0" borderId="0"/>
    <xf numFmtId="169" fontId="23" fillId="0" borderId="0"/>
    <xf numFmtId="169" fontId="2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23"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0" fontId="9" fillId="0" borderId="0"/>
    <xf numFmtId="0" fontId="13" fillId="0" borderId="0"/>
    <xf numFmtId="0" fontId="2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9" fillId="0" borderId="0"/>
    <xf numFmtId="169" fontId="9"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0" fontId="9" fillId="0" borderId="0"/>
    <xf numFmtId="0" fontId="9" fillId="0" borderId="0"/>
    <xf numFmtId="169" fontId="13" fillId="0" borderId="0"/>
    <xf numFmtId="169" fontId="13" fillId="0" borderId="0"/>
    <xf numFmtId="169" fontId="13" fillId="0" borderId="0"/>
    <xf numFmtId="169" fontId="13" fillId="0" borderId="0"/>
    <xf numFmtId="0" fontId="1" fillId="0" borderId="0"/>
    <xf numFmtId="0" fontId="9" fillId="0" borderId="0"/>
    <xf numFmtId="0" fontId="13" fillId="0" borderId="0"/>
    <xf numFmtId="0" fontId="9" fillId="0" borderId="0"/>
    <xf numFmtId="0" fontId="9" fillId="0" borderId="0"/>
    <xf numFmtId="0" fontId="9" fillId="0" borderId="0"/>
    <xf numFmtId="0" fontId="9" fillId="0" borderId="0"/>
    <xf numFmtId="0" fontId="23" fillId="0" borderId="0"/>
    <xf numFmtId="169" fontId="23" fillId="0" borderId="0"/>
    <xf numFmtId="0" fontId="23" fillId="0" borderId="0"/>
    <xf numFmtId="0" fontId="23" fillId="0" borderId="0"/>
    <xf numFmtId="0" fontId="23" fillId="0" borderId="0"/>
    <xf numFmtId="0" fontId="1" fillId="0" borderId="0"/>
    <xf numFmtId="169" fontId="1" fillId="0" borderId="0"/>
    <xf numFmtId="0" fontId="1" fillId="0" borderId="0"/>
    <xf numFmtId="0" fontId="1" fillId="0" borderId="0"/>
    <xf numFmtId="0" fontId="9" fillId="0" borderId="0"/>
    <xf numFmtId="169" fontId="9" fillId="0" borderId="0"/>
    <xf numFmtId="169" fontId="1" fillId="0" borderId="0"/>
    <xf numFmtId="0" fontId="23" fillId="0" borderId="0"/>
    <xf numFmtId="169" fontId="23" fillId="0" borderId="0"/>
    <xf numFmtId="0" fontId="23"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23" fillId="0" borderId="0"/>
    <xf numFmtId="0" fontId="23" fillId="0" borderId="0"/>
    <xf numFmtId="169" fontId="23"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169" fontId="23" fillId="0" borderId="0"/>
    <xf numFmtId="169" fontId="9" fillId="0" borderId="0"/>
    <xf numFmtId="0" fontId="9" fillId="0" borderId="0"/>
    <xf numFmtId="37" fontId="18" fillId="0" borderId="0"/>
    <xf numFmtId="0" fontId="23" fillId="0" borderId="0"/>
    <xf numFmtId="0" fontId="23" fillId="0" borderId="0"/>
    <xf numFmtId="37" fontId="18" fillId="0" borderId="0"/>
    <xf numFmtId="37" fontId="18" fillId="0" borderId="0"/>
    <xf numFmtId="37" fontId="18" fillId="0" borderId="0"/>
    <xf numFmtId="37" fontId="18" fillId="0" borderId="0"/>
    <xf numFmtId="37" fontId="18" fillId="0" borderId="0"/>
    <xf numFmtId="0" fontId="9" fillId="0" borderId="0"/>
    <xf numFmtId="169"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1" fillId="0" borderId="0"/>
    <xf numFmtId="0" fontId="1" fillId="0" borderId="0"/>
    <xf numFmtId="169"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3" fillId="0" borderId="0"/>
    <xf numFmtId="169" fontId="9" fillId="0" borderId="0"/>
    <xf numFmtId="169" fontId="9" fillId="0" borderId="0"/>
    <xf numFmtId="169" fontId="1" fillId="0" borderId="0"/>
    <xf numFmtId="169" fontId="1" fillId="0" borderId="0"/>
    <xf numFmtId="0" fontId="1" fillId="0" borderId="0"/>
    <xf numFmtId="169" fontId="1" fillId="0" borderId="0"/>
    <xf numFmtId="169" fontId="1" fillId="0" borderId="0"/>
    <xf numFmtId="0" fontId="1" fillId="0" borderId="0"/>
    <xf numFmtId="0" fontId="1" fillId="0" borderId="0"/>
    <xf numFmtId="0" fontId="9" fillId="0" borderId="0"/>
    <xf numFmtId="0" fontId="9" fillId="0" borderId="0"/>
    <xf numFmtId="169" fontId="9" fillId="0" borderId="0"/>
    <xf numFmtId="0" fontId="9" fillId="0" borderId="0"/>
    <xf numFmtId="169" fontId="1" fillId="0" borderId="0"/>
    <xf numFmtId="169" fontId="1" fillId="0" borderId="0"/>
    <xf numFmtId="169" fontId="1" fillId="0" borderId="0"/>
    <xf numFmtId="0" fontId="9" fillId="0" borderId="0"/>
    <xf numFmtId="169"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13" fillId="0" borderId="0"/>
    <xf numFmtId="169" fontId="9" fillId="0" borderId="0"/>
    <xf numFmtId="169" fontId="9" fillId="0" borderId="0"/>
    <xf numFmtId="0" fontId="9" fillId="0" borderId="0"/>
    <xf numFmtId="0" fontId="13" fillId="0" borderId="0"/>
    <xf numFmtId="0" fontId="1" fillId="0" borderId="0"/>
    <xf numFmtId="0" fontId="1" fillId="0" borderId="0"/>
    <xf numFmtId="0" fontId="13" fillId="0" borderId="0"/>
    <xf numFmtId="0" fontId="1" fillId="0" borderId="0"/>
    <xf numFmtId="0" fontId="1" fillId="0" borderId="0"/>
    <xf numFmtId="0" fontId="13" fillId="0" borderId="0"/>
    <xf numFmtId="169" fontId="9" fillId="0" borderId="0"/>
    <xf numFmtId="0" fontId="13"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3" fillId="0" borderId="0"/>
    <xf numFmtId="0" fontId="1" fillId="0" borderId="0"/>
    <xf numFmtId="0" fontId="13" fillId="0" borderId="0"/>
    <xf numFmtId="0" fontId="13" fillId="0" borderId="0"/>
    <xf numFmtId="169"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37" fontId="18" fillId="0" borderId="0"/>
    <xf numFmtId="37" fontId="18" fillId="0" borderId="0"/>
    <xf numFmtId="0" fontId="9" fillId="0" borderId="0"/>
    <xf numFmtId="0" fontId="9" fillId="0" borderId="0"/>
    <xf numFmtId="169" fontId="9" fillId="0" borderId="0"/>
    <xf numFmtId="37" fontId="18" fillId="0" borderId="0"/>
    <xf numFmtId="169" fontId="9" fillId="0" borderId="0"/>
    <xf numFmtId="169" fontId="9" fillId="0" borderId="0"/>
    <xf numFmtId="37" fontId="18" fillId="0" borderId="0"/>
    <xf numFmtId="37" fontId="18" fillId="0" borderId="0"/>
    <xf numFmtId="0" fontId="9" fillId="0" borderId="0"/>
    <xf numFmtId="37" fontId="18" fillId="0" borderId="0"/>
    <xf numFmtId="169" fontId="9" fillId="0" borderId="0"/>
    <xf numFmtId="169" fontId="9" fillId="0" borderId="0"/>
    <xf numFmtId="37" fontId="18" fillId="0" borderId="0"/>
    <xf numFmtId="37" fontId="18" fillId="0" borderId="0"/>
    <xf numFmtId="0" fontId="9" fillId="0" borderId="0"/>
    <xf numFmtId="37" fontId="18" fillId="0" borderId="0"/>
    <xf numFmtId="169" fontId="9" fillId="0" borderId="0"/>
    <xf numFmtId="169"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37" fontId="18" fillId="0" borderId="0"/>
    <xf numFmtId="0" fontId="23" fillId="0" borderId="0"/>
    <xf numFmtId="169" fontId="23" fillId="0" borderId="0"/>
    <xf numFmtId="37"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9"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37" fontId="18"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0" fontId="20" fillId="0" borderId="0"/>
    <xf numFmtId="0" fontId="20" fillId="0" borderId="0"/>
    <xf numFmtId="169" fontId="1" fillId="0" borderId="0"/>
    <xf numFmtId="0" fontId="13" fillId="0" borderId="0"/>
    <xf numFmtId="266"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169" fontId="9" fillId="0" borderId="0"/>
    <xf numFmtId="0" fontId="9" fillId="0" borderId="0"/>
    <xf numFmtId="0" fontId="9" fillId="0" borderId="0"/>
    <xf numFmtId="0" fontId="23" fillId="0" borderId="0"/>
    <xf numFmtId="169" fontId="9" fillId="0" borderId="0"/>
    <xf numFmtId="169"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9" fillId="0" borderId="0"/>
    <xf numFmtId="0"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0" fontId="1" fillId="0" borderId="0"/>
    <xf numFmtId="0" fontId="1" fillId="0" borderId="0"/>
    <xf numFmtId="0"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23" fillId="0" borderId="0"/>
    <xf numFmtId="0" fontId="23" fillId="0" borderId="0"/>
    <xf numFmtId="169" fontId="23" fillId="0" borderId="0"/>
    <xf numFmtId="0" fontId="23" fillId="0" borderId="0"/>
    <xf numFmtId="0" fontId="9" fillId="0" borderId="0"/>
    <xf numFmtId="169" fontId="9" fillId="0" borderId="0"/>
    <xf numFmtId="0" fontId="9" fillId="0" borderId="0"/>
    <xf numFmtId="0"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37" fontId="18" fillId="0" borderId="0"/>
    <xf numFmtId="37" fontId="18" fillId="0" borderId="0"/>
    <xf numFmtId="0" fontId="9" fillId="0" borderId="0"/>
    <xf numFmtId="169" fontId="9" fillId="0" borderId="0"/>
    <xf numFmtId="37" fontId="18" fillId="0" borderId="0"/>
    <xf numFmtId="37" fontId="18" fillId="0" borderId="0"/>
    <xf numFmtId="37" fontId="18" fillId="0" borderId="0"/>
    <xf numFmtId="0" fontId="9" fillId="0" borderId="0"/>
    <xf numFmtId="37" fontId="18" fillId="0" borderId="0"/>
    <xf numFmtId="37" fontId="18" fillId="0" borderId="0"/>
    <xf numFmtId="0" fontId="9" fillId="0" borderId="0"/>
    <xf numFmtId="169" fontId="9" fillId="0" borderId="0"/>
    <xf numFmtId="37" fontId="18" fillId="0" borderId="0"/>
    <xf numFmtId="169" fontId="9" fillId="0" borderId="0"/>
    <xf numFmtId="0" fontId="9" fillId="0" borderId="0"/>
    <xf numFmtId="169" fontId="9" fillId="0" borderId="0"/>
    <xf numFmtId="169" fontId="9" fillId="0" borderId="0"/>
    <xf numFmtId="37" fontId="18" fillId="0" borderId="0"/>
    <xf numFmtId="169" fontId="9" fillId="0" borderId="0"/>
    <xf numFmtId="37" fontId="18" fillId="0" borderId="0"/>
    <xf numFmtId="0" fontId="9" fillId="0" borderId="0"/>
    <xf numFmtId="169" fontId="9" fillId="0" borderId="0"/>
    <xf numFmtId="0" fontId="9" fillId="0" borderId="0"/>
    <xf numFmtId="169" fontId="9" fillId="0" borderId="0"/>
    <xf numFmtId="37" fontId="18" fillId="0" borderId="0"/>
    <xf numFmtId="37" fontId="18" fillId="0" borderId="0"/>
    <xf numFmtId="169" fontId="9" fillId="0" borderId="0"/>
    <xf numFmtId="169" fontId="9" fillId="0" borderId="0"/>
    <xf numFmtId="37" fontId="18" fillId="0" borderId="0"/>
    <xf numFmtId="0" fontId="9" fillId="0" borderId="0"/>
    <xf numFmtId="169" fontId="9" fillId="0" borderId="0"/>
    <xf numFmtId="169" fontId="9" fillId="0" borderId="0"/>
    <xf numFmtId="0" fontId="9" fillId="0" borderId="0"/>
    <xf numFmtId="37" fontId="18" fillId="0" borderId="0"/>
    <xf numFmtId="37" fontId="18" fillId="0" borderId="0"/>
    <xf numFmtId="0" fontId="9" fillId="0" borderId="0"/>
    <xf numFmtId="0" fontId="9" fillId="0" borderId="0"/>
    <xf numFmtId="37" fontId="18" fillId="0" borderId="0"/>
    <xf numFmtId="169" fontId="9" fillId="0" borderId="0"/>
    <xf numFmtId="169" fontId="9" fillId="0" borderId="0"/>
    <xf numFmtId="169" fontId="9" fillId="0" borderId="0"/>
    <xf numFmtId="37" fontId="18"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0" fontId="13" fillId="0" borderId="0"/>
    <xf numFmtId="169" fontId="9" fillId="0" borderId="0"/>
    <xf numFmtId="0" fontId="13" fillId="0" borderId="0"/>
    <xf numFmtId="0" fontId="23" fillId="0" borderId="0"/>
    <xf numFmtId="0" fontId="23" fillId="0" borderId="0"/>
    <xf numFmtId="169" fontId="23" fillId="0" borderId="0"/>
    <xf numFmtId="0" fontId="9" fillId="0" borderId="0"/>
    <xf numFmtId="0" fontId="23" fillId="0" borderId="0"/>
    <xf numFmtId="169" fontId="9" fillId="0" borderId="0"/>
    <xf numFmtId="0" fontId="9" fillId="0" borderId="0"/>
    <xf numFmtId="0" fontId="9" fillId="0" borderId="0"/>
    <xf numFmtId="0" fontId="23" fillId="0" borderId="0"/>
    <xf numFmtId="169" fontId="9" fillId="0" borderId="0"/>
    <xf numFmtId="0" fontId="23" fillId="0" borderId="0"/>
    <xf numFmtId="0" fontId="1" fillId="0" borderId="0"/>
    <xf numFmtId="0" fontId="1" fillId="0" borderId="0"/>
    <xf numFmtId="169" fontId="9" fillId="0" borderId="0"/>
    <xf numFmtId="0" fontId="13" fillId="0" borderId="0"/>
    <xf numFmtId="169" fontId="9" fillId="0" borderId="0"/>
    <xf numFmtId="169" fontId="13" fillId="0" borderId="0"/>
    <xf numFmtId="0" fontId="1" fillId="0" borderId="0"/>
    <xf numFmtId="0" fontId="13" fillId="0" borderId="0"/>
    <xf numFmtId="0" fontId="1" fillId="0" borderId="0"/>
    <xf numFmtId="169" fontId="23" fillId="0" borderId="0"/>
    <xf numFmtId="0" fontId="9" fillId="0" borderId="0"/>
    <xf numFmtId="169" fontId="9" fillId="0" borderId="0"/>
    <xf numFmtId="0" fontId="23" fillId="0" borderId="0"/>
    <xf numFmtId="169" fontId="9" fillId="0" borderId="0"/>
    <xf numFmtId="0" fontId="9" fillId="0" borderId="0"/>
    <xf numFmtId="0" fontId="9" fillId="0" borderId="0"/>
    <xf numFmtId="169" fontId="9" fillId="0" borderId="0"/>
    <xf numFmtId="0" fontId="9" fillId="0" borderId="0"/>
    <xf numFmtId="0" fontId="23" fillId="0" borderId="0"/>
    <xf numFmtId="0" fontId="9" fillId="0" borderId="0"/>
    <xf numFmtId="169" fontId="23" fillId="0" borderId="0"/>
    <xf numFmtId="169" fontId="13" fillId="0" borderId="0"/>
    <xf numFmtId="0" fontId="9" fillId="0" borderId="0"/>
    <xf numFmtId="0" fontId="9" fillId="0" borderId="0"/>
    <xf numFmtId="169" fontId="13" fillId="0" borderId="0"/>
    <xf numFmtId="0" fontId="9" fillId="0" borderId="0"/>
    <xf numFmtId="0" fontId="23" fillId="0" borderId="0"/>
    <xf numFmtId="0" fontId="23" fillId="0" borderId="0"/>
    <xf numFmtId="169" fontId="23" fillId="0" borderId="0"/>
    <xf numFmtId="169" fontId="13" fillId="0" borderId="0"/>
    <xf numFmtId="0" fontId="13" fillId="0" borderId="0"/>
    <xf numFmtId="169" fontId="23" fillId="0" borderId="0"/>
    <xf numFmtId="0" fontId="9" fillId="0" borderId="0"/>
    <xf numFmtId="169" fontId="9" fillId="0" borderId="0"/>
    <xf numFmtId="169" fontId="23" fillId="0" borderId="0"/>
    <xf numFmtId="169" fontId="13" fillId="0" borderId="0"/>
    <xf numFmtId="0" fontId="9" fillId="0" borderId="0"/>
    <xf numFmtId="0" fontId="23" fillId="0" borderId="0"/>
    <xf numFmtId="16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169"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3"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3"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169"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169"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3" fillId="0" borderId="0"/>
    <xf numFmtId="0" fontId="1" fillId="0" borderId="0"/>
    <xf numFmtId="169"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3" fillId="0" borderId="0"/>
    <xf numFmtId="0" fontId="1"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9" fillId="0" borderId="0"/>
    <xf numFmtId="169" fontId="9" fillId="0" borderId="0"/>
    <xf numFmtId="0" fontId="13" fillId="0" borderId="0"/>
    <xf numFmtId="0" fontId="13" fillId="0" borderId="0"/>
    <xf numFmtId="169" fontId="23" fillId="0" borderId="0"/>
    <xf numFmtId="0" fontId="13" fillId="0" borderId="0"/>
    <xf numFmtId="169" fontId="13" fillId="0" borderId="0"/>
    <xf numFmtId="169" fontId="13" fillId="0" borderId="0"/>
    <xf numFmtId="0" fontId="9" fillId="0" borderId="0"/>
    <xf numFmtId="39" fontId="18" fillId="0" borderId="0"/>
    <xf numFmtId="0" fontId="23" fillId="0" borderId="0"/>
    <xf numFmtId="169" fontId="13" fillId="0" borderId="0"/>
    <xf numFmtId="0" fontId="13" fillId="0" borderId="0"/>
    <xf numFmtId="0" fontId="13" fillId="0" borderId="0"/>
    <xf numFmtId="169" fontId="9" fillId="0" borderId="0"/>
    <xf numFmtId="0" fontId="23" fillId="0" borderId="0"/>
    <xf numFmtId="169" fontId="23" fillId="0" borderId="0"/>
    <xf numFmtId="0" fontId="13" fillId="0" borderId="0"/>
    <xf numFmtId="169" fontId="13" fillId="0" borderId="0"/>
    <xf numFmtId="169" fontId="13" fillId="0" borderId="0"/>
    <xf numFmtId="0" fontId="9" fillId="0" borderId="0"/>
    <xf numFmtId="0" fontId="9" fillId="0" borderId="0"/>
    <xf numFmtId="0" fontId="23" fillId="0" borderId="0"/>
    <xf numFmtId="169" fontId="13" fillId="0" borderId="0"/>
    <xf numFmtId="0" fontId="23" fillId="0" borderId="0"/>
    <xf numFmtId="169" fontId="23" fillId="0" borderId="0"/>
    <xf numFmtId="0" fontId="9" fillId="0" borderId="0"/>
    <xf numFmtId="169" fontId="9" fillId="0" borderId="0"/>
    <xf numFmtId="169" fontId="23" fillId="0" borderId="0"/>
    <xf numFmtId="0" fontId="9" fillId="0" borderId="0"/>
    <xf numFmtId="0" fontId="23" fillId="0" borderId="0"/>
    <xf numFmtId="39" fontId="18" fillId="0" borderId="0"/>
    <xf numFmtId="169" fontId="13" fillId="0" borderId="0"/>
    <xf numFmtId="0" fontId="23" fillId="0" borderId="0"/>
    <xf numFmtId="0" fontId="9" fillId="0" borderId="0"/>
    <xf numFmtId="0" fontId="23" fillId="0" borderId="0"/>
    <xf numFmtId="169" fontId="13" fillId="0" borderId="0"/>
    <xf numFmtId="0" fontId="23" fillId="0" borderId="0"/>
    <xf numFmtId="0" fontId="9" fillId="0" borderId="0"/>
    <xf numFmtId="0" fontId="9" fillId="0" borderId="0"/>
    <xf numFmtId="0" fontId="23" fillId="0" borderId="0"/>
    <xf numFmtId="169" fontId="23" fillId="0" borderId="0"/>
    <xf numFmtId="0" fontId="1" fillId="0" borderId="0"/>
    <xf numFmtId="169" fontId="13" fillId="0" borderId="0"/>
    <xf numFmtId="0" fontId="1" fillId="0" borderId="0"/>
    <xf numFmtId="169" fontId="13" fillId="0" borderId="0"/>
    <xf numFmtId="169" fontId="13" fillId="0" borderId="0"/>
    <xf numFmtId="0" fontId="1" fillId="0" borderId="0"/>
    <xf numFmtId="0" fontId="13" fillId="0" borderId="0"/>
    <xf numFmtId="169" fontId="13" fillId="0" borderId="0"/>
    <xf numFmtId="0" fontId="1" fillId="0" borderId="0"/>
    <xf numFmtId="0" fontId="1" fillId="0" borderId="0"/>
    <xf numFmtId="0" fontId="9" fillId="0" borderId="0"/>
    <xf numFmtId="0" fontId="23" fillId="0" borderId="0"/>
    <xf numFmtId="0" fontId="1" fillId="0" borderId="0"/>
    <xf numFmtId="169" fontId="13" fillId="0" borderId="0"/>
    <xf numFmtId="0" fontId="1" fillId="0" borderId="0"/>
    <xf numFmtId="0" fontId="1" fillId="0" borderId="0"/>
    <xf numFmtId="0" fontId="1" fillId="0" borderId="0"/>
    <xf numFmtId="37" fontId="18" fillId="0" borderId="0"/>
    <xf numFmtId="0" fontId="23" fillId="0" borderId="0"/>
    <xf numFmtId="169" fontId="23" fillId="0" borderId="0"/>
    <xf numFmtId="0" fontId="9" fillId="0" borderId="0"/>
    <xf numFmtId="169" fontId="9" fillId="0" borderId="0"/>
    <xf numFmtId="169" fontId="23" fillId="0" borderId="0"/>
    <xf numFmtId="0" fontId="23" fillId="0" borderId="0"/>
    <xf numFmtId="0" fontId="23" fillId="0" borderId="0"/>
    <xf numFmtId="169" fontId="23" fillId="0" borderId="0"/>
    <xf numFmtId="37" fontId="18" fillId="0" borderId="0"/>
    <xf numFmtId="0" fontId="1" fillId="0" borderId="0"/>
    <xf numFmtId="169" fontId="1" fillId="0" borderId="0"/>
    <xf numFmtId="169"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1" fillId="0" borderId="0"/>
    <xf numFmtId="169" fontId="9" fillId="0" borderId="0"/>
    <xf numFmtId="0" fontId="9"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9" fillId="0" borderId="0"/>
    <xf numFmtId="169" fontId="9"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9" fillId="0" borderId="0"/>
    <xf numFmtId="169" fontId="1" fillId="0" borderId="0"/>
    <xf numFmtId="169" fontId="1" fillId="0" borderId="0"/>
    <xf numFmtId="0" fontId="1" fillId="0" borderId="0"/>
    <xf numFmtId="0" fontId="1" fillId="0" borderId="0"/>
    <xf numFmtId="169" fontId="1" fillId="0" borderId="0"/>
    <xf numFmtId="0" fontId="9"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9"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9" fillId="0" borderId="0"/>
    <xf numFmtId="169" fontId="9"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9" fillId="0" borderId="0"/>
    <xf numFmtId="169" fontId="1" fillId="0" borderId="0"/>
    <xf numFmtId="169" fontId="1" fillId="0" borderId="0"/>
    <xf numFmtId="169" fontId="1" fillId="0" borderId="0"/>
    <xf numFmtId="169" fontId="1" fillId="0" borderId="0"/>
    <xf numFmtId="169" fontId="9"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9" fillId="0" borderId="0"/>
    <xf numFmtId="0" fontId="13" fillId="0" borderId="0"/>
    <xf numFmtId="169" fontId="9" fillId="0" borderId="0"/>
    <xf numFmtId="0" fontId="9" fillId="0" borderId="0"/>
    <xf numFmtId="0" fontId="18" fillId="0" borderId="0"/>
    <xf numFmtId="169" fontId="9" fillId="0" borderId="0"/>
    <xf numFmtId="0" fontId="9" fillId="0" borderId="0"/>
    <xf numFmtId="0" fontId="9" fillId="0" borderId="0"/>
    <xf numFmtId="0" fontId="18" fillId="0" borderId="0"/>
    <xf numFmtId="0" fontId="18" fillId="0" borderId="0"/>
    <xf numFmtId="0" fontId="1" fillId="0" borderId="0"/>
    <xf numFmtId="0" fontId="18" fillId="0" borderId="0"/>
    <xf numFmtId="0" fontId="9" fillId="0" borderId="0"/>
    <xf numFmtId="0" fontId="1" fillId="0" borderId="0"/>
    <xf numFmtId="37" fontId="18" fillId="0" borderId="0"/>
    <xf numFmtId="0" fontId="23" fillId="0" borderId="0"/>
    <xf numFmtId="169" fontId="23" fillId="0" borderId="0"/>
    <xf numFmtId="0" fontId="9" fillId="0" borderId="0"/>
    <xf numFmtId="169" fontId="9" fillId="0" borderId="0"/>
    <xf numFmtId="169" fontId="23" fillId="0" borderId="0"/>
    <xf numFmtId="0" fontId="23" fillId="0" borderId="0"/>
    <xf numFmtId="0" fontId="23" fillId="0" borderId="0"/>
    <xf numFmtId="169" fontId="23" fillId="0" borderId="0"/>
    <xf numFmtId="37" fontId="18" fillId="0" borderId="0"/>
    <xf numFmtId="0" fontId="1" fillId="0" borderId="0"/>
    <xf numFmtId="0" fontId="1" fillId="0" borderId="0"/>
    <xf numFmtId="0" fontId="1" fillId="0" borderId="0"/>
    <xf numFmtId="0" fontId="1" fillId="0" borderId="0"/>
    <xf numFmtId="0" fontId="1" fillId="0" borderId="0"/>
    <xf numFmtId="0" fontId="1" fillId="0" borderId="0"/>
    <xf numFmtId="169" fontId="9" fillId="0" borderId="0"/>
    <xf numFmtId="169" fontId="9" fillId="0" borderId="0"/>
    <xf numFmtId="169" fontId="9" fillId="0" borderId="0"/>
    <xf numFmtId="169" fontId="9" fillId="0" borderId="0"/>
    <xf numFmtId="169" fontId="9" fillId="0" borderId="0"/>
    <xf numFmtId="0" fontId="1" fillId="0" borderId="0"/>
    <xf numFmtId="0" fontId="1" fillId="0" borderId="0"/>
    <xf numFmtId="0" fontId="1" fillId="0" borderId="0"/>
    <xf numFmtId="37" fontId="18" fillId="0" borderId="0"/>
    <xf numFmtId="0" fontId="23" fillId="0" borderId="0"/>
    <xf numFmtId="169" fontId="23" fillId="0" borderId="0"/>
    <xf numFmtId="0" fontId="9" fillId="0" borderId="0"/>
    <xf numFmtId="169" fontId="9" fillId="0" borderId="0"/>
    <xf numFmtId="169" fontId="23" fillId="0" borderId="0"/>
    <xf numFmtId="0" fontId="23" fillId="0" borderId="0"/>
    <xf numFmtId="0" fontId="23" fillId="0" borderId="0"/>
    <xf numFmtId="169" fontId="23" fillId="0" borderId="0"/>
    <xf numFmtId="37" fontId="18" fillId="0" borderId="0"/>
    <xf numFmtId="0" fontId="1" fillId="0" borderId="0"/>
    <xf numFmtId="37" fontId="18" fillId="0" borderId="0"/>
    <xf numFmtId="0" fontId="23" fillId="0" borderId="0"/>
    <xf numFmtId="169" fontId="23" fillId="0" borderId="0"/>
    <xf numFmtId="0" fontId="9" fillId="0" borderId="0"/>
    <xf numFmtId="169" fontId="9" fillId="0" borderId="0"/>
    <xf numFmtId="169" fontId="23" fillId="0" borderId="0"/>
    <xf numFmtId="0" fontId="23" fillId="0" borderId="0"/>
    <xf numFmtId="0" fontId="23" fillId="0" borderId="0"/>
    <xf numFmtId="169" fontId="23"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169" fontId="9" fillId="0" borderId="0"/>
    <xf numFmtId="0" fontId="9" fillId="0" borderId="0"/>
    <xf numFmtId="37" fontId="18" fillId="0" borderId="0"/>
    <xf numFmtId="0" fontId="9" fillId="0" borderId="0"/>
    <xf numFmtId="37" fontId="18" fillId="0" borderId="0"/>
    <xf numFmtId="37" fontId="18" fillId="0" borderId="0"/>
    <xf numFmtId="37" fontId="18"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37" fontId="18" fillId="0" borderId="0"/>
    <xf numFmtId="169" fontId="9" fillId="0" borderId="0"/>
    <xf numFmtId="0" fontId="9" fillId="0" borderId="0"/>
    <xf numFmtId="169" fontId="9" fillId="0" borderId="0"/>
    <xf numFmtId="37" fontId="18" fillId="0" borderId="0"/>
    <xf numFmtId="37" fontId="18" fillId="0" borderId="0"/>
    <xf numFmtId="169" fontId="9" fillId="0" borderId="0"/>
    <xf numFmtId="169" fontId="9" fillId="0" borderId="0"/>
    <xf numFmtId="37" fontId="18" fillId="0" borderId="0"/>
    <xf numFmtId="37" fontId="18" fillId="0" borderId="0"/>
    <xf numFmtId="37" fontId="18" fillId="0" borderId="0"/>
    <xf numFmtId="37" fontId="18" fillId="0" borderId="0"/>
    <xf numFmtId="0" fontId="9" fillId="0" borderId="0"/>
    <xf numFmtId="37" fontId="18" fillId="0" borderId="0"/>
    <xf numFmtId="0" fontId="9" fillId="0" borderId="0"/>
    <xf numFmtId="37" fontId="18" fillId="0" borderId="0"/>
    <xf numFmtId="0" fontId="9" fillId="0" borderId="0"/>
    <xf numFmtId="0" fontId="9" fillId="0" borderId="0"/>
    <xf numFmtId="37" fontId="18" fillId="0" borderId="0"/>
    <xf numFmtId="0" fontId="9" fillId="0" borderId="0"/>
    <xf numFmtId="37" fontId="18" fillId="0" borderId="0"/>
    <xf numFmtId="0" fontId="9" fillId="0" borderId="0"/>
    <xf numFmtId="37" fontId="18" fillId="0" borderId="0"/>
    <xf numFmtId="0" fontId="9" fillId="0" borderId="0"/>
    <xf numFmtId="0" fontId="9" fillId="0" borderId="0"/>
    <xf numFmtId="37" fontId="18" fillId="0" borderId="0"/>
    <xf numFmtId="0" fontId="9" fillId="0" borderId="0"/>
    <xf numFmtId="169" fontId="9" fillId="0" borderId="0"/>
    <xf numFmtId="0" fontId="9" fillId="0" borderId="0"/>
    <xf numFmtId="169"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18" fillId="0" borderId="0"/>
    <xf numFmtId="37" fontId="18" fillId="0" borderId="0"/>
    <xf numFmtId="37" fontId="18" fillId="0" borderId="0"/>
    <xf numFmtId="169" fontId="9" fillId="0" borderId="0"/>
    <xf numFmtId="0" fontId="9" fillId="0" borderId="0"/>
    <xf numFmtId="169" fontId="9" fillId="0" borderId="0"/>
    <xf numFmtId="37" fontId="18" fillId="0" borderId="0"/>
    <xf numFmtId="37" fontId="18" fillId="0" borderId="0"/>
    <xf numFmtId="0" fontId="9" fillId="0" borderId="0"/>
    <xf numFmtId="37" fontId="18" fillId="0" borderId="0"/>
    <xf numFmtId="0" fontId="9" fillId="0" borderId="0"/>
    <xf numFmtId="37" fontId="18" fillId="0" borderId="0"/>
    <xf numFmtId="37" fontId="18" fillId="0" borderId="0"/>
    <xf numFmtId="37" fontId="18" fillId="0" borderId="0"/>
    <xf numFmtId="169" fontId="9" fillId="0" borderId="0"/>
    <xf numFmtId="169" fontId="9" fillId="0" borderId="0"/>
    <xf numFmtId="37" fontId="18" fillId="0" borderId="0"/>
    <xf numFmtId="169" fontId="9" fillId="0" borderId="0"/>
    <xf numFmtId="0" fontId="9" fillId="0" borderId="0"/>
    <xf numFmtId="37" fontId="18" fillId="0" borderId="0"/>
    <xf numFmtId="37" fontId="18"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37" fontId="18" fillId="0" borderId="0"/>
    <xf numFmtId="169" fontId="9" fillId="0" borderId="0"/>
    <xf numFmtId="169"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169" fontId="9" fillId="0" borderId="0"/>
    <xf numFmtId="169" fontId="9" fillId="0" borderId="0"/>
    <xf numFmtId="169" fontId="9" fillId="0" borderId="0"/>
    <xf numFmtId="169" fontId="9"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23" fillId="0" borderId="0"/>
    <xf numFmtId="169" fontId="23" fillId="0" borderId="0"/>
    <xf numFmtId="0" fontId="9" fillId="0" borderId="0"/>
    <xf numFmtId="169" fontId="23" fillId="0" borderId="0"/>
    <xf numFmtId="0" fontId="23" fillId="0" borderId="0"/>
    <xf numFmtId="0" fontId="23" fillId="0" borderId="0"/>
    <xf numFmtId="169" fontId="23"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23" fillId="0" borderId="0"/>
    <xf numFmtId="169" fontId="23" fillId="0" borderId="0"/>
    <xf numFmtId="0" fontId="9" fillId="0" borderId="0"/>
    <xf numFmtId="169" fontId="23" fillId="0" borderId="0"/>
    <xf numFmtId="0" fontId="23" fillId="0" borderId="0"/>
    <xf numFmtId="0" fontId="23" fillId="0" borderId="0"/>
    <xf numFmtId="169" fontId="23"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23" fillId="0" borderId="0"/>
    <xf numFmtId="169" fontId="23" fillId="0" borderId="0"/>
    <xf numFmtId="0" fontId="9" fillId="0" borderId="0"/>
    <xf numFmtId="169" fontId="23" fillId="0" borderId="0"/>
    <xf numFmtId="0" fontId="23" fillId="0" borderId="0"/>
    <xf numFmtId="0" fontId="23" fillId="0" borderId="0"/>
    <xf numFmtId="169" fontId="23"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18" fillId="0" borderId="0"/>
    <xf numFmtId="0" fontId="23" fillId="0" borderId="0"/>
    <xf numFmtId="169" fontId="23" fillId="0" borderId="0"/>
    <xf numFmtId="0" fontId="9" fillId="0" borderId="0"/>
    <xf numFmtId="169" fontId="9" fillId="0" borderId="0"/>
    <xf numFmtId="169" fontId="23" fillId="0" borderId="0"/>
    <xf numFmtId="0" fontId="23" fillId="0" borderId="0"/>
    <xf numFmtId="0" fontId="23" fillId="0" borderId="0"/>
    <xf numFmtId="169" fontId="23"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13" fillId="0" borderId="0"/>
    <xf numFmtId="169" fontId="13" fillId="0" borderId="0"/>
    <xf numFmtId="169" fontId="23" fillId="0" borderId="0"/>
    <xf numFmtId="0" fontId="13" fillId="0" borderId="0"/>
    <xf numFmtId="0" fontId="23" fillId="0" borderId="0"/>
    <xf numFmtId="0" fontId="9" fillId="0" borderId="0"/>
    <xf numFmtId="0" fontId="9" fillId="0" borderId="0"/>
    <xf numFmtId="0" fontId="13" fillId="0" borderId="0"/>
    <xf numFmtId="169" fontId="13" fillId="0" borderId="0"/>
    <xf numFmtId="0" fontId="23" fillId="0" borderId="0"/>
    <xf numFmtId="0" fontId="13" fillId="0" borderId="0"/>
    <xf numFmtId="0" fontId="23" fillId="0" borderId="0"/>
    <xf numFmtId="169" fontId="23" fillId="0" borderId="0"/>
    <xf numFmtId="0" fontId="13" fillId="0" borderId="0"/>
    <xf numFmtId="169" fontId="9" fillId="0" borderId="0"/>
    <xf numFmtId="0" fontId="1" fillId="0" borderId="0"/>
    <xf numFmtId="169" fontId="13" fillId="0" borderId="0"/>
    <xf numFmtId="169" fontId="13" fillId="0" borderId="0"/>
    <xf numFmtId="0" fontId="1" fillId="0" borderId="0"/>
    <xf numFmtId="0" fontId="1" fillId="0" borderId="0"/>
    <xf numFmtId="0" fontId="1" fillId="0" borderId="0"/>
    <xf numFmtId="0" fontId="1" fillId="0" borderId="0"/>
    <xf numFmtId="0" fontId="9" fillId="0" borderId="0"/>
    <xf numFmtId="0" fontId="23" fillId="0" borderId="0"/>
    <xf numFmtId="169" fontId="13" fillId="0" borderId="0"/>
    <xf numFmtId="0" fontId="23" fillId="0" borderId="0"/>
    <xf numFmtId="0" fontId="9" fillId="0" borderId="0"/>
    <xf numFmtId="0" fontId="13" fillId="0" borderId="0"/>
    <xf numFmtId="169" fontId="23" fillId="0" borderId="0"/>
    <xf numFmtId="0" fontId="1" fillId="0" borderId="0"/>
    <xf numFmtId="169" fontId="9" fillId="0" borderId="0"/>
    <xf numFmtId="0" fontId="13" fillId="0" borderId="0"/>
    <xf numFmtId="0" fontId="1" fillId="0" borderId="0"/>
    <xf numFmtId="0" fontId="13" fillId="0" borderId="0"/>
    <xf numFmtId="0" fontId="23" fillId="0" borderId="0"/>
    <xf numFmtId="0" fontId="23" fillId="0" borderId="0"/>
    <xf numFmtId="0" fontId="1" fillId="0" borderId="0"/>
    <xf numFmtId="0" fontId="9" fillId="0" borderId="0"/>
    <xf numFmtId="169" fontId="9" fillId="0" borderId="0"/>
    <xf numFmtId="0" fontId="23" fillId="0" borderId="0"/>
    <xf numFmtId="0" fontId="13" fillId="0" borderId="0"/>
    <xf numFmtId="169" fontId="23" fillId="0" borderId="0"/>
    <xf numFmtId="0" fontId="13" fillId="0" borderId="0"/>
    <xf numFmtId="169" fontId="9" fillId="0" borderId="0"/>
    <xf numFmtId="0" fontId="13" fillId="0" borderId="0"/>
    <xf numFmtId="169" fontId="13" fillId="0" borderId="0"/>
    <xf numFmtId="0" fontId="9" fillId="0" borderId="0"/>
    <xf numFmtId="0" fontId="23" fillId="0" borderId="0"/>
    <xf numFmtId="169" fontId="13" fillId="0" borderId="0"/>
    <xf numFmtId="0" fontId="9" fillId="0" borderId="0"/>
    <xf numFmtId="0" fontId="9" fillId="0" borderId="0"/>
    <xf numFmtId="0" fontId="13" fillId="0" borderId="0"/>
    <xf numFmtId="0" fontId="29" fillId="0" borderId="0"/>
    <xf numFmtId="0" fontId="13" fillId="0" borderId="0"/>
    <xf numFmtId="0" fontId="13" fillId="0" borderId="0"/>
    <xf numFmtId="169" fontId="29" fillId="0" borderId="0"/>
    <xf numFmtId="169" fontId="9" fillId="0" borderId="0"/>
    <xf numFmtId="0" fontId="13" fillId="0" borderId="0"/>
    <xf numFmtId="169" fontId="13" fillId="0" borderId="0"/>
    <xf numFmtId="0" fontId="29" fillId="0" borderId="0"/>
    <xf numFmtId="169" fontId="13"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3" fillId="0" borderId="0"/>
    <xf numFmtId="0" fontId="13" fillId="0" borderId="0"/>
    <xf numFmtId="0" fontId="13" fillId="0" borderId="0"/>
    <xf numFmtId="0" fontId="1" fillId="0" borderId="0"/>
    <xf numFmtId="0" fontId="1" fillId="0" borderId="0"/>
    <xf numFmtId="0" fontId="1" fillId="0" borderId="0"/>
    <xf numFmtId="169" fontId="9" fillId="0" borderId="0"/>
    <xf numFmtId="0" fontId="1" fillId="0" borderId="0"/>
    <xf numFmtId="0" fontId="9" fillId="0" borderId="0"/>
    <xf numFmtId="0" fontId="13" fillId="0" borderId="0"/>
    <xf numFmtId="0" fontId="9" fillId="0" borderId="0"/>
    <xf numFmtId="0" fontId="13" fillId="0" borderId="0"/>
    <xf numFmtId="0" fontId="13" fillId="0" borderId="0"/>
    <xf numFmtId="0" fontId="13" fillId="0" borderId="0"/>
    <xf numFmtId="0" fontId="1" fillId="0" borderId="0"/>
    <xf numFmtId="0" fontId="1" fillId="0" borderId="0"/>
    <xf numFmtId="169" fontId="9" fillId="0" borderId="0"/>
    <xf numFmtId="0" fontId="13" fillId="0" borderId="0"/>
    <xf numFmtId="0" fontId="13" fillId="0" borderId="0"/>
    <xf numFmtId="0" fontId="9" fillId="0" borderId="0"/>
    <xf numFmtId="169" fontId="9" fillId="0" borderId="0"/>
    <xf numFmtId="0" fontId="13" fillId="0" borderId="0"/>
    <xf numFmtId="169" fontId="13" fillId="0" borderId="0"/>
    <xf numFmtId="0" fontId="9" fillId="0" borderId="0"/>
    <xf numFmtId="169" fontId="13" fillId="0" borderId="0"/>
    <xf numFmtId="0" fontId="23" fillId="0" borderId="0"/>
    <xf numFmtId="0" fontId="13" fillId="0" borderId="0"/>
    <xf numFmtId="0" fontId="2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169" fontId="23" fillId="0" borderId="0"/>
    <xf numFmtId="0" fontId="1"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0" fontId="23" fillId="0" borderId="0"/>
    <xf numFmtId="169" fontId="23" fillId="0" borderId="0"/>
    <xf numFmtId="0" fontId="13" fillId="0" borderId="0"/>
    <xf numFmtId="0" fontId="13" fillId="0" borderId="0"/>
    <xf numFmtId="0" fontId="23" fillId="0" borderId="0"/>
    <xf numFmtId="0" fontId="23" fillId="0" borderId="0"/>
    <xf numFmtId="0" fontId="9" fillId="0" borderId="0"/>
    <xf numFmtId="0" fontId="9" fillId="0" borderId="0"/>
    <xf numFmtId="169" fontId="23" fillId="0" borderId="0"/>
    <xf numFmtId="0" fontId="9" fillId="0" borderId="0"/>
    <xf numFmtId="0" fontId="9" fillId="0" borderId="0"/>
    <xf numFmtId="0" fontId="9" fillId="0" borderId="0"/>
    <xf numFmtId="0" fontId="1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9"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8" fillId="0" borderId="0"/>
    <xf numFmtId="39" fontId="18" fillId="0" borderId="0"/>
    <xf numFmtId="0" fontId="1" fillId="0" borderId="0"/>
    <xf numFmtId="0" fontId="1" fillId="0" borderId="0"/>
    <xf numFmtId="0" fontId="1" fillId="0" borderId="0"/>
    <xf numFmtId="0" fontId="1" fillId="0" borderId="0"/>
    <xf numFmtId="39" fontId="18" fillId="0" borderId="0"/>
    <xf numFmtId="39" fontId="18" fillId="0" borderId="0"/>
    <xf numFmtId="39" fontId="18" fillId="0" borderId="0"/>
    <xf numFmtId="37" fontId="18" fillId="0" borderId="0"/>
    <xf numFmtId="37" fontId="18"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169" fontId="23" fillId="0" borderId="0"/>
    <xf numFmtId="169" fontId="23" fillId="0" borderId="0"/>
    <xf numFmtId="169" fontId="23" fillId="0" borderId="0"/>
    <xf numFmtId="169" fontId="23" fillId="0" borderId="0"/>
    <xf numFmtId="169" fontId="23" fillId="0" borderId="0"/>
    <xf numFmtId="169" fontId="23" fillId="0" borderId="0"/>
    <xf numFmtId="169" fontId="23" fillId="0" borderId="0"/>
    <xf numFmtId="169" fontId="23" fillId="0" borderId="0"/>
    <xf numFmtId="0" fontId="1"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9" fillId="0" borderId="0"/>
    <xf numFmtId="37" fontId="18" fillId="0" borderId="0"/>
    <xf numFmtId="169" fontId="9" fillId="0" borderId="0"/>
    <xf numFmtId="169" fontId="9" fillId="0" borderId="0"/>
    <xf numFmtId="37" fontId="18" fillId="0" borderId="0"/>
    <xf numFmtId="37" fontId="18" fillId="0" borderId="0"/>
    <xf numFmtId="0" fontId="9" fillId="0" borderId="0"/>
    <xf numFmtId="37" fontId="18" fillId="0" borderId="0"/>
    <xf numFmtId="37" fontId="18" fillId="0" borderId="0"/>
    <xf numFmtId="37" fontId="18" fillId="0" borderId="0"/>
    <xf numFmtId="0" fontId="9" fillId="0" borderId="0"/>
    <xf numFmtId="169" fontId="9" fillId="0" borderId="0"/>
    <xf numFmtId="169" fontId="9" fillId="0" borderId="0"/>
    <xf numFmtId="169" fontId="9" fillId="0" borderId="0"/>
    <xf numFmtId="0" fontId="9" fillId="0" borderId="0"/>
    <xf numFmtId="0"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9" fillId="0" borderId="0"/>
    <xf numFmtId="169" fontId="9" fillId="0" borderId="0"/>
    <xf numFmtId="0" fontId="9" fillId="0" borderId="0"/>
    <xf numFmtId="37" fontId="18" fillId="0" borderId="0"/>
    <xf numFmtId="37" fontId="18" fillId="0" borderId="0"/>
    <xf numFmtId="169" fontId="9" fillId="0" borderId="0"/>
    <xf numFmtId="37" fontId="18" fillId="0" borderId="0"/>
    <xf numFmtId="37" fontId="18" fillId="0" borderId="0"/>
    <xf numFmtId="0" fontId="9" fillId="0" borderId="0"/>
    <xf numFmtId="169" fontId="9" fillId="0" borderId="0"/>
    <xf numFmtId="169" fontId="9" fillId="0" borderId="0"/>
    <xf numFmtId="37" fontId="18" fillId="0" borderId="0"/>
    <xf numFmtId="37" fontId="18" fillId="0" borderId="0"/>
    <xf numFmtId="37" fontId="18" fillId="0" borderId="0"/>
    <xf numFmtId="37" fontId="18" fillId="0" borderId="0"/>
    <xf numFmtId="37" fontId="18" fillId="0" borderId="0"/>
    <xf numFmtId="37" fontId="18" fillId="0" borderId="0"/>
    <xf numFmtId="169" fontId="9" fillId="0" borderId="0"/>
    <xf numFmtId="169" fontId="9" fillId="0" borderId="0"/>
    <xf numFmtId="37" fontId="18" fillId="0" borderId="0"/>
    <xf numFmtId="169" fontId="9" fillId="0" borderId="0"/>
    <xf numFmtId="169" fontId="9" fillId="0" borderId="0"/>
    <xf numFmtId="37" fontId="18" fillId="0" borderId="0"/>
    <xf numFmtId="169"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0" fontId="9" fillId="0" borderId="0"/>
    <xf numFmtId="169" fontId="9" fillId="0" borderId="0"/>
    <xf numFmtId="37" fontId="18" fillId="0" borderId="0"/>
    <xf numFmtId="37" fontId="18" fillId="0" borderId="0"/>
    <xf numFmtId="0" fontId="9" fillId="0" borderId="0"/>
    <xf numFmtId="37" fontId="18" fillId="0" borderId="0"/>
    <xf numFmtId="37" fontId="18" fillId="0" borderId="0"/>
    <xf numFmtId="0" fontId="9" fillId="0" borderId="0"/>
    <xf numFmtId="169" fontId="9" fillId="0" borderId="0"/>
    <xf numFmtId="37" fontId="18" fillId="0" borderId="0"/>
    <xf numFmtId="37" fontId="18" fillId="0" borderId="0"/>
    <xf numFmtId="37" fontId="18" fillId="0" borderId="0"/>
    <xf numFmtId="37" fontId="18" fillId="0" borderId="0"/>
    <xf numFmtId="0" fontId="9" fillId="0" borderId="0"/>
    <xf numFmtId="169" fontId="9" fillId="0" borderId="0"/>
    <xf numFmtId="37" fontId="18" fillId="0" borderId="0"/>
    <xf numFmtId="0" fontId="9" fillId="0" borderId="0"/>
    <xf numFmtId="169" fontId="9" fillId="0" borderId="0"/>
    <xf numFmtId="169" fontId="9" fillId="0" borderId="0"/>
    <xf numFmtId="169" fontId="9"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169" fontId="9"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169" fontId="9" fillId="0" borderId="0"/>
    <xf numFmtId="169" fontId="9" fillId="0" borderId="0"/>
    <xf numFmtId="169" fontId="9" fillId="0" borderId="0"/>
    <xf numFmtId="169"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37" fontId="18" fillId="0" borderId="0"/>
    <xf numFmtId="0" fontId="13" fillId="0" borderId="0"/>
    <xf numFmtId="37" fontId="18" fillId="0" borderId="0"/>
    <xf numFmtId="37" fontId="18" fillId="0" borderId="0"/>
    <xf numFmtId="0" fontId="13" fillId="0" borderId="0"/>
    <xf numFmtId="37" fontId="18" fillId="0" borderId="0"/>
    <xf numFmtId="37" fontId="18" fillId="0" borderId="0"/>
    <xf numFmtId="0" fontId="9" fillId="0" borderId="0"/>
    <xf numFmtId="169" fontId="13" fillId="0" borderId="0"/>
    <xf numFmtId="0" fontId="9" fillId="0" borderId="0"/>
    <xf numFmtId="37" fontId="18" fillId="0" borderId="0"/>
    <xf numFmtId="37" fontId="18" fillId="0" borderId="0"/>
    <xf numFmtId="37" fontId="18" fillId="0" borderId="0"/>
    <xf numFmtId="0" fontId="9" fillId="0" borderId="0"/>
    <xf numFmtId="37" fontId="18" fillId="0" borderId="0"/>
    <xf numFmtId="37" fontId="18" fillId="0" borderId="0"/>
    <xf numFmtId="37" fontId="18" fillId="0" borderId="0"/>
    <xf numFmtId="0" fontId="13" fillId="0" borderId="0"/>
    <xf numFmtId="0" fontId="1" fillId="0" borderId="0"/>
    <xf numFmtId="0" fontId="23" fillId="0" borderId="0"/>
    <xf numFmtId="0" fontId="1" fillId="0" borderId="0"/>
    <xf numFmtId="37" fontId="18" fillId="0" borderId="0"/>
    <xf numFmtId="0" fontId="1" fillId="0" borderId="0"/>
    <xf numFmtId="0" fontId="23" fillId="0" borderId="0"/>
    <xf numFmtId="37" fontId="18" fillId="0" borderId="0"/>
    <xf numFmtId="37" fontId="18" fillId="0" borderId="0"/>
    <xf numFmtId="0" fontId="1" fillId="0" borderId="0"/>
    <xf numFmtId="0" fontId="1" fillId="0" borderId="0"/>
    <xf numFmtId="37" fontId="18" fillId="0" borderId="0"/>
    <xf numFmtId="0" fontId="1" fillId="0" borderId="0"/>
    <xf numFmtId="0" fontId="23" fillId="0" borderId="0"/>
    <xf numFmtId="37" fontId="18" fillId="0" borderId="0"/>
    <xf numFmtId="0" fontId="13" fillId="0" borderId="0"/>
    <xf numFmtId="0" fontId="1" fillId="0" borderId="0"/>
    <xf numFmtId="0" fontId="1" fillId="0" borderId="0"/>
    <xf numFmtId="37" fontId="18" fillId="0" borderId="0"/>
    <xf numFmtId="0" fontId="1" fillId="0" borderId="0"/>
    <xf numFmtId="0" fontId="23" fillId="0" borderId="0"/>
    <xf numFmtId="37" fontId="18" fillId="0" borderId="0"/>
    <xf numFmtId="37" fontId="18" fillId="0" borderId="0"/>
    <xf numFmtId="0" fontId="1" fillId="0" borderId="0"/>
    <xf numFmtId="0" fontId="23" fillId="0" borderId="0"/>
    <xf numFmtId="37" fontId="18" fillId="0" borderId="0"/>
    <xf numFmtId="0" fontId="1" fillId="0" borderId="0"/>
    <xf numFmtId="0" fontId="23" fillId="0" borderId="0"/>
    <xf numFmtId="37" fontId="18" fillId="0" borderId="0"/>
    <xf numFmtId="0" fontId="13" fillId="0" borderId="0"/>
    <xf numFmtId="0" fontId="1" fillId="0" borderId="0"/>
    <xf numFmtId="0" fontId="1" fillId="0" borderId="0"/>
    <xf numFmtId="37" fontId="18" fillId="0" borderId="0"/>
    <xf numFmtId="0" fontId="1" fillId="0" borderId="0"/>
    <xf numFmtId="0" fontId="23" fillId="0" borderId="0"/>
    <xf numFmtId="37" fontId="18" fillId="0" borderId="0"/>
    <xf numFmtId="37" fontId="18" fillId="0" borderId="0"/>
    <xf numFmtId="0" fontId="1" fillId="0" borderId="0"/>
    <xf numFmtId="0" fontId="23" fillId="0" borderId="0"/>
    <xf numFmtId="0" fontId="13" fillId="0" borderId="0"/>
    <xf numFmtId="0" fontId="1" fillId="0" borderId="0"/>
    <xf numFmtId="0" fontId="23" fillId="0" borderId="0"/>
    <xf numFmtId="37" fontId="18" fillId="0" borderId="0"/>
    <xf numFmtId="0" fontId="13" fillId="0" borderId="0"/>
    <xf numFmtId="0" fontId="1" fillId="0" borderId="0"/>
    <xf numFmtId="0" fontId="1" fillId="0" borderId="0"/>
    <xf numFmtId="37" fontId="18" fillId="0" borderId="0"/>
    <xf numFmtId="0" fontId="1" fillId="0" borderId="0"/>
    <xf numFmtId="0" fontId="23" fillId="0" borderId="0"/>
    <xf numFmtId="37" fontId="18" fillId="0" borderId="0"/>
    <xf numFmtId="37" fontId="18" fillId="0" borderId="0"/>
    <xf numFmtId="0" fontId="1" fillId="0" borderId="0"/>
    <xf numFmtId="0" fontId="23" fillId="0" borderId="0"/>
    <xf numFmtId="37" fontId="18" fillId="0" borderId="0"/>
    <xf numFmtId="0" fontId="1" fillId="0" borderId="0"/>
    <xf numFmtId="0" fontId="23" fillId="0" borderId="0"/>
    <xf numFmtId="37" fontId="18" fillId="0" borderId="0"/>
    <xf numFmtId="37" fontId="18" fillId="0" borderId="0"/>
    <xf numFmtId="0" fontId="9" fillId="0" borderId="0"/>
    <xf numFmtId="169" fontId="13" fillId="0" borderId="0"/>
    <xf numFmtId="0" fontId="9" fillId="0" borderId="0"/>
    <xf numFmtId="37" fontId="18" fillId="0" borderId="0"/>
    <xf numFmtId="0" fontId="9" fillId="0" borderId="0"/>
    <xf numFmtId="169" fontId="9" fillId="0" borderId="0"/>
    <xf numFmtId="169" fontId="9" fillId="0" borderId="0"/>
    <xf numFmtId="169" fontId="9" fillId="0" borderId="0"/>
    <xf numFmtId="37" fontId="18" fillId="0" borderId="0"/>
    <xf numFmtId="0" fontId="1" fillId="0" borderId="0"/>
    <xf numFmtId="0" fontId="1" fillId="0" borderId="0"/>
    <xf numFmtId="37" fontId="18" fillId="0" borderId="0"/>
    <xf numFmtId="0" fontId="1" fillId="0" borderId="0"/>
    <xf numFmtId="0" fontId="23" fillId="0" borderId="0"/>
    <xf numFmtId="37" fontId="18" fillId="0" borderId="0"/>
    <xf numFmtId="0" fontId="1" fillId="0" borderId="0"/>
    <xf numFmtId="0" fontId="23" fillId="0" borderId="0"/>
    <xf numFmtId="0" fontId="9" fillId="0" borderId="0"/>
    <xf numFmtId="0" fontId="1" fillId="0" borderId="0"/>
    <xf numFmtId="0" fontId="23" fillId="0" borderId="0"/>
    <xf numFmtId="37" fontId="18" fillId="0" borderId="0"/>
    <xf numFmtId="37" fontId="18" fillId="0" borderId="0"/>
    <xf numFmtId="0" fontId="9" fillId="0" borderId="0"/>
    <xf numFmtId="37" fontId="18" fillId="0" borderId="0"/>
    <xf numFmtId="0" fontId="9" fillId="0" borderId="0"/>
    <xf numFmtId="37" fontId="18" fillId="0" borderId="0"/>
    <xf numFmtId="0" fontId="1" fillId="0" borderId="0"/>
    <xf numFmtId="0" fontId="1" fillId="0" borderId="0"/>
    <xf numFmtId="37" fontId="18" fillId="0" borderId="0"/>
    <xf numFmtId="0" fontId="1" fillId="0" borderId="0"/>
    <xf numFmtId="0" fontId="23" fillId="0" borderId="0"/>
    <xf numFmtId="0" fontId="1" fillId="0" borderId="0"/>
    <xf numFmtId="37" fontId="18" fillId="0" borderId="0"/>
    <xf numFmtId="0" fontId="1" fillId="0" borderId="0"/>
    <xf numFmtId="0" fontId="1" fillId="0" borderId="0"/>
    <xf numFmtId="37" fontId="18" fillId="0" borderId="0"/>
    <xf numFmtId="0" fontId="1" fillId="0" borderId="0"/>
    <xf numFmtId="0" fontId="23" fillId="0" borderId="0"/>
    <xf numFmtId="37" fontId="18"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3" fillId="0" borderId="0"/>
    <xf numFmtId="0" fontId="9" fillId="0" borderId="0"/>
    <xf numFmtId="169" fontId="23" fillId="0" borderId="0"/>
    <xf numFmtId="0" fontId="9" fillId="0" borderId="0"/>
    <xf numFmtId="185" fontId="63" fillId="0" borderId="0"/>
    <xf numFmtId="185" fontId="63" fillId="0" borderId="0"/>
    <xf numFmtId="0" fontId="13" fillId="0" borderId="0"/>
    <xf numFmtId="185" fontId="63" fillId="0" borderId="0"/>
    <xf numFmtId="185" fontId="63" fillId="0" borderId="0"/>
    <xf numFmtId="185" fontId="63" fillId="0" borderId="0"/>
    <xf numFmtId="185" fontId="63" fillId="0" borderId="0"/>
    <xf numFmtId="0" fontId="9" fillId="0" borderId="0"/>
    <xf numFmtId="0" fontId="13" fillId="0" borderId="0"/>
    <xf numFmtId="0" fontId="13" fillId="0" borderId="0"/>
    <xf numFmtId="0" fontId="13" fillId="0" borderId="0"/>
    <xf numFmtId="169" fontId="23" fillId="0" borderId="0"/>
    <xf numFmtId="0" fontId="13" fillId="0" borderId="0"/>
    <xf numFmtId="0" fontId="13"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0" fontId="23" fillId="0" borderId="0"/>
    <xf numFmtId="0" fontId="9"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9" fillId="0" borderId="0"/>
    <xf numFmtId="169" fontId="23" fillId="0" borderId="0"/>
    <xf numFmtId="0" fontId="23" fillId="0" borderId="0"/>
    <xf numFmtId="169" fontId="23" fillId="0" borderId="0"/>
    <xf numFmtId="0" fontId="23" fillId="0" borderId="0"/>
    <xf numFmtId="169" fontId="23" fillId="0" borderId="0"/>
    <xf numFmtId="169" fontId="23" fillId="0" borderId="0"/>
    <xf numFmtId="169" fontId="23" fillId="0" borderId="0"/>
    <xf numFmtId="0" fontId="23" fillId="0" borderId="0"/>
    <xf numFmtId="169" fontId="23" fillId="0" borderId="0"/>
    <xf numFmtId="0" fontId="23" fillId="0" borderId="0"/>
    <xf numFmtId="169" fontId="23"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9" fillId="0" borderId="0"/>
    <xf numFmtId="0" fontId="9" fillId="0" borderId="0"/>
    <xf numFmtId="169" fontId="9"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169" fontId="9"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9" fillId="0" borderId="0"/>
    <xf numFmtId="169" fontId="9" fillId="0" borderId="0"/>
    <xf numFmtId="0" fontId="9" fillId="0" borderId="0"/>
    <xf numFmtId="0" fontId="23" fillId="0" borderId="0"/>
    <xf numFmtId="0" fontId="23" fillId="0" borderId="0"/>
    <xf numFmtId="0" fontId="9" fillId="0" borderId="0"/>
    <xf numFmtId="0" fontId="9"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13" fillId="0" borderId="0"/>
    <xf numFmtId="169" fontId="13" fillId="0" borderId="0"/>
    <xf numFmtId="0" fontId="23" fillId="0" borderId="0"/>
    <xf numFmtId="169" fontId="23" fillId="0" borderId="0"/>
    <xf numFmtId="0" fontId="13" fillId="0" borderId="0"/>
    <xf numFmtId="169" fontId="23" fillId="0" borderId="0"/>
    <xf numFmtId="0" fontId="13" fillId="0" borderId="0"/>
    <xf numFmtId="169"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0" fontId="9" fillId="0" borderId="0"/>
    <xf numFmtId="0" fontId="23" fillId="0" borderId="0"/>
    <xf numFmtId="0" fontId="23" fillId="0" borderId="0"/>
    <xf numFmtId="0" fontId="9" fillId="0" borderId="0"/>
    <xf numFmtId="169" fontId="23" fillId="0" borderId="0"/>
    <xf numFmtId="0" fontId="23" fillId="0" borderId="0"/>
    <xf numFmtId="0" fontId="13" fillId="0" borderId="0"/>
    <xf numFmtId="169" fontId="13" fillId="0" borderId="0"/>
    <xf numFmtId="0" fontId="13" fillId="0" borderId="0"/>
    <xf numFmtId="0" fontId="13" fillId="0" borderId="0"/>
    <xf numFmtId="169" fontId="23" fillId="0" borderId="0"/>
    <xf numFmtId="169" fontId="23" fillId="0" borderId="0"/>
    <xf numFmtId="0" fontId="13" fillId="0" borderId="0"/>
    <xf numFmtId="0" fontId="13" fillId="0" borderId="0"/>
    <xf numFmtId="169" fontId="2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3" fillId="0" borderId="0"/>
    <xf numFmtId="0" fontId="13" fillId="0" borderId="0"/>
    <xf numFmtId="37" fontId="18" fillId="0" borderId="0"/>
    <xf numFmtId="0" fontId="13" fillId="0" borderId="0"/>
    <xf numFmtId="169" fontId="13" fillId="0" borderId="0"/>
    <xf numFmtId="169" fontId="13" fillId="0" borderId="0"/>
    <xf numFmtId="0" fontId="9" fillId="0" borderId="0"/>
    <xf numFmtId="0" fontId="13" fillId="0" borderId="0"/>
    <xf numFmtId="0" fontId="23" fillId="0" borderId="0"/>
    <xf numFmtId="0" fontId="23"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0" fontId="9" fillId="0" borderId="0"/>
    <xf numFmtId="0" fontId="13" fillId="0" borderId="0"/>
    <xf numFmtId="0" fontId="13" fillId="0" borderId="0"/>
    <xf numFmtId="0" fontId="13"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3" fillId="0" borderId="0"/>
    <xf numFmtId="0" fontId="10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1" fillId="0" borderId="0"/>
    <xf numFmtId="0" fontId="1" fillId="0" borderId="0"/>
    <xf numFmtId="37" fontId="18" fillId="0" borderId="0"/>
    <xf numFmtId="0" fontId="1" fillId="0" borderId="0"/>
    <xf numFmtId="0" fontId="23" fillId="0" borderId="0"/>
    <xf numFmtId="0" fontId="1" fillId="0" borderId="0"/>
    <xf numFmtId="37" fontId="18" fillId="0" borderId="0"/>
    <xf numFmtId="0" fontId="1" fillId="0" borderId="0"/>
    <xf numFmtId="0" fontId="1" fillId="0" borderId="0"/>
    <xf numFmtId="37" fontId="18" fillId="0" borderId="0"/>
    <xf numFmtId="0" fontId="1" fillId="0" borderId="0"/>
    <xf numFmtId="0" fontId="23" fillId="0" borderId="0"/>
    <xf numFmtId="37" fontId="18" fillId="0" borderId="0"/>
    <xf numFmtId="0" fontId="23" fillId="0" borderId="0"/>
    <xf numFmtId="0" fontId="23" fillId="0" borderId="0"/>
    <xf numFmtId="169" fontId="13" fillId="0" borderId="0"/>
    <xf numFmtId="169" fontId="23" fillId="0" borderId="0"/>
    <xf numFmtId="169" fontId="13" fillId="0" borderId="0"/>
    <xf numFmtId="0" fontId="9" fillId="0" borderId="0"/>
    <xf numFmtId="0" fontId="9" fillId="0" borderId="0"/>
    <xf numFmtId="169" fontId="9" fillId="0" borderId="0"/>
    <xf numFmtId="169" fontId="13"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9" fillId="0" borderId="0"/>
    <xf numFmtId="169" fontId="9" fillId="0" borderId="0"/>
    <xf numFmtId="0" fontId="13"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9" fillId="0" borderId="0"/>
    <xf numFmtId="0" fontId="9" fillId="0" borderId="0"/>
    <xf numFmtId="169" fontId="9" fillId="0" borderId="0"/>
    <xf numFmtId="0" fontId="13"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9" fillId="0" borderId="0"/>
    <xf numFmtId="0" fontId="9" fillId="0" borderId="0"/>
    <xf numFmtId="169" fontId="9" fillId="0" borderId="0"/>
    <xf numFmtId="0" fontId="13"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9" fillId="0" borderId="0"/>
    <xf numFmtId="0" fontId="9" fillId="0" borderId="0"/>
    <xf numFmtId="169" fontId="9" fillId="0" borderId="0"/>
    <xf numFmtId="169" fontId="13" fillId="0" borderId="0"/>
    <xf numFmtId="169" fontId="9" fillId="0" borderId="0"/>
    <xf numFmtId="0" fontId="9" fillId="0" borderId="0"/>
    <xf numFmtId="169" fontId="9" fillId="0" borderId="0"/>
    <xf numFmtId="0" fontId="9" fillId="0" borderId="0"/>
    <xf numFmtId="0" fontId="1" fillId="0" borderId="0"/>
    <xf numFmtId="169" fontId="9" fillId="0" borderId="0"/>
    <xf numFmtId="0" fontId="9" fillId="0" borderId="0"/>
    <xf numFmtId="0" fontId="9" fillId="0" borderId="0"/>
    <xf numFmtId="0" fontId="9" fillId="0" borderId="0"/>
    <xf numFmtId="169" fontId="9" fillId="0" borderId="0"/>
    <xf numFmtId="169" fontId="9" fillId="0" borderId="0"/>
    <xf numFmtId="0" fontId="9" fillId="0" borderId="0"/>
    <xf numFmtId="0" fontId="9" fillId="0" borderId="0"/>
    <xf numFmtId="169" fontId="9" fillId="0" borderId="0"/>
    <xf numFmtId="0" fontId="9" fillId="0" borderId="0"/>
    <xf numFmtId="0" fontId="9" fillId="0" borderId="0"/>
    <xf numFmtId="169" fontId="1" fillId="0" borderId="0"/>
    <xf numFmtId="169" fontId="1" fillId="0" borderId="0"/>
    <xf numFmtId="0" fontId="1" fillId="0" borderId="0"/>
    <xf numFmtId="0" fontId="9" fillId="0" borderId="0"/>
    <xf numFmtId="0" fontId="1" fillId="0" borderId="0"/>
    <xf numFmtId="16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9" fillId="0" borderId="0"/>
    <xf numFmtId="169" fontId="23" fillId="0" borderId="0"/>
    <xf numFmtId="0" fontId="1"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23" fillId="0" borderId="0"/>
    <xf numFmtId="37" fontId="18" fillId="0" borderId="0"/>
    <xf numFmtId="169" fontId="9" fillId="0" borderId="0"/>
    <xf numFmtId="37" fontId="23" fillId="0" borderId="0"/>
    <xf numFmtId="37"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 fillId="0" borderId="0"/>
    <xf numFmtId="37" fontId="18"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9" fillId="0" borderId="0"/>
    <xf numFmtId="169" fontId="23" fillId="0" borderId="0"/>
    <xf numFmtId="37" fontId="18" fillId="0" borderId="0"/>
    <xf numFmtId="37" fontId="18" fillId="0" borderId="0"/>
    <xf numFmtId="169" fontId="9"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9" fillId="0" borderId="0"/>
    <xf numFmtId="169" fontId="9" fillId="0" borderId="0"/>
    <xf numFmtId="0" fontId="9" fillId="0" borderId="0"/>
    <xf numFmtId="169" fontId="9"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37" fontId="18"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37" fontId="18"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37" fontId="18" fillId="0" borderId="0"/>
    <xf numFmtId="0" fontId="23" fillId="0" borderId="0"/>
    <xf numFmtId="169" fontId="23" fillId="0" borderId="0"/>
    <xf numFmtId="0" fontId="23" fillId="0" borderId="0"/>
    <xf numFmtId="0" fontId="23" fillId="0" borderId="0"/>
    <xf numFmtId="0" fontId="23" fillId="0" borderId="0"/>
    <xf numFmtId="169" fontId="23" fillId="0" borderId="0"/>
    <xf numFmtId="3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9" fillId="0" borderId="0"/>
    <xf numFmtId="169" fontId="9" fillId="0" borderId="0"/>
    <xf numFmtId="169" fontId="9" fillId="0" borderId="0"/>
    <xf numFmtId="169"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9" fillId="0" borderId="0"/>
    <xf numFmtId="0" fontId="13" fillId="0" borderId="0"/>
    <xf numFmtId="169" fontId="9" fillId="0" borderId="0"/>
    <xf numFmtId="0" fontId="9" fillId="0" borderId="0"/>
    <xf numFmtId="0" fontId="1" fillId="0" borderId="0"/>
    <xf numFmtId="169" fontId="9" fillId="0" borderId="0"/>
    <xf numFmtId="0" fontId="1" fillId="0" borderId="0"/>
    <xf numFmtId="0" fontId="9" fillId="0" borderId="0"/>
    <xf numFmtId="169" fontId="9" fillId="0" borderId="0"/>
    <xf numFmtId="0" fontId="9" fillId="0" borderId="0"/>
    <xf numFmtId="37" fontId="18" fillId="0" borderId="0"/>
    <xf numFmtId="37" fontId="18" fillId="0" borderId="0"/>
    <xf numFmtId="169" fontId="9" fillId="0" borderId="0"/>
    <xf numFmtId="0" fontId="1" fillId="0" borderId="0"/>
    <xf numFmtId="0" fontId="9" fillId="0" borderId="0"/>
    <xf numFmtId="169" fontId="9" fillId="0" borderId="0"/>
    <xf numFmtId="0" fontId="9" fillId="0" borderId="0"/>
    <xf numFmtId="37" fontId="18" fillId="0" borderId="0"/>
    <xf numFmtId="37" fontId="18" fillId="0" borderId="0"/>
    <xf numFmtId="169" fontId="9" fillId="0" borderId="0"/>
    <xf numFmtId="0" fontId="9" fillId="0" borderId="0"/>
    <xf numFmtId="169" fontId="9" fillId="0" borderId="0"/>
    <xf numFmtId="0" fontId="9" fillId="0" borderId="0"/>
    <xf numFmtId="37" fontId="18" fillId="0" borderId="0"/>
    <xf numFmtId="37" fontId="18" fillId="0" borderId="0"/>
    <xf numFmtId="169" fontId="9" fillId="0" borderId="0"/>
    <xf numFmtId="0" fontId="9" fillId="0" borderId="0"/>
    <xf numFmtId="169" fontId="9" fillId="0" borderId="0"/>
    <xf numFmtId="0" fontId="9" fillId="0" borderId="0"/>
    <xf numFmtId="37" fontId="18" fillId="0" borderId="0"/>
    <xf numFmtId="37" fontId="18" fillId="0" borderId="0"/>
    <xf numFmtId="169" fontId="9" fillId="0" borderId="0"/>
    <xf numFmtId="0" fontId="9" fillId="0" borderId="0"/>
    <xf numFmtId="169" fontId="9" fillId="0" borderId="0"/>
    <xf numFmtId="0" fontId="9" fillId="0" borderId="0"/>
    <xf numFmtId="37" fontId="18" fillId="0" borderId="0"/>
    <xf numFmtId="37" fontId="18" fillId="0" borderId="0"/>
    <xf numFmtId="169" fontId="9" fillId="0" borderId="0"/>
    <xf numFmtId="0" fontId="1" fillId="0" borderId="0"/>
    <xf numFmtId="169" fontId="1" fillId="0" borderId="0"/>
    <xf numFmtId="169" fontId="1" fillId="0" borderId="0"/>
    <xf numFmtId="0" fontId="1" fillId="0" borderId="0"/>
    <xf numFmtId="37" fontId="18" fillId="0" borderId="0"/>
    <xf numFmtId="0" fontId="1" fillId="0" borderId="0"/>
    <xf numFmtId="169" fontId="1" fillId="0" borderId="0"/>
    <xf numFmtId="0" fontId="1" fillId="0" borderId="0"/>
    <xf numFmtId="0" fontId="1" fillId="0" borderId="0"/>
    <xf numFmtId="0" fontId="1" fillId="0" borderId="0"/>
    <xf numFmtId="169" fontId="1" fillId="0" borderId="0"/>
    <xf numFmtId="169" fontId="1" fillId="0" borderId="0"/>
    <xf numFmtId="0" fontId="1" fillId="0" borderId="0"/>
    <xf numFmtId="37" fontId="18" fillId="0" borderId="0"/>
    <xf numFmtId="0" fontId="1" fillId="0" borderId="0"/>
    <xf numFmtId="169" fontId="1" fillId="0" borderId="0"/>
    <xf numFmtId="0" fontId="1" fillId="0" borderId="0"/>
    <xf numFmtId="0" fontId="1" fillId="0" borderId="0"/>
    <xf numFmtId="0" fontId="9" fillId="0" borderId="0"/>
    <xf numFmtId="169" fontId="9" fillId="0" borderId="0"/>
    <xf numFmtId="37" fontId="18" fillId="0" borderId="0"/>
    <xf numFmtId="169" fontId="9" fillId="0" borderId="0"/>
    <xf numFmtId="0" fontId="9" fillId="0" borderId="0"/>
    <xf numFmtId="169" fontId="9" fillId="0" borderId="0"/>
    <xf numFmtId="37" fontId="18" fillId="0" borderId="0"/>
    <xf numFmtId="169"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169" fontId="13" fillId="0" borderId="0"/>
    <xf numFmtId="169" fontId="13" fillId="0" borderId="0"/>
    <xf numFmtId="169" fontId="13" fillId="0" borderId="0"/>
    <xf numFmtId="0" fontId="9" fillId="0" borderId="0"/>
    <xf numFmtId="0" fontId="23" fillId="0" borderId="0"/>
    <xf numFmtId="0" fontId="23" fillId="0" borderId="0"/>
    <xf numFmtId="0" fontId="13" fillId="0" borderId="0"/>
    <xf numFmtId="169" fontId="23" fillId="0" borderId="0"/>
    <xf numFmtId="0"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23" fillId="0" borderId="0"/>
    <xf numFmtId="0" fontId="13" fillId="0" borderId="0"/>
    <xf numFmtId="0" fontId="13" fillId="0" borderId="0"/>
    <xf numFmtId="37" fontId="18" fillId="0" borderId="0"/>
    <xf numFmtId="169" fontId="9" fillId="0" borderId="0"/>
    <xf numFmtId="0" fontId="13" fillId="0" borderId="0"/>
    <xf numFmtId="0" fontId="9" fillId="0" borderId="0"/>
    <xf numFmtId="0" fontId="13" fillId="0" borderId="0"/>
    <xf numFmtId="0" fontId="9" fillId="0" borderId="0"/>
    <xf numFmtId="0" fontId="1" fillId="0" borderId="0"/>
    <xf numFmtId="0" fontId="1"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23" fillId="0" borderId="0"/>
    <xf numFmtId="169" fontId="2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169" fontId="23" fillId="0" borderId="0"/>
    <xf numFmtId="169" fontId="23" fillId="0" borderId="0"/>
    <xf numFmtId="0" fontId="13" fillId="0" borderId="0"/>
    <xf numFmtId="0" fontId="13" fillId="0" borderId="0"/>
    <xf numFmtId="0" fontId="13" fillId="0" borderId="0"/>
    <xf numFmtId="0" fontId="13" fillId="0" borderId="0"/>
    <xf numFmtId="0" fontId="13" fillId="0" borderId="0"/>
    <xf numFmtId="169" fontId="23" fillId="0" borderId="0"/>
    <xf numFmtId="169" fontId="23" fillId="0" borderId="0"/>
    <xf numFmtId="0" fontId="13" fillId="0" borderId="0"/>
    <xf numFmtId="169" fontId="2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85" fontId="63" fillId="0" borderId="0"/>
    <xf numFmtId="0" fontId="9" fillId="0" borderId="0"/>
    <xf numFmtId="37" fontId="18" fillId="0" borderId="0"/>
    <xf numFmtId="37" fontId="18" fillId="0" borderId="0"/>
    <xf numFmtId="0" fontId="9" fillId="0" borderId="0"/>
    <xf numFmtId="169" fontId="13" fillId="0" borderId="0"/>
    <xf numFmtId="0" fontId="9" fillId="0" borderId="0"/>
    <xf numFmtId="37" fontId="18" fillId="0" borderId="0"/>
    <xf numFmtId="0" fontId="1" fillId="0" borderId="0"/>
    <xf numFmtId="0" fontId="9" fillId="0" borderId="0"/>
    <xf numFmtId="0" fontId="1" fillId="0" borderId="0"/>
    <xf numFmtId="0" fontId="1" fillId="0" borderId="0"/>
    <xf numFmtId="0" fontId="1" fillId="0" borderId="0"/>
    <xf numFmtId="169" fontId="13" fillId="0" borderId="0"/>
    <xf numFmtId="0" fontId="9" fillId="0" borderId="0"/>
    <xf numFmtId="0" fontId="9" fillId="0" borderId="0"/>
    <xf numFmtId="37" fontId="18" fillId="0" borderId="0"/>
    <xf numFmtId="0" fontId="13" fillId="0" borderId="0"/>
    <xf numFmtId="0" fontId="9" fillId="0" borderId="0"/>
    <xf numFmtId="0" fontId="9" fillId="0" borderId="0"/>
    <xf numFmtId="169" fontId="13" fillId="0" borderId="0"/>
    <xf numFmtId="0" fontId="9" fillId="0" borderId="0"/>
    <xf numFmtId="0" fontId="9" fillId="0" borderId="0"/>
    <xf numFmtId="37" fontId="18" fillId="0" borderId="0"/>
    <xf numFmtId="0" fontId="13" fillId="0" borderId="0"/>
    <xf numFmtId="0" fontId="13" fillId="0" borderId="0"/>
    <xf numFmtId="0" fontId="13" fillId="0" borderId="0"/>
    <xf numFmtId="0" fontId="1" fillId="0" borderId="0"/>
    <xf numFmtId="37" fontId="18" fillId="0" borderId="0"/>
    <xf numFmtId="0" fontId="13" fillId="0" borderId="0"/>
    <xf numFmtId="0" fontId="13" fillId="0" borderId="0"/>
    <xf numFmtId="0" fontId="13" fillId="0" borderId="0"/>
    <xf numFmtId="0" fontId="18" fillId="0" borderId="0"/>
    <xf numFmtId="37" fontId="18" fillId="0" borderId="0"/>
    <xf numFmtId="37" fontId="18" fillId="0" borderId="0"/>
    <xf numFmtId="0" fontId="13" fillId="0" borderId="0"/>
    <xf numFmtId="0" fontId="13" fillId="0" borderId="0"/>
    <xf numFmtId="0" fontId="13" fillId="0" borderId="0"/>
    <xf numFmtId="0" fontId="13" fillId="0" borderId="0"/>
    <xf numFmtId="169" fontId="1" fillId="0" borderId="0"/>
    <xf numFmtId="37" fontId="18" fillId="0" borderId="0"/>
    <xf numFmtId="0" fontId="13" fillId="0" borderId="0"/>
    <xf numFmtId="39" fontId="132" fillId="0" borderId="0"/>
    <xf numFmtId="0" fontId="9" fillId="0" borderId="0"/>
    <xf numFmtId="0" fontId="9" fillId="0" borderId="0"/>
    <xf numFmtId="37" fontId="18" fillId="0" borderId="0"/>
    <xf numFmtId="39" fontId="132" fillId="0" borderId="0"/>
    <xf numFmtId="0" fontId="18" fillId="0" borderId="0"/>
    <xf numFmtId="0" fontId="9" fillId="0" borderId="0"/>
    <xf numFmtId="0" fontId="1" fillId="0" borderId="0"/>
    <xf numFmtId="37" fontId="18" fillId="0" borderId="0"/>
    <xf numFmtId="0" fontId="1" fillId="0" borderId="0"/>
    <xf numFmtId="0" fontId="18" fillId="0" borderId="0"/>
    <xf numFmtId="39" fontId="132" fillId="0" borderId="0"/>
    <xf numFmtId="39" fontId="1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9" fillId="0" borderId="0"/>
    <xf numFmtId="169" fontId="9" fillId="0" borderId="0"/>
    <xf numFmtId="169" fontId="9" fillId="0" borderId="0"/>
    <xf numFmtId="0" fontId="9" fillId="0" borderId="0"/>
    <xf numFmtId="0" fontId="9" fillId="0" borderId="0"/>
    <xf numFmtId="0" fontId="9" fillId="0" borderId="0"/>
    <xf numFmtId="0" fontId="9" fillId="0" borderId="0"/>
    <xf numFmtId="169" fontId="9" fillId="0" borderId="0"/>
    <xf numFmtId="0" fontId="13" fillId="0" borderId="0"/>
    <xf numFmtId="169" fontId="9" fillId="0" borderId="0"/>
    <xf numFmtId="169"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169" fontId="9"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9" fillId="0" borderId="0"/>
    <xf numFmtId="169" fontId="9" fillId="0" borderId="0"/>
    <xf numFmtId="169" fontId="13" fillId="0" borderId="0"/>
    <xf numFmtId="169" fontId="13" fillId="0" borderId="0"/>
    <xf numFmtId="0" fontId="9" fillId="0" borderId="0"/>
    <xf numFmtId="0" fontId="9" fillId="0" borderId="0"/>
    <xf numFmtId="0" fontId="13" fillId="0" borderId="0"/>
    <xf numFmtId="169" fontId="9" fillId="0" borderId="0"/>
    <xf numFmtId="0" fontId="13" fillId="0" borderId="0"/>
    <xf numFmtId="0" fontId="13" fillId="0" borderId="0"/>
    <xf numFmtId="0" fontId="13" fillId="0" borderId="0"/>
    <xf numFmtId="0" fontId="9" fillId="0" borderId="0"/>
    <xf numFmtId="169" fontId="9" fillId="0" borderId="0"/>
    <xf numFmtId="0" fontId="13" fillId="0" borderId="0"/>
    <xf numFmtId="169" fontId="13" fillId="0" borderId="0"/>
    <xf numFmtId="0" fontId="13" fillId="0" borderId="0"/>
    <xf numFmtId="169" fontId="13" fillId="0" borderId="0"/>
    <xf numFmtId="169" fontId="13" fillId="0" borderId="0"/>
    <xf numFmtId="0" fontId="9" fillId="0" borderId="0"/>
    <xf numFmtId="169" fontId="9" fillId="0" borderId="0"/>
    <xf numFmtId="169" fontId="9" fillId="0" borderId="0"/>
    <xf numFmtId="169" fontId="13" fillId="0" borderId="0"/>
    <xf numFmtId="169" fontId="9" fillId="0" borderId="0"/>
    <xf numFmtId="169" fontId="9" fillId="0" borderId="0"/>
    <xf numFmtId="0" fontId="13" fillId="0" borderId="0"/>
    <xf numFmtId="0" fontId="13" fillId="0" borderId="0"/>
    <xf numFmtId="0" fontId="9" fillId="0" borderId="0"/>
    <xf numFmtId="0" fontId="13" fillId="0" borderId="0"/>
    <xf numFmtId="0" fontId="13" fillId="0" borderId="0"/>
    <xf numFmtId="169"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 fillId="0" borderId="0"/>
    <xf numFmtId="169" fontId="1" fillId="0" borderId="0"/>
    <xf numFmtId="169" fontId="1" fillId="0" borderId="0"/>
    <xf numFmtId="0"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0" fontId="13" fillId="0" borderId="0"/>
    <xf numFmtId="0" fontId="13" fillId="0" borderId="0"/>
    <xf numFmtId="0" fontId="13" fillId="0" borderId="0"/>
    <xf numFmtId="0" fontId="13" fillId="0" borderId="0"/>
    <xf numFmtId="169" fontId="13" fillId="0" borderId="0"/>
    <xf numFmtId="169" fontId="13" fillId="0" borderId="0"/>
    <xf numFmtId="0" fontId="13" fillId="0" borderId="0"/>
    <xf numFmtId="169" fontId="13" fillId="0" borderId="0"/>
    <xf numFmtId="0"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3" fillId="0" borderId="0"/>
    <xf numFmtId="0" fontId="13" fillId="0" borderId="0"/>
    <xf numFmtId="169" fontId="1" fillId="0" borderId="0"/>
    <xf numFmtId="169" fontId="1" fillId="0" borderId="0"/>
    <xf numFmtId="169" fontId="1" fillId="0" borderId="0"/>
    <xf numFmtId="0" fontId="13" fillId="0" borderId="0"/>
    <xf numFmtId="169" fontId="1" fillId="0" borderId="0"/>
    <xf numFmtId="0" fontId="1" fillId="0" borderId="0"/>
    <xf numFmtId="169" fontId="1" fillId="0" borderId="0"/>
    <xf numFmtId="0" fontId="1" fillId="0" borderId="0"/>
    <xf numFmtId="0" fontId="1" fillId="0" borderId="0"/>
    <xf numFmtId="0" fontId="13" fillId="0" borderId="0"/>
    <xf numFmtId="0" fontId="13" fillId="0" borderId="0"/>
    <xf numFmtId="169" fontId="9" fillId="0" borderId="0"/>
    <xf numFmtId="0" fontId="13" fillId="0" borderId="0"/>
    <xf numFmtId="0" fontId="13" fillId="0" borderId="0"/>
    <xf numFmtId="169" fontId="9" fillId="0" borderId="0"/>
    <xf numFmtId="169"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3" fillId="0" borderId="0"/>
    <xf numFmtId="169"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69" fontId="9" fillId="0" borderId="0"/>
    <xf numFmtId="0" fontId="13" fillId="0" borderId="0"/>
    <xf numFmtId="0" fontId="9" fillId="0" borderId="0"/>
    <xf numFmtId="0" fontId="13" fillId="0" borderId="0"/>
    <xf numFmtId="0" fontId="9" fillId="0" borderId="0"/>
    <xf numFmtId="169" fontId="9" fillId="0" borderId="0"/>
    <xf numFmtId="0" fontId="9" fillId="0" borderId="0"/>
    <xf numFmtId="0" fontId="9" fillId="0" borderId="0"/>
    <xf numFmtId="0" fontId="13" fillId="0" borderId="0"/>
    <xf numFmtId="0" fontId="9" fillId="0" borderId="0"/>
    <xf numFmtId="0" fontId="13" fillId="0" borderId="0"/>
    <xf numFmtId="0" fontId="9" fillId="0" borderId="0"/>
    <xf numFmtId="0" fontId="23" fillId="0" borderId="0"/>
    <xf numFmtId="169" fontId="23" fillId="0" borderId="0"/>
    <xf numFmtId="0" fontId="23" fillId="0" borderId="0"/>
    <xf numFmtId="169" fontId="23" fillId="0" borderId="0"/>
    <xf numFmtId="0" fontId="23" fillId="0" borderId="0"/>
    <xf numFmtId="0" fontId="23" fillId="0" borderId="0"/>
    <xf numFmtId="169" fontId="23" fillId="0" borderId="0"/>
    <xf numFmtId="0" fontId="9" fillId="0" borderId="0"/>
    <xf numFmtId="0" fontId="9" fillId="0" borderId="0"/>
    <xf numFmtId="0" fontId="13" fillId="0" borderId="0"/>
    <xf numFmtId="0" fontId="9" fillId="0" borderId="0"/>
    <xf numFmtId="0" fontId="13" fillId="0" borderId="0"/>
    <xf numFmtId="0" fontId="9" fillId="0" borderId="0"/>
    <xf numFmtId="0" fontId="13"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9" fillId="0" borderId="0"/>
    <xf numFmtId="39" fontId="18" fillId="0" borderId="0"/>
    <xf numFmtId="37" fontId="18" fillId="0" borderId="0"/>
    <xf numFmtId="0" fontId="92" fillId="0" borderId="0"/>
    <xf numFmtId="0" fontId="1" fillId="0" borderId="0"/>
    <xf numFmtId="169" fontId="13" fillId="0" borderId="0"/>
    <xf numFmtId="39" fontId="18" fillId="0" borderId="0"/>
    <xf numFmtId="39" fontId="1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xf numFmtId="0" fontId="1" fillId="0" borderId="0"/>
    <xf numFmtId="39" fontId="18" fillId="0" borderId="0"/>
    <xf numFmtId="0" fontId="1" fillId="0" borderId="0"/>
    <xf numFmtId="3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37" fontId="18" fillId="0" borderId="0"/>
    <xf numFmtId="37" fontId="18" fillId="0" borderId="0"/>
    <xf numFmtId="0" fontId="9" fillId="0" borderId="0"/>
    <xf numFmtId="0" fontId="92" fillId="0" borderId="0"/>
    <xf numFmtId="37" fontId="18" fillId="0" borderId="0"/>
    <xf numFmtId="0" fontId="1" fillId="0" borderId="0"/>
    <xf numFmtId="0" fontId="92" fillId="0" borderId="0"/>
    <xf numFmtId="37" fontId="18" fillId="0" borderId="0"/>
    <xf numFmtId="37" fontId="18" fillId="0" borderId="0"/>
    <xf numFmtId="0" fontId="9" fillId="0" borderId="0"/>
    <xf numFmtId="0" fontId="9" fillId="0" borderId="0"/>
    <xf numFmtId="37" fontId="18" fillId="0" borderId="0"/>
    <xf numFmtId="37" fontId="18" fillId="0" borderId="0"/>
    <xf numFmtId="0" fontId="9" fillId="0" borderId="0"/>
    <xf numFmtId="0" fontId="92" fillId="0" borderId="0"/>
    <xf numFmtId="37" fontId="18" fillId="0" borderId="0"/>
    <xf numFmtId="37" fontId="18"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9" fillId="0" borderId="0"/>
    <xf numFmtId="169" fontId="9" fillId="0" borderId="0"/>
    <xf numFmtId="0"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0" fontId="23" fillId="0" borderId="0"/>
    <xf numFmtId="0" fontId="23" fillId="0" borderId="0"/>
    <xf numFmtId="169" fontId="23" fillId="0" borderId="0"/>
    <xf numFmtId="0" fontId="23" fillId="0" borderId="0"/>
    <xf numFmtId="0" fontId="23" fillId="0" borderId="0"/>
    <xf numFmtId="0" fontId="1" fillId="0" borderId="0"/>
    <xf numFmtId="169" fontId="1" fillId="0" borderId="0"/>
    <xf numFmtId="0" fontId="1" fillId="0" borderId="0"/>
    <xf numFmtId="0" fontId="1" fillId="0" borderId="0"/>
    <xf numFmtId="0" fontId="9" fillId="0" borderId="0"/>
    <xf numFmtId="169" fontId="9" fillId="0" borderId="0"/>
    <xf numFmtId="169" fontId="1" fillId="0" borderId="0"/>
    <xf numFmtId="0" fontId="23" fillId="0" borderId="0"/>
    <xf numFmtId="0" fontId="23" fillId="0" borderId="0"/>
    <xf numFmtId="0" fontId="1" fillId="0" borderId="0"/>
    <xf numFmtId="0" fontId="1" fillId="0" borderId="0"/>
    <xf numFmtId="0" fontId="23" fillId="0" borderId="0"/>
    <xf numFmtId="0" fontId="9" fillId="0" borderId="0"/>
    <xf numFmtId="0" fontId="9" fillId="0" borderId="0"/>
    <xf numFmtId="0" fontId="9" fillId="0" borderId="0"/>
    <xf numFmtId="0" fontId="9" fillId="0" borderId="0"/>
    <xf numFmtId="0" fontId="9"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0" fontId="1" fillId="0" borderId="0"/>
    <xf numFmtId="169" fontId="1" fillId="0" borderId="0"/>
    <xf numFmtId="0" fontId="1" fillId="0" borderId="0"/>
    <xf numFmtId="0" fontId="1" fillId="0" borderId="0"/>
    <xf numFmtId="169" fontId="1" fillId="0" borderId="0"/>
    <xf numFmtId="169" fontId="1" fillId="0" borderId="0"/>
    <xf numFmtId="0" fontId="1" fillId="0" borderId="0"/>
    <xf numFmtId="0" fontId="23" fillId="0" borderId="0"/>
    <xf numFmtId="169" fontId="23" fillId="0" borderId="0"/>
    <xf numFmtId="0" fontId="23" fillId="0" borderId="0"/>
    <xf numFmtId="169" fontId="23" fillId="0" borderId="0"/>
    <xf numFmtId="0" fontId="23" fillId="0" borderId="0"/>
    <xf numFmtId="169" fontId="23" fillId="0" borderId="0"/>
    <xf numFmtId="0" fontId="23" fillId="0" borderId="0"/>
    <xf numFmtId="267" fontId="93" fillId="0" borderId="38"/>
    <xf numFmtId="0" fontId="26" fillId="0" borderId="0" applyFill="0" applyBorder="0">
      <protection locked="0"/>
    </xf>
    <xf numFmtId="0" fontId="133" fillId="0" borderId="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9"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13"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9"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9"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23" fillId="16" borderId="21" applyNumberFormat="0" applyFont="0" applyAlignment="0" applyProtection="0"/>
    <xf numFmtId="0" fontId="1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13" fillId="16" borderId="21" applyNumberFormat="0" applyFont="0" applyAlignment="0" applyProtection="0"/>
    <xf numFmtId="0" fontId="1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9"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2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2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169" fontId="1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0"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0"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18"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9" fillId="37" borderId="39" applyNumberFormat="0" applyFont="0" applyAlignment="0" applyProtection="0"/>
    <xf numFmtId="0" fontId="1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1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1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169"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0"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23"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0"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169" fontId="9" fillId="16" borderId="21" applyNumberFormat="0" applyFont="0" applyAlignment="0" applyProtection="0"/>
    <xf numFmtId="0" fontId="9" fillId="16" borderId="21" applyNumberFormat="0" applyFont="0" applyAlignment="0" applyProtection="0"/>
    <xf numFmtId="0" fontId="9" fillId="0" borderId="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20" borderId="22" applyNumberFormat="0" applyAlignment="0" applyProtection="0"/>
    <xf numFmtId="169" fontId="67" fillId="33"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134" fillId="15" borderId="40" applyNumberFormat="0" applyAlignment="0" applyProtection="0"/>
    <xf numFmtId="0" fontId="134" fillId="15" borderId="40" applyNumberFormat="0" applyAlignment="0" applyProtection="0"/>
    <xf numFmtId="0" fontId="134" fillId="15" borderId="40" applyNumberFormat="0" applyAlignment="0" applyProtection="0"/>
    <xf numFmtId="169" fontId="67" fillId="33" borderId="22" applyNumberFormat="0" applyAlignment="0" applyProtection="0"/>
    <xf numFmtId="0" fontId="134" fillId="15" borderId="40" applyNumberFormat="0" applyAlignment="0" applyProtection="0"/>
    <xf numFmtId="0" fontId="134" fillId="15" borderId="40" applyNumberFormat="0" applyAlignment="0" applyProtection="0"/>
    <xf numFmtId="0" fontId="134" fillId="15" borderId="40"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33" borderId="22" applyNumberFormat="0" applyAlignment="0" applyProtection="0"/>
    <xf numFmtId="0" fontId="67" fillId="33" borderId="22" applyNumberFormat="0" applyAlignment="0" applyProtection="0"/>
    <xf numFmtId="0"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33" borderId="22" applyNumberFormat="0" applyAlignment="0" applyProtection="0"/>
    <xf numFmtId="169" fontId="67" fillId="20"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33" borderId="22" applyNumberFormat="0" applyAlignment="0" applyProtection="0"/>
    <xf numFmtId="0" fontId="67" fillId="33"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0"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7" fillId="20" borderId="22" applyNumberFormat="0" applyAlignment="0" applyProtection="0"/>
    <xf numFmtId="169" fontId="69" fillId="41" borderId="0">
      <alignment horizontal="right"/>
    </xf>
    <xf numFmtId="169" fontId="69" fillId="41" borderId="0">
      <alignment horizontal="right"/>
    </xf>
    <xf numFmtId="0" fontId="69" fillId="41" borderId="0">
      <alignment horizontal="right"/>
    </xf>
    <xf numFmtId="169" fontId="69" fillId="41" borderId="0">
      <alignment horizontal="right"/>
    </xf>
    <xf numFmtId="0" fontId="69" fillId="41" borderId="0">
      <alignment horizontal="right"/>
    </xf>
    <xf numFmtId="169" fontId="69" fillId="41" borderId="0">
      <alignment horizontal="right"/>
    </xf>
    <xf numFmtId="169" fontId="69" fillId="41" borderId="0">
      <alignment horizontal="right"/>
    </xf>
    <xf numFmtId="169" fontId="70" fillId="41" borderId="8"/>
    <xf numFmtId="169" fontId="70" fillId="41" borderId="8"/>
    <xf numFmtId="0" fontId="70" fillId="41" borderId="8"/>
    <xf numFmtId="169" fontId="70" fillId="41" borderId="8"/>
    <xf numFmtId="0" fontId="70" fillId="41" borderId="8"/>
    <xf numFmtId="169" fontId="70" fillId="41" borderId="8"/>
    <xf numFmtId="169" fontId="70" fillId="41" borderId="8"/>
    <xf numFmtId="169" fontId="70" fillId="0" borderId="0" applyBorder="0">
      <alignment horizontal="centerContinuous"/>
    </xf>
    <xf numFmtId="169" fontId="70" fillId="0" borderId="0" applyBorder="0">
      <alignment horizontal="centerContinuous"/>
    </xf>
    <xf numFmtId="0" fontId="70" fillId="0" borderId="0" applyBorder="0">
      <alignment horizontal="centerContinuous"/>
    </xf>
    <xf numFmtId="169" fontId="70" fillId="0" borderId="0" applyBorder="0">
      <alignment horizontal="centerContinuous"/>
    </xf>
    <xf numFmtId="0" fontId="70" fillId="0" borderId="0" applyBorder="0">
      <alignment horizontal="centerContinuous"/>
    </xf>
    <xf numFmtId="169" fontId="70" fillId="0" borderId="0" applyBorder="0">
      <alignment horizontal="centerContinuous"/>
    </xf>
    <xf numFmtId="169" fontId="70" fillId="0" borderId="0" applyBorder="0">
      <alignment horizontal="centerContinuous"/>
    </xf>
    <xf numFmtId="169" fontId="71" fillId="0" borderId="0" applyBorder="0">
      <alignment horizontal="centerContinuous"/>
    </xf>
    <xf numFmtId="169" fontId="71" fillId="0" borderId="0" applyBorder="0">
      <alignment horizontal="centerContinuous"/>
    </xf>
    <xf numFmtId="0" fontId="71" fillId="0" borderId="0" applyBorder="0">
      <alignment horizontal="centerContinuous"/>
    </xf>
    <xf numFmtId="169" fontId="71" fillId="0" borderId="0" applyBorder="0">
      <alignment horizontal="centerContinuous"/>
    </xf>
    <xf numFmtId="0" fontId="71" fillId="0" borderId="0" applyBorder="0">
      <alignment horizontal="centerContinuous"/>
    </xf>
    <xf numFmtId="169" fontId="71" fillId="0" borderId="0" applyBorder="0">
      <alignment horizontal="centerContinuous"/>
    </xf>
    <xf numFmtId="169" fontId="71" fillId="0" borderId="0" applyBorder="0">
      <alignment horizontal="centerContinuous"/>
    </xf>
    <xf numFmtId="0" fontId="92" fillId="60" borderId="0" applyNumberFormat="0" applyFont="0" applyBorder="0" applyAlignment="0"/>
    <xf numFmtId="1" fontId="135" fillId="0" borderId="0" applyProtection="0">
      <alignment horizontal="right" vertical="center"/>
    </xf>
    <xf numFmtId="0" fontId="36" fillId="0" borderId="0"/>
    <xf numFmtId="0" fontId="36" fillId="0" borderId="0"/>
    <xf numFmtId="169" fontId="36" fillId="0" borderId="0"/>
    <xf numFmtId="268"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269" fontId="95" fillId="0" borderId="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70" fontId="3" fillId="58" borderId="0" applyBorder="0" applyAlignment="0">
      <protection locked="0"/>
    </xf>
    <xf numFmtId="9" fontId="95" fillId="0" borderId="0"/>
    <xf numFmtId="168" fontId="95" fillId="0" borderId="0"/>
    <xf numFmtId="10" fontId="95" fillId="0" borderId="0"/>
    <xf numFmtId="271" fontId="9" fillId="0" borderId="0" applyFont="0" applyFill="0" applyBorder="0" applyAlignment="0" applyProtection="0"/>
    <xf numFmtId="272" fontId="93" fillId="0" borderId="0"/>
    <xf numFmtId="273" fontId="93" fillId="0" borderId="0"/>
    <xf numFmtId="273" fontId="95" fillId="0" borderId="0"/>
    <xf numFmtId="44" fontId="36" fillId="0" borderId="0" applyFill="0" applyBorder="0" applyAlignment="0"/>
    <xf numFmtId="209" fontId="36" fillId="0" borderId="0" applyFill="0" applyBorder="0" applyAlignment="0"/>
    <xf numFmtId="44" fontId="36" fillId="0" borderId="0" applyFill="0" applyBorder="0" applyAlignment="0"/>
    <xf numFmtId="243" fontId="9" fillId="0" borderId="0" applyFill="0" applyBorder="0" applyAlignment="0"/>
    <xf numFmtId="209" fontId="36" fillId="0" borderId="0" applyFill="0" applyBorder="0" applyAlignment="0"/>
    <xf numFmtId="40" fontId="9" fillId="0" borderId="0"/>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69"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169"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169"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169" fontId="74" fillId="0" borderId="9">
      <alignment horizontal="center"/>
    </xf>
    <xf numFmtId="0" fontId="74" fillId="0" borderId="9">
      <alignment horizontal="center"/>
    </xf>
    <xf numFmtId="0" fontId="74" fillId="0" borderId="9">
      <alignment horizontal="center"/>
    </xf>
    <xf numFmtId="0" fontId="74" fillId="0" borderId="9">
      <alignment horizontal="center"/>
    </xf>
    <xf numFmtId="0" fontId="74" fillId="0" borderId="9">
      <alignment horizontal="center"/>
    </xf>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0" fontId="29" fillId="42" borderId="0" applyNumberFormat="0" applyFont="0" applyBorder="0" applyAlignment="0" applyProtection="0"/>
    <xf numFmtId="169" fontId="75" fillId="0" borderId="23"/>
    <xf numFmtId="169" fontId="75" fillId="0" borderId="23"/>
    <xf numFmtId="0" fontId="75" fillId="0" borderId="23"/>
    <xf numFmtId="169" fontId="75" fillId="0" borderId="23"/>
    <xf numFmtId="0" fontId="75" fillId="0" borderId="23"/>
    <xf numFmtId="169" fontId="75" fillId="0" borderId="23"/>
    <xf numFmtId="169" fontId="75" fillId="0" borderId="23"/>
    <xf numFmtId="37" fontId="9" fillId="0" borderId="0">
      <alignment horizontal="right"/>
    </xf>
    <xf numFmtId="37" fontId="9" fillId="0" borderId="0">
      <alignment horizontal="right"/>
    </xf>
    <xf numFmtId="37" fontId="9" fillId="0" borderId="0">
      <alignment horizontal="right"/>
    </xf>
    <xf numFmtId="37" fontId="9" fillId="0" borderId="0">
      <alignment horizontal="right"/>
    </xf>
    <xf numFmtId="209" fontId="80" fillId="0" borderId="0"/>
    <xf numFmtId="0" fontId="80" fillId="0" borderId="41">
      <alignment horizontal="centerContinuous"/>
    </xf>
    <xf numFmtId="0" fontId="80" fillId="0" borderId="41">
      <protection locked="0"/>
    </xf>
    <xf numFmtId="0" fontId="80" fillId="0" borderId="41">
      <alignment horizontal="centerContinuous"/>
    </xf>
    <xf numFmtId="209" fontId="80" fillId="0" borderId="0"/>
    <xf numFmtId="0" fontId="80" fillId="0" borderId="41">
      <protection locked="0"/>
    </xf>
    <xf numFmtId="209" fontId="80" fillId="0" borderId="0"/>
    <xf numFmtId="0" fontId="80" fillId="0" borderId="41">
      <alignment horizontal="centerContinuous"/>
    </xf>
    <xf numFmtId="0" fontId="80" fillId="0" borderId="41">
      <alignment horizontal="centerContinuous"/>
    </xf>
    <xf numFmtId="209" fontId="80" fillId="0" borderId="0"/>
    <xf numFmtId="0" fontId="80" fillId="0" borderId="41">
      <protection locked="0"/>
    </xf>
    <xf numFmtId="209" fontId="80" fillId="0" borderId="0"/>
    <xf numFmtId="0" fontId="80" fillId="0" borderId="41">
      <protection locked="0"/>
    </xf>
    <xf numFmtId="0" fontId="80" fillId="0" borderId="41">
      <alignment horizontal="centerContinuous"/>
    </xf>
    <xf numFmtId="209" fontId="80" fillId="0" borderId="0"/>
    <xf numFmtId="0" fontId="80" fillId="0" borderId="41">
      <protection locked="0"/>
    </xf>
    <xf numFmtId="0" fontId="80" fillId="0" borderId="41">
      <alignment horizontal="centerContinuous"/>
    </xf>
    <xf numFmtId="0" fontId="80" fillId="0" borderId="41">
      <alignment horizontal="centerContinuous"/>
    </xf>
    <xf numFmtId="209" fontId="80" fillId="0" borderId="0"/>
    <xf numFmtId="0" fontId="80" fillId="0" borderId="41">
      <alignment horizontal="centerContinuous"/>
    </xf>
    <xf numFmtId="0" fontId="80" fillId="0" borderId="41">
      <protection locked="0"/>
    </xf>
    <xf numFmtId="209" fontId="80" fillId="0" borderId="0"/>
    <xf numFmtId="0" fontId="80" fillId="0" borderId="0"/>
    <xf numFmtId="209" fontId="80" fillId="0" borderId="0"/>
    <xf numFmtId="0" fontId="80" fillId="0" borderId="41">
      <alignment horizontal="centerContinuous"/>
    </xf>
    <xf numFmtId="0" fontId="80" fillId="0" borderId="41">
      <protection locked="0"/>
    </xf>
    <xf numFmtId="209" fontId="80" fillId="0" borderId="0"/>
    <xf numFmtId="0" fontId="80" fillId="0" borderId="41">
      <alignment horizontal="centerContinuous"/>
    </xf>
    <xf numFmtId="0" fontId="80" fillId="0" borderId="41">
      <protection locked="0"/>
    </xf>
    <xf numFmtId="0" fontId="80" fillId="0" borderId="41">
      <alignment horizontal="centerContinuous"/>
    </xf>
    <xf numFmtId="0" fontId="80" fillId="0" borderId="41">
      <protection locked="0"/>
    </xf>
    <xf numFmtId="0" fontId="80" fillId="0" borderId="41">
      <protection locked="0"/>
    </xf>
    <xf numFmtId="209" fontId="80" fillId="0" borderId="0"/>
    <xf numFmtId="0" fontId="80" fillId="0" borderId="41">
      <protection locked="0"/>
    </xf>
    <xf numFmtId="0" fontId="80" fillId="0" borderId="41">
      <alignment horizontal="centerContinuous"/>
    </xf>
    <xf numFmtId="0" fontId="80" fillId="0" borderId="41">
      <alignment horizontal="centerContinuous"/>
    </xf>
    <xf numFmtId="0" fontId="80" fillId="0" borderId="41">
      <protection locked="0"/>
    </xf>
    <xf numFmtId="209" fontId="80" fillId="0" borderId="0"/>
    <xf numFmtId="0" fontId="80" fillId="0" borderId="41">
      <alignment horizontal="centerContinuous"/>
    </xf>
    <xf numFmtId="0" fontId="80" fillId="0" borderId="41">
      <alignment horizontal="centerContinuous"/>
    </xf>
    <xf numFmtId="209" fontId="80" fillId="0" borderId="0"/>
    <xf numFmtId="0" fontId="80" fillId="0" borderId="41">
      <alignment horizontal="centerContinuous"/>
    </xf>
    <xf numFmtId="209" fontId="80" fillId="0" borderId="0"/>
    <xf numFmtId="0" fontId="80" fillId="0" borderId="41">
      <alignment horizontal="centerContinuous"/>
    </xf>
    <xf numFmtId="209" fontId="80" fillId="0" borderId="0"/>
    <xf numFmtId="0" fontId="80" fillId="0" borderId="41">
      <protection locked="0"/>
    </xf>
    <xf numFmtId="0" fontId="80" fillId="0" borderId="41">
      <alignment horizontal="centerContinuous"/>
    </xf>
    <xf numFmtId="209" fontId="80" fillId="0" borderId="0"/>
    <xf numFmtId="0" fontId="136" fillId="0" borderId="42">
      <alignment vertical="center"/>
    </xf>
    <xf numFmtId="0" fontId="137" fillId="36" borderId="0"/>
    <xf numFmtId="0" fontId="47" fillId="0" borderId="0"/>
    <xf numFmtId="40" fontId="138" fillId="0" borderId="0" applyFont="0" applyFill="0" applyBorder="0" applyAlignment="0" applyProtection="0"/>
    <xf numFmtId="267" fontId="93" fillId="61" borderId="0" applyFont="0"/>
    <xf numFmtId="0" fontId="139" fillId="0" borderId="0"/>
    <xf numFmtId="1" fontId="9" fillId="0" borderId="0"/>
    <xf numFmtId="0" fontId="29" fillId="0" borderId="0">
      <alignment textRotation="90"/>
    </xf>
    <xf numFmtId="274" fontId="108" fillId="0" borderId="0">
      <alignment vertical="center"/>
    </xf>
    <xf numFmtId="0" fontId="9" fillId="62" borderId="0"/>
    <xf numFmtId="0" fontId="22" fillId="0" borderId="0" applyNumberFormat="0" applyFill="0" applyBorder="0" applyAlignment="0" applyProtection="0"/>
    <xf numFmtId="169" fontId="22" fillId="0" borderId="0" applyNumberFormat="0" applyFill="0" applyBorder="0" applyAlignment="0" applyProtection="0"/>
    <xf numFmtId="0" fontId="9" fillId="0" borderId="0" applyFont="0" applyFill="0" applyBorder="0" applyAlignment="0" applyProtection="0"/>
    <xf numFmtId="0" fontId="9" fillId="0" borderId="0">
      <alignment vertical="top"/>
    </xf>
    <xf numFmtId="0" fontId="9" fillId="0" borderId="0">
      <alignment vertical="top"/>
    </xf>
    <xf numFmtId="0" fontId="20" fillId="0" borderId="0" applyNumberFormat="0" applyBorder="0" applyAlignment="0"/>
    <xf numFmtId="169" fontId="20" fillId="0" borderId="0" applyNumberFormat="0" applyBorder="0" applyAlignment="0"/>
    <xf numFmtId="0" fontId="79" fillId="0" borderId="0" applyNumberFormat="0" applyBorder="0" applyAlignment="0"/>
    <xf numFmtId="169" fontId="79" fillId="0" borderId="0" applyNumberFormat="0" applyBorder="0" applyAlignment="0"/>
    <xf numFmtId="169" fontId="80" fillId="0" borderId="0" applyNumberFormat="0" applyBorder="0" applyAlignment="0"/>
    <xf numFmtId="169" fontId="36" fillId="0" borderId="0" applyNumberFormat="0" applyBorder="0" applyAlignment="0"/>
    <xf numFmtId="169" fontId="36" fillId="0" borderId="0" applyNumberFormat="0" applyBorder="0" applyAlignment="0"/>
    <xf numFmtId="0" fontId="36" fillId="0" borderId="0" applyNumberFormat="0" applyBorder="0" applyAlignment="0"/>
    <xf numFmtId="169" fontId="36" fillId="0" borderId="0" applyNumberFormat="0" applyBorder="0" applyAlignment="0"/>
    <xf numFmtId="0" fontId="36" fillId="0" borderId="0" applyNumberFormat="0" applyBorder="0" applyAlignment="0"/>
    <xf numFmtId="169" fontId="36" fillId="0" borderId="0" applyNumberFormat="0" applyBorder="0" applyAlignment="0"/>
    <xf numFmtId="0" fontId="80" fillId="0" borderId="0" applyNumberFormat="0" applyBorder="0" applyAlignment="0"/>
    <xf numFmtId="0" fontId="79" fillId="20" borderId="0" applyNumberFormat="0" applyBorder="0" applyAlignment="0"/>
    <xf numFmtId="169" fontId="79" fillId="20" borderId="0" applyNumberFormat="0" applyBorder="0" applyAlignment="0"/>
    <xf numFmtId="0" fontId="140" fillId="56" borderId="0"/>
    <xf numFmtId="0" fontId="32" fillId="0" borderId="0">
      <alignment horizontal="left" vertical="center"/>
    </xf>
    <xf numFmtId="0" fontId="32" fillId="0" borderId="0">
      <alignment horizontal="left" vertical="center"/>
    </xf>
    <xf numFmtId="169" fontId="32" fillId="0" borderId="0">
      <alignment horizontal="left" vertical="center"/>
    </xf>
    <xf numFmtId="169" fontId="81" fillId="0" borderId="24"/>
    <xf numFmtId="169" fontId="81" fillId="0" borderId="24"/>
    <xf numFmtId="0" fontId="81" fillId="0" borderId="24"/>
    <xf numFmtId="169" fontId="81" fillId="0" borderId="24"/>
    <xf numFmtId="0" fontId="81" fillId="0" borderId="24"/>
    <xf numFmtId="169" fontId="81" fillId="0" borderId="24"/>
    <xf numFmtId="169" fontId="81" fillId="0" borderId="24"/>
    <xf numFmtId="0" fontId="141" fillId="0" borderId="43" applyNumberFormat="0" applyAlignment="0" applyProtection="0"/>
    <xf numFmtId="0" fontId="142" fillId="0" borderId="0" applyBorder="0" applyProtection="0">
      <alignment vertical="center"/>
    </xf>
    <xf numFmtId="0" fontId="142" fillId="0" borderId="3" applyBorder="0" applyProtection="0">
      <alignment horizontal="right" vertical="center"/>
    </xf>
    <xf numFmtId="0" fontId="143" fillId="63" borderId="0" applyBorder="0" applyProtection="0">
      <alignment horizontal="centerContinuous" vertical="center"/>
    </xf>
    <xf numFmtId="0" fontId="143" fillId="45" borderId="3" applyBorder="0" applyProtection="0">
      <alignment horizontal="centerContinuous" vertical="center"/>
    </xf>
    <xf numFmtId="0" fontId="144" fillId="0" borderId="0"/>
    <xf numFmtId="0" fontId="133" fillId="0" borderId="0"/>
    <xf numFmtId="169" fontId="82" fillId="0" borderId="0">
      <alignment vertical="center"/>
    </xf>
    <xf numFmtId="169" fontId="82" fillId="0" borderId="0">
      <alignment vertical="center"/>
    </xf>
    <xf numFmtId="0" fontId="82" fillId="0" borderId="0">
      <alignment vertical="center"/>
    </xf>
    <xf numFmtId="169" fontId="82" fillId="0" borderId="0">
      <alignment vertical="center"/>
    </xf>
    <xf numFmtId="0" fontId="82" fillId="0" borderId="0">
      <alignment vertical="center"/>
    </xf>
    <xf numFmtId="169" fontId="82" fillId="0" borderId="0">
      <alignment vertical="center"/>
    </xf>
    <xf numFmtId="169" fontId="82" fillId="0" borderId="0">
      <alignment vertical="center"/>
    </xf>
    <xf numFmtId="0" fontId="114" fillId="0" borderId="44" applyFill="0" applyBorder="0" applyProtection="0">
      <alignment horizontal="left" vertical="top"/>
    </xf>
    <xf numFmtId="0" fontId="19" fillId="0" borderId="0">
      <alignment horizontal="centerContinuous"/>
    </xf>
    <xf numFmtId="0" fontId="145" fillId="0" borderId="0"/>
    <xf numFmtId="49" fontId="9" fillId="0" borderId="0" applyFont="0" applyAlignment="0"/>
    <xf numFmtId="49" fontId="9" fillId="0" borderId="0" applyFont="0" applyAlignment="0"/>
    <xf numFmtId="0" fontId="146" fillId="0" borderId="0"/>
    <xf numFmtId="49" fontId="20" fillId="0" borderId="0" applyFill="0" applyBorder="0" applyAlignment="0"/>
    <xf numFmtId="177" fontId="9" fillId="0" borderId="0" applyFill="0" applyBorder="0" applyAlignment="0"/>
    <xf numFmtId="179" fontId="9" fillId="0" borderId="0" applyFill="0" applyBorder="0" applyAlignment="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9" fontId="84" fillId="0" borderId="0" applyNumberFormat="0" applyFill="0" applyBorder="0" applyAlignment="0" applyProtection="0"/>
    <xf numFmtId="169" fontId="84" fillId="0" borderId="0" applyNumberFormat="0" applyFill="0" applyBorder="0" applyAlignment="0" applyProtection="0"/>
    <xf numFmtId="169" fontId="84"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4" fillId="0" borderId="0" applyNumberFormat="0" applyFill="0" applyBorder="0" applyAlignment="0" applyProtection="0"/>
    <xf numFmtId="169" fontId="83" fillId="0" borderId="0" applyNumberFormat="0" applyFill="0" applyBorder="0" applyAlignment="0" applyProtection="0"/>
    <xf numFmtId="169" fontId="84" fillId="0" borderId="0" applyNumberFormat="0" applyFill="0" applyBorder="0" applyAlignment="0" applyProtection="0"/>
    <xf numFmtId="169" fontId="84" fillId="0" borderId="0" applyNumberFormat="0" applyFill="0" applyBorder="0" applyAlignment="0" applyProtection="0"/>
    <xf numFmtId="0" fontId="147"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4" fillId="0" borderId="0" applyNumberFormat="0" applyFill="0" applyBorder="0" applyAlignment="0" applyProtection="0"/>
    <xf numFmtId="169" fontId="84"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83" fillId="0" borderId="0" applyNumberFormat="0" applyFill="0" applyBorder="0" applyAlignment="0" applyProtection="0"/>
    <xf numFmtId="169" fontId="83" fillId="0" borderId="0" applyNumberFormat="0" applyFill="0" applyBorder="0" applyAlignment="0" applyProtection="0"/>
    <xf numFmtId="0" fontId="148" fillId="38" borderId="0">
      <alignment horizontal="right"/>
    </xf>
    <xf numFmtId="275" fontId="149" fillId="0" borderId="0"/>
    <xf numFmtId="188" fontId="3" fillId="0" borderId="1" applyFill="0"/>
    <xf numFmtId="188" fontId="3" fillId="0" borderId="1" applyFill="0"/>
    <xf numFmtId="188" fontId="3" fillId="0" borderId="1" applyFill="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45" applyNumberFormat="0" applyFill="0" applyAlignment="0" applyProtection="0"/>
    <xf numFmtId="0" fontId="85" fillId="0" borderId="45" applyNumberFormat="0" applyFill="0" applyAlignment="0" applyProtection="0"/>
    <xf numFmtId="0" fontId="85" fillId="0" borderId="45" applyNumberFormat="0" applyFill="0" applyAlignment="0" applyProtection="0"/>
    <xf numFmtId="169" fontId="85" fillId="0" borderId="26" applyNumberFormat="0" applyFill="0" applyAlignment="0" applyProtection="0"/>
    <xf numFmtId="0" fontId="85" fillId="0" borderId="45" applyNumberFormat="0" applyFill="0" applyAlignment="0" applyProtection="0"/>
    <xf numFmtId="0" fontId="85" fillId="0" borderId="45" applyNumberFormat="0" applyFill="0" applyAlignment="0" applyProtection="0"/>
    <xf numFmtId="0" fontId="85" fillId="0" borderId="4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0"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6" applyNumberFormat="0" applyFill="0" applyAlignment="0" applyProtection="0"/>
    <xf numFmtId="169" fontId="85" fillId="0" borderId="25"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6" applyNumberFormat="0" applyFill="0" applyAlignment="0" applyProtection="0"/>
    <xf numFmtId="0" fontId="85" fillId="0" borderId="26"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0"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169" fontId="85" fillId="0" borderId="25" applyNumberFormat="0"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211" fontId="19" fillId="0" borderId="5" applyFill="0" applyAlignment="0" applyProtection="0"/>
    <xf numFmtId="0" fontId="150" fillId="0" borderId="0">
      <alignment horizontal="fill"/>
    </xf>
    <xf numFmtId="37" fontId="25" fillId="64" borderId="0" applyNumberFormat="0" applyBorder="0" applyAlignment="0" applyProtection="0"/>
    <xf numFmtId="37" fontId="25" fillId="0" borderId="0"/>
    <xf numFmtId="37" fontId="25" fillId="9" borderId="0" applyNumberFormat="0" applyBorder="0" applyAlignment="0" applyProtection="0"/>
    <xf numFmtId="3" fontId="151" fillId="0" borderId="36" applyProtection="0"/>
    <xf numFmtId="4" fontId="152" fillId="0" borderId="0">
      <protection locked="0"/>
    </xf>
    <xf numFmtId="169" fontId="87" fillId="45" borderId="27"/>
    <xf numFmtId="169" fontId="87" fillId="45" borderId="27"/>
    <xf numFmtId="0" fontId="87" fillId="45" borderId="27"/>
    <xf numFmtId="169" fontId="87" fillId="45" borderId="27"/>
    <xf numFmtId="0" fontId="87" fillId="45" borderId="27"/>
    <xf numFmtId="169" fontId="87" fillId="45" borderId="27"/>
    <xf numFmtId="0" fontId="87" fillId="45" borderId="27"/>
    <xf numFmtId="276" fontId="9" fillId="0" borderId="0" applyFont="0" applyFill="0" applyBorder="0" applyAlignment="0" applyProtection="0"/>
    <xf numFmtId="277" fontId="9" fillId="0" borderId="0" applyFont="0" applyFill="0" applyBorder="0" applyAlignment="0" applyProtection="0"/>
    <xf numFmtId="0" fontId="9" fillId="0" borderId="0" applyFont="0" applyFill="0" applyBorder="0">
      <alignment horizontal="right" vertical="center" wrapText="1"/>
    </xf>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206" fontId="91" fillId="0" borderId="0"/>
    <xf numFmtId="278" fontId="58" fillId="0" borderId="0" applyFont="0" applyFill="0" applyBorder="0" applyProtection="0">
      <alignment vertical="center"/>
    </xf>
    <xf numFmtId="1" fontId="154" fillId="0" borderId="0">
      <alignment horizontal="centerContinuous"/>
    </xf>
    <xf numFmtId="0" fontId="9" fillId="0" borderId="0"/>
    <xf numFmtId="0" fontId="9" fillId="0" borderId="0"/>
    <xf numFmtId="0" fontId="156" fillId="0" borderId="0"/>
    <xf numFmtId="0" fontId="1" fillId="0" borderId="0"/>
    <xf numFmtId="281" fontId="9" fillId="0" borderId="0"/>
  </cellStyleXfs>
  <cellXfs count="210">
    <xf numFmtId="0" fontId="0" fillId="0" borderId="0" xfId="0"/>
    <xf numFmtId="164" fontId="0" fillId="0" borderId="0" xfId="0" applyNumberFormat="1"/>
    <xf numFmtId="164" fontId="0" fillId="0" borderId="0" xfId="2" applyNumberFormat="1" applyFont="1" applyFill="1"/>
    <xf numFmtId="0" fontId="0" fillId="0" borderId="3" xfId="0" applyBorder="1" applyAlignment="1">
      <alignment horizontal="centerContinuous"/>
    </xf>
    <xf numFmtId="164" fontId="0" fillId="0" borderId="3" xfId="0" applyNumberFormat="1" applyBorder="1"/>
    <xf numFmtId="10" fontId="0" fillId="0" borderId="0" xfId="1" applyNumberFormat="1" applyFont="1"/>
    <xf numFmtId="0" fontId="0" fillId="0" borderId="0" xfId="0" applyAlignment="1">
      <alignment horizontal="center"/>
    </xf>
    <xf numFmtId="164" fontId="0" fillId="0" borderId="0" xfId="2" applyNumberFormat="1" applyFont="1"/>
    <xf numFmtId="0" fontId="3" fillId="0" borderId="0" xfId="0" applyFont="1" applyAlignment="1">
      <alignment horizontal="center"/>
    </xf>
    <xf numFmtId="0" fontId="4" fillId="0" borderId="0" xfId="0" applyFont="1" applyAlignment="1">
      <alignment horizontal="center"/>
    </xf>
    <xf numFmtId="14" fontId="0" fillId="0" borderId="0" xfId="0" applyNumberFormat="1"/>
    <xf numFmtId="165" fontId="0" fillId="0" borderId="0" xfId="0" applyNumberFormat="1"/>
    <xf numFmtId="38" fontId="0" fillId="0" borderId="0" xfId="0" applyNumberFormat="1"/>
    <xf numFmtId="0" fontId="2" fillId="2" borderId="0" xfId="0" applyFont="1" applyFill="1"/>
    <xf numFmtId="0" fontId="5" fillId="0" borderId="0" xfId="0" applyFont="1"/>
    <xf numFmtId="0" fontId="1" fillId="0" borderId="0" xfId="0" applyFont="1"/>
    <xf numFmtId="0" fontId="6" fillId="0" borderId="0" xfId="0" applyFont="1"/>
    <xf numFmtId="0" fontId="6" fillId="0" borderId="0" xfId="0" applyFont="1" applyAlignment="1">
      <alignment horizontal="center"/>
    </xf>
    <xf numFmtId="0" fontId="1" fillId="3" borderId="0" xfId="0" applyFont="1" applyFill="1"/>
    <xf numFmtId="0" fontId="7" fillId="0" borderId="0" xfId="0" applyFont="1"/>
    <xf numFmtId="0" fontId="8" fillId="0" borderId="0" xfId="0" applyFont="1"/>
    <xf numFmtId="164" fontId="0" fillId="3" borderId="0" xfId="0" applyNumberFormat="1" applyFill="1"/>
    <xf numFmtId="164" fontId="0" fillId="4" borderId="0" xfId="0" applyNumberFormat="1" applyFill="1"/>
    <xf numFmtId="0" fontId="10" fillId="0" borderId="0" xfId="0" applyFont="1"/>
    <xf numFmtId="166" fontId="0" fillId="0" borderId="0" xfId="0" applyNumberFormat="1"/>
    <xf numFmtId="0" fontId="11" fillId="5" borderId="3" xfId="0" applyFont="1" applyFill="1" applyBorder="1" applyAlignment="1">
      <alignment horizontal="center"/>
    </xf>
    <xf numFmtId="9" fontId="0" fillId="0" borderId="0" xfId="0" applyNumberFormat="1" applyAlignment="1">
      <alignment horizontal="left"/>
    </xf>
    <xf numFmtId="0" fontId="0" fillId="0" borderId="0" xfId="0" applyAlignment="1">
      <alignment horizontal="left"/>
    </xf>
    <xf numFmtId="164" fontId="0" fillId="6" borderId="0" xfId="0" applyNumberFormat="1" applyFill="1"/>
    <xf numFmtId="0" fontId="11" fillId="5" borderId="0" xfId="0" applyFont="1" applyFill="1" applyAlignment="1">
      <alignment horizontal="center"/>
    </xf>
    <xf numFmtId="164" fontId="0" fillId="7" borderId="4" xfId="0" applyNumberFormat="1" applyFill="1" applyBorder="1"/>
    <xf numFmtId="0" fontId="6" fillId="2" borderId="0" xfId="0" applyFont="1" applyFill="1"/>
    <xf numFmtId="164" fontId="0" fillId="7" borderId="6" xfId="0" applyNumberFormat="1" applyFill="1" applyBorder="1"/>
    <xf numFmtId="0" fontId="2" fillId="0" borderId="0" xfId="0" applyFont="1"/>
    <xf numFmtId="164" fontId="2" fillId="0" borderId="0" xfId="0" applyNumberFormat="1" applyFont="1"/>
    <xf numFmtId="0" fontId="0" fillId="8" borderId="0" xfId="0" applyFill="1"/>
    <xf numFmtId="37" fontId="15" fillId="0" borderId="0" xfId="3" applyNumberFormat="1" applyFont="1"/>
    <xf numFmtId="37" fontId="15" fillId="0" borderId="0" xfId="0" applyNumberFormat="1" applyFont="1"/>
    <xf numFmtId="0" fontId="15" fillId="0" borderId="0" xfId="0" applyFont="1" applyAlignment="1">
      <alignment horizontal="center"/>
    </xf>
    <xf numFmtId="0" fontId="15" fillId="0" borderId="0" xfId="0" applyFont="1"/>
    <xf numFmtId="37" fontId="15" fillId="0" borderId="0" xfId="0" applyNumberFormat="1" applyFont="1" applyAlignment="1">
      <alignment horizontal="center"/>
    </xf>
    <xf numFmtId="0" fontId="16" fillId="0" borderId="0" xfId="0" applyFont="1"/>
    <xf numFmtId="49" fontId="17" fillId="0" borderId="0" xfId="0" applyNumberFormat="1" applyFont="1" applyAlignment="1">
      <alignment horizontal="center"/>
    </xf>
    <xf numFmtId="37" fontId="17" fillId="0" borderId="0" xfId="0" applyNumberFormat="1" applyFont="1"/>
    <xf numFmtId="0" fontId="0" fillId="0" borderId="3" xfId="0" applyBorder="1" applyAlignment="1">
      <alignment horizontal="center"/>
    </xf>
    <xf numFmtId="166" fontId="155" fillId="0" borderId="0" xfId="0" applyNumberFormat="1" applyFont="1"/>
    <xf numFmtId="0" fontId="15" fillId="0" borderId="0" xfId="3" applyFont="1" applyAlignment="1">
      <alignment horizontal="right"/>
    </xf>
    <xf numFmtId="37" fontId="15" fillId="0" borderId="0" xfId="3" applyNumberFormat="1" applyFont="1" applyAlignment="1">
      <alignment horizontal="right"/>
    </xf>
    <xf numFmtId="37" fontId="14" fillId="0" borderId="0" xfId="3" applyNumberFormat="1" applyFont="1" applyAlignment="1">
      <alignment horizontal="center"/>
    </xf>
    <xf numFmtId="37" fontId="15" fillId="0" borderId="0" xfId="3" applyNumberFormat="1" applyFont="1" applyAlignment="1">
      <alignment horizontal="center"/>
    </xf>
    <xf numFmtId="164" fontId="0" fillId="0" borderId="47" xfId="0" applyNumberFormat="1" applyBorder="1"/>
    <xf numFmtId="164" fontId="0" fillId="0" borderId="48" xfId="0" applyNumberFormat="1" applyBorder="1"/>
    <xf numFmtId="0" fontId="159" fillId="0" borderId="0" xfId="61206" applyFont="1"/>
    <xf numFmtId="5" fontId="0" fillId="0" borderId="0" xfId="0" applyNumberFormat="1"/>
    <xf numFmtId="0" fontId="160" fillId="0" borderId="0" xfId="772" applyNumberFormat="1" applyFont="1"/>
    <xf numFmtId="0" fontId="160" fillId="0" borderId="0" xfId="772" applyNumberFormat="1" applyFont="1" applyAlignment="1">
      <alignment horizontal="center"/>
    </xf>
    <xf numFmtId="164" fontId="160" fillId="0" borderId="0" xfId="772" applyNumberFormat="1" applyFont="1"/>
    <xf numFmtId="0" fontId="92" fillId="0" borderId="0" xfId="772" applyNumberFormat="1" applyFont="1"/>
    <xf numFmtId="3" fontId="160" fillId="0" borderId="0" xfId="772" applyNumberFormat="1" applyFont="1"/>
    <xf numFmtId="164" fontId="92" fillId="65" borderId="3" xfId="772" applyNumberFormat="1" applyFont="1" applyFill="1" applyBorder="1" applyAlignment="1">
      <alignment horizontal="center"/>
    </xf>
    <xf numFmtId="0" fontId="161" fillId="0" borderId="0" xfId="772" applyNumberFormat="1" applyFont="1" applyAlignment="1">
      <alignment horizontal="center" wrapText="1"/>
    </xf>
    <xf numFmtId="164" fontId="161" fillId="0" borderId="0" xfId="772" applyNumberFormat="1" applyFont="1" applyAlignment="1">
      <alignment horizontal="center" wrapText="1"/>
    </xf>
    <xf numFmtId="164" fontId="92" fillId="0" borderId="0" xfId="772" applyNumberFormat="1" applyFont="1" applyAlignment="1">
      <alignment horizontal="center" wrapText="1"/>
    </xf>
    <xf numFmtId="0" fontId="160" fillId="0" borderId="0" xfId="772" applyNumberFormat="1" applyFont="1" applyAlignment="1">
      <alignment horizontal="center" wrapText="1"/>
    </xf>
    <xf numFmtId="164" fontId="160" fillId="0" borderId="0" xfId="772" applyNumberFormat="1" applyFont="1" applyAlignment="1">
      <alignment horizontal="center" wrapText="1"/>
    </xf>
    <xf numFmtId="0" fontId="92" fillId="0" borderId="0" xfId="772" applyNumberFormat="1" applyFont="1" applyAlignment="1">
      <alignment horizontal="center" wrapText="1"/>
    </xf>
    <xf numFmtId="0" fontId="160" fillId="0" borderId="0" xfId="805" applyNumberFormat="1" applyFont="1" applyAlignment="1"/>
    <xf numFmtId="164" fontId="160" fillId="0" borderId="0" xfId="772" applyNumberFormat="1" applyFont="1" applyBorder="1"/>
    <xf numFmtId="0" fontId="162" fillId="0" borderId="0" xfId="805" applyNumberFormat="1" applyFont="1"/>
    <xf numFmtId="164" fontId="160" fillId="0" borderId="0" xfId="772" applyNumberFormat="1" applyFont="1" applyFill="1"/>
    <xf numFmtId="164" fontId="160" fillId="2" borderId="0" xfId="772" applyNumberFormat="1" applyFont="1" applyFill="1"/>
    <xf numFmtId="0" fontId="160" fillId="0" borderId="0" xfId="1142" applyNumberFormat="1" applyFont="1" applyAlignment="1">
      <alignment horizontal="center"/>
    </xf>
    <xf numFmtId="164" fontId="160" fillId="0" borderId="0" xfId="1142" applyNumberFormat="1" applyFont="1" applyBorder="1"/>
    <xf numFmtId="164" fontId="160" fillId="0" borderId="0" xfId="1142" applyNumberFormat="1" applyFont="1" applyFill="1" applyBorder="1"/>
    <xf numFmtId="164" fontId="160" fillId="2" borderId="0" xfId="1142" applyNumberFormat="1" applyFont="1" applyFill="1" applyBorder="1"/>
    <xf numFmtId="164" fontId="160" fillId="0" borderId="0" xfId="1142" applyNumberFormat="1" applyFont="1" applyFill="1" applyAlignment="1">
      <alignment horizontal="center"/>
    </xf>
    <xf numFmtId="0" fontId="160" fillId="0" borderId="0" xfId="1142" applyNumberFormat="1" applyFont="1" applyAlignment="1">
      <alignment wrapText="1"/>
    </xf>
    <xf numFmtId="164" fontId="160" fillId="0" borderId="49" xfId="1142" applyNumberFormat="1" applyFont="1" applyBorder="1"/>
    <xf numFmtId="164" fontId="160" fillId="0" borderId="0" xfId="1142" applyNumberFormat="1" applyFont="1"/>
    <xf numFmtId="0" fontId="92" fillId="0" borderId="0" xfId="772" applyNumberFormat="1" applyFont="1" applyAlignment="1">
      <alignment horizontal="center"/>
    </xf>
    <xf numFmtId="164" fontId="163" fillId="66" borderId="0" xfId="772" applyNumberFormat="1" applyFont="1" applyFill="1"/>
    <xf numFmtId="164" fontId="163" fillId="67" borderId="0" xfId="772" applyNumberFormat="1" applyFont="1" applyFill="1"/>
    <xf numFmtId="164" fontId="92" fillId="66" borderId="0" xfId="805" applyNumberFormat="1" applyFont="1" applyFill="1"/>
    <xf numFmtId="164" fontId="163" fillId="67" borderId="0" xfId="805" applyNumberFormat="1" applyFont="1" applyFill="1"/>
    <xf numFmtId="164" fontId="163" fillId="66" borderId="0" xfId="805" applyNumberFormat="1" applyFont="1" applyFill="1"/>
    <xf numFmtId="164" fontId="92" fillId="66" borderId="0" xfId="772" applyNumberFormat="1" applyFont="1" applyFill="1"/>
    <xf numFmtId="164" fontId="163" fillId="66" borderId="0" xfId="1142" applyNumberFormat="1" applyFont="1" applyFill="1"/>
    <xf numFmtId="0" fontId="92" fillId="0" borderId="0" xfId="1142" applyNumberFormat="1" applyFont="1"/>
    <xf numFmtId="0" fontId="92" fillId="0" borderId="0" xfId="1142" applyNumberFormat="1" applyFont="1" applyAlignment="1">
      <alignment horizontal="center"/>
    </xf>
    <xf numFmtId="164" fontId="92" fillId="66" borderId="0" xfId="1142" applyNumberFormat="1" applyFont="1" applyFill="1"/>
    <xf numFmtId="164" fontId="163" fillId="67" borderId="0" xfId="1142" applyNumberFormat="1" applyFont="1" applyFill="1"/>
    <xf numFmtId="0" fontId="160" fillId="0" borderId="0" xfId="1142" applyNumberFormat="1" applyFont="1"/>
    <xf numFmtId="0" fontId="92" fillId="0" borderId="0" xfId="1142" applyNumberFormat="1" applyFont="1" applyAlignment="1">
      <alignment wrapText="1"/>
    </xf>
    <xf numFmtId="0" fontId="92" fillId="0" borderId="0" xfId="1142" applyNumberFormat="1" applyFont="1" applyAlignment="1">
      <alignment horizontal="center" vertical="center" wrapText="1"/>
    </xf>
    <xf numFmtId="164" fontId="92" fillId="3" borderId="0" xfId="772" applyNumberFormat="1" applyFont="1" applyFill="1"/>
    <xf numFmtId="164" fontId="92" fillId="0" borderId="0" xfId="1142" applyNumberFormat="1" applyFont="1"/>
    <xf numFmtId="164" fontId="92" fillId="0" borderId="0" xfId="772" applyNumberFormat="1" applyFont="1"/>
    <xf numFmtId="164" fontId="160" fillId="0" borderId="48" xfId="772" applyNumberFormat="1" applyFont="1" applyBorder="1"/>
    <xf numFmtId="0" fontId="92" fillId="0" borderId="0" xfId="805" applyNumberFormat="1" applyFont="1" applyAlignment="1"/>
    <xf numFmtId="164" fontId="160" fillId="0" borderId="0" xfId="772" applyNumberFormat="1" applyFont="1" applyFill="1" applyBorder="1"/>
    <xf numFmtId="164" fontId="160" fillId="3" borderId="0" xfId="772" applyNumberFormat="1" applyFont="1" applyFill="1" applyBorder="1"/>
    <xf numFmtId="0" fontId="165" fillId="0" borderId="0" xfId="772" applyNumberFormat="1" applyFont="1" applyAlignment="1">
      <alignment wrapText="1"/>
    </xf>
    <xf numFmtId="164" fontId="160" fillId="0" borderId="5" xfId="772" applyNumberFormat="1" applyFont="1" applyBorder="1"/>
    <xf numFmtId="164" fontId="160" fillId="2" borderId="5" xfId="772" applyNumberFormat="1" applyFont="1" applyFill="1" applyBorder="1"/>
    <xf numFmtId="164" fontId="160" fillId="0" borderId="0" xfId="772" applyNumberFormat="1" applyFont="1" applyAlignment="1">
      <alignment horizontal="center"/>
    </xf>
    <xf numFmtId="0" fontId="99" fillId="0" borderId="0" xfId="772" applyNumberFormat="1" applyFont="1"/>
    <xf numFmtId="164" fontId="92" fillId="0" borderId="0" xfId="772" applyNumberFormat="1" applyFont="1" applyFill="1"/>
    <xf numFmtId="164" fontId="160" fillId="0" borderId="0" xfId="772" applyNumberFormat="1" applyFont="1" applyFill="1" applyAlignment="1">
      <alignment horizontal="center"/>
    </xf>
    <xf numFmtId="164" fontId="160" fillId="0" borderId="0" xfId="772" applyNumberFormat="1" applyFont="1" applyAlignment="1">
      <alignment horizontal="left"/>
    </xf>
    <xf numFmtId="164" fontId="92" fillId="0" borderId="0" xfId="1142" applyNumberFormat="1" applyFont="1" applyFill="1"/>
    <xf numFmtId="164" fontId="162" fillId="0" borderId="0" xfId="772" applyNumberFormat="1" applyFont="1" applyAlignment="1">
      <alignment horizontal="center" wrapText="1"/>
    </xf>
    <xf numFmtId="164" fontId="162" fillId="0" borderId="0" xfId="772" applyNumberFormat="1" applyFont="1" applyAlignment="1">
      <alignment horizontal="center"/>
    </xf>
    <xf numFmtId="164" fontId="162" fillId="0" borderId="0" xfId="772" applyNumberFormat="1" applyFont="1" applyAlignment="1"/>
    <xf numFmtId="164" fontId="162" fillId="0" borderId="0" xfId="772" applyNumberFormat="1" applyFont="1"/>
    <xf numFmtId="281" fontId="92" fillId="0" borderId="0" xfId="61208" applyFont="1"/>
    <xf numFmtId="164" fontId="160" fillId="0" borderId="0" xfId="772" applyNumberFormat="1" applyFont="1" applyBorder="1" applyAlignment="1">
      <alignment horizontal="center"/>
    </xf>
    <xf numFmtId="164" fontId="162" fillId="0" borderId="48" xfId="772" applyNumberFormat="1" applyFont="1" applyBorder="1"/>
    <xf numFmtId="164" fontId="162" fillId="0" borderId="5" xfId="772" applyNumberFormat="1" applyFont="1" applyBorder="1"/>
    <xf numFmtId="164" fontId="162" fillId="7" borderId="0" xfId="772" applyNumberFormat="1" applyFont="1" applyFill="1" applyAlignment="1">
      <alignment horizontal="center"/>
    </xf>
    <xf numFmtId="0" fontId="162" fillId="0" borderId="0" xfId="772" applyNumberFormat="1" applyFont="1"/>
    <xf numFmtId="0" fontId="162" fillId="0" borderId="0" xfId="772" applyNumberFormat="1" applyFont="1" applyAlignment="1"/>
    <xf numFmtId="0" fontId="160" fillId="0" borderId="0" xfId="805" applyNumberFormat="1" applyFont="1" applyAlignment="1">
      <alignment horizontal="center"/>
    </xf>
    <xf numFmtId="164" fontId="160" fillId="0" borderId="0" xfId="805" applyNumberFormat="1" applyFont="1"/>
    <xf numFmtId="0" fontId="92" fillId="0" borderId="0" xfId="772" applyNumberFormat="1" applyFont="1" applyAlignment="1"/>
    <xf numFmtId="0" fontId="160" fillId="0" borderId="0" xfId="805" applyNumberFormat="1" applyFont="1" applyAlignment="1">
      <alignment horizontal="center" wrapText="1"/>
    </xf>
    <xf numFmtId="164" fontId="163" fillId="0" borderId="0" xfId="772" applyNumberFormat="1" applyFont="1" applyAlignment="1">
      <alignment horizontal="center"/>
    </xf>
    <xf numFmtId="0" fontId="160" fillId="0" borderId="0" xfId="805" applyNumberFormat="1" applyFont="1" applyAlignment="1">
      <alignment horizontal="left"/>
    </xf>
    <xf numFmtId="164" fontId="163" fillId="0" borderId="0" xfId="805" applyNumberFormat="1" applyFont="1" applyAlignment="1">
      <alignment horizontal="center"/>
    </xf>
    <xf numFmtId="0" fontId="160" fillId="0" borderId="47" xfId="805" applyNumberFormat="1" applyFont="1" applyBorder="1" applyAlignment="1">
      <alignment horizontal="center"/>
    </xf>
    <xf numFmtId="164" fontId="160" fillId="0" borderId="47" xfId="805" applyNumberFormat="1" applyFont="1" applyBorder="1" applyAlignment="1">
      <alignment horizontal="center"/>
    </xf>
    <xf numFmtId="164" fontId="160" fillId="0" borderId="0" xfId="805" applyNumberFormat="1" applyFont="1" applyAlignment="1">
      <alignment horizontal="center"/>
    </xf>
    <xf numFmtId="0" fontId="160" fillId="0" borderId="48" xfId="805" applyNumberFormat="1" applyFont="1" applyBorder="1" applyAlignment="1">
      <alignment horizontal="center"/>
    </xf>
    <xf numFmtId="164" fontId="160" fillId="0" borderId="48" xfId="805" applyNumberFormat="1" applyFont="1" applyBorder="1" applyAlignment="1">
      <alignment horizontal="center"/>
    </xf>
    <xf numFmtId="164" fontId="160" fillId="0" borderId="5" xfId="805" applyNumberFormat="1" applyFont="1" applyBorder="1" applyAlignment="1">
      <alignment horizontal="center"/>
    </xf>
    <xf numFmtId="0" fontId="162" fillId="0" borderId="0" xfId="805" applyNumberFormat="1" applyFont="1" applyAlignment="1">
      <alignment horizontal="center"/>
    </xf>
    <xf numFmtId="164" fontId="162" fillId="0" borderId="0" xfId="805" applyNumberFormat="1" applyFont="1" applyAlignment="1">
      <alignment horizontal="center"/>
    </xf>
    <xf numFmtId="0" fontId="162" fillId="0" borderId="0" xfId="805" applyNumberFormat="1" applyFont="1" applyAlignment="1"/>
    <xf numFmtId="164" fontId="162" fillId="0" borderId="48" xfId="805" applyNumberFormat="1" applyFont="1" applyBorder="1" applyAlignment="1">
      <alignment horizontal="center"/>
    </xf>
    <xf numFmtId="0" fontId="160" fillId="2" borderId="0" xfId="805" applyNumberFormat="1" applyFont="1" applyFill="1" applyAlignment="1">
      <alignment horizontal="center"/>
    </xf>
    <xf numFmtId="164" fontId="162" fillId="2" borderId="0" xfId="805" applyNumberFormat="1" applyFont="1" applyFill="1" applyAlignment="1">
      <alignment horizontal="center"/>
    </xf>
    <xf numFmtId="0" fontId="92" fillId="0" borderId="0" xfId="0" applyFont="1" applyAlignment="1">
      <alignment horizontal="center" vertical="center"/>
    </xf>
    <xf numFmtId="37" fontId="92" fillId="0" borderId="0" xfId="0" applyNumberFormat="1" applyFont="1"/>
    <xf numFmtId="0" fontId="99" fillId="0" borderId="0" xfId="3" applyFont="1" applyAlignment="1">
      <alignment horizontal="center"/>
    </xf>
    <xf numFmtId="0" fontId="92" fillId="0" borderId="0" xfId="0" applyFont="1" applyAlignment="1">
      <alignment horizontal="center"/>
    </xf>
    <xf numFmtId="0" fontId="92" fillId="0" borderId="3" xfId="0" applyFont="1" applyBorder="1" applyAlignment="1">
      <alignment horizontal="center" wrapText="1"/>
    </xf>
    <xf numFmtId="14" fontId="99" fillId="0" borderId="0" xfId="3" applyNumberFormat="1" applyFont="1" applyAlignment="1">
      <alignment horizontal="center" vertical="center" wrapText="1"/>
    </xf>
    <xf numFmtId="0" fontId="161" fillId="0" borderId="0" xfId="3" applyFont="1" applyAlignment="1">
      <alignment horizontal="center"/>
    </xf>
    <xf numFmtId="14" fontId="92" fillId="0" borderId="3" xfId="3" applyNumberFormat="1" applyFont="1" applyBorder="1" applyAlignment="1">
      <alignment horizontal="center" wrapText="1"/>
    </xf>
    <xf numFmtId="14" fontId="92" fillId="0" borderId="3" xfId="3" applyNumberFormat="1" applyFont="1" applyBorder="1" applyAlignment="1">
      <alignment horizontal="center" vertical="center" wrapText="1"/>
    </xf>
    <xf numFmtId="0" fontId="92" fillId="0" borderId="0" xfId="0" applyFont="1"/>
    <xf numFmtId="0" fontId="92" fillId="0" borderId="0" xfId="0" quotePrefix="1" applyFont="1" applyAlignment="1">
      <alignment horizontal="center"/>
    </xf>
    <xf numFmtId="9" fontId="92" fillId="0" borderId="0" xfId="1" applyFont="1" applyFill="1"/>
    <xf numFmtId="5" fontId="92" fillId="0" borderId="0" xfId="3" applyNumberFormat="1" applyFont="1"/>
    <xf numFmtId="5" fontId="92" fillId="0" borderId="0" xfId="0" applyNumberFormat="1" applyFont="1"/>
    <xf numFmtId="280" fontId="162" fillId="0" borderId="0" xfId="0" applyNumberFormat="1" applyFont="1"/>
    <xf numFmtId="5" fontId="92" fillId="0" borderId="3" xfId="3" applyNumberFormat="1" applyFont="1" applyBorder="1"/>
    <xf numFmtId="5" fontId="92" fillId="0" borderId="3" xfId="0" applyNumberFormat="1" applyFont="1" applyBorder="1"/>
    <xf numFmtId="280" fontId="92" fillId="0" borderId="0" xfId="0" applyNumberFormat="1" applyFont="1"/>
    <xf numFmtId="0" fontId="161" fillId="0" borderId="0" xfId="0" applyFont="1"/>
    <xf numFmtId="10" fontId="92" fillId="0" borderId="3" xfId="1" applyNumberFormat="1" applyFont="1" applyFill="1" applyBorder="1"/>
    <xf numFmtId="10" fontId="92" fillId="0" borderId="0" xfId="1" applyNumberFormat="1" applyFont="1" applyFill="1" applyBorder="1"/>
    <xf numFmtId="0" fontId="92" fillId="0" borderId="0" xfId="3" applyFont="1"/>
    <xf numFmtId="164" fontId="92" fillId="0" borderId="0" xfId="2" applyNumberFormat="1" applyFont="1" applyFill="1"/>
    <xf numFmtId="0" fontId="166" fillId="0" borderId="0" xfId="0" applyFont="1" applyAlignment="1">
      <alignment vertical="center"/>
    </xf>
    <xf numFmtId="5" fontId="92" fillId="0" borderId="46" xfId="3" applyNumberFormat="1" applyFont="1" applyBorder="1"/>
    <xf numFmtId="5" fontId="92" fillId="0" borderId="0" xfId="2" applyNumberFormat="1" applyFont="1" applyFill="1"/>
    <xf numFmtId="5" fontId="92" fillId="0" borderId="0" xfId="2" applyNumberFormat="1" applyFont="1" applyFill="1" applyBorder="1"/>
    <xf numFmtId="279" fontId="92" fillId="0" borderId="0" xfId="0" applyNumberFormat="1" applyFont="1"/>
    <xf numFmtId="10" fontId="92" fillId="0" borderId="0" xfId="2" applyNumberFormat="1" applyFont="1" applyFill="1"/>
    <xf numFmtId="0" fontId="92" fillId="0" borderId="0" xfId="61205" applyFont="1"/>
    <xf numFmtId="10" fontId="92" fillId="0" borderId="0" xfId="1" applyNumberFormat="1" applyFont="1" applyFill="1"/>
    <xf numFmtId="5" fontId="92" fillId="0" borderId="0" xfId="1" applyNumberFormat="1" applyFont="1" applyFill="1"/>
    <xf numFmtId="37" fontId="92" fillId="0" borderId="0" xfId="0" applyNumberFormat="1" applyFont="1" applyAlignment="1">
      <alignment horizontal="center"/>
    </xf>
    <xf numFmtId="0" fontId="167" fillId="0" borderId="0" xfId="0" applyFont="1" applyAlignment="1">
      <alignment horizontal="left"/>
    </xf>
    <xf numFmtId="9" fontId="92" fillId="0" borderId="0" xfId="0" applyNumberFormat="1" applyFont="1"/>
    <xf numFmtId="0" fontId="92" fillId="0" borderId="0" xfId="0" applyFont="1" applyAlignment="1">
      <alignment horizontal="left"/>
    </xf>
    <xf numFmtId="0" fontId="13" fillId="0" borderId="0" xfId="3" applyFont="1" applyAlignment="1">
      <alignment horizontal="right"/>
    </xf>
    <xf numFmtId="0" fontId="13" fillId="2" borderId="0" xfId="3" applyFont="1" applyFill="1" applyAlignment="1">
      <alignment horizontal="right"/>
    </xf>
    <xf numFmtId="37" fontId="13" fillId="0" borderId="0" xfId="3" applyNumberFormat="1" applyFont="1" applyAlignment="1">
      <alignment horizontal="right"/>
    </xf>
    <xf numFmtId="0" fontId="80" fillId="0" borderId="0" xfId="61204" applyFont="1" applyAlignment="1">
      <alignment horizontal="right"/>
    </xf>
    <xf numFmtId="0" fontId="168" fillId="0" borderId="0" xfId="0" applyFont="1" applyAlignment="1">
      <alignment vertical="center"/>
    </xf>
    <xf numFmtId="0" fontId="99" fillId="0" borderId="0" xfId="0" applyFont="1"/>
    <xf numFmtId="49" fontId="161" fillId="0" borderId="0" xfId="0" applyNumberFormat="1" applyFont="1" applyAlignment="1">
      <alignment horizontal="center"/>
    </xf>
    <xf numFmtId="37" fontId="161" fillId="0" borderId="0" xfId="0" applyNumberFormat="1" applyFont="1"/>
    <xf numFmtId="37" fontId="92" fillId="0" borderId="0" xfId="3" applyNumberFormat="1" applyFont="1" applyAlignment="1">
      <alignment horizontal="center"/>
    </xf>
    <xf numFmtId="37" fontId="92" fillId="0" borderId="0" xfId="3" applyNumberFormat="1" applyFont="1"/>
    <xf numFmtId="37" fontId="92" fillId="0" borderId="0" xfId="3" applyNumberFormat="1" applyFont="1" applyAlignment="1">
      <alignment horizontal="right"/>
    </xf>
    <xf numFmtId="39" fontId="92" fillId="0" borderId="0" xfId="0" applyNumberFormat="1" applyFont="1"/>
    <xf numFmtId="37" fontId="162" fillId="0" borderId="0" xfId="0" applyNumberFormat="1" applyFont="1"/>
    <xf numFmtId="0" fontId="160" fillId="0" borderId="0" xfId="0" applyFont="1"/>
    <xf numFmtId="0" fontId="160" fillId="2" borderId="0" xfId="0" applyFont="1" applyFill="1"/>
    <xf numFmtId="8" fontId="160" fillId="0" borderId="0" xfId="0" applyNumberFormat="1" applyFont="1"/>
    <xf numFmtId="8" fontId="160" fillId="2" borderId="0" xfId="0" applyNumberFormat="1" applyFont="1" applyFill="1"/>
    <xf numFmtId="164" fontId="160" fillId="0" borderId="0" xfId="2" applyNumberFormat="1" applyFont="1"/>
    <xf numFmtId="0" fontId="92" fillId="0" borderId="0" xfId="3" applyFont="1" applyAlignment="1">
      <alignment horizontal="right"/>
    </xf>
    <xf numFmtId="164" fontId="160" fillId="0" borderId="0" xfId="2" applyNumberFormat="1" applyFont="1" applyAlignment="1">
      <alignment horizontal="center" wrapText="1"/>
    </xf>
    <xf numFmtId="164" fontId="169" fillId="0" borderId="0" xfId="2" applyNumberFormat="1" applyFont="1" applyAlignment="1">
      <alignment horizontal="center" wrapText="1"/>
    </xf>
    <xf numFmtId="164" fontId="169" fillId="0" borderId="0" xfId="2" applyNumberFormat="1" applyFont="1" applyAlignment="1">
      <alignment horizontal="center"/>
    </xf>
    <xf numFmtId="0" fontId="160" fillId="0" borderId="0" xfId="0" applyFont="1" applyFill="1"/>
    <xf numFmtId="37" fontId="92" fillId="0" borderId="0" xfId="3" applyNumberFormat="1" applyFont="1" applyAlignment="1">
      <alignment horizontal="right" vertical="top"/>
    </xf>
    <xf numFmtId="0" fontId="170" fillId="0" borderId="0" xfId="0" applyFont="1"/>
    <xf numFmtId="164" fontId="160" fillId="0" borderId="47" xfId="2" applyNumberFormat="1" applyFont="1" applyBorder="1"/>
    <xf numFmtId="10" fontId="160" fillId="2" borderId="0" xfId="1" applyNumberFormat="1" applyFont="1" applyFill="1"/>
    <xf numFmtId="10" fontId="160" fillId="67" borderId="0" xfId="1" applyNumberFormat="1" applyFont="1" applyFill="1"/>
    <xf numFmtId="164" fontId="162" fillId="0" borderId="0" xfId="2" applyNumberFormat="1" applyFont="1"/>
    <xf numFmtId="10" fontId="160" fillId="0" borderId="0" xfId="1" applyNumberFormat="1" applyFont="1" applyFill="1"/>
    <xf numFmtId="164" fontId="160" fillId="0" borderId="0" xfId="2" applyNumberFormat="1" applyFont="1" applyFill="1"/>
    <xf numFmtId="164" fontId="160" fillId="0" borderId="5" xfId="2" applyNumberFormat="1" applyFont="1" applyBorder="1"/>
    <xf numFmtId="164" fontId="160" fillId="0" borderId="0" xfId="2" applyNumberFormat="1" applyFont="1" applyAlignment="1">
      <alignment horizontal="right"/>
    </xf>
    <xf numFmtId="9" fontId="160" fillId="0" borderId="0" xfId="1" applyFont="1"/>
  </cellXfs>
  <cellStyles count="61209">
    <cellStyle name="$" xfId="7290" xr:uid="{00000000-0005-0000-0000-000000000000}"/>
    <cellStyle name="$_0decimals" xfId="10" xr:uid="{00000000-0005-0000-0000-000001000000}"/>
    <cellStyle name="$_DCF Shell 2" xfId="7291" xr:uid="{00000000-0005-0000-0000-000002000000}"/>
    <cellStyle name="$_Model_Sep_2_02" xfId="7292" xr:uid="{00000000-0005-0000-0000-000003000000}"/>
    <cellStyle name="$_Pipeline Model v1 (09_09_02) v3" xfId="7293" xr:uid="{00000000-0005-0000-0000-000004000000}"/>
    <cellStyle name="$1000s (0)" xfId="11" xr:uid="{00000000-0005-0000-0000-000005000000}"/>
    <cellStyle name="/dth" xfId="12" xr:uid="{00000000-0005-0000-0000-000006000000}"/>
    <cellStyle name="?? [0]_VERA" xfId="7294" xr:uid="{00000000-0005-0000-0000-000007000000}"/>
    <cellStyle name="?????_VERA" xfId="7295" xr:uid="{00000000-0005-0000-0000-000008000000}"/>
    <cellStyle name="??_Sheet1" xfId="13" xr:uid="{00000000-0005-0000-0000-000009000000}"/>
    <cellStyle name="_0decimals" xfId="14" xr:uid="{00000000-0005-0000-0000-00000A000000}"/>
    <cellStyle name="_Comma" xfId="7296" xr:uid="{00000000-0005-0000-0000-00000B000000}"/>
    <cellStyle name="_Comma_CSC" xfId="7297" xr:uid="{00000000-0005-0000-0000-00000C000000}"/>
    <cellStyle name="_Comma_merger_plans_modified_9_3_1999" xfId="7298" xr:uid="{00000000-0005-0000-0000-00000D000000}"/>
    <cellStyle name="_Currency" xfId="7299" xr:uid="{00000000-0005-0000-0000-00000E000000}"/>
    <cellStyle name="_Currency_CSC" xfId="7300" xr:uid="{00000000-0005-0000-0000-00000F000000}"/>
    <cellStyle name="_Currency_merger_plans_modified_9_3_1999" xfId="7301" xr:uid="{00000000-0005-0000-0000-000010000000}"/>
    <cellStyle name="_Currency_Model_Sep_2_02" xfId="7302" xr:uid="{00000000-0005-0000-0000-000011000000}"/>
    <cellStyle name="_Currency_Pipeline Model v1 (09_09_02) v3" xfId="7303" xr:uid="{00000000-0005-0000-0000-000012000000}"/>
    <cellStyle name="_CurrencySpace" xfId="7304" xr:uid="{00000000-0005-0000-0000-000013000000}"/>
    <cellStyle name="_CurrencySpace_CSC" xfId="7305" xr:uid="{00000000-0005-0000-0000-000014000000}"/>
    <cellStyle name="_CurrencySpace_merger_plans_modified_9_3_1999" xfId="7306" xr:uid="{00000000-0005-0000-0000-000015000000}"/>
    <cellStyle name="_Multiple" xfId="7307" xr:uid="{00000000-0005-0000-0000-000016000000}"/>
    <cellStyle name="_Multiple_CSC" xfId="7308" xr:uid="{00000000-0005-0000-0000-000017000000}"/>
    <cellStyle name="_Multiple_merger_plans_modified_9_3_1999" xfId="7309" xr:uid="{00000000-0005-0000-0000-000018000000}"/>
    <cellStyle name="_Multiple_Model_Sep_2_02" xfId="7310" xr:uid="{00000000-0005-0000-0000-000019000000}"/>
    <cellStyle name="_Multiple_Pipeline Model v1 (09_09_02) v3" xfId="7311" xr:uid="{00000000-0005-0000-0000-00001A000000}"/>
    <cellStyle name="_MultipleSpace" xfId="7312" xr:uid="{00000000-0005-0000-0000-00001B000000}"/>
    <cellStyle name="_MultipleSpace_CSC" xfId="7313" xr:uid="{00000000-0005-0000-0000-00001C000000}"/>
    <cellStyle name="_MultipleSpace_merger_plans_modified_9_3_1999" xfId="7314" xr:uid="{00000000-0005-0000-0000-00001D000000}"/>
    <cellStyle name="_MultipleSpace_Model_Sep_2_02" xfId="7315" xr:uid="{00000000-0005-0000-0000-00001E000000}"/>
    <cellStyle name="_MultipleSpace_Pipeline Model v1 (09_09_02) v3" xfId="7316" xr:uid="{00000000-0005-0000-0000-00001F000000}"/>
    <cellStyle name="_Percent" xfId="7317" xr:uid="{00000000-0005-0000-0000-000020000000}"/>
    <cellStyle name="_Percent_CSC" xfId="7318" xr:uid="{00000000-0005-0000-0000-000021000000}"/>
    <cellStyle name="_Percent_merger_plans_modified_9_3_1999" xfId="7319" xr:uid="{00000000-0005-0000-0000-000022000000}"/>
    <cellStyle name="_Percent_Model_Sep_2_02" xfId="7320" xr:uid="{00000000-0005-0000-0000-000023000000}"/>
    <cellStyle name="_Percent_Pipeline Model v1 (09_09_02) v3" xfId="7321" xr:uid="{00000000-0005-0000-0000-000024000000}"/>
    <cellStyle name="_PercentSpace" xfId="7322" xr:uid="{00000000-0005-0000-0000-000025000000}"/>
    <cellStyle name="_PercentSpace_CSC" xfId="7323" xr:uid="{00000000-0005-0000-0000-000026000000}"/>
    <cellStyle name="_PercentSpace_merger_plans_modified_9_3_1999" xfId="7324" xr:uid="{00000000-0005-0000-0000-000027000000}"/>
    <cellStyle name="_PercentSpace_Model_Sep_2_02" xfId="7325" xr:uid="{00000000-0005-0000-0000-000028000000}"/>
    <cellStyle name="_PercentSpace_Pipeline Model v1 (09_09_02) v3" xfId="7326" xr:uid="{00000000-0005-0000-0000-000029000000}"/>
    <cellStyle name="’Ê‰Ý [0.00]_Area" xfId="15" xr:uid="{00000000-0005-0000-0000-00002A000000}"/>
    <cellStyle name="’Ê‰Ý_Area" xfId="16" xr:uid="{00000000-0005-0000-0000-00002B000000}"/>
    <cellStyle name="£ BP" xfId="7327" xr:uid="{00000000-0005-0000-0000-00002C000000}"/>
    <cellStyle name="£[2]" xfId="7328" xr:uid="{00000000-0005-0000-0000-00002D000000}"/>
    <cellStyle name="¥ JY" xfId="7329" xr:uid="{00000000-0005-0000-0000-00002E000000}"/>
    <cellStyle name="=C:\WINNT\SYSTEM32\COMMAND.COM" xfId="7330" xr:uid="{00000000-0005-0000-0000-00002F000000}"/>
    <cellStyle name="•W_Area" xfId="17" xr:uid="{00000000-0005-0000-0000-000030000000}"/>
    <cellStyle name="0" xfId="7331" xr:uid="{00000000-0005-0000-0000-000031000000}"/>
    <cellStyle name="0DP" xfId="7332" xr:uid="{00000000-0005-0000-0000-000032000000}"/>
    <cellStyle name="0DP bold" xfId="7333" xr:uid="{00000000-0005-0000-0000-000033000000}"/>
    <cellStyle name="0DP_calcSens" xfId="7334" xr:uid="{00000000-0005-0000-0000-000034000000}"/>
    <cellStyle name="1000s (0)" xfId="18" xr:uid="{00000000-0005-0000-0000-000035000000}"/>
    <cellStyle name="1DP" xfId="7335" xr:uid="{00000000-0005-0000-0000-000036000000}"/>
    <cellStyle name="1DP bold" xfId="7336" xr:uid="{00000000-0005-0000-0000-000037000000}"/>
    <cellStyle name="20% - Accent1 10" xfId="19" xr:uid="{00000000-0005-0000-0000-000038000000}"/>
    <cellStyle name="20% - Accent1 10 2" xfId="20" xr:uid="{00000000-0005-0000-0000-000039000000}"/>
    <cellStyle name="20% - Accent1 10 2 2" xfId="7337" xr:uid="{00000000-0005-0000-0000-00003A000000}"/>
    <cellStyle name="20% - Accent1 10 2 2 2" xfId="7338" xr:uid="{00000000-0005-0000-0000-00003B000000}"/>
    <cellStyle name="20% - Accent1 10 2 2 3" xfId="7339" xr:uid="{00000000-0005-0000-0000-00003C000000}"/>
    <cellStyle name="20% - Accent1 10 3" xfId="7340" xr:uid="{00000000-0005-0000-0000-00003D000000}"/>
    <cellStyle name="20% - Accent1 10 3 2" xfId="7341" xr:uid="{00000000-0005-0000-0000-00003E000000}"/>
    <cellStyle name="20% - Accent1 10 4" xfId="7342" xr:uid="{00000000-0005-0000-0000-00003F000000}"/>
    <cellStyle name="20% - Accent1 11" xfId="21" xr:uid="{00000000-0005-0000-0000-000040000000}"/>
    <cellStyle name="20% - Accent1 11 2" xfId="22" xr:uid="{00000000-0005-0000-0000-000041000000}"/>
    <cellStyle name="20% - Accent1 11 2 2" xfId="7343" xr:uid="{00000000-0005-0000-0000-000042000000}"/>
    <cellStyle name="20% - Accent1 11 2 2 2" xfId="7344" xr:uid="{00000000-0005-0000-0000-000043000000}"/>
    <cellStyle name="20% - Accent1 11 3" xfId="7345" xr:uid="{00000000-0005-0000-0000-000044000000}"/>
    <cellStyle name="20% - Accent1 11 3 2" xfId="7346" xr:uid="{00000000-0005-0000-0000-000045000000}"/>
    <cellStyle name="20% - Accent1 11 4" xfId="7347" xr:uid="{00000000-0005-0000-0000-000046000000}"/>
    <cellStyle name="20% - Accent1 12" xfId="23" xr:uid="{00000000-0005-0000-0000-000047000000}"/>
    <cellStyle name="20% - Accent1 12 2" xfId="7348" xr:uid="{00000000-0005-0000-0000-000048000000}"/>
    <cellStyle name="20% - Accent1 12 2 2" xfId="7349" xr:uid="{00000000-0005-0000-0000-000049000000}"/>
    <cellStyle name="20% - Accent1 12 2 3" xfId="7350" xr:uid="{00000000-0005-0000-0000-00004A000000}"/>
    <cellStyle name="20% - Accent1 12 3" xfId="7351" xr:uid="{00000000-0005-0000-0000-00004B000000}"/>
    <cellStyle name="20% - Accent1 12 3 2" xfId="7352" xr:uid="{00000000-0005-0000-0000-00004C000000}"/>
    <cellStyle name="20% - Accent1 12 4" xfId="7353" xr:uid="{00000000-0005-0000-0000-00004D000000}"/>
    <cellStyle name="20% - Accent1 13" xfId="24" xr:uid="{00000000-0005-0000-0000-00004E000000}"/>
    <cellStyle name="20% - Accent1 13 2" xfId="7354" xr:uid="{00000000-0005-0000-0000-00004F000000}"/>
    <cellStyle name="20% - Accent1 14" xfId="7355" xr:uid="{00000000-0005-0000-0000-000050000000}"/>
    <cellStyle name="20% - Accent1 14 2" xfId="7356" xr:uid="{00000000-0005-0000-0000-000051000000}"/>
    <cellStyle name="20% - Accent1 15" xfId="7357" xr:uid="{00000000-0005-0000-0000-000052000000}"/>
    <cellStyle name="20% - Accent1 2" xfId="25" xr:uid="{00000000-0005-0000-0000-000053000000}"/>
    <cellStyle name="20% - Accent1 2 2" xfId="26" xr:uid="{00000000-0005-0000-0000-000054000000}"/>
    <cellStyle name="20% - Accent1 2 2 2" xfId="27" xr:uid="{00000000-0005-0000-0000-000055000000}"/>
    <cellStyle name="20% - Accent1 2 2 2 2" xfId="7358" xr:uid="{00000000-0005-0000-0000-000056000000}"/>
    <cellStyle name="20% - Accent1 2 2 3" xfId="7359" xr:uid="{00000000-0005-0000-0000-000057000000}"/>
    <cellStyle name="20% - Accent1 2 2 3 2" xfId="7360" xr:uid="{00000000-0005-0000-0000-000058000000}"/>
    <cellStyle name="20% - Accent1 2 2 4" xfId="7361" xr:uid="{00000000-0005-0000-0000-000059000000}"/>
    <cellStyle name="20% - Accent1 2 3" xfId="28" xr:uid="{00000000-0005-0000-0000-00005A000000}"/>
    <cellStyle name="20% - Accent1 2 3 2" xfId="29" xr:uid="{00000000-0005-0000-0000-00005B000000}"/>
    <cellStyle name="20% - Accent1 2 3 2 2" xfId="7362" xr:uid="{00000000-0005-0000-0000-00005C000000}"/>
    <cellStyle name="20% - Accent1 2 3 2 3" xfId="7363" xr:uid="{00000000-0005-0000-0000-00005D000000}"/>
    <cellStyle name="20% - Accent1 2 3 3" xfId="7364" xr:uid="{00000000-0005-0000-0000-00005E000000}"/>
    <cellStyle name="20% - Accent1 2 3 3 2" xfId="7365" xr:uid="{00000000-0005-0000-0000-00005F000000}"/>
    <cellStyle name="20% - Accent1 2 3 4" xfId="7366" xr:uid="{00000000-0005-0000-0000-000060000000}"/>
    <cellStyle name="20% - Accent1 2 4" xfId="7367" xr:uid="{00000000-0005-0000-0000-000061000000}"/>
    <cellStyle name="20% - Accent1 2 4 2" xfId="7368" xr:uid="{00000000-0005-0000-0000-000062000000}"/>
    <cellStyle name="20% - Accent1 2 5" xfId="7369" xr:uid="{00000000-0005-0000-0000-000063000000}"/>
    <cellStyle name="20% - Accent1 2 6" xfId="7370" xr:uid="{00000000-0005-0000-0000-000064000000}"/>
    <cellStyle name="20% - Accent1 2_IS - Flux" xfId="30" xr:uid="{00000000-0005-0000-0000-000065000000}"/>
    <cellStyle name="20% - Accent1 3" xfId="31" xr:uid="{00000000-0005-0000-0000-000066000000}"/>
    <cellStyle name="20% - Accent1 3 2" xfId="32" xr:uid="{00000000-0005-0000-0000-000067000000}"/>
    <cellStyle name="20% - Accent1 3 2 2" xfId="7371" xr:uid="{00000000-0005-0000-0000-000068000000}"/>
    <cellStyle name="20% - Accent1 3 2 2 2" xfId="7372" xr:uid="{00000000-0005-0000-0000-000069000000}"/>
    <cellStyle name="20% - Accent1 3 2 2 3" xfId="7373" xr:uid="{00000000-0005-0000-0000-00006A000000}"/>
    <cellStyle name="20% - Accent1 3 3" xfId="7374" xr:uid="{00000000-0005-0000-0000-00006B000000}"/>
    <cellStyle name="20% - Accent1 3 3 2" xfId="7375" xr:uid="{00000000-0005-0000-0000-00006C000000}"/>
    <cellStyle name="20% - Accent1 3 4" xfId="7376" xr:uid="{00000000-0005-0000-0000-00006D000000}"/>
    <cellStyle name="20% - Accent1 3 5" xfId="7377" xr:uid="{00000000-0005-0000-0000-00006E000000}"/>
    <cellStyle name="20% - Accent1 4" xfId="33" xr:uid="{00000000-0005-0000-0000-00006F000000}"/>
    <cellStyle name="20% - Accent1 4 2" xfId="34" xr:uid="{00000000-0005-0000-0000-000070000000}"/>
    <cellStyle name="20% - Accent1 4 2 2" xfId="7378" xr:uid="{00000000-0005-0000-0000-000071000000}"/>
    <cellStyle name="20% - Accent1 4 2 2 2" xfId="7379" xr:uid="{00000000-0005-0000-0000-000072000000}"/>
    <cellStyle name="20% - Accent1 4 2 2 3" xfId="7380" xr:uid="{00000000-0005-0000-0000-000073000000}"/>
    <cellStyle name="20% - Accent1 4 3" xfId="7381" xr:uid="{00000000-0005-0000-0000-000074000000}"/>
    <cellStyle name="20% - Accent1 4 3 2" xfId="7382" xr:uid="{00000000-0005-0000-0000-000075000000}"/>
    <cellStyle name="20% - Accent1 4 4" xfId="7383" xr:uid="{00000000-0005-0000-0000-000076000000}"/>
    <cellStyle name="20% - Accent1 5" xfId="35" xr:uid="{00000000-0005-0000-0000-000077000000}"/>
    <cellStyle name="20% - Accent1 5 2" xfId="36" xr:uid="{00000000-0005-0000-0000-000078000000}"/>
    <cellStyle name="20% - Accent1 5 2 2" xfId="7384" xr:uid="{00000000-0005-0000-0000-000079000000}"/>
    <cellStyle name="20% - Accent1 5 2 2 2" xfId="7385" xr:uid="{00000000-0005-0000-0000-00007A000000}"/>
    <cellStyle name="20% - Accent1 5 2 2 3" xfId="7386" xr:uid="{00000000-0005-0000-0000-00007B000000}"/>
    <cellStyle name="20% - Accent1 5 3" xfId="7387" xr:uid="{00000000-0005-0000-0000-00007C000000}"/>
    <cellStyle name="20% - Accent1 5 3 2" xfId="7388" xr:uid="{00000000-0005-0000-0000-00007D000000}"/>
    <cellStyle name="20% - Accent1 5 4" xfId="7389" xr:uid="{00000000-0005-0000-0000-00007E000000}"/>
    <cellStyle name="20% - Accent1 6" xfId="37" xr:uid="{00000000-0005-0000-0000-00007F000000}"/>
    <cellStyle name="20% - Accent1 6 2" xfId="38" xr:uid="{00000000-0005-0000-0000-000080000000}"/>
    <cellStyle name="20% - Accent1 6 2 2" xfId="7390" xr:uid="{00000000-0005-0000-0000-000081000000}"/>
    <cellStyle name="20% - Accent1 6 2 2 2" xfId="7391" xr:uid="{00000000-0005-0000-0000-000082000000}"/>
    <cellStyle name="20% - Accent1 6 2 2 3" xfId="7392" xr:uid="{00000000-0005-0000-0000-000083000000}"/>
    <cellStyle name="20% - Accent1 6 3" xfId="7393" xr:uid="{00000000-0005-0000-0000-000084000000}"/>
    <cellStyle name="20% - Accent1 6 3 2" xfId="7394" xr:uid="{00000000-0005-0000-0000-000085000000}"/>
    <cellStyle name="20% - Accent1 6 4" xfId="7395" xr:uid="{00000000-0005-0000-0000-000086000000}"/>
    <cellStyle name="20% - Accent1 7" xfId="39" xr:uid="{00000000-0005-0000-0000-000087000000}"/>
    <cellStyle name="20% - Accent1 7 2" xfId="40" xr:uid="{00000000-0005-0000-0000-000088000000}"/>
    <cellStyle name="20% - Accent1 7 2 2" xfId="7396" xr:uid="{00000000-0005-0000-0000-000089000000}"/>
    <cellStyle name="20% - Accent1 7 2 2 2" xfId="7397" xr:uid="{00000000-0005-0000-0000-00008A000000}"/>
    <cellStyle name="20% - Accent1 7 2 2 3" xfId="7398" xr:uid="{00000000-0005-0000-0000-00008B000000}"/>
    <cellStyle name="20% - Accent1 7 3" xfId="7399" xr:uid="{00000000-0005-0000-0000-00008C000000}"/>
    <cellStyle name="20% - Accent1 7 3 2" xfId="7400" xr:uid="{00000000-0005-0000-0000-00008D000000}"/>
    <cellStyle name="20% - Accent1 7 4" xfId="7401" xr:uid="{00000000-0005-0000-0000-00008E000000}"/>
    <cellStyle name="20% - Accent1 8" xfId="41" xr:uid="{00000000-0005-0000-0000-00008F000000}"/>
    <cellStyle name="20% - Accent1 8 2" xfId="42" xr:uid="{00000000-0005-0000-0000-000090000000}"/>
    <cellStyle name="20% - Accent1 8 2 2" xfId="7402" xr:uid="{00000000-0005-0000-0000-000091000000}"/>
    <cellStyle name="20% - Accent1 8 2 2 2" xfId="7403" xr:uid="{00000000-0005-0000-0000-000092000000}"/>
    <cellStyle name="20% - Accent1 8 2 2 3" xfId="7404" xr:uid="{00000000-0005-0000-0000-000093000000}"/>
    <cellStyle name="20% - Accent1 8 3" xfId="7405" xr:uid="{00000000-0005-0000-0000-000094000000}"/>
    <cellStyle name="20% - Accent1 8 3 2" xfId="7406" xr:uid="{00000000-0005-0000-0000-000095000000}"/>
    <cellStyle name="20% - Accent1 8 4" xfId="7407" xr:uid="{00000000-0005-0000-0000-000096000000}"/>
    <cellStyle name="20% - Accent1 9" xfId="43" xr:uid="{00000000-0005-0000-0000-000097000000}"/>
    <cellStyle name="20% - Accent1 9 2" xfId="44" xr:uid="{00000000-0005-0000-0000-000098000000}"/>
    <cellStyle name="20% - Accent1 9 2 2" xfId="7408" xr:uid="{00000000-0005-0000-0000-000099000000}"/>
    <cellStyle name="20% - Accent1 9 2 2 2" xfId="7409" xr:uid="{00000000-0005-0000-0000-00009A000000}"/>
    <cellStyle name="20% - Accent1 9 2 2 3" xfId="7410" xr:uid="{00000000-0005-0000-0000-00009B000000}"/>
    <cellStyle name="20% - Accent1 9 3" xfId="7411" xr:uid="{00000000-0005-0000-0000-00009C000000}"/>
    <cellStyle name="20% - Accent1 9 3 2" xfId="7412" xr:uid="{00000000-0005-0000-0000-00009D000000}"/>
    <cellStyle name="20% - Accent1 9 4" xfId="7413" xr:uid="{00000000-0005-0000-0000-00009E000000}"/>
    <cellStyle name="20% - Accent2 10" xfId="45" xr:uid="{00000000-0005-0000-0000-00009F000000}"/>
    <cellStyle name="20% - Accent2 10 2" xfId="46" xr:uid="{00000000-0005-0000-0000-0000A0000000}"/>
    <cellStyle name="20% - Accent2 10 2 2" xfId="7414" xr:uid="{00000000-0005-0000-0000-0000A1000000}"/>
    <cellStyle name="20% - Accent2 10 2 2 2" xfId="7415" xr:uid="{00000000-0005-0000-0000-0000A2000000}"/>
    <cellStyle name="20% - Accent2 10 2 2 3" xfId="7416" xr:uid="{00000000-0005-0000-0000-0000A3000000}"/>
    <cellStyle name="20% - Accent2 10 3" xfId="7417" xr:uid="{00000000-0005-0000-0000-0000A4000000}"/>
    <cellStyle name="20% - Accent2 10 3 2" xfId="7418" xr:uid="{00000000-0005-0000-0000-0000A5000000}"/>
    <cellStyle name="20% - Accent2 10 4" xfId="7419" xr:uid="{00000000-0005-0000-0000-0000A6000000}"/>
    <cellStyle name="20% - Accent2 11" xfId="47" xr:uid="{00000000-0005-0000-0000-0000A7000000}"/>
    <cellStyle name="20% - Accent2 11 2" xfId="48" xr:uid="{00000000-0005-0000-0000-0000A8000000}"/>
    <cellStyle name="20% - Accent2 11 2 2" xfId="7420" xr:uid="{00000000-0005-0000-0000-0000A9000000}"/>
    <cellStyle name="20% - Accent2 11 2 2 2" xfId="7421" xr:uid="{00000000-0005-0000-0000-0000AA000000}"/>
    <cellStyle name="20% - Accent2 11 3" xfId="7422" xr:uid="{00000000-0005-0000-0000-0000AB000000}"/>
    <cellStyle name="20% - Accent2 11 3 2" xfId="7423" xr:uid="{00000000-0005-0000-0000-0000AC000000}"/>
    <cellStyle name="20% - Accent2 11 4" xfId="7424" xr:uid="{00000000-0005-0000-0000-0000AD000000}"/>
    <cellStyle name="20% - Accent2 12" xfId="49" xr:uid="{00000000-0005-0000-0000-0000AE000000}"/>
    <cellStyle name="20% - Accent2 12 2" xfId="7425" xr:uid="{00000000-0005-0000-0000-0000AF000000}"/>
    <cellStyle name="20% - Accent2 12 2 2" xfId="7426" xr:uid="{00000000-0005-0000-0000-0000B0000000}"/>
    <cellStyle name="20% - Accent2 12 2 3" xfId="7427" xr:uid="{00000000-0005-0000-0000-0000B1000000}"/>
    <cellStyle name="20% - Accent2 12 3" xfId="7428" xr:uid="{00000000-0005-0000-0000-0000B2000000}"/>
    <cellStyle name="20% - Accent2 12 3 2" xfId="7429" xr:uid="{00000000-0005-0000-0000-0000B3000000}"/>
    <cellStyle name="20% - Accent2 12 4" xfId="7430" xr:uid="{00000000-0005-0000-0000-0000B4000000}"/>
    <cellStyle name="20% - Accent2 13" xfId="50" xr:uid="{00000000-0005-0000-0000-0000B5000000}"/>
    <cellStyle name="20% - Accent2 13 2" xfId="7431" xr:uid="{00000000-0005-0000-0000-0000B6000000}"/>
    <cellStyle name="20% - Accent2 14" xfId="7432" xr:uid="{00000000-0005-0000-0000-0000B7000000}"/>
    <cellStyle name="20% - Accent2 14 2" xfId="7433" xr:uid="{00000000-0005-0000-0000-0000B8000000}"/>
    <cellStyle name="20% - Accent2 15" xfId="7434" xr:uid="{00000000-0005-0000-0000-0000B9000000}"/>
    <cellStyle name="20% - Accent2 2" xfId="51" xr:uid="{00000000-0005-0000-0000-0000BA000000}"/>
    <cellStyle name="20% - Accent2 2 2" xfId="52" xr:uid="{00000000-0005-0000-0000-0000BB000000}"/>
    <cellStyle name="20% - Accent2 2 2 2" xfId="53" xr:uid="{00000000-0005-0000-0000-0000BC000000}"/>
    <cellStyle name="20% - Accent2 2 2 2 2" xfId="7435" xr:uid="{00000000-0005-0000-0000-0000BD000000}"/>
    <cellStyle name="20% - Accent2 2 2 3" xfId="7436" xr:uid="{00000000-0005-0000-0000-0000BE000000}"/>
    <cellStyle name="20% - Accent2 2 2 3 2" xfId="7437" xr:uid="{00000000-0005-0000-0000-0000BF000000}"/>
    <cellStyle name="20% - Accent2 2 2 4" xfId="7438" xr:uid="{00000000-0005-0000-0000-0000C0000000}"/>
    <cellStyle name="20% - Accent2 2 3" xfId="54" xr:uid="{00000000-0005-0000-0000-0000C1000000}"/>
    <cellStyle name="20% - Accent2 2 3 2" xfId="55" xr:uid="{00000000-0005-0000-0000-0000C2000000}"/>
    <cellStyle name="20% - Accent2 2 3 2 2" xfId="7439" xr:uid="{00000000-0005-0000-0000-0000C3000000}"/>
    <cellStyle name="20% - Accent2 2 3 2 3" xfId="7440" xr:uid="{00000000-0005-0000-0000-0000C4000000}"/>
    <cellStyle name="20% - Accent2 2 3 3" xfId="7441" xr:uid="{00000000-0005-0000-0000-0000C5000000}"/>
    <cellStyle name="20% - Accent2 2 3 3 2" xfId="7442" xr:uid="{00000000-0005-0000-0000-0000C6000000}"/>
    <cellStyle name="20% - Accent2 2 3 4" xfId="7443" xr:uid="{00000000-0005-0000-0000-0000C7000000}"/>
    <cellStyle name="20% - Accent2 2 4" xfId="7444" xr:uid="{00000000-0005-0000-0000-0000C8000000}"/>
    <cellStyle name="20% - Accent2 2 4 2" xfId="7445" xr:uid="{00000000-0005-0000-0000-0000C9000000}"/>
    <cellStyle name="20% - Accent2 2 5" xfId="7446" xr:uid="{00000000-0005-0000-0000-0000CA000000}"/>
    <cellStyle name="20% - Accent2 2 6" xfId="7447" xr:uid="{00000000-0005-0000-0000-0000CB000000}"/>
    <cellStyle name="20% - Accent2 2_IS - Flux" xfId="56" xr:uid="{00000000-0005-0000-0000-0000CC000000}"/>
    <cellStyle name="20% - Accent2 3" xfId="57" xr:uid="{00000000-0005-0000-0000-0000CD000000}"/>
    <cellStyle name="20% - Accent2 3 2" xfId="58" xr:uid="{00000000-0005-0000-0000-0000CE000000}"/>
    <cellStyle name="20% - Accent2 3 2 2" xfId="7448" xr:uid="{00000000-0005-0000-0000-0000CF000000}"/>
    <cellStyle name="20% - Accent2 3 2 2 2" xfId="7449" xr:uid="{00000000-0005-0000-0000-0000D0000000}"/>
    <cellStyle name="20% - Accent2 3 2 2 3" xfId="7450" xr:uid="{00000000-0005-0000-0000-0000D1000000}"/>
    <cellStyle name="20% - Accent2 3 3" xfId="7451" xr:uid="{00000000-0005-0000-0000-0000D2000000}"/>
    <cellStyle name="20% - Accent2 3 3 2" xfId="7452" xr:uid="{00000000-0005-0000-0000-0000D3000000}"/>
    <cellStyle name="20% - Accent2 3 4" xfId="7453" xr:uid="{00000000-0005-0000-0000-0000D4000000}"/>
    <cellStyle name="20% - Accent2 3 5" xfId="7454" xr:uid="{00000000-0005-0000-0000-0000D5000000}"/>
    <cellStyle name="20% - Accent2 4" xfId="59" xr:uid="{00000000-0005-0000-0000-0000D6000000}"/>
    <cellStyle name="20% - Accent2 4 2" xfId="60" xr:uid="{00000000-0005-0000-0000-0000D7000000}"/>
    <cellStyle name="20% - Accent2 4 2 2" xfId="7455" xr:uid="{00000000-0005-0000-0000-0000D8000000}"/>
    <cellStyle name="20% - Accent2 4 2 2 2" xfId="7456" xr:uid="{00000000-0005-0000-0000-0000D9000000}"/>
    <cellStyle name="20% - Accent2 4 2 2 3" xfId="7457" xr:uid="{00000000-0005-0000-0000-0000DA000000}"/>
    <cellStyle name="20% - Accent2 4 3" xfId="7458" xr:uid="{00000000-0005-0000-0000-0000DB000000}"/>
    <cellStyle name="20% - Accent2 4 3 2" xfId="7459" xr:uid="{00000000-0005-0000-0000-0000DC000000}"/>
    <cellStyle name="20% - Accent2 4 4" xfId="7460" xr:uid="{00000000-0005-0000-0000-0000DD000000}"/>
    <cellStyle name="20% - Accent2 5" xfId="61" xr:uid="{00000000-0005-0000-0000-0000DE000000}"/>
    <cellStyle name="20% - Accent2 5 2" xfId="62" xr:uid="{00000000-0005-0000-0000-0000DF000000}"/>
    <cellStyle name="20% - Accent2 5 2 2" xfId="7461" xr:uid="{00000000-0005-0000-0000-0000E0000000}"/>
    <cellStyle name="20% - Accent2 5 2 2 2" xfId="7462" xr:uid="{00000000-0005-0000-0000-0000E1000000}"/>
    <cellStyle name="20% - Accent2 5 2 2 3" xfId="7463" xr:uid="{00000000-0005-0000-0000-0000E2000000}"/>
    <cellStyle name="20% - Accent2 5 3" xfId="7464" xr:uid="{00000000-0005-0000-0000-0000E3000000}"/>
    <cellStyle name="20% - Accent2 5 3 2" xfId="7465" xr:uid="{00000000-0005-0000-0000-0000E4000000}"/>
    <cellStyle name="20% - Accent2 5 4" xfId="7466" xr:uid="{00000000-0005-0000-0000-0000E5000000}"/>
    <cellStyle name="20% - Accent2 6" xfId="63" xr:uid="{00000000-0005-0000-0000-0000E6000000}"/>
    <cellStyle name="20% - Accent2 6 2" xfId="64" xr:uid="{00000000-0005-0000-0000-0000E7000000}"/>
    <cellStyle name="20% - Accent2 6 2 2" xfId="7467" xr:uid="{00000000-0005-0000-0000-0000E8000000}"/>
    <cellStyle name="20% - Accent2 6 2 2 2" xfId="7468" xr:uid="{00000000-0005-0000-0000-0000E9000000}"/>
    <cellStyle name="20% - Accent2 6 2 2 3" xfId="7469" xr:uid="{00000000-0005-0000-0000-0000EA000000}"/>
    <cellStyle name="20% - Accent2 6 3" xfId="7470" xr:uid="{00000000-0005-0000-0000-0000EB000000}"/>
    <cellStyle name="20% - Accent2 6 3 2" xfId="7471" xr:uid="{00000000-0005-0000-0000-0000EC000000}"/>
    <cellStyle name="20% - Accent2 6 4" xfId="7472" xr:uid="{00000000-0005-0000-0000-0000ED000000}"/>
    <cellStyle name="20% - Accent2 7" xfId="65" xr:uid="{00000000-0005-0000-0000-0000EE000000}"/>
    <cellStyle name="20% - Accent2 7 2" xfId="66" xr:uid="{00000000-0005-0000-0000-0000EF000000}"/>
    <cellStyle name="20% - Accent2 7 2 2" xfId="7473" xr:uid="{00000000-0005-0000-0000-0000F0000000}"/>
    <cellStyle name="20% - Accent2 7 2 2 2" xfId="7474" xr:uid="{00000000-0005-0000-0000-0000F1000000}"/>
    <cellStyle name="20% - Accent2 7 2 2 3" xfId="7475" xr:uid="{00000000-0005-0000-0000-0000F2000000}"/>
    <cellStyle name="20% - Accent2 7 3" xfId="7476" xr:uid="{00000000-0005-0000-0000-0000F3000000}"/>
    <cellStyle name="20% - Accent2 7 3 2" xfId="7477" xr:uid="{00000000-0005-0000-0000-0000F4000000}"/>
    <cellStyle name="20% - Accent2 7 4" xfId="7478" xr:uid="{00000000-0005-0000-0000-0000F5000000}"/>
    <cellStyle name="20% - Accent2 8" xfId="67" xr:uid="{00000000-0005-0000-0000-0000F6000000}"/>
    <cellStyle name="20% - Accent2 8 2" xfId="68" xr:uid="{00000000-0005-0000-0000-0000F7000000}"/>
    <cellStyle name="20% - Accent2 8 2 2" xfId="7479" xr:uid="{00000000-0005-0000-0000-0000F8000000}"/>
    <cellStyle name="20% - Accent2 8 2 2 2" xfId="7480" xr:uid="{00000000-0005-0000-0000-0000F9000000}"/>
    <cellStyle name="20% - Accent2 8 2 2 3" xfId="7481" xr:uid="{00000000-0005-0000-0000-0000FA000000}"/>
    <cellStyle name="20% - Accent2 8 3" xfId="7482" xr:uid="{00000000-0005-0000-0000-0000FB000000}"/>
    <cellStyle name="20% - Accent2 8 3 2" xfId="7483" xr:uid="{00000000-0005-0000-0000-0000FC000000}"/>
    <cellStyle name="20% - Accent2 8 4" xfId="7484" xr:uid="{00000000-0005-0000-0000-0000FD000000}"/>
    <cellStyle name="20% - Accent2 9" xfId="69" xr:uid="{00000000-0005-0000-0000-0000FE000000}"/>
    <cellStyle name="20% - Accent2 9 2" xfId="70" xr:uid="{00000000-0005-0000-0000-0000FF000000}"/>
    <cellStyle name="20% - Accent2 9 2 2" xfId="7485" xr:uid="{00000000-0005-0000-0000-000000010000}"/>
    <cellStyle name="20% - Accent2 9 2 2 2" xfId="7486" xr:uid="{00000000-0005-0000-0000-000001010000}"/>
    <cellStyle name="20% - Accent2 9 2 2 3" xfId="7487" xr:uid="{00000000-0005-0000-0000-000002010000}"/>
    <cellStyle name="20% - Accent2 9 3" xfId="7488" xr:uid="{00000000-0005-0000-0000-000003010000}"/>
    <cellStyle name="20% - Accent2 9 3 2" xfId="7489" xr:uid="{00000000-0005-0000-0000-000004010000}"/>
    <cellStyle name="20% - Accent2 9 4" xfId="7490" xr:uid="{00000000-0005-0000-0000-000005010000}"/>
    <cellStyle name="20% - Accent3 10" xfId="71" xr:uid="{00000000-0005-0000-0000-000006010000}"/>
    <cellStyle name="20% - Accent3 10 2" xfId="72" xr:uid="{00000000-0005-0000-0000-000007010000}"/>
    <cellStyle name="20% - Accent3 10 2 2" xfId="7491" xr:uid="{00000000-0005-0000-0000-000008010000}"/>
    <cellStyle name="20% - Accent3 10 2 2 2" xfId="7492" xr:uid="{00000000-0005-0000-0000-000009010000}"/>
    <cellStyle name="20% - Accent3 10 2 2 3" xfId="7493" xr:uid="{00000000-0005-0000-0000-00000A010000}"/>
    <cellStyle name="20% - Accent3 10 3" xfId="7494" xr:uid="{00000000-0005-0000-0000-00000B010000}"/>
    <cellStyle name="20% - Accent3 10 3 2" xfId="7495" xr:uid="{00000000-0005-0000-0000-00000C010000}"/>
    <cellStyle name="20% - Accent3 10 4" xfId="7496" xr:uid="{00000000-0005-0000-0000-00000D010000}"/>
    <cellStyle name="20% - Accent3 11" xfId="73" xr:uid="{00000000-0005-0000-0000-00000E010000}"/>
    <cellStyle name="20% - Accent3 11 2" xfId="74" xr:uid="{00000000-0005-0000-0000-00000F010000}"/>
    <cellStyle name="20% - Accent3 11 2 2" xfId="7497" xr:uid="{00000000-0005-0000-0000-000010010000}"/>
    <cellStyle name="20% - Accent3 11 2 2 2" xfId="7498" xr:uid="{00000000-0005-0000-0000-000011010000}"/>
    <cellStyle name="20% - Accent3 11 3" xfId="7499" xr:uid="{00000000-0005-0000-0000-000012010000}"/>
    <cellStyle name="20% - Accent3 11 3 2" xfId="7500" xr:uid="{00000000-0005-0000-0000-000013010000}"/>
    <cellStyle name="20% - Accent3 11 4" xfId="7501" xr:uid="{00000000-0005-0000-0000-000014010000}"/>
    <cellStyle name="20% - Accent3 12" xfId="75" xr:uid="{00000000-0005-0000-0000-000015010000}"/>
    <cellStyle name="20% - Accent3 12 2" xfId="7502" xr:uid="{00000000-0005-0000-0000-000016010000}"/>
    <cellStyle name="20% - Accent3 12 2 2" xfId="7503" xr:uid="{00000000-0005-0000-0000-000017010000}"/>
    <cellStyle name="20% - Accent3 12 2 3" xfId="7504" xr:uid="{00000000-0005-0000-0000-000018010000}"/>
    <cellStyle name="20% - Accent3 12 3" xfId="7505" xr:uid="{00000000-0005-0000-0000-000019010000}"/>
    <cellStyle name="20% - Accent3 12 3 2" xfId="7506" xr:uid="{00000000-0005-0000-0000-00001A010000}"/>
    <cellStyle name="20% - Accent3 12 4" xfId="7507" xr:uid="{00000000-0005-0000-0000-00001B010000}"/>
    <cellStyle name="20% - Accent3 13" xfId="76" xr:uid="{00000000-0005-0000-0000-00001C010000}"/>
    <cellStyle name="20% - Accent3 13 2" xfId="7508" xr:uid="{00000000-0005-0000-0000-00001D010000}"/>
    <cellStyle name="20% - Accent3 14" xfId="7509" xr:uid="{00000000-0005-0000-0000-00001E010000}"/>
    <cellStyle name="20% - Accent3 14 2" xfId="7510" xr:uid="{00000000-0005-0000-0000-00001F010000}"/>
    <cellStyle name="20% - Accent3 15" xfId="7511" xr:uid="{00000000-0005-0000-0000-000020010000}"/>
    <cellStyle name="20% - Accent3 2" xfId="77" xr:uid="{00000000-0005-0000-0000-000021010000}"/>
    <cellStyle name="20% - Accent3 2 2" xfId="78" xr:uid="{00000000-0005-0000-0000-000022010000}"/>
    <cellStyle name="20% - Accent3 2 2 2" xfId="79" xr:uid="{00000000-0005-0000-0000-000023010000}"/>
    <cellStyle name="20% - Accent3 2 2 2 2" xfId="7512" xr:uid="{00000000-0005-0000-0000-000024010000}"/>
    <cellStyle name="20% - Accent3 2 2 3" xfId="7513" xr:uid="{00000000-0005-0000-0000-000025010000}"/>
    <cellStyle name="20% - Accent3 2 2 3 2" xfId="7514" xr:uid="{00000000-0005-0000-0000-000026010000}"/>
    <cellStyle name="20% - Accent3 2 2 4" xfId="7515" xr:uid="{00000000-0005-0000-0000-000027010000}"/>
    <cellStyle name="20% - Accent3 2 3" xfId="80" xr:uid="{00000000-0005-0000-0000-000028010000}"/>
    <cellStyle name="20% - Accent3 2 3 2" xfId="81" xr:uid="{00000000-0005-0000-0000-000029010000}"/>
    <cellStyle name="20% - Accent3 2 3 2 2" xfId="7516" xr:uid="{00000000-0005-0000-0000-00002A010000}"/>
    <cellStyle name="20% - Accent3 2 3 2 3" xfId="7517" xr:uid="{00000000-0005-0000-0000-00002B010000}"/>
    <cellStyle name="20% - Accent3 2 3 3" xfId="7518" xr:uid="{00000000-0005-0000-0000-00002C010000}"/>
    <cellStyle name="20% - Accent3 2 3 3 2" xfId="7519" xr:uid="{00000000-0005-0000-0000-00002D010000}"/>
    <cellStyle name="20% - Accent3 2 3 4" xfId="7520" xr:uid="{00000000-0005-0000-0000-00002E010000}"/>
    <cellStyle name="20% - Accent3 2 4" xfId="7521" xr:uid="{00000000-0005-0000-0000-00002F010000}"/>
    <cellStyle name="20% - Accent3 2 4 2" xfId="7522" xr:uid="{00000000-0005-0000-0000-000030010000}"/>
    <cellStyle name="20% - Accent3 2 5" xfId="7523" xr:uid="{00000000-0005-0000-0000-000031010000}"/>
    <cellStyle name="20% - Accent3 2 6" xfId="7524" xr:uid="{00000000-0005-0000-0000-000032010000}"/>
    <cellStyle name="20% - Accent3 2_IS - Flux" xfId="82" xr:uid="{00000000-0005-0000-0000-000033010000}"/>
    <cellStyle name="20% - Accent3 3" xfId="83" xr:uid="{00000000-0005-0000-0000-000034010000}"/>
    <cellStyle name="20% - Accent3 3 2" xfId="84" xr:uid="{00000000-0005-0000-0000-000035010000}"/>
    <cellStyle name="20% - Accent3 3 2 2" xfId="7525" xr:uid="{00000000-0005-0000-0000-000036010000}"/>
    <cellStyle name="20% - Accent3 3 2 2 2" xfId="7526" xr:uid="{00000000-0005-0000-0000-000037010000}"/>
    <cellStyle name="20% - Accent3 3 2 2 3" xfId="7527" xr:uid="{00000000-0005-0000-0000-000038010000}"/>
    <cellStyle name="20% - Accent3 3 3" xfId="7528" xr:uid="{00000000-0005-0000-0000-000039010000}"/>
    <cellStyle name="20% - Accent3 3 3 2" xfId="7529" xr:uid="{00000000-0005-0000-0000-00003A010000}"/>
    <cellStyle name="20% - Accent3 3 4" xfId="7530" xr:uid="{00000000-0005-0000-0000-00003B010000}"/>
    <cellStyle name="20% - Accent3 3 5" xfId="7531" xr:uid="{00000000-0005-0000-0000-00003C010000}"/>
    <cellStyle name="20% - Accent3 4" xfId="85" xr:uid="{00000000-0005-0000-0000-00003D010000}"/>
    <cellStyle name="20% - Accent3 4 2" xfId="86" xr:uid="{00000000-0005-0000-0000-00003E010000}"/>
    <cellStyle name="20% - Accent3 4 2 2" xfId="7532" xr:uid="{00000000-0005-0000-0000-00003F010000}"/>
    <cellStyle name="20% - Accent3 4 2 2 2" xfId="7533" xr:uid="{00000000-0005-0000-0000-000040010000}"/>
    <cellStyle name="20% - Accent3 4 2 2 3" xfId="7534" xr:uid="{00000000-0005-0000-0000-000041010000}"/>
    <cellStyle name="20% - Accent3 4 3" xfId="7535" xr:uid="{00000000-0005-0000-0000-000042010000}"/>
    <cellStyle name="20% - Accent3 4 3 2" xfId="7536" xr:uid="{00000000-0005-0000-0000-000043010000}"/>
    <cellStyle name="20% - Accent3 4 4" xfId="7537" xr:uid="{00000000-0005-0000-0000-000044010000}"/>
    <cellStyle name="20% - Accent3 5" xfId="87" xr:uid="{00000000-0005-0000-0000-000045010000}"/>
    <cellStyle name="20% - Accent3 5 2" xfId="88" xr:uid="{00000000-0005-0000-0000-000046010000}"/>
    <cellStyle name="20% - Accent3 5 2 2" xfId="7538" xr:uid="{00000000-0005-0000-0000-000047010000}"/>
    <cellStyle name="20% - Accent3 5 2 2 2" xfId="7539" xr:uid="{00000000-0005-0000-0000-000048010000}"/>
    <cellStyle name="20% - Accent3 5 2 2 3" xfId="7540" xr:uid="{00000000-0005-0000-0000-000049010000}"/>
    <cellStyle name="20% - Accent3 5 3" xfId="7541" xr:uid="{00000000-0005-0000-0000-00004A010000}"/>
    <cellStyle name="20% - Accent3 5 3 2" xfId="7542" xr:uid="{00000000-0005-0000-0000-00004B010000}"/>
    <cellStyle name="20% - Accent3 5 4" xfId="7543" xr:uid="{00000000-0005-0000-0000-00004C010000}"/>
    <cellStyle name="20% - Accent3 6" xfId="89" xr:uid="{00000000-0005-0000-0000-00004D010000}"/>
    <cellStyle name="20% - Accent3 6 2" xfId="90" xr:uid="{00000000-0005-0000-0000-00004E010000}"/>
    <cellStyle name="20% - Accent3 6 2 2" xfId="7544" xr:uid="{00000000-0005-0000-0000-00004F010000}"/>
    <cellStyle name="20% - Accent3 6 2 2 2" xfId="7545" xr:uid="{00000000-0005-0000-0000-000050010000}"/>
    <cellStyle name="20% - Accent3 6 2 2 3" xfId="7546" xr:uid="{00000000-0005-0000-0000-000051010000}"/>
    <cellStyle name="20% - Accent3 6 3" xfId="7547" xr:uid="{00000000-0005-0000-0000-000052010000}"/>
    <cellStyle name="20% - Accent3 6 3 2" xfId="7548" xr:uid="{00000000-0005-0000-0000-000053010000}"/>
    <cellStyle name="20% - Accent3 6 4" xfId="7549" xr:uid="{00000000-0005-0000-0000-000054010000}"/>
    <cellStyle name="20% - Accent3 7" xfId="91" xr:uid="{00000000-0005-0000-0000-000055010000}"/>
    <cellStyle name="20% - Accent3 7 2" xfId="92" xr:uid="{00000000-0005-0000-0000-000056010000}"/>
    <cellStyle name="20% - Accent3 7 2 2" xfId="7550" xr:uid="{00000000-0005-0000-0000-000057010000}"/>
    <cellStyle name="20% - Accent3 7 2 2 2" xfId="7551" xr:uid="{00000000-0005-0000-0000-000058010000}"/>
    <cellStyle name="20% - Accent3 7 2 2 3" xfId="7552" xr:uid="{00000000-0005-0000-0000-000059010000}"/>
    <cellStyle name="20% - Accent3 7 3" xfId="7553" xr:uid="{00000000-0005-0000-0000-00005A010000}"/>
    <cellStyle name="20% - Accent3 7 3 2" xfId="7554" xr:uid="{00000000-0005-0000-0000-00005B010000}"/>
    <cellStyle name="20% - Accent3 7 4" xfId="7555" xr:uid="{00000000-0005-0000-0000-00005C010000}"/>
    <cellStyle name="20% - Accent3 8" xfId="93" xr:uid="{00000000-0005-0000-0000-00005D010000}"/>
    <cellStyle name="20% - Accent3 8 2" xfId="94" xr:uid="{00000000-0005-0000-0000-00005E010000}"/>
    <cellStyle name="20% - Accent3 8 2 2" xfId="7556" xr:uid="{00000000-0005-0000-0000-00005F010000}"/>
    <cellStyle name="20% - Accent3 8 2 2 2" xfId="7557" xr:uid="{00000000-0005-0000-0000-000060010000}"/>
    <cellStyle name="20% - Accent3 8 2 2 3" xfId="7558" xr:uid="{00000000-0005-0000-0000-000061010000}"/>
    <cellStyle name="20% - Accent3 8 3" xfId="7559" xr:uid="{00000000-0005-0000-0000-000062010000}"/>
    <cellStyle name="20% - Accent3 8 3 2" xfId="7560" xr:uid="{00000000-0005-0000-0000-000063010000}"/>
    <cellStyle name="20% - Accent3 8 4" xfId="7561" xr:uid="{00000000-0005-0000-0000-000064010000}"/>
    <cellStyle name="20% - Accent3 9" xfId="95" xr:uid="{00000000-0005-0000-0000-000065010000}"/>
    <cellStyle name="20% - Accent3 9 2" xfId="96" xr:uid="{00000000-0005-0000-0000-000066010000}"/>
    <cellStyle name="20% - Accent3 9 2 2" xfId="7562" xr:uid="{00000000-0005-0000-0000-000067010000}"/>
    <cellStyle name="20% - Accent3 9 2 2 2" xfId="7563" xr:uid="{00000000-0005-0000-0000-000068010000}"/>
    <cellStyle name="20% - Accent3 9 2 2 3" xfId="7564" xr:uid="{00000000-0005-0000-0000-000069010000}"/>
    <cellStyle name="20% - Accent3 9 3" xfId="7565" xr:uid="{00000000-0005-0000-0000-00006A010000}"/>
    <cellStyle name="20% - Accent3 9 3 2" xfId="7566" xr:uid="{00000000-0005-0000-0000-00006B010000}"/>
    <cellStyle name="20% - Accent3 9 4" xfId="7567" xr:uid="{00000000-0005-0000-0000-00006C010000}"/>
    <cellStyle name="20% - Accent4 10" xfId="97" xr:uid="{00000000-0005-0000-0000-00006D010000}"/>
    <cellStyle name="20% - Accent4 10 2" xfId="98" xr:uid="{00000000-0005-0000-0000-00006E010000}"/>
    <cellStyle name="20% - Accent4 10 2 2" xfId="7568" xr:uid="{00000000-0005-0000-0000-00006F010000}"/>
    <cellStyle name="20% - Accent4 10 2 2 2" xfId="7569" xr:uid="{00000000-0005-0000-0000-000070010000}"/>
    <cellStyle name="20% - Accent4 10 2 2 3" xfId="7570" xr:uid="{00000000-0005-0000-0000-000071010000}"/>
    <cellStyle name="20% - Accent4 10 3" xfId="7571" xr:uid="{00000000-0005-0000-0000-000072010000}"/>
    <cellStyle name="20% - Accent4 10 3 2" xfId="7572" xr:uid="{00000000-0005-0000-0000-000073010000}"/>
    <cellStyle name="20% - Accent4 10 4" xfId="7573" xr:uid="{00000000-0005-0000-0000-000074010000}"/>
    <cellStyle name="20% - Accent4 11" xfId="99" xr:uid="{00000000-0005-0000-0000-000075010000}"/>
    <cellStyle name="20% - Accent4 11 2" xfId="100" xr:uid="{00000000-0005-0000-0000-000076010000}"/>
    <cellStyle name="20% - Accent4 11 2 2" xfId="7574" xr:uid="{00000000-0005-0000-0000-000077010000}"/>
    <cellStyle name="20% - Accent4 11 2 2 2" xfId="7575" xr:uid="{00000000-0005-0000-0000-000078010000}"/>
    <cellStyle name="20% - Accent4 11 3" xfId="7576" xr:uid="{00000000-0005-0000-0000-000079010000}"/>
    <cellStyle name="20% - Accent4 11 3 2" xfId="7577" xr:uid="{00000000-0005-0000-0000-00007A010000}"/>
    <cellStyle name="20% - Accent4 11 4" xfId="7578" xr:uid="{00000000-0005-0000-0000-00007B010000}"/>
    <cellStyle name="20% - Accent4 12" xfId="101" xr:uid="{00000000-0005-0000-0000-00007C010000}"/>
    <cellStyle name="20% - Accent4 12 2" xfId="7579" xr:uid="{00000000-0005-0000-0000-00007D010000}"/>
    <cellStyle name="20% - Accent4 12 2 2" xfId="7580" xr:uid="{00000000-0005-0000-0000-00007E010000}"/>
    <cellStyle name="20% - Accent4 12 2 3" xfId="7581" xr:uid="{00000000-0005-0000-0000-00007F010000}"/>
    <cellStyle name="20% - Accent4 12 3" xfId="7582" xr:uid="{00000000-0005-0000-0000-000080010000}"/>
    <cellStyle name="20% - Accent4 12 3 2" xfId="7583" xr:uid="{00000000-0005-0000-0000-000081010000}"/>
    <cellStyle name="20% - Accent4 12 4" xfId="7584" xr:uid="{00000000-0005-0000-0000-000082010000}"/>
    <cellStyle name="20% - Accent4 13" xfId="102" xr:uid="{00000000-0005-0000-0000-000083010000}"/>
    <cellStyle name="20% - Accent4 13 2" xfId="7585" xr:uid="{00000000-0005-0000-0000-000084010000}"/>
    <cellStyle name="20% - Accent4 14" xfId="7586" xr:uid="{00000000-0005-0000-0000-000085010000}"/>
    <cellStyle name="20% - Accent4 14 2" xfId="7587" xr:uid="{00000000-0005-0000-0000-000086010000}"/>
    <cellStyle name="20% - Accent4 15" xfId="7588" xr:uid="{00000000-0005-0000-0000-000087010000}"/>
    <cellStyle name="20% - Accent4 2" xfId="103" xr:uid="{00000000-0005-0000-0000-000088010000}"/>
    <cellStyle name="20% - Accent4 2 2" xfId="104" xr:uid="{00000000-0005-0000-0000-000089010000}"/>
    <cellStyle name="20% - Accent4 2 2 2" xfId="105" xr:uid="{00000000-0005-0000-0000-00008A010000}"/>
    <cellStyle name="20% - Accent4 2 2 2 2" xfId="7589" xr:uid="{00000000-0005-0000-0000-00008B010000}"/>
    <cellStyle name="20% - Accent4 2 2 3" xfId="7590" xr:uid="{00000000-0005-0000-0000-00008C010000}"/>
    <cellStyle name="20% - Accent4 2 2 3 2" xfId="7591" xr:uid="{00000000-0005-0000-0000-00008D010000}"/>
    <cellStyle name="20% - Accent4 2 2 4" xfId="7592" xr:uid="{00000000-0005-0000-0000-00008E010000}"/>
    <cellStyle name="20% - Accent4 2 3" xfId="106" xr:uid="{00000000-0005-0000-0000-00008F010000}"/>
    <cellStyle name="20% - Accent4 2 3 2" xfId="107" xr:uid="{00000000-0005-0000-0000-000090010000}"/>
    <cellStyle name="20% - Accent4 2 3 2 2" xfId="7593" xr:uid="{00000000-0005-0000-0000-000091010000}"/>
    <cellStyle name="20% - Accent4 2 3 2 3" xfId="7594" xr:uid="{00000000-0005-0000-0000-000092010000}"/>
    <cellStyle name="20% - Accent4 2 3 3" xfId="7595" xr:uid="{00000000-0005-0000-0000-000093010000}"/>
    <cellStyle name="20% - Accent4 2 3 3 2" xfId="7596" xr:uid="{00000000-0005-0000-0000-000094010000}"/>
    <cellStyle name="20% - Accent4 2 3 4" xfId="7597" xr:uid="{00000000-0005-0000-0000-000095010000}"/>
    <cellStyle name="20% - Accent4 2 4" xfId="7598" xr:uid="{00000000-0005-0000-0000-000096010000}"/>
    <cellStyle name="20% - Accent4 2 4 2" xfId="7599" xr:uid="{00000000-0005-0000-0000-000097010000}"/>
    <cellStyle name="20% - Accent4 2 5" xfId="7600" xr:uid="{00000000-0005-0000-0000-000098010000}"/>
    <cellStyle name="20% - Accent4 2 6" xfId="7601" xr:uid="{00000000-0005-0000-0000-000099010000}"/>
    <cellStyle name="20% - Accent4 2_IS - Flux" xfId="108" xr:uid="{00000000-0005-0000-0000-00009A010000}"/>
    <cellStyle name="20% - Accent4 3" xfId="109" xr:uid="{00000000-0005-0000-0000-00009B010000}"/>
    <cellStyle name="20% - Accent4 3 2" xfId="110" xr:uid="{00000000-0005-0000-0000-00009C010000}"/>
    <cellStyle name="20% - Accent4 3 2 2" xfId="7602" xr:uid="{00000000-0005-0000-0000-00009D010000}"/>
    <cellStyle name="20% - Accent4 3 2 2 2" xfId="7603" xr:uid="{00000000-0005-0000-0000-00009E010000}"/>
    <cellStyle name="20% - Accent4 3 2 2 3" xfId="7604" xr:uid="{00000000-0005-0000-0000-00009F010000}"/>
    <cellStyle name="20% - Accent4 3 3" xfId="7605" xr:uid="{00000000-0005-0000-0000-0000A0010000}"/>
    <cellStyle name="20% - Accent4 3 3 2" xfId="7606" xr:uid="{00000000-0005-0000-0000-0000A1010000}"/>
    <cellStyle name="20% - Accent4 3 4" xfId="7607" xr:uid="{00000000-0005-0000-0000-0000A2010000}"/>
    <cellStyle name="20% - Accent4 3 5" xfId="7608" xr:uid="{00000000-0005-0000-0000-0000A3010000}"/>
    <cellStyle name="20% - Accent4 4" xfId="111" xr:uid="{00000000-0005-0000-0000-0000A4010000}"/>
    <cellStyle name="20% - Accent4 4 2" xfId="112" xr:uid="{00000000-0005-0000-0000-0000A5010000}"/>
    <cellStyle name="20% - Accent4 4 2 2" xfId="7609" xr:uid="{00000000-0005-0000-0000-0000A6010000}"/>
    <cellStyle name="20% - Accent4 4 2 2 2" xfId="7610" xr:uid="{00000000-0005-0000-0000-0000A7010000}"/>
    <cellStyle name="20% - Accent4 4 2 2 3" xfId="7611" xr:uid="{00000000-0005-0000-0000-0000A8010000}"/>
    <cellStyle name="20% - Accent4 4 3" xfId="7612" xr:uid="{00000000-0005-0000-0000-0000A9010000}"/>
    <cellStyle name="20% - Accent4 4 3 2" xfId="7613" xr:uid="{00000000-0005-0000-0000-0000AA010000}"/>
    <cellStyle name="20% - Accent4 4 4" xfId="7614" xr:uid="{00000000-0005-0000-0000-0000AB010000}"/>
    <cellStyle name="20% - Accent4 5" xfId="113" xr:uid="{00000000-0005-0000-0000-0000AC010000}"/>
    <cellStyle name="20% - Accent4 5 2" xfId="114" xr:uid="{00000000-0005-0000-0000-0000AD010000}"/>
    <cellStyle name="20% - Accent4 5 2 2" xfId="7615" xr:uid="{00000000-0005-0000-0000-0000AE010000}"/>
    <cellStyle name="20% - Accent4 5 2 2 2" xfId="7616" xr:uid="{00000000-0005-0000-0000-0000AF010000}"/>
    <cellStyle name="20% - Accent4 5 2 2 3" xfId="7617" xr:uid="{00000000-0005-0000-0000-0000B0010000}"/>
    <cellStyle name="20% - Accent4 5 3" xfId="7618" xr:uid="{00000000-0005-0000-0000-0000B1010000}"/>
    <cellStyle name="20% - Accent4 5 3 2" xfId="7619" xr:uid="{00000000-0005-0000-0000-0000B2010000}"/>
    <cellStyle name="20% - Accent4 5 4" xfId="7620" xr:uid="{00000000-0005-0000-0000-0000B3010000}"/>
    <cellStyle name="20% - Accent4 6" xfId="115" xr:uid="{00000000-0005-0000-0000-0000B4010000}"/>
    <cellStyle name="20% - Accent4 6 2" xfId="116" xr:uid="{00000000-0005-0000-0000-0000B5010000}"/>
    <cellStyle name="20% - Accent4 6 2 2" xfId="7621" xr:uid="{00000000-0005-0000-0000-0000B6010000}"/>
    <cellStyle name="20% - Accent4 6 2 2 2" xfId="7622" xr:uid="{00000000-0005-0000-0000-0000B7010000}"/>
    <cellStyle name="20% - Accent4 6 2 2 3" xfId="7623" xr:uid="{00000000-0005-0000-0000-0000B8010000}"/>
    <cellStyle name="20% - Accent4 6 3" xfId="7624" xr:uid="{00000000-0005-0000-0000-0000B9010000}"/>
    <cellStyle name="20% - Accent4 6 3 2" xfId="7625" xr:uid="{00000000-0005-0000-0000-0000BA010000}"/>
    <cellStyle name="20% - Accent4 6 4" xfId="7626" xr:uid="{00000000-0005-0000-0000-0000BB010000}"/>
    <cellStyle name="20% - Accent4 7" xfId="117" xr:uid="{00000000-0005-0000-0000-0000BC010000}"/>
    <cellStyle name="20% - Accent4 7 2" xfId="118" xr:uid="{00000000-0005-0000-0000-0000BD010000}"/>
    <cellStyle name="20% - Accent4 7 2 2" xfId="7627" xr:uid="{00000000-0005-0000-0000-0000BE010000}"/>
    <cellStyle name="20% - Accent4 7 2 2 2" xfId="7628" xr:uid="{00000000-0005-0000-0000-0000BF010000}"/>
    <cellStyle name="20% - Accent4 7 2 2 3" xfId="7629" xr:uid="{00000000-0005-0000-0000-0000C0010000}"/>
    <cellStyle name="20% - Accent4 7 3" xfId="7630" xr:uid="{00000000-0005-0000-0000-0000C1010000}"/>
    <cellStyle name="20% - Accent4 7 3 2" xfId="7631" xr:uid="{00000000-0005-0000-0000-0000C2010000}"/>
    <cellStyle name="20% - Accent4 7 4" xfId="7632" xr:uid="{00000000-0005-0000-0000-0000C3010000}"/>
    <cellStyle name="20% - Accent4 8" xfId="119" xr:uid="{00000000-0005-0000-0000-0000C4010000}"/>
    <cellStyle name="20% - Accent4 8 2" xfId="120" xr:uid="{00000000-0005-0000-0000-0000C5010000}"/>
    <cellStyle name="20% - Accent4 8 2 2" xfId="7633" xr:uid="{00000000-0005-0000-0000-0000C6010000}"/>
    <cellStyle name="20% - Accent4 8 2 2 2" xfId="7634" xr:uid="{00000000-0005-0000-0000-0000C7010000}"/>
    <cellStyle name="20% - Accent4 8 2 2 3" xfId="7635" xr:uid="{00000000-0005-0000-0000-0000C8010000}"/>
    <cellStyle name="20% - Accent4 8 3" xfId="7636" xr:uid="{00000000-0005-0000-0000-0000C9010000}"/>
    <cellStyle name="20% - Accent4 8 3 2" xfId="7637" xr:uid="{00000000-0005-0000-0000-0000CA010000}"/>
    <cellStyle name="20% - Accent4 8 4" xfId="7638" xr:uid="{00000000-0005-0000-0000-0000CB010000}"/>
    <cellStyle name="20% - Accent4 9" xfId="121" xr:uid="{00000000-0005-0000-0000-0000CC010000}"/>
    <cellStyle name="20% - Accent4 9 2" xfId="122" xr:uid="{00000000-0005-0000-0000-0000CD010000}"/>
    <cellStyle name="20% - Accent4 9 2 2" xfId="7639" xr:uid="{00000000-0005-0000-0000-0000CE010000}"/>
    <cellStyle name="20% - Accent4 9 2 2 2" xfId="7640" xr:uid="{00000000-0005-0000-0000-0000CF010000}"/>
    <cellStyle name="20% - Accent4 9 2 2 3" xfId="7641" xr:uid="{00000000-0005-0000-0000-0000D0010000}"/>
    <cellStyle name="20% - Accent4 9 3" xfId="7642" xr:uid="{00000000-0005-0000-0000-0000D1010000}"/>
    <cellStyle name="20% - Accent4 9 3 2" xfId="7643" xr:uid="{00000000-0005-0000-0000-0000D2010000}"/>
    <cellStyle name="20% - Accent4 9 4" xfId="7644" xr:uid="{00000000-0005-0000-0000-0000D3010000}"/>
    <cellStyle name="20% - Accent5 10" xfId="123" xr:uid="{00000000-0005-0000-0000-0000D4010000}"/>
    <cellStyle name="20% - Accent5 10 2" xfId="124" xr:uid="{00000000-0005-0000-0000-0000D5010000}"/>
    <cellStyle name="20% - Accent5 10 2 2" xfId="7645" xr:uid="{00000000-0005-0000-0000-0000D6010000}"/>
    <cellStyle name="20% - Accent5 10 2 2 2" xfId="7646" xr:uid="{00000000-0005-0000-0000-0000D7010000}"/>
    <cellStyle name="20% - Accent5 10 2 2 3" xfId="7647" xr:uid="{00000000-0005-0000-0000-0000D8010000}"/>
    <cellStyle name="20% - Accent5 10 3" xfId="7648" xr:uid="{00000000-0005-0000-0000-0000D9010000}"/>
    <cellStyle name="20% - Accent5 10 3 2" xfId="7649" xr:uid="{00000000-0005-0000-0000-0000DA010000}"/>
    <cellStyle name="20% - Accent5 10 4" xfId="7650" xr:uid="{00000000-0005-0000-0000-0000DB010000}"/>
    <cellStyle name="20% - Accent5 11" xfId="125" xr:uid="{00000000-0005-0000-0000-0000DC010000}"/>
    <cellStyle name="20% - Accent5 11 2" xfId="7651" xr:uid="{00000000-0005-0000-0000-0000DD010000}"/>
    <cellStyle name="20% - Accent5 11 2 2" xfId="7652" xr:uid="{00000000-0005-0000-0000-0000DE010000}"/>
    <cellStyle name="20% - Accent5 11 3" xfId="7653" xr:uid="{00000000-0005-0000-0000-0000DF010000}"/>
    <cellStyle name="20% - Accent5 12" xfId="7654" xr:uid="{00000000-0005-0000-0000-0000E0010000}"/>
    <cellStyle name="20% - Accent5 12 2" xfId="7655" xr:uid="{00000000-0005-0000-0000-0000E1010000}"/>
    <cellStyle name="20% - Accent5 12 2 2" xfId="7656" xr:uid="{00000000-0005-0000-0000-0000E2010000}"/>
    <cellStyle name="20% - Accent5 12 3" xfId="7657" xr:uid="{00000000-0005-0000-0000-0000E3010000}"/>
    <cellStyle name="20% - Accent5 13" xfId="7658" xr:uid="{00000000-0005-0000-0000-0000E4010000}"/>
    <cellStyle name="20% - Accent5 13 2" xfId="7659" xr:uid="{00000000-0005-0000-0000-0000E5010000}"/>
    <cellStyle name="20% - Accent5 2" xfId="126" xr:uid="{00000000-0005-0000-0000-0000E6010000}"/>
    <cellStyle name="20% - Accent5 2 2" xfId="127" xr:uid="{00000000-0005-0000-0000-0000E7010000}"/>
    <cellStyle name="20% - Accent5 2 2 2" xfId="7660" xr:uid="{00000000-0005-0000-0000-0000E8010000}"/>
    <cellStyle name="20% - Accent5 2 2 3" xfId="7661" xr:uid="{00000000-0005-0000-0000-0000E9010000}"/>
    <cellStyle name="20% - Accent5 2 3" xfId="128" xr:uid="{00000000-0005-0000-0000-0000EA010000}"/>
    <cellStyle name="20% - Accent5 2 3 2" xfId="7662" xr:uid="{00000000-0005-0000-0000-0000EB010000}"/>
    <cellStyle name="20% - Accent5 2 3 2 2" xfId="7663" xr:uid="{00000000-0005-0000-0000-0000EC010000}"/>
    <cellStyle name="20% - Accent5 2 4" xfId="7664" xr:uid="{00000000-0005-0000-0000-0000ED010000}"/>
    <cellStyle name="20% - Accent5 2 4 2" xfId="7665" xr:uid="{00000000-0005-0000-0000-0000EE010000}"/>
    <cellStyle name="20% - Accent5 2 5" xfId="7666" xr:uid="{00000000-0005-0000-0000-0000EF010000}"/>
    <cellStyle name="20% - Accent5 2 6" xfId="7667" xr:uid="{00000000-0005-0000-0000-0000F0010000}"/>
    <cellStyle name="20% - Accent5 2_IS - Flux" xfId="129" xr:uid="{00000000-0005-0000-0000-0000F1010000}"/>
    <cellStyle name="20% - Accent5 3" xfId="130" xr:uid="{00000000-0005-0000-0000-0000F2010000}"/>
    <cellStyle name="20% - Accent5 3 2" xfId="131" xr:uid="{00000000-0005-0000-0000-0000F3010000}"/>
    <cellStyle name="20% - Accent5 3 2 2" xfId="7668" xr:uid="{00000000-0005-0000-0000-0000F4010000}"/>
    <cellStyle name="20% - Accent5 3 2 2 2" xfId="7669" xr:uid="{00000000-0005-0000-0000-0000F5010000}"/>
    <cellStyle name="20% - Accent5 3 2 2 3" xfId="7670" xr:uid="{00000000-0005-0000-0000-0000F6010000}"/>
    <cellStyle name="20% - Accent5 3 3" xfId="7671" xr:uid="{00000000-0005-0000-0000-0000F7010000}"/>
    <cellStyle name="20% - Accent5 3 3 2" xfId="7672" xr:uid="{00000000-0005-0000-0000-0000F8010000}"/>
    <cellStyle name="20% - Accent5 3 4" xfId="7673" xr:uid="{00000000-0005-0000-0000-0000F9010000}"/>
    <cellStyle name="20% - Accent5 4" xfId="132" xr:uid="{00000000-0005-0000-0000-0000FA010000}"/>
    <cellStyle name="20% - Accent5 4 2" xfId="133" xr:uid="{00000000-0005-0000-0000-0000FB010000}"/>
    <cellStyle name="20% - Accent5 4 2 2" xfId="7674" xr:uid="{00000000-0005-0000-0000-0000FC010000}"/>
    <cellStyle name="20% - Accent5 4 2 2 2" xfId="7675" xr:uid="{00000000-0005-0000-0000-0000FD010000}"/>
    <cellStyle name="20% - Accent5 4 2 2 3" xfId="7676" xr:uid="{00000000-0005-0000-0000-0000FE010000}"/>
    <cellStyle name="20% - Accent5 4 3" xfId="7677" xr:uid="{00000000-0005-0000-0000-0000FF010000}"/>
    <cellStyle name="20% - Accent5 4 3 2" xfId="7678" xr:uid="{00000000-0005-0000-0000-000000020000}"/>
    <cellStyle name="20% - Accent5 4 4" xfId="7679" xr:uid="{00000000-0005-0000-0000-000001020000}"/>
    <cellStyle name="20% - Accent5 5" xfId="134" xr:uid="{00000000-0005-0000-0000-000002020000}"/>
    <cellStyle name="20% - Accent5 5 2" xfId="135" xr:uid="{00000000-0005-0000-0000-000003020000}"/>
    <cellStyle name="20% - Accent5 5 2 2" xfId="7680" xr:uid="{00000000-0005-0000-0000-000004020000}"/>
    <cellStyle name="20% - Accent5 5 2 2 2" xfId="7681" xr:uid="{00000000-0005-0000-0000-000005020000}"/>
    <cellStyle name="20% - Accent5 5 2 2 3" xfId="7682" xr:uid="{00000000-0005-0000-0000-000006020000}"/>
    <cellStyle name="20% - Accent5 5 3" xfId="7683" xr:uid="{00000000-0005-0000-0000-000007020000}"/>
    <cellStyle name="20% - Accent5 5 3 2" xfId="7684" xr:uid="{00000000-0005-0000-0000-000008020000}"/>
    <cellStyle name="20% - Accent5 5 4" xfId="7685" xr:uid="{00000000-0005-0000-0000-000009020000}"/>
    <cellStyle name="20% - Accent5 6" xfId="136" xr:uid="{00000000-0005-0000-0000-00000A020000}"/>
    <cellStyle name="20% - Accent5 6 2" xfId="137" xr:uid="{00000000-0005-0000-0000-00000B020000}"/>
    <cellStyle name="20% - Accent5 6 2 2" xfId="7686" xr:uid="{00000000-0005-0000-0000-00000C020000}"/>
    <cellStyle name="20% - Accent5 6 2 2 2" xfId="7687" xr:uid="{00000000-0005-0000-0000-00000D020000}"/>
    <cellStyle name="20% - Accent5 6 2 2 3" xfId="7688" xr:uid="{00000000-0005-0000-0000-00000E020000}"/>
    <cellStyle name="20% - Accent5 6 3" xfId="7689" xr:uid="{00000000-0005-0000-0000-00000F020000}"/>
    <cellStyle name="20% - Accent5 6 3 2" xfId="7690" xr:uid="{00000000-0005-0000-0000-000010020000}"/>
    <cellStyle name="20% - Accent5 6 4" xfId="7691" xr:uid="{00000000-0005-0000-0000-000011020000}"/>
    <cellStyle name="20% - Accent5 7" xfId="138" xr:uid="{00000000-0005-0000-0000-000012020000}"/>
    <cellStyle name="20% - Accent5 7 2" xfId="139" xr:uid="{00000000-0005-0000-0000-000013020000}"/>
    <cellStyle name="20% - Accent5 7 2 2" xfId="7692" xr:uid="{00000000-0005-0000-0000-000014020000}"/>
    <cellStyle name="20% - Accent5 7 2 2 2" xfId="7693" xr:uid="{00000000-0005-0000-0000-000015020000}"/>
    <cellStyle name="20% - Accent5 7 2 2 3" xfId="7694" xr:uid="{00000000-0005-0000-0000-000016020000}"/>
    <cellStyle name="20% - Accent5 7 3" xfId="7695" xr:uid="{00000000-0005-0000-0000-000017020000}"/>
    <cellStyle name="20% - Accent5 7 3 2" xfId="7696" xr:uid="{00000000-0005-0000-0000-000018020000}"/>
    <cellStyle name="20% - Accent5 7 4" xfId="7697" xr:uid="{00000000-0005-0000-0000-000019020000}"/>
    <cellStyle name="20% - Accent5 8" xfId="140" xr:uid="{00000000-0005-0000-0000-00001A020000}"/>
    <cellStyle name="20% - Accent5 8 2" xfId="141" xr:uid="{00000000-0005-0000-0000-00001B020000}"/>
    <cellStyle name="20% - Accent5 8 2 2" xfId="7698" xr:uid="{00000000-0005-0000-0000-00001C020000}"/>
    <cellStyle name="20% - Accent5 8 2 2 2" xfId="7699" xr:uid="{00000000-0005-0000-0000-00001D020000}"/>
    <cellStyle name="20% - Accent5 8 2 2 3" xfId="7700" xr:uid="{00000000-0005-0000-0000-00001E020000}"/>
    <cellStyle name="20% - Accent5 8 3" xfId="7701" xr:uid="{00000000-0005-0000-0000-00001F020000}"/>
    <cellStyle name="20% - Accent5 8 3 2" xfId="7702" xr:uid="{00000000-0005-0000-0000-000020020000}"/>
    <cellStyle name="20% - Accent5 8 4" xfId="7703" xr:uid="{00000000-0005-0000-0000-000021020000}"/>
    <cellStyle name="20% - Accent5 9" xfId="142" xr:uid="{00000000-0005-0000-0000-000022020000}"/>
    <cellStyle name="20% - Accent5 9 2" xfId="143" xr:uid="{00000000-0005-0000-0000-000023020000}"/>
    <cellStyle name="20% - Accent5 9 2 2" xfId="7704" xr:uid="{00000000-0005-0000-0000-000024020000}"/>
    <cellStyle name="20% - Accent5 9 2 2 2" xfId="7705" xr:uid="{00000000-0005-0000-0000-000025020000}"/>
    <cellStyle name="20% - Accent5 9 2 2 3" xfId="7706" xr:uid="{00000000-0005-0000-0000-000026020000}"/>
    <cellStyle name="20% - Accent5 9 3" xfId="7707" xr:uid="{00000000-0005-0000-0000-000027020000}"/>
    <cellStyle name="20% - Accent5 9 3 2" xfId="7708" xr:uid="{00000000-0005-0000-0000-000028020000}"/>
    <cellStyle name="20% - Accent5 9 4" xfId="7709" xr:uid="{00000000-0005-0000-0000-000029020000}"/>
    <cellStyle name="20% - Accent6 10" xfId="144" xr:uid="{00000000-0005-0000-0000-00002A020000}"/>
    <cellStyle name="20% - Accent6 10 2" xfId="145" xr:uid="{00000000-0005-0000-0000-00002B020000}"/>
    <cellStyle name="20% - Accent6 10 2 2" xfId="7710" xr:uid="{00000000-0005-0000-0000-00002C020000}"/>
    <cellStyle name="20% - Accent6 10 2 2 2" xfId="7711" xr:uid="{00000000-0005-0000-0000-00002D020000}"/>
    <cellStyle name="20% - Accent6 10 2 2 3" xfId="7712" xr:uid="{00000000-0005-0000-0000-00002E020000}"/>
    <cellStyle name="20% - Accent6 10 3" xfId="7713" xr:uid="{00000000-0005-0000-0000-00002F020000}"/>
    <cellStyle name="20% - Accent6 10 3 2" xfId="7714" xr:uid="{00000000-0005-0000-0000-000030020000}"/>
    <cellStyle name="20% - Accent6 10 4" xfId="7715" xr:uid="{00000000-0005-0000-0000-000031020000}"/>
    <cellStyle name="20% - Accent6 11" xfId="146" xr:uid="{00000000-0005-0000-0000-000032020000}"/>
    <cellStyle name="20% - Accent6 11 2" xfId="147" xr:uid="{00000000-0005-0000-0000-000033020000}"/>
    <cellStyle name="20% - Accent6 11 2 2" xfId="7716" xr:uid="{00000000-0005-0000-0000-000034020000}"/>
    <cellStyle name="20% - Accent6 11 2 2 2" xfId="7717" xr:uid="{00000000-0005-0000-0000-000035020000}"/>
    <cellStyle name="20% - Accent6 11 3" xfId="7718" xr:uid="{00000000-0005-0000-0000-000036020000}"/>
    <cellStyle name="20% - Accent6 11 3 2" xfId="7719" xr:uid="{00000000-0005-0000-0000-000037020000}"/>
    <cellStyle name="20% - Accent6 11 4" xfId="7720" xr:uid="{00000000-0005-0000-0000-000038020000}"/>
    <cellStyle name="20% - Accent6 12" xfId="148" xr:uid="{00000000-0005-0000-0000-000039020000}"/>
    <cellStyle name="20% - Accent6 12 2" xfId="7721" xr:uid="{00000000-0005-0000-0000-00003A020000}"/>
    <cellStyle name="20% - Accent6 12 2 2" xfId="7722" xr:uid="{00000000-0005-0000-0000-00003B020000}"/>
    <cellStyle name="20% - Accent6 12 2 3" xfId="7723" xr:uid="{00000000-0005-0000-0000-00003C020000}"/>
    <cellStyle name="20% - Accent6 12 3" xfId="7724" xr:uid="{00000000-0005-0000-0000-00003D020000}"/>
    <cellStyle name="20% - Accent6 12 3 2" xfId="7725" xr:uid="{00000000-0005-0000-0000-00003E020000}"/>
    <cellStyle name="20% - Accent6 12 4" xfId="7726" xr:uid="{00000000-0005-0000-0000-00003F020000}"/>
    <cellStyle name="20% - Accent6 13" xfId="149" xr:uid="{00000000-0005-0000-0000-000040020000}"/>
    <cellStyle name="20% - Accent6 13 2" xfId="7727" xr:uid="{00000000-0005-0000-0000-000041020000}"/>
    <cellStyle name="20% - Accent6 14" xfId="7728" xr:uid="{00000000-0005-0000-0000-000042020000}"/>
    <cellStyle name="20% - Accent6 14 2" xfId="7729" xr:uid="{00000000-0005-0000-0000-000043020000}"/>
    <cellStyle name="20% - Accent6 15" xfId="7730" xr:uid="{00000000-0005-0000-0000-000044020000}"/>
    <cellStyle name="20% - Accent6 2" xfId="150" xr:uid="{00000000-0005-0000-0000-000045020000}"/>
    <cellStyle name="20% - Accent6 2 2" xfId="151" xr:uid="{00000000-0005-0000-0000-000046020000}"/>
    <cellStyle name="20% - Accent6 2 2 2" xfId="152" xr:uid="{00000000-0005-0000-0000-000047020000}"/>
    <cellStyle name="20% - Accent6 2 2 2 2" xfId="7731" xr:uid="{00000000-0005-0000-0000-000048020000}"/>
    <cellStyle name="20% - Accent6 2 2 3" xfId="7732" xr:uid="{00000000-0005-0000-0000-000049020000}"/>
    <cellStyle name="20% - Accent6 2 2 3 2" xfId="7733" xr:uid="{00000000-0005-0000-0000-00004A020000}"/>
    <cellStyle name="20% - Accent6 2 2 4" xfId="7734" xr:uid="{00000000-0005-0000-0000-00004B020000}"/>
    <cellStyle name="20% - Accent6 2 3" xfId="153" xr:uid="{00000000-0005-0000-0000-00004C020000}"/>
    <cellStyle name="20% - Accent6 2 3 2" xfId="154" xr:uid="{00000000-0005-0000-0000-00004D020000}"/>
    <cellStyle name="20% - Accent6 2 3 2 2" xfId="7735" xr:uid="{00000000-0005-0000-0000-00004E020000}"/>
    <cellStyle name="20% - Accent6 2 3 2 3" xfId="7736" xr:uid="{00000000-0005-0000-0000-00004F020000}"/>
    <cellStyle name="20% - Accent6 2 3 3" xfId="7737" xr:uid="{00000000-0005-0000-0000-000050020000}"/>
    <cellStyle name="20% - Accent6 2 3 3 2" xfId="7738" xr:uid="{00000000-0005-0000-0000-000051020000}"/>
    <cellStyle name="20% - Accent6 2 3 4" xfId="7739" xr:uid="{00000000-0005-0000-0000-000052020000}"/>
    <cellStyle name="20% - Accent6 2 4" xfId="7740" xr:uid="{00000000-0005-0000-0000-000053020000}"/>
    <cellStyle name="20% - Accent6 2 4 2" xfId="7741" xr:uid="{00000000-0005-0000-0000-000054020000}"/>
    <cellStyle name="20% - Accent6 2 5" xfId="7742" xr:uid="{00000000-0005-0000-0000-000055020000}"/>
    <cellStyle name="20% - Accent6 2 6" xfId="7743" xr:uid="{00000000-0005-0000-0000-000056020000}"/>
    <cellStyle name="20% - Accent6 2_IS - Flux" xfId="155" xr:uid="{00000000-0005-0000-0000-000057020000}"/>
    <cellStyle name="20% - Accent6 3" xfId="156" xr:uid="{00000000-0005-0000-0000-000058020000}"/>
    <cellStyle name="20% - Accent6 3 2" xfId="157" xr:uid="{00000000-0005-0000-0000-000059020000}"/>
    <cellStyle name="20% - Accent6 3 2 2" xfId="7744" xr:uid="{00000000-0005-0000-0000-00005A020000}"/>
    <cellStyle name="20% - Accent6 3 2 2 2" xfId="7745" xr:uid="{00000000-0005-0000-0000-00005B020000}"/>
    <cellStyle name="20% - Accent6 3 2 2 3" xfId="7746" xr:uid="{00000000-0005-0000-0000-00005C020000}"/>
    <cellStyle name="20% - Accent6 3 3" xfId="7747" xr:uid="{00000000-0005-0000-0000-00005D020000}"/>
    <cellStyle name="20% - Accent6 3 3 2" xfId="7748" xr:uid="{00000000-0005-0000-0000-00005E020000}"/>
    <cellStyle name="20% - Accent6 3 4" xfId="7749" xr:uid="{00000000-0005-0000-0000-00005F020000}"/>
    <cellStyle name="20% - Accent6 3 5" xfId="7750" xr:uid="{00000000-0005-0000-0000-000060020000}"/>
    <cellStyle name="20% - Accent6 4" xfId="158" xr:uid="{00000000-0005-0000-0000-000061020000}"/>
    <cellStyle name="20% - Accent6 4 2" xfId="159" xr:uid="{00000000-0005-0000-0000-000062020000}"/>
    <cellStyle name="20% - Accent6 4 2 2" xfId="7751" xr:uid="{00000000-0005-0000-0000-000063020000}"/>
    <cellStyle name="20% - Accent6 4 2 2 2" xfId="7752" xr:uid="{00000000-0005-0000-0000-000064020000}"/>
    <cellStyle name="20% - Accent6 4 2 2 3" xfId="7753" xr:uid="{00000000-0005-0000-0000-000065020000}"/>
    <cellStyle name="20% - Accent6 4 3" xfId="7754" xr:uid="{00000000-0005-0000-0000-000066020000}"/>
    <cellStyle name="20% - Accent6 4 3 2" xfId="7755" xr:uid="{00000000-0005-0000-0000-000067020000}"/>
    <cellStyle name="20% - Accent6 4 4" xfId="7756" xr:uid="{00000000-0005-0000-0000-000068020000}"/>
    <cellStyle name="20% - Accent6 5" xfId="160" xr:uid="{00000000-0005-0000-0000-000069020000}"/>
    <cellStyle name="20% - Accent6 5 2" xfId="161" xr:uid="{00000000-0005-0000-0000-00006A020000}"/>
    <cellStyle name="20% - Accent6 5 2 2" xfId="7757" xr:uid="{00000000-0005-0000-0000-00006B020000}"/>
    <cellStyle name="20% - Accent6 5 2 2 2" xfId="7758" xr:uid="{00000000-0005-0000-0000-00006C020000}"/>
    <cellStyle name="20% - Accent6 5 2 2 3" xfId="7759" xr:uid="{00000000-0005-0000-0000-00006D020000}"/>
    <cellStyle name="20% - Accent6 5 3" xfId="7760" xr:uid="{00000000-0005-0000-0000-00006E020000}"/>
    <cellStyle name="20% - Accent6 5 3 2" xfId="7761" xr:uid="{00000000-0005-0000-0000-00006F020000}"/>
    <cellStyle name="20% - Accent6 5 4" xfId="7762" xr:uid="{00000000-0005-0000-0000-000070020000}"/>
    <cellStyle name="20% - Accent6 6" xfId="162" xr:uid="{00000000-0005-0000-0000-000071020000}"/>
    <cellStyle name="20% - Accent6 6 2" xfId="163" xr:uid="{00000000-0005-0000-0000-000072020000}"/>
    <cellStyle name="20% - Accent6 6 2 2" xfId="7763" xr:uid="{00000000-0005-0000-0000-000073020000}"/>
    <cellStyle name="20% - Accent6 6 2 2 2" xfId="7764" xr:uid="{00000000-0005-0000-0000-000074020000}"/>
    <cellStyle name="20% - Accent6 6 2 2 3" xfId="7765" xr:uid="{00000000-0005-0000-0000-000075020000}"/>
    <cellStyle name="20% - Accent6 6 3" xfId="7766" xr:uid="{00000000-0005-0000-0000-000076020000}"/>
    <cellStyle name="20% - Accent6 6 3 2" xfId="7767" xr:uid="{00000000-0005-0000-0000-000077020000}"/>
    <cellStyle name="20% - Accent6 6 4" xfId="7768" xr:uid="{00000000-0005-0000-0000-000078020000}"/>
    <cellStyle name="20% - Accent6 7" xfId="164" xr:uid="{00000000-0005-0000-0000-000079020000}"/>
    <cellStyle name="20% - Accent6 7 2" xfId="165" xr:uid="{00000000-0005-0000-0000-00007A020000}"/>
    <cellStyle name="20% - Accent6 7 2 2" xfId="7769" xr:uid="{00000000-0005-0000-0000-00007B020000}"/>
    <cellStyle name="20% - Accent6 7 2 2 2" xfId="7770" xr:uid="{00000000-0005-0000-0000-00007C020000}"/>
    <cellStyle name="20% - Accent6 7 2 2 3" xfId="7771" xr:uid="{00000000-0005-0000-0000-00007D020000}"/>
    <cellStyle name="20% - Accent6 7 3" xfId="7772" xr:uid="{00000000-0005-0000-0000-00007E020000}"/>
    <cellStyle name="20% - Accent6 7 3 2" xfId="7773" xr:uid="{00000000-0005-0000-0000-00007F020000}"/>
    <cellStyle name="20% - Accent6 7 4" xfId="7774" xr:uid="{00000000-0005-0000-0000-000080020000}"/>
    <cellStyle name="20% - Accent6 8" xfId="166" xr:uid="{00000000-0005-0000-0000-000081020000}"/>
    <cellStyle name="20% - Accent6 8 2" xfId="167" xr:uid="{00000000-0005-0000-0000-000082020000}"/>
    <cellStyle name="20% - Accent6 8 2 2" xfId="7775" xr:uid="{00000000-0005-0000-0000-000083020000}"/>
    <cellStyle name="20% - Accent6 8 2 2 2" xfId="7776" xr:uid="{00000000-0005-0000-0000-000084020000}"/>
    <cellStyle name="20% - Accent6 8 2 2 3" xfId="7777" xr:uid="{00000000-0005-0000-0000-000085020000}"/>
    <cellStyle name="20% - Accent6 8 3" xfId="7778" xr:uid="{00000000-0005-0000-0000-000086020000}"/>
    <cellStyle name="20% - Accent6 8 3 2" xfId="7779" xr:uid="{00000000-0005-0000-0000-000087020000}"/>
    <cellStyle name="20% - Accent6 8 4" xfId="7780" xr:uid="{00000000-0005-0000-0000-000088020000}"/>
    <cellStyle name="20% - Accent6 9" xfId="168" xr:uid="{00000000-0005-0000-0000-000089020000}"/>
    <cellStyle name="20% - Accent6 9 2" xfId="169" xr:uid="{00000000-0005-0000-0000-00008A020000}"/>
    <cellStyle name="20% - Accent6 9 2 2" xfId="7781" xr:uid="{00000000-0005-0000-0000-00008B020000}"/>
    <cellStyle name="20% - Accent6 9 2 2 2" xfId="7782" xr:uid="{00000000-0005-0000-0000-00008C020000}"/>
    <cellStyle name="20% - Accent6 9 2 2 3" xfId="7783" xr:uid="{00000000-0005-0000-0000-00008D020000}"/>
    <cellStyle name="20% - Accent6 9 3" xfId="7784" xr:uid="{00000000-0005-0000-0000-00008E020000}"/>
    <cellStyle name="20% - Accent6 9 3 2" xfId="7785" xr:uid="{00000000-0005-0000-0000-00008F020000}"/>
    <cellStyle name="20% - Accent6 9 4" xfId="7786" xr:uid="{00000000-0005-0000-0000-000090020000}"/>
    <cellStyle name="2DP" xfId="7787" xr:uid="{00000000-0005-0000-0000-000091020000}"/>
    <cellStyle name="2DP bold" xfId="7788" xr:uid="{00000000-0005-0000-0000-000092020000}"/>
    <cellStyle name="3DP" xfId="7789" xr:uid="{00000000-0005-0000-0000-000093020000}"/>
    <cellStyle name="40% - Accent1 10" xfId="170" xr:uid="{00000000-0005-0000-0000-000094020000}"/>
    <cellStyle name="40% - Accent1 10 2" xfId="171" xr:uid="{00000000-0005-0000-0000-000095020000}"/>
    <cellStyle name="40% - Accent1 10 2 2" xfId="7790" xr:uid="{00000000-0005-0000-0000-000096020000}"/>
    <cellStyle name="40% - Accent1 10 2 2 2" xfId="7791" xr:uid="{00000000-0005-0000-0000-000097020000}"/>
    <cellStyle name="40% - Accent1 10 2 2 3" xfId="7792" xr:uid="{00000000-0005-0000-0000-000098020000}"/>
    <cellStyle name="40% - Accent1 10 3" xfId="7793" xr:uid="{00000000-0005-0000-0000-000099020000}"/>
    <cellStyle name="40% - Accent1 10 3 2" xfId="7794" xr:uid="{00000000-0005-0000-0000-00009A020000}"/>
    <cellStyle name="40% - Accent1 10 4" xfId="7795" xr:uid="{00000000-0005-0000-0000-00009B020000}"/>
    <cellStyle name="40% - Accent1 11" xfId="172" xr:uid="{00000000-0005-0000-0000-00009C020000}"/>
    <cellStyle name="40% - Accent1 11 2" xfId="173" xr:uid="{00000000-0005-0000-0000-00009D020000}"/>
    <cellStyle name="40% - Accent1 11 2 2" xfId="7796" xr:uid="{00000000-0005-0000-0000-00009E020000}"/>
    <cellStyle name="40% - Accent1 11 2 2 2" xfId="7797" xr:uid="{00000000-0005-0000-0000-00009F020000}"/>
    <cellStyle name="40% - Accent1 11 3" xfId="7798" xr:uid="{00000000-0005-0000-0000-0000A0020000}"/>
    <cellStyle name="40% - Accent1 11 3 2" xfId="7799" xr:uid="{00000000-0005-0000-0000-0000A1020000}"/>
    <cellStyle name="40% - Accent1 11 4" xfId="7800" xr:uid="{00000000-0005-0000-0000-0000A2020000}"/>
    <cellStyle name="40% - Accent1 12" xfId="174" xr:uid="{00000000-0005-0000-0000-0000A3020000}"/>
    <cellStyle name="40% - Accent1 12 2" xfId="7801" xr:uid="{00000000-0005-0000-0000-0000A4020000}"/>
    <cellStyle name="40% - Accent1 12 2 2" xfId="7802" xr:uid="{00000000-0005-0000-0000-0000A5020000}"/>
    <cellStyle name="40% - Accent1 12 2 3" xfId="7803" xr:uid="{00000000-0005-0000-0000-0000A6020000}"/>
    <cellStyle name="40% - Accent1 12 3" xfId="7804" xr:uid="{00000000-0005-0000-0000-0000A7020000}"/>
    <cellStyle name="40% - Accent1 12 3 2" xfId="7805" xr:uid="{00000000-0005-0000-0000-0000A8020000}"/>
    <cellStyle name="40% - Accent1 12 4" xfId="7806" xr:uid="{00000000-0005-0000-0000-0000A9020000}"/>
    <cellStyle name="40% - Accent1 13" xfId="175" xr:uid="{00000000-0005-0000-0000-0000AA020000}"/>
    <cellStyle name="40% - Accent1 13 2" xfId="7807" xr:uid="{00000000-0005-0000-0000-0000AB020000}"/>
    <cellStyle name="40% - Accent1 14" xfId="7808" xr:uid="{00000000-0005-0000-0000-0000AC020000}"/>
    <cellStyle name="40% - Accent1 14 2" xfId="7809" xr:uid="{00000000-0005-0000-0000-0000AD020000}"/>
    <cellStyle name="40% - Accent1 15" xfId="7810" xr:uid="{00000000-0005-0000-0000-0000AE020000}"/>
    <cellStyle name="40% - Accent1 2" xfId="176" xr:uid="{00000000-0005-0000-0000-0000AF020000}"/>
    <cellStyle name="40% - Accent1 2 2" xfId="177" xr:uid="{00000000-0005-0000-0000-0000B0020000}"/>
    <cellStyle name="40% - Accent1 2 2 2" xfId="178" xr:uid="{00000000-0005-0000-0000-0000B1020000}"/>
    <cellStyle name="40% - Accent1 2 2 2 2" xfId="7811" xr:uid="{00000000-0005-0000-0000-0000B2020000}"/>
    <cellStyle name="40% - Accent1 2 2 3" xfId="7812" xr:uid="{00000000-0005-0000-0000-0000B3020000}"/>
    <cellStyle name="40% - Accent1 2 2 3 2" xfId="7813" xr:uid="{00000000-0005-0000-0000-0000B4020000}"/>
    <cellStyle name="40% - Accent1 2 2 4" xfId="7814" xr:uid="{00000000-0005-0000-0000-0000B5020000}"/>
    <cellStyle name="40% - Accent1 2 3" xfId="179" xr:uid="{00000000-0005-0000-0000-0000B6020000}"/>
    <cellStyle name="40% - Accent1 2 3 2" xfId="180" xr:uid="{00000000-0005-0000-0000-0000B7020000}"/>
    <cellStyle name="40% - Accent1 2 3 2 2" xfId="7815" xr:uid="{00000000-0005-0000-0000-0000B8020000}"/>
    <cellStyle name="40% - Accent1 2 3 2 3" xfId="7816" xr:uid="{00000000-0005-0000-0000-0000B9020000}"/>
    <cellStyle name="40% - Accent1 2 3 3" xfId="7817" xr:uid="{00000000-0005-0000-0000-0000BA020000}"/>
    <cellStyle name="40% - Accent1 2 3 3 2" xfId="7818" xr:uid="{00000000-0005-0000-0000-0000BB020000}"/>
    <cellStyle name="40% - Accent1 2 3 4" xfId="7819" xr:uid="{00000000-0005-0000-0000-0000BC020000}"/>
    <cellStyle name="40% - Accent1 2 4" xfId="7820" xr:uid="{00000000-0005-0000-0000-0000BD020000}"/>
    <cellStyle name="40% - Accent1 2 4 2" xfId="7821" xr:uid="{00000000-0005-0000-0000-0000BE020000}"/>
    <cellStyle name="40% - Accent1 2 5" xfId="7822" xr:uid="{00000000-0005-0000-0000-0000BF020000}"/>
    <cellStyle name="40% - Accent1 2 6" xfId="7823" xr:uid="{00000000-0005-0000-0000-0000C0020000}"/>
    <cellStyle name="40% - Accent1 2_IS - Flux" xfId="181" xr:uid="{00000000-0005-0000-0000-0000C1020000}"/>
    <cellStyle name="40% - Accent1 3" xfId="182" xr:uid="{00000000-0005-0000-0000-0000C2020000}"/>
    <cellStyle name="40% - Accent1 3 2" xfId="183" xr:uid="{00000000-0005-0000-0000-0000C3020000}"/>
    <cellStyle name="40% - Accent1 3 2 2" xfId="7824" xr:uid="{00000000-0005-0000-0000-0000C4020000}"/>
    <cellStyle name="40% - Accent1 3 2 2 2" xfId="7825" xr:uid="{00000000-0005-0000-0000-0000C5020000}"/>
    <cellStyle name="40% - Accent1 3 2 2 3" xfId="7826" xr:uid="{00000000-0005-0000-0000-0000C6020000}"/>
    <cellStyle name="40% - Accent1 3 3" xfId="7827" xr:uid="{00000000-0005-0000-0000-0000C7020000}"/>
    <cellStyle name="40% - Accent1 3 3 2" xfId="7828" xr:uid="{00000000-0005-0000-0000-0000C8020000}"/>
    <cellStyle name="40% - Accent1 3 4" xfId="7829" xr:uid="{00000000-0005-0000-0000-0000C9020000}"/>
    <cellStyle name="40% - Accent1 3 5" xfId="7830" xr:uid="{00000000-0005-0000-0000-0000CA020000}"/>
    <cellStyle name="40% - Accent1 4" xfId="184" xr:uid="{00000000-0005-0000-0000-0000CB020000}"/>
    <cellStyle name="40% - Accent1 4 2" xfId="185" xr:uid="{00000000-0005-0000-0000-0000CC020000}"/>
    <cellStyle name="40% - Accent1 4 2 2" xfId="7831" xr:uid="{00000000-0005-0000-0000-0000CD020000}"/>
    <cellStyle name="40% - Accent1 4 2 2 2" xfId="7832" xr:uid="{00000000-0005-0000-0000-0000CE020000}"/>
    <cellStyle name="40% - Accent1 4 2 2 3" xfId="7833" xr:uid="{00000000-0005-0000-0000-0000CF020000}"/>
    <cellStyle name="40% - Accent1 4 3" xfId="7834" xr:uid="{00000000-0005-0000-0000-0000D0020000}"/>
    <cellStyle name="40% - Accent1 4 3 2" xfId="7835" xr:uid="{00000000-0005-0000-0000-0000D1020000}"/>
    <cellStyle name="40% - Accent1 4 4" xfId="7836" xr:uid="{00000000-0005-0000-0000-0000D2020000}"/>
    <cellStyle name="40% - Accent1 5" xfId="186" xr:uid="{00000000-0005-0000-0000-0000D3020000}"/>
    <cellStyle name="40% - Accent1 5 2" xfId="187" xr:uid="{00000000-0005-0000-0000-0000D4020000}"/>
    <cellStyle name="40% - Accent1 5 2 2" xfId="7837" xr:uid="{00000000-0005-0000-0000-0000D5020000}"/>
    <cellStyle name="40% - Accent1 5 2 2 2" xfId="7838" xr:uid="{00000000-0005-0000-0000-0000D6020000}"/>
    <cellStyle name="40% - Accent1 5 2 2 3" xfId="7839" xr:uid="{00000000-0005-0000-0000-0000D7020000}"/>
    <cellStyle name="40% - Accent1 5 3" xfId="7840" xr:uid="{00000000-0005-0000-0000-0000D8020000}"/>
    <cellStyle name="40% - Accent1 5 3 2" xfId="7841" xr:uid="{00000000-0005-0000-0000-0000D9020000}"/>
    <cellStyle name="40% - Accent1 5 4" xfId="7842" xr:uid="{00000000-0005-0000-0000-0000DA020000}"/>
    <cellStyle name="40% - Accent1 6" xfId="188" xr:uid="{00000000-0005-0000-0000-0000DB020000}"/>
    <cellStyle name="40% - Accent1 6 2" xfId="189" xr:uid="{00000000-0005-0000-0000-0000DC020000}"/>
    <cellStyle name="40% - Accent1 6 2 2" xfId="7843" xr:uid="{00000000-0005-0000-0000-0000DD020000}"/>
    <cellStyle name="40% - Accent1 6 2 2 2" xfId="7844" xr:uid="{00000000-0005-0000-0000-0000DE020000}"/>
    <cellStyle name="40% - Accent1 6 2 2 3" xfId="7845" xr:uid="{00000000-0005-0000-0000-0000DF020000}"/>
    <cellStyle name="40% - Accent1 6 3" xfId="7846" xr:uid="{00000000-0005-0000-0000-0000E0020000}"/>
    <cellStyle name="40% - Accent1 6 3 2" xfId="7847" xr:uid="{00000000-0005-0000-0000-0000E1020000}"/>
    <cellStyle name="40% - Accent1 6 4" xfId="7848" xr:uid="{00000000-0005-0000-0000-0000E2020000}"/>
    <cellStyle name="40% - Accent1 7" xfId="190" xr:uid="{00000000-0005-0000-0000-0000E3020000}"/>
    <cellStyle name="40% - Accent1 7 2" xfId="191" xr:uid="{00000000-0005-0000-0000-0000E4020000}"/>
    <cellStyle name="40% - Accent1 7 2 2" xfId="7849" xr:uid="{00000000-0005-0000-0000-0000E5020000}"/>
    <cellStyle name="40% - Accent1 7 2 2 2" xfId="7850" xr:uid="{00000000-0005-0000-0000-0000E6020000}"/>
    <cellStyle name="40% - Accent1 7 2 2 3" xfId="7851" xr:uid="{00000000-0005-0000-0000-0000E7020000}"/>
    <cellStyle name="40% - Accent1 7 3" xfId="7852" xr:uid="{00000000-0005-0000-0000-0000E8020000}"/>
    <cellStyle name="40% - Accent1 7 3 2" xfId="7853" xr:uid="{00000000-0005-0000-0000-0000E9020000}"/>
    <cellStyle name="40% - Accent1 7 4" xfId="7854" xr:uid="{00000000-0005-0000-0000-0000EA020000}"/>
    <cellStyle name="40% - Accent1 8" xfId="192" xr:uid="{00000000-0005-0000-0000-0000EB020000}"/>
    <cellStyle name="40% - Accent1 8 2" xfId="193" xr:uid="{00000000-0005-0000-0000-0000EC020000}"/>
    <cellStyle name="40% - Accent1 8 2 2" xfId="7855" xr:uid="{00000000-0005-0000-0000-0000ED020000}"/>
    <cellStyle name="40% - Accent1 8 2 2 2" xfId="7856" xr:uid="{00000000-0005-0000-0000-0000EE020000}"/>
    <cellStyle name="40% - Accent1 8 2 2 3" xfId="7857" xr:uid="{00000000-0005-0000-0000-0000EF020000}"/>
    <cellStyle name="40% - Accent1 8 3" xfId="7858" xr:uid="{00000000-0005-0000-0000-0000F0020000}"/>
    <cellStyle name="40% - Accent1 8 3 2" xfId="7859" xr:uid="{00000000-0005-0000-0000-0000F1020000}"/>
    <cellStyle name="40% - Accent1 8 4" xfId="7860" xr:uid="{00000000-0005-0000-0000-0000F2020000}"/>
    <cellStyle name="40% - Accent1 9" xfId="194" xr:uid="{00000000-0005-0000-0000-0000F3020000}"/>
    <cellStyle name="40% - Accent1 9 2" xfId="195" xr:uid="{00000000-0005-0000-0000-0000F4020000}"/>
    <cellStyle name="40% - Accent1 9 2 2" xfId="7861" xr:uid="{00000000-0005-0000-0000-0000F5020000}"/>
    <cellStyle name="40% - Accent1 9 2 2 2" xfId="7862" xr:uid="{00000000-0005-0000-0000-0000F6020000}"/>
    <cellStyle name="40% - Accent1 9 2 2 3" xfId="7863" xr:uid="{00000000-0005-0000-0000-0000F7020000}"/>
    <cellStyle name="40% - Accent1 9 3" xfId="7864" xr:uid="{00000000-0005-0000-0000-0000F8020000}"/>
    <cellStyle name="40% - Accent1 9 3 2" xfId="7865" xr:uid="{00000000-0005-0000-0000-0000F9020000}"/>
    <cellStyle name="40% - Accent1 9 4" xfId="7866" xr:uid="{00000000-0005-0000-0000-0000FA020000}"/>
    <cellStyle name="40% - Accent2 10" xfId="196" xr:uid="{00000000-0005-0000-0000-0000FB020000}"/>
    <cellStyle name="40% - Accent2 10 2" xfId="197" xr:uid="{00000000-0005-0000-0000-0000FC020000}"/>
    <cellStyle name="40% - Accent2 10 2 2" xfId="7867" xr:uid="{00000000-0005-0000-0000-0000FD020000}"/>
    <cellStyle name="40% - Accent2 10 2 2 2" xfId="7868" xr:uid="{00000000-0005-0000-0000-0000FE020000}"/>
    <cellStyle name="40% - Accent2 10 2 2 3" xfId="7869" xr:uid="{00000000-0005-0000-0000-0000FF020000}"/>
    <cellStyle name="40% - Accent2 10 3" xfId="7870" xr:uid="{00000000-0005-0000-0000-000000030000}"/>
    <cellStyle name="40% - Accent2 10 3 2" xfId="7871" xr:uid="{00000000-0005-0000-0000-000001030000}"/>
    <cellStyle name="40% - Accent2 10 4" xfId="7872" xr:uid="{00000000-0005-0000-0000-000002030000}"/>
    <cellStyle name="40% - Accent2 11" xfId="198" xr:uid="{00000000-0005-0000-0000-000003030000}"/>
    <cellStyle name="40% - Accent2 11 2" xfId="7873" xr:uid="{00000000-0005-0000-0000-000004030000}"/>
    <cellStyle name="40% - Accent2 11 2 2" xfId="7874" xr:uid="{00000000-0005-0000-0000-000005030000}"/>
    <cellStyle name="40% - Accent2 11 3" xfId="7875" xr:uid="{00000000-0005-0000-0000-000006030000}"/>
    <cellStyle name="40% - Accent2 12" xfId="7876" xr:uid="{00000000-0005-0000-0000-000007030000}"/>
    <cellStyle name="40% - Accent2 12 2" xfId="7877" xr:uid="{00000000-0005-0000-0000-000008030000}"/>
    <cellStyle name="40% - Accent2 12 2 2" xfId="7878" xr:uid="{00000000-0005-0000-0000-000009030000}"/>
    <cellStyle name="40% - Accent2 12 3" xfId="7879" xr:uid="{00000000-0005-0000-0000-00000A030000}"/>
    <cellStyle name="40% - Accent2 13" xfId="7880" xr:uid="{00000000-0005-0000-0000-00000B030000}"/>
    <cellStyle name="40% - Accent2 13 2" xfId="7881" xr:uid="{00000000-0005-0000-0000-00000C030000}"/>
    <cellStyle name="40% - Accent2 2" xfId="199" xr:uid="{00000000-0005-0000-0000-00000D030000}"/>
    <cellStyle name="40% - Accent2 2 2" xfId="200" xr:uid="{00000000-0005-0000-0000-00000E030000}"/>
    <cellStyle name="40% - Accent2 2 2 2" xfId="7882" xr:uid="{00000000-0005-0000-0000-00000F030000}"/>
    <cellStyle name="40% - Accent2 2 2 3" xfId="7883" xr:uid="{00000000-0005-0000-0000-000010030000}"/>
    <cellStyle name="40% - Accent2 2 3" xfId="201" xr:uid="{00000000-0005-0000-0000-000011030000}"/>
    <cellStyle name="40% - Accent2 2 3 2" xfId="7884" xr:uid="{00000000-0005-0000-0000-000012030000}"/>
    <cellStyle name="40% - Accent2 2 3 2 2" xfId="7885" xr:uid="{00000000-0005-0000-0000-000013030000}"/>
    <cellStyle name="40% - Accent2 2 4" xfId="7886" xr:uid="{00000000-0005-0000-0000-000014030000}"/>
    <cellStyle name="40% - Accent2 2 4 2" xfId="7887" xr:uid="{00000000-0005-0000-0000-000015030000}"/>
    <cellStyle name="40% - Accent2 2 5" xfId="7888" xr:uid="{00000000-0005-0000-0000-000016030000}"/>
    <cellStyle name="40% - Accent2 2 6" xfId="7889" xr:uid="{00000000-0005-0000-0000-000017030000}"/>
    <cellStyle name="40% - Accent2 2_IS - Flux" xfId="202" xr:uid="{00000000-0005-0000-0000-000018030000}"/>
    <cellStyle name="40% - Accent2 3" xfId="203" xr:uid="{00000000-0005-0000-0000-000019030000}"/>
    <cellStyle name="40% - Accent2 3 2" xfId="204" xr:uid="{00000000-0005-0000-0000-00001A030000}"/>
    <cellStyle name="40% - Accent2 3 2 2" xfId="7890" xr:uid="{00000000-0005-0000-0000-00001B030000}"/>
    <cellStyle name="40% - Accent2 3 2 2 2" xfId="7891" xr:uid="{00000000-0005-0000-0000-00001C030000}"/>
    <cellStyle name="40% - Accent2 3 2 2 3" xfId="7892" xr:uid="{00000000-0005-0000-0000-00001D030000}"/>
    <cellStyle name="40% - Accent2 3 3" xfId="7893" xr:uid="{00000000-0005-0000-0000-00001E030000}"/>
    <cellStyle name="40% - Accent2 3 3 2" xfId="7894" xr:uid="{00000000-0005-0000-0000-00001F030000}"/>
    <cellStyle name="40% - Accent2 3 4" xfId="7895" xr:uid="{00000000-0005-0000-0000-000020030000}"/>
    <cellStyle name="40% - Accent2 4" xfId="205" xr:uid="{00000000-0005-0000-0000-000021030000}"/>
    <cellStyle name="40% - Accent2 4 2" xfId="206" xr:uid="{00000000-0005-0000-0000-000022030000}"/>
    <cellStyle name="40% - Accent2 4 2 2" xfId="7896" xr:uid="{00000000-0005-0000-0000-000023030000}"/>
    <cellStyle name="40% - Accent2 4 2 2 2" xfId="7897" xr:uid="{00000000-0005-0000-0000-000024030000}"/>
    <cellStyle name="40% - Accent2 4 2 2 3" xfId="7898" xr:uid="{00000000-0005-0000-0000-000025030000}"/>
    <cellStyle name="40% - Accent2 4 3" xfId="7899" xr:uid="{00000000-0005-0000-0000-000026030000}"/>
    <cellStyle name="40% - Accent2 4 3 2" xfId="7900" xr:uid="{00000000-0005-0000-0000-000027030000}"/>
    <cellStyle name="40% - Accent2 4 4" xfId="7901" xr:uid="{00000000-0005-0000-0000-000028030000}"/>
    <cellStyle name="40% - Accent2 5" xfId="207" xr:uid="{00000000-0005-0000-0000-000029030000}"/>
    <cellStyle name="40% - Accent2 5 2" xfId="208" xr:uid="{00000000-0005-0000-0000-00002A030000}"/>
    <cellStyle name="40% - Accent2 5 2 2" xfId="7902" xr:uid="{00000000-0005-0000-0000-00002B030000}"/>
    <cellStyle name="40% - Accent2 5 2 2 2" xfId="7903" xr:uid="{00000000-0005-0000-0000-00002C030000}"/>
    <cellStyle name="40% - Accent2 5 2 2 3" xfId="7904" xr:uid="{00000000-0005-0000-0000-00002D030000}"/>
    <cellStyle name="40% - Accent2 5 3" xfId="7905" xr:uid="{00000000-0005-0000-0000-00002E030000}"/>
    <cellStyle name="40% - Accent2 5 3 2" xfId="7906" xr:uid="{00000000-0005-0000-0000-00002F030000}"/>
    <cellStyle name="40% - Accent2 5 4" xfId="7907" xr:uid="{00000000-0005-0000-0000-000030030000}"/>
    <cellStyle name="40% - Accent2 6" xfId="209" xr:uid="{00000000-0005-0000-0000-000031030000}"/>
    <cellStyle name="40% - Accent2 6 2" xfId="210" xr:uid="{00000000-0005-0000-0000-000032030000}"/>
    <cellStyle name="40% - Accent2 6 2 2" xfId="7908" xr:uid="{00000000-0005-0000-0000-000033030000}"/>
    <cellStyle name="40% - Accent2 6 2 2 2" xfId="7909" xr:uid="{00000000-0005-0000-0000-000034030000}"/>
    <cellStyle name="40% - Accent2 6 2 2 3" xfId="7910" xr:uid="{00000000-0005-0000-0000-000035030000}"/>
    <cellStyle name="40% - Accent2 6 3" xfId="7911" xr:uid="{00000000-0005-0000-0000-000036030000}"/>
    <cellStyle name="40% - Accent2 6 3 2" xfId="7912" xr:uid="{00000000-0005-0000-0000-000037030000}"/>
    <cellStyle name="40% - Accent2 6 4" xfId="7913" xr:uid="{00000000-0005-0000-0000-000038030000}"/>
    <cellStyle name="40% - Accent2 7" xfId="211" xr:uid="{00000000-0005-0000-0000-000039030000}"/>
    <cellStyle name="40% - Accent2 7 2" xfId="212" xr:uid="{00000000-0005-0000-0000-00003A030000}"/>
    <cellStyle name="40% - Accent2 7 2 2" xfId="7914" xr:uid="{00000000-0005-0000-0000-00003B030000}"/>
    <cellStyle name="40% - Accent2 7 2 2 2" xfId="7915" xr:uid="{00000000-0005-0000-0000-00003C030000}"/>
    <cellStyle name="40% - Accent2 7 2 2 3" xfId="7916" xr:uid="{00000000-0005-0000-0000-00003D030000}"/>
    <cellStyle name="40% - Accent2 7 3" xfId="7917" xr:uid="{00000000-0005-0000-0000-00003E030000}"/>
    <cellStyle name="40% - Accent2 7 3 2" xfId="7918" xr:uid="{00000000-0005-0000-0000-00003F030000}"/>
    <cellStyle name="40% - Accent2 7 4" xfId="7919" xr:uid="{00000000-0005-0000-0000-000040030000}"/>
    <cellStyle name="40% - Accent2 8" xfId="213" xr:uid="{00000000-0005-0000-0000-000041030000}"/>
    <cellStyle name="40% - Accent2 8 2" xfId="214" xr:uid="{00000000-0005-0000-0000-000042030000}"/>
    <cellStyle name="40% - Accent2 8 2 2" xfId="7920" xr:uid="{00000000-0005-0000-0000-000043030000}"/>
    <cellStyle name="40% - Accent2 8 2 2 2" xfId="7921" xr:uid="{00000000-0005-0000-0000-000044030000}"/>
    <cellStyle name="40% - Accent2 8 2 2 3" xfId="7922" xr:uid="{00000000-0005-0000-0000-000045030000}"/>
    <cellStyle name="40% - Accent2 8 3" xfId="7923" xr:uid="{00000000-0005-0000-0000-000046030000}"/>
    <cellStyle name="40% - Accent2 8 3 2" xfId="7924" xr:uid="{00000000-0005-0000-0000-000047030000}"/>
    <cellStyle name="40% - Accent2 8 4" xfId="7925" xr:uid="{00000000-0005-0000-0000-000048030000}"/>
    <cellStyle name="40% - Accent2 9" xfId="215" xr:uid="{00000000-0005-0000-0000-000049030000}"/>
    <cellStyle name="40% - Accent2 9 2" xfId="216" xr:uid="{00000000-0005-0000-0000-00004A030000}"/>
    <cellStyle name="40% - Accent2 9 2 2" xfId="7926" xr:uid="{00000000-0005-0000-0000-00004B030000}"/>
    <cellStyle name="40% - Accent2 9 2 2 2" xfId="7927" xr:uid="{00000000-0005-0000-0000-00004C030000}"/>
    <cellStyle name="40% - Accent2 9 2 2 3" xfId="7928" xr:uid="{00000000-0005-0000-0000-00004D030000}"/>
    <cellStyle name="40% - Accent2 9 3" xfId="7929" xr:uid="{00000000-0005-0000-0000-00004E030000}"/>
    <cellStyle name="40% - Accent2 9 3 2" xfId="7930" xr:uid="{00000000-0005-0000-0000-00004F030000}"/>
    <cellStyle name="40% - Accent2 9 4" xfId="7931" xr:uid="{00000000-0005-0000-0000-000050030000}"/>
    <cellStyle name="40% - Accent3 10" xfId="217" xr:uid="{00000000-0005-0000-0000-000051030000}"/>
    <cellStyle name="40% - Accent3 10 2" xfId="218" xr:uid="{00000000-0005-0000-0000-000052030000}"/>
    <cellStyle name="40% - Accent3 10 2 2" xfId="7932" xr:uid="{00000000-0005-0000-0000-000053030000}"/>
    <cellStyle name="40% - Accent3 10 2 2 2" xfId="7933" xr:uid="{00000000-0005-0000-0000-000054030000}"/>
    <cellStyle name="40% - Accent3 10 2 2 3" xfId="7934" xr:uid="{00000000-0005-0000-0000-000055030000}"/>
    <cellStyle name="40% - Accent3 10 3" xfId="7935" xr:uid="{00000000-0005-0000-0000-000056030000}"/>
    <cellStyle name="40% - Accent3 10 3 2" xfId="7936" xr:uid="{00000000-0005-0000-0000-000057030000}"/>
    <cellStyle name="40% - Accent3 10 4" xfId="7937" xr:uid="{00000000-0005-0000-0000-000058030000}"/>
    <cellStyle name="40% - Accent3 11" xfId="219" xr:uid="{00000000-0005-0000-0000-000059030000}"/>
    <cellStyle name="40% - Accent3 11 2" xfId="220" xr:uid="{00000000-0005-0000-0000-00005A030000}"/>
    <cellStyle name="40% - Accent3 11 2 2" xfId="7938" xr:uid="{00000000-0005-0000-0000-00005B030000}"/>
    <cellStyle name="40% - Accent3 11 2 2 2" xfId="7939" xr:uid="{00000000-0005-0000-0000-00005C030000}"/>
    <cellStyle name="40% - Accent3 11 3" xfId="7940" xr:uid="{00000000-0005-0000-0000-00005D030000}"/>
    <cellStyle name="40% - Accent3 11 3 2" xfId="7941" xr:uid="{00000000-0005-0000-0000-00005E030000}"/>
    <cellStyle name="40% - Accent3 11 4" xfId="7942" xr:uid="{00000000-0005-0000-0000-00005F030000}"/>
    <cellStyle name="40% - Accent3 12" xfId="221" xr:uid="{00000000-0005-0000-0000-000060030000}"/>
    <cellStyle name="40% - Accent3 12 2" xfId="7943" xr:uid="{00000000-0005-0000-0000-000061030000}"/>
    <cellStyle name="40% - Accent3 12 2 2" xfId="7944" xr:uid="{00000000-0005-0000-0000-000062030000}"/>
    <cellStyle name="40% - Accent3 12 2 3" xfId="7945" xr:uid="{00000000-0005-0000-0000-000063030000}"/>
    <cellStyle name="40% - Accent3 12 3" xfId="7946" xr:uid="{00000000-0005-0000-0000-000064030000}"/>
    <cellStyle name="40% - Accent3 12 3 2" xfId="7947" xr:uid="{00000000-0005-0000-0000-000065030000}"/>
    <cellStyle name="40% - Accent3 12 4" xfId="7948" xr:uid="{00000000-0005-0000-0000-000066030000}"/>
    <cellStyle name="40% - Accent3 13" xfId="222" xr:uid="{00000000-0005-0000-0000-000067030000}"/>
    <cellStyle name="40% - Accent3 13 2" xfId="7949" xr:uid="{00000000-0005-0000-0000-000068030000}"/>
    <cellStyle name="40% - Accent3 14" xfId="7950" xr:uid="{00000000-0005-0000-0000-000069030000}"/>
    <cellStyle name="40% - Accent3 14 2" xfId="7951" xr:uid="{00000000-0005-0000-0000-00006A030000}"/>
    <cellStyle name="40% - Accent3 15" xfId="7952" xr:uid="{00000000-0005-0000-0000-00006B030000}"/>
    <cellStyle name="40% - Accent3 2" xfId="223" xr:uid="{00000000-0005-0000-0000-00006C030000}"/>
    <cellStyle name="40% - Accent3 2 2" xfId="224" xr:uid="{00000000-0005-0000-0000-00006D030000}"/>
    <cellStyle name="40% - Accent3 2 2 2" xfId="225" xr:uid="{00000000-0005-0000-0000-00006E030000}"/>
    <cellStyle name="40% - Accent3 2 2 2 2" xfId="7953" xr:uid="{00000000-0005-0000-0000-00006F030000}"/>
    <cellStyle name="40% - Accent3 2 2 3" xfId="7954" xr:uid="{00000000-0005-0000-0000-000070030000}"/>
    <cellStyle name="40% - Accent3 2 2 3 2" xfId="7955" xr:uid="{00000000-0005-0000-0000-000071030000}"/>
    <cellStyle name="40% - Accent3 2 2 4" xfId="7956" xr:uid="{00000000-0005-0000-0000-000072030000}"/>
    <cellStyle name="40% - Accent3 2 3" xfId="226" xr:uid="{00000000-0005-0000-0000-000073030000}"/>
    <cellStyle name="40% - Accent3 2 3 2" xfId="227" xr:uid="{00000000-0005-0000-0000-000074030000}"/>
    <cellStyle name="40% - Accent3 2 3 2 2" xfId="7957" xr:uid="{00000000-0005-0000-0000-000075030000}"/>
    <cellStyle name="40% - Accent3 2 3 2 3" xfId="7958" xr:uid="{00000000-0005-0000-0000-000076030000}"/>
    <cellStyle name="40% - Accent3 2 3 3" xfId="7959" xr:uid="{00000000-0005-0000-0000-000077030000}"/>
    <cellStyle name="40% - Accent3 2 3 3 2" xfId="7960" xr:uid="{00000000-0005-0000-0000-000078030000}"/>
    <cellStyle name="40% - Accent3 2 3 4" xfId="7961" xr:uid="{00000000-0005-0000-0000-000079030000}"/>
    <cellStyle name="40% - Accent3 2 4" xfId="7962" xr:uid="{00000000-0005-0000-0000-00007A030000}"/>
    <cellStyle name="40% - Accent3 2 4 2" xfId="7963" xr:uid="{00000000-0005-0000-0000-00007B030000}"/>
    <cellStyle name="40% - Accent3 2 5" xfId="7964" xr:uid="{00000000-0005-0000-0000-00007C030000}"/>
    <cellStyle name="40% - Accent3 2 6" xfId="7965" xr:uid="{00000000-0005-0000-0000-00007D030000}"/>
    <cellStyle name="40% - Accent3 2_IS - Flux" xfId="228" xr:uid="{00000000-0005-0000-0000-00007E030000}"/>
    <cellStyle name="40% - Accent3 3" xfId="229" xr:uid="{00000000-0005-0000-0000-00007F030000}"/>
    <cellStyle name="40% - Accent3 3 2" xfId="230" xr:uid="{00000000-0005-0000-0000-000080030000}"/>
    <cellStyle name="40% - Accent3 3 2 2" xfId="7966" xr:uid="{00000000-0005-0000-0000-000081030000}"/>
    <cellStyle name="40% - Accent3 3 2 2 2" xfId="7967" xr:uid="{00000000-0005-0000-0000-000082030000}"/>
    <cellStyle name="40% - Accent3 3 2 2 3" xfId="7968" xr:uid="{00000000-0005-0000-0000-000083030000}"/>
    <cellStyle name="40% - Accent3 3 3" xfId="7969" xr:uid="{00000000-0005-0000-0000-000084030000}"/>
    <cellStyle name="40% - Accent3 3 3 2" xfId="7970" xr:uid="{00000000-0005-0000-0000-000085030000}"/>
    <cellStyle name="40% - Accent3 3 4" xfId="7971" xr:uid="{00000000-0005-0000-0000-000086030000}"/>
    <cellStyle name="40% - Accent3 3 5" xfId="7972" xr:uid="{00000000-0005-0000-0000-000087030000}"/>
    <cellStyle name="40% - Accent3 4" xfId="231" xr:uid="{00000000-0005-0000-0000-000088030000}"/>
    <cellStyle name="40% - Accent3 4 2" xfId="232" xr:uid="{00000000-0005-0000-0000-000089030000}"/>
    <cellStyle name="40% - Accent3 4 2 2" xfId="7973" xr:uid="{00000000-0005-0000-0000-00008A030000}"/>
    <cellStyle name="40% - Accent3 4 2 2 2" xfId="7974" xr:uid="{00000000-0005-0000-0000-00008B030000}"/>
    <cellStyle name="40% - Accent3 4 2 2 3" xfId="7975" xr:uid="{00000000-0005-0000-0000-00008C030000}"/>
    <cellStyle name="40% - Accent3 4 3" xfId="7976" xr:uid="{00000000-0005-0000-0000-00008D030000}"/>
    <cellStyle name="40% - Accent3 4 3 2" xfId="7977" xr:uid="{00000000-0005-0000-0000-00008E030000}"/>
    <cellStyle name="40% - Accent3 4 4" xfId="7978" xr:uid="{00000000-0005-0000-0000-00008F030000}"/>
    <cellStyle name="40% - Accent3 5" xfId="233" xr:uid="{00000000-0005-0000-0000-000090030000}"/>
    <cellStyle name="40% - Accent3 5 2" xfId="234" xr:uid="{00000000-0005-0000-0000-000091030000}"/>
    <cellStyle name="40% - Accent3 5 2 2" xfId="7979" xr:uid="{00000000-0005-0000-0000-000092030000}"/>
    <cellStyle name="40% - Accent3 5 2 2 2" xfId="7980" xr:uid="{00000000-0005-0000-0000-000093030000}"/>
    <cellStyle name="40% - Accent3 5 2 2 3" xfId="7981" xr:uid="{00000000-0005-0000-0000-000094030000}"/>
    <cellStyle name="40% - Accent3 5 3" xfId="7982" xr:uid="{00000000-0005-0000-0000-000095030000}"/>
    <cellStyle name="40% - Accent3 5 3 2" xfId="7983" xr:uid="{00000000-0005-0000-0000-000096030000}"/>
    <cellStyle name="40% - Accent3 5 4" xfId="7984" xr:uid="{00000000-0005-0000-0000-000097030000}"/>
    <cellStyle name="40% - Accent3 6" xfId="235" xr:uid="{00000000-0005-0000-0000-000098030000}"/>
    <cellStyle name="40% - Accent3 6 2" xfId="236" xr:uid="{00000000-0005-0000-0000-000099030000}"/>
    <cellStyle name="40% - Accent3 6 2 2" xfId="7985" xr:uid="{00000000-0005-0000-0000-00009A030000}"/>
    <cellStyle name="40% - Accent3 6 2 2 2" xfId="7986" xr:uid="{00000000-0005-0000-0000-00009B030000}"/>
    <cellStyle name="40% - Accent3 6 2 2 3" xfId="7987" xr:uid="{00000000-0005-0000-0000-00009C030000}"/>
    <cellStyle name="40% - Accent3 6 3" xfId="7988" xr:uid="{00000000-0005-0000-0000-00009D030000}"/>
    <cellStyle name="40% - Accent3 6 3 2" xfId="7989" xr:uid="{00000000-0005-0000-0000-00009E030000}"/>
    <cellStyle name="40% - Accent3 6 4" xfId="7990" xr:uid="{00000000-0005-0000-0000-00009F030000}"/>
    <cellStyle name="40% - Accent3 7" xfId="237" xr:uid="{00000000-0005-0000-0000-0000A0030000}"/>
    <cellStyle name="40% - Accent3 7 2" xfId="238" xr:uid="{00000000-0005-0000-0000-0000A1030000}"/>
    <cellStyle name="40% - Accent3 7 2 2" xfId="7991" xr:uid="{00000000-0005-0000-0000-0000A2030000}"/>
    <cellStyle name="40% - Accent3 7 2 2 2" xfId="7992" xr:uid="{00000000-0005-0000-0000-0000A3030000}"/>
    <cellStyle name="40% - Accent3 7 2 2 3" xfId="7993" xr:uid="{00000000-0005-0000-0000-0000A4030000}"/>
    <cellStyle name="40% - Accent3 7 3" xfId="7994" xr:uid="{00000000-0005-0000-0000-0000A5030000}"/>
    <cellStyle name="40% - Accent3 7 3 2" xfId="7995" xr:uid="{00000000-0005-0000-0000-0000A6030000}"/>
    <cellStyle name="40% - Accent3 7 4" xfId="7996" xr:uid="{00000000-0005-0000-0000-0000A7030000}"/>
    <cellStyle name="40% - Accent3 8" xfId="239" xr:uid="{00000000-0005-0000-0000-0000A8030000}"/>
    <cellStyle name="40% - Accent3 8 2" xfId="240" xr:uid="{00000000-0005-0000-0000-0000A9030000}"/>
    <cellStyle name="40% - Accent3 8 2 2" xfId="7997" xr:uid="{00000000-0005-0000-0000-0000AA030000}"/>
    <cellStyle name="40% - Accent3 8 2 2 2" xfId="7998" xr:uid="{00000000-0005-0000-0000-0000AB030000}"/>
    <cellStyle name="40% - Accent3 8 2 2 3" xfId="7999" xr:uid="{00000000-0005-0000-0000-0000AC030000}"/>
    <cellStyle name="40% - Accent3 8 3" xfId="8000" xr:uid="{00000000-0005-0000-0000-0000AD030000}"/>
    <cellStyle name="40% - Accent3 8 3 2" xfId="8001" xr:uid="{00000000-0005-0000-0000-0000AE030000}"/>
    <cellStyle name="40% - Accent3 8 4" xfId="8002" xr:uid="{00000000-0005-0000-0000-0000AF030000}"/>
    <cellStyle name="40% - Accent3 9" xfId="241" xr:uid="{00000000-0005-0000-0000-0000B0030000}"/>
    <cellStyle name="40% - Accent3 9 2" xfId="242" xr:uid="{00000000-0005-0000-0000-0000B1030000}"/>
    <cellStyle name="40% - Accent3 9 2 2" xfId="8003" xr:uid="{00000000-0005-0000-0000-0000B2030000}"/>
    <cellStyle name="40% - Accent3 9 2 2 2" xfId="8004" xr:uid="{00000000-0005-0000-0000-0000B3030000}"/>
    <cellStyle name="40% - Accent3 9 2 2 3" xfId="8005" xr:uid="{00000000-0005-0000-0000-0000B4030000}"/>
    <cellStyle name="40% - Accent3 9 3" xfId="8006" xr:uid="{00000000-0005-0000-0000-0000B5030000}"/>
    <cellStyle name="40% - Accent3 9 3 2" xfId="8007" xr:uid="{00000000-0005-0000-0000-0000B6030000}"/>
    <cellStyle name="40% - Accent3 9 4" xfId="8008" xr:uid="{00000000-0005-0000-0000-0000B7030000}"/>
    <cellStyle name="40% - Accent4 10" xfId="243" xr:uid="{00000000-0005-0000-0000-0000B8030000}"/>
    <cellStyle name="40% - Accent4 10 2" xfId="244" xr:uid="{00000000-0005-0000-0000-0000B9030000}"/>
    <cellStyle name="40% - Accent4 10 2 2" xfId="8009" xr:uid="{00000000-0005-0000-0000-0000BA030000}"/>
    <cellStyle name="40% - Accent4 10 2 2 2" xfId="8010" xr:uid="{00000000-0005-0000-0000-0000BB030000}"/>
    <cellStyle name="40% - Accent4 10 2 2 3" xfId="8011" xr:uid="{00000000-0005-0000-0000-0000BC030000}"/>
    <cellStyle name="40% - Accent4 10 3" xfId="8012" xr:uid="{00000000-0005-0000-0000-0000BD030000}"/>
    <cellStyle name="40% - Accent4 10 3 2" xfId="8013" xr:uid="{00000000-0005-0000-0000-0000BE030000}"/>
    <cellStyle name="40% - Accent4 10 4" xfId="8014" xr:uid="{00000000-0005-0000-0000-0000BF030000}"/>
    <cellStyle name="40% - Accent4 11" xfId="245" xr:uid="{00000000-0005-0000-0000-0000C0030000}"/>
    <cellStyle name="40% - Accent4 11 2" xfId="246" xr:uid="{00000000-0005-0000-0000-0000C1030000}"/>
    <cellStyle name="40% - Accent4 11 2 2" xfId="8015" xr:uid="{00000000-0005-0000-0000-0000C2030000}"/>
    <cellStyle name="40% - Accent4 11 2 2 2" xfId="8016" xr:uid="{00000000-0005-0000-0000-0000C3030000}"/>
    <cellStyle name="40% - Accent4 11 3" xfId="8017" xr:uid="{00000000-0005-0000-0000-0000C4030000}"/>
    <cellStyle name="40% - Accent4 11 3 2" xfId="8018" xr:uid="{00000000-0005-0000-0000-0000C5030000}"/>
    <cellStyle name="40% - Accent4 11 4" xfId="8019" xr:uid="{00000000-0005-0000-0000-0000C6030000}"/>
    <cellStyle name="40% - Accent4 12" xfId="247" xr:uid="{00000000-0005-0000-0000-0000C7030000}"/>
    <cellStyle name="40% - Accent4 12 2" xfId="8020" xr:uid="{00000000-0005-0000-0000-0000C8030000}"/>
    <cellStyle name="40% - Accent4 12 2 2" xfId="8021" xr:uid="{00000000-0005-0000-0000-0000C9030000}"/>
    <cellStyle name="40% - Accent4 12 2 3" xfId="8022" xr:uid="{00000000-0005-0000-0000-0000CA030000}"/>
    <cellStyle name="40% - Accent4 12 3" xfId="8023" xr:uid="{00000000-0005-0000-0000-0000CB030000}"/>
    <cellStyle name="40% - Accent4 12 3 2" xfId="8024" xr:uid="{00000000-0005-0000-0000-0000CC030000}"/>
    <cellStyle name="40% - Accent4 12 4" xfId="8025" xr:uid="{00000000-0005-0000-0000-0000CD030000}"/>
    <cellStyle name="40% - Accent4 13" xfId="248" xr:uid="{00000000-0005-0000-0000-0000CE030000}"/>
    <cellStyle name="40% - Accent4 13 2" xfId="8026" xr:uid="{00000000-0005-0000-0000-0000CF030000}"/>
    <cellStyle name="40% - Accent4 14" xfId="8027" xr:uid="{00000000-0005-0000-0000-0000D0030000}"/>
    <cellStyle name="40% - Accent4 14 2" xfId="8028" xr:uid="{00000000-0005-0000-0000-0000D1030000}"/>
    <cellStyle name="40% - Accent4 15" xfId="8029" xr:uid="{00000000-0005-0000-0000-0000D2030000}"/>
    <cellStyle name="40% - Accent4 2" xfId="249" xr:uid="{00000000-0005-0000-0000-0000D3030000}"/>
    <cellStyle name="40% - Accent4 2 2" xfId="250" xr:uid="{00000000-0005-0000-0000-0000D4030000}"/>
    <cellStyle name="40% - Accent4 2 2 2" xfId="251" xr:uid="{00000000-0005-0000-0000-0000D5030000}"/>
    <cellStyle name="40% - Accent4 2 2 2 2" xfId="8030" xr:uid="{00000000-0005-0000-0000-0000D6030000}"/>
    <cellStyle name="40% - Accent4 2 2 3" xfId="8031" xr:uid="{00000000-0005-0000-0000-0000D7030000}"/>
    <cellStyle name="40% - Accent4 2 2 3 2" xfId="8032" xr:uid="{00000000-0005-0000-0000-0000D8030000}"/>
    <cellStyle name="40% - Accent4 2 2 4" xfId="8033" xr:uid="{00000000-0005-0000-0000-0000D9030000}"/>
    <cellStyle name="40% - Accent4 2 3" xfId="252" xr:uid="{00000000-0005-0000-0000-0000DA030000}"/>
    <cellStyle name="40% - Accent4 2 3 2" xfId="253" xr:uid="{00000000-0005-0000-0000-0000DB030000}"/>
    <cellStyle name="40% - Accent4 2 3 2 2" xfId="8034" xr:uid="{00000000-0005-0000-0000-0000DC030000}"/>
    <cellStyle name="40% - Accent4 2 3 2 3" xfId="8035" xr:uid="{00000000-0005-0000-0000-0000DD030000}"/>
    <cellStyle name="40% - Accent4 2 3 3" xfId="8036" xr:uid="{00000000-0005-0000-0000-0000DE030000}"/>
    <cellStyle name="40% - Accent4 2 3 3 2" xfId="8037" xr:uid="{00000000-0005-0000-0000-0000DF030000}"/>
    <cellStyle name="40% - Accent4 2 3 4" xfId="8038" xr:uid="{00000000-0005-0000-0000-0000E0030000}"/>
    <cellStyle name="40% - Accent4 2 4" xfId="8039" xr:uid="{00000000-0005-0000-0000-0000E1030000}"/>
    <cellStyle name="40% - Accent4 2 4 2" xfId="8040" xr:uid="{00000000-0005-0000-0000-0000E2030000}"/>
    <cellStyle name="40% - Accent4 2 5" xfId="8041" xr:uid="{00000000-0005-0000-0000-0000E3030000}"/>
    <cellStyle name="40% - Accent4 2 6" xfId="8042" xr:uid="{00000000-0005-0000-0000-0000E4030000}"/>
    <cellStyle name="40% - Accent4 2_IS - Flux" xfId="254" xr:uid="{00000000-0005-0000-0000-0000E5030000}"/>
    <cellStyle name="40% - Accent4 3" xfId="255" xr:uid="{00000000-0005-0000-0000-0000E6030000}"/>
    <cellStyle name="40% - Accent4 3 2" xfId="256" xr:uid="{00000000-0005-0000-0000-0000E7030000}"/>
    <cellStyle name="40% - Accent4 3 2 2" xfId="8043" xr:uid="{00000000-0005-0000-0000-0000E8030000}"/>
    <cellStyle name="40% - Accent4 3 2 2 2" xfId="8044" xr:uid="{00000000-0005-0000-0000-0000E9030000}"/>
    <cellStyle name="40% - Accent4 3 2 2 3" xfId="8045" xr:uid="{00000000-0005-0000-0000-0000EA030000}"/>
    <cellStyle name="40% - Accent4 3 3" xfId="8046" xr:uid="{00000000-0005-0000-0000-0000EB030000}"/>
    <cellStyle name="40% - Accent4 3 3 2" xfId="8047" xr:uid="{00000000-0005-0000-0000-0000EC030000}"/>
    <cellStyle name="40% - Accent4 3 4" xfId="8048" xr:uid="{00000000-0005-0000-0000-0000ED030000}"/>
    <cellStyle name="40% - Accent4 3 5" xfId="8049" xr:uid="{00000000-0005-0000-0000-0000EE030000}"/>
    <cellStyle name="40% - Accent4 4" xfId="257" xr:uid="{00000000-0005-0000-0000-0000EF030000}"/>
    <cellStyle name="40% - Accent4 4 2" xfId="258" xr:uid="{00000000-0005-0000-0000-0000F0030000}"/>
    <cellStyle name="40% - Accent4 4 2 2" xfId="8050" xr:uid="{00000000-0005-0000-0000-0000F1030000}"/>
    <cellStyle name="40% - Accent4 4 2 2 2" xfId="8051" xr:uid="{00000000-0005-0000-0000-0000F2030000}"/>
    <cellStyle name="40% - Accent4 4 2 2 3" xfId="8052" xr:uid="{00000000-0005-0000-0000-0000F3030000}"/>
    <cellStyle name="40% - Accent4 4 3" xfId="8053" xr:uid="{00000000-0005-0000-0000-0000F4030000}"/>
    <cellStyle name="40% - Accent4 4 3 2" xfId="8054" xr:uid="{00000000-0005-0000-0000-0000F5030000}"/>
    <cellStyle name="40% - Accent4 4 4" xfId="8055" xr:uid="{00000000-0005-0000-0000-0000F6030000}"/>
    <cellStyle name="40% - Accent4 5" xfId="259" xr:uid="{00000000-0005-0000-0000-0000F7030000}"/>
    <cellStyle name="40% - Accent4 5 2" xfId="260" xr:uid="{00000000-0005-0000-0000-0000F8030000}"/>
    <cellStyle name="40% - Accent4 5 2 2" xfId="8056" xr:uid="{00000000-0005-0000-0000-0000F9030000}"/>
    <cellStyle name="40% - Accent4 5 2 2 2" xfId="8057" xr:uid="{00000000-0005-0000-0000-0000FA030000}"/>
    <cellStyle name="40% - Accent4 5 2 2 3" xfId="8058" xr:uid="{00000000-0005-0000-0000-0000FB030000}"/>
    <cellStyle name="40% - Accent4 5 3" xfId="8059" xr:uid="{00000000-0005-0000-0000-0000FC030000}"/>
    <cellStyle name="40% - Accent4 5 3 2" xfId="8060" xr:uid="{00000000-0005-0000-0000-0000FD030000}"/>
    <cellStyle name="40% - Accent4 5 4" xfId="8061" xr:uid="{00000000-0005-0000-0000-0000FE030000}"/>
    <cellStyle name="40% - Accent4 6" xfId="261" xr:uid="{00000000-0005-0000-0000-0000FF030000}"/>
    <cellStyle name="40% - Accent4 6 2" xfId="262" xr:uid="{00000000-0005-0000-0000-000000040000}"/>
    <cellStyle name="40% - Accent4 6 2 2" xfId="8062" xr:uid="{00000000-0005-0000-0000-000001040000}"/>
    <cellStyle name="40% - Accent4 6 2 2 2" xfId="8063" xr:uid="{00000000-0005-0000-0000-000002040000}"/>
    <cellStyle name="40% - Accent4 6 2 2 3" xfId="8064" xr:uid="{00000000-0005-0000-0000-000003040000}"/>
    <cellStyle name="40% - Accent4 6 3" xfId="8065" xr:uid="{00000000-0005-0000-0000-000004040000}"/>
    <cellStyle name="40% - Accent4 6 3 2" xfId="8066" xr:uid="{00000000-0005-0000-0000-000005040000}"/>
    <cellStyle name="40% - Accent4 6 4" xfId="8067" xr:uid="{00000000-0005-0000-0000-000006040000}"/>
    <cellStyle name="40% - Accent4 7" xfId="263" xr:uid="{00000000-0005-0000-0000-000007040000}"/>
    <cellStyle name="40% - Accent4 7 2" xfId="264" xr:uid="{00000000-0005-0000-0000-000008040000}"/>
    <cellStyle name="40% - Accent4 7 2 2" xfId="8068" xr:uid="{00000000-0005-0000-0000-000009040000}"/>
    <cellStyle name="40% - Accent4 7 2 2 2" xfId="8069" xr:uid="{00000000-0005-0000-0000-00000A040000}"/>
    <cellStyle name="40% - Accent4 7 2 2 3" xfId="8070" xr:uid="{00000000-0005-0000-0000-00000B040000}"/>
    <cellStyle name="40% - Accent4 7 3" xfId="8071" xr:uid="{00000000-0005-0000-0000-00000C040000}"/>
    <cellStyle name="40% - Accent4 7 3 2" xfId="8072" xr:uid="{00000000-0005-0000-0000-00000D040000}"/>
    <cellStyle name="40% - Accent4 7 4" xfId="8073" xr:uid="{00000000-0005-0000-0000-00000E040000}"/>
    <cellStyle name="40% - Accent4 8" xfId="265" xr:uid="{00000000-0005-0000-0000-00000F040000}"/>
    <cellStyle name="40% - Accent4 8 2" xfId="266" xr:uid="{00000000-0005-0000-0000-000010040000}"/>
    <cellStyle name="40% - Accent4 8 2 2" xfId="8074" xr:uid="{00000000-0005-0000-0000-000011040000}"/>
    <cellStyle name="40% - Accent4 8 2 2 2" xfId="8075" xr:uid="{00000000-0005-0000-0000-000012040000}"/>
    <cellStyle name="40% - Accent4 8 2 2 3" xfId="8076" xr:uid="{00000000-0005-0000-0000-000013040000}"/>
    <cellStyle name="40% - Accent4 8 3" xfId="8077" xr:uid="{00000000-0005-0000-0000-000014040000}"/>
    <cellStyle name="40% - Accent4 8 3 2" xfId="8078" xr:uid="{00000000-0005-0000-0000-000015040000}"/>
    <cellStyle name="40% - Accent4 8 4" xfId="8079" xr:uid="{00000000-0005-0000-0000-000016040000}"/>
    <cellStyle name="40% - Accent4 9" xfId="267" xr:uid="{00000000-0005-0000-0000-000017040000}"/>
    <cellStyle name="40% - Accent4 9 2" xfId="268" xr:uid="{00000000-0005-0000-0000-000018040000}"/>
    <cellStyle name="40% - Accent4 9 2 2" xfId="8080" xr:uid="{00000000-0005-0000-0000-000019040000}"/>
    <cellStyle name="40% - Accent4 9 2 2 2" xfId="8081" xr:uid="{00000000-0005-0000-0000-00001A040000}"/>
    <cellStyle name="40% - Accent4 9 2 2 3" xfId="8082" xr:uid="{00000000-0005-0000-0000-00001B040000}"/>
    <cellStyle name="40% - Accent4 9 3" xfId="8083" xr:uid="{00000000-0005-0000-0000-00001C040000}"/>
    <cellStyle name="40% - Accent4 9 3 2" xfId="8084" xr:uid="{00000000-0005-0000-0000-00001D040000}"/>
    <cellStyle name="40% - Accent4 9 4" xfId="8085" xr:uid="{00000000-0005-0000-0000-00001E040000}"/>
    <cellStyle name="40% - Accent5 10" xfId="269" xr:uid="{00000000-0005-0000-0000-00001F040000}"/>
    <cellStyle name="40% - Accent5 10 2" xfId="270" xr:uid="{00000000-0005-0000-0000-000020040000}"/>
    <cellStyle name="40% - Accent5 10 2 2" xfId="8086" xr:uid="{00000000-0005-0000-0000-000021040000}"/>
    <cellStyle name="40% - Accent5 10 2 2 2" xfId="8087" xr:uid="{00000000-0005-0000-0000-000022040000}"/>
    <cellStyle name="40% - Accent5 10 2 2 3" xfId="8088" xr:uid="{00000000-0005-0000-0000-000023040000}"/>
    <cellStyle name="40% - Accent5 10 3" xfId="8089" xr:uid="{00000000-0005-0000-0000-000024040000}"/>
    <cellStyle name="40% - Accent5 10 3 2" xfId="8090" xr:uid="{00000000-0005-0000-0000-000025040000}"/>
    <cellStyle name="40% - Accent5 10 4" xfId="8091" xr:uid="{00000000-0005-0000-0000-000026040000}"/>
    <cellStyle name="40% - Accent5 11" xfId="271" xr:uid="{00000000-0005-0000-0000-000027040000}"/>
    <cellStyle name="40% - Accent5 11 2" xfId="8092" xr:uid="{00000000-0005-0000-0000-000028040000}"/>
    <cellStyle name="40% - Accent5 11 2 2" xfId="8093" xr:uid="{00000000-0005-0000-0000-000029040000}"/>
    <cellStyle name="40% - Accent5 11 3" xfId="8094" xr:uid="{00000000-0005-0000-0000-00002A040000}"/>
    <cellStyle name="40% - Accent5 12" xfId="8095" xr:uid="{00000000-0005-0000-0000-00002B040000}"/>
    <cellStyle name="40% - Accent5 12 2" xfId="8096" xr:uid="{00000000-0005-0000-0000-00002C040000}"/>
    <cellStyle name="40% - Accent5 12 2 2" xfId="8097" xr:uid="{00000000-0005-0000-0000-00002D040000}"/>
    <cellStyle name="40% - Accent5 12 3" xfId="8098" xr:uid="{00000000-0005-0000-0000-00002E040000}"/>
    <cellStyle name="40% - Accent5 13" xfId="8099" xr:uid="{00000000-0005-0000-0000-00002F040000}"/>
    <cellStyle name="40% - Accent5 13 2" xfId="8100" xr:uid="{00000000-0005-0000-0000-000030040000}"/>
    <cellStyle name="40% - Accent5 2" xfId="272" xr:uid="{00000000-0005-0000-0000-000031040000}"/>
    <cellStyle name="40% - Accent5 2 2" xfId="273" xr:uid="{00000000-0005-0000-0000-000032040000}"/>
    <cellStyle name="40% - Accent5 2 2 2" xfId="8101" xr:uid="{00000000-0005-0000-0000-000033040000}"/>
    <cellStyle name="40% - Accent5 2 2 3" xfId="8102" xr:uid="{00000000-0005-0000-0000-000034040000}"/>
    <cellStyle name="40% - Accent5 2 3" xfId="274" xr:uid="{00000000-0005-0000-0000-000035040000}"/>
    <cellStyle name="40% - Accent5 2 3 2" xfId="8103" xr:uid="{00000000-0005-0000-0000-000036040000}"/>
    <cellStyle name="40% - Accent5 2 3 2 2" xfId="8104" xr:uid="{00000000-0005-0000-0000-000037040000}"/>
    <cellStyle name="40% - Accent5 2 3 3" xfId="8105" xr:uid="{00000000-0005-0000-0000-000038040000}"/>
    <cellStyle name="40% - Accent5 2 4" xfId="8106" xr:uid="{00000000-0005-0000-0000-000039040000}"/>
    <cellStyle name="40% - Accent5 2 4 2" xfId="8107" xr:uid="{00000000-0005-0000-0000-00003A040000}"/>
    <cellStyle name="40% - Accent5 2 5" xfId="8108" xr:uid="{00000000-0005-0000-0000-00003B040000}"/>
    <cellStyle name="40% - Accent5 2 6" xfId="8109" xr:uid="{00000000-0005-0000-0000-00003C040000}"/>
    <cellStyle name="40% - Accent5 2_IS - Flux" xfId="275" xr:uid="{00000000-0005-0000-0000-00003D040000}"/>
    <cellStyle name="40% - Accent5 3" xfId="276" xr:uid="{00000000-0005-0000-0000-00003E040000}"/>
    <cellStyle name="40% - Accent5 3 2" xfId="277" xr:uid="{00000000-0005-0000-0000-00003F040000}"/>
    <cellStyle name="40% - Accent5 3 2 2" xfId="8110" xr:uid="{00000000-0005-0000-0000-000040040000}"/>
    <cellStyle name="40% - Accent5 3 2 2 2" xfId="8111" xr:uid="{00000000-0005-0000-0000-000041040000}"/>
    <cellStyle name="40% - Accent5 3 2 2 3" xfId="8112" xr:uid="{00000000-0005-0000-0000-000042040000}"/>
    <cellStyle name="40% - Accent5 3 3" xfId="8113" xr:uid="{00000000-0005-0000-0000-000043040000}"/>
    <cellStyle name="40% - Accent5 3 3 2" xfId="8114" xr:uid="{00000000-0005-0000-0000-000044040000}"/>
    <cellStyle name="40% - Accent5 3 4" xfId="8115" xr:uid="{00000000-0005-0000-0000-000045040000}"/>
    <cellStyle name="40% - Accent5 4" xfId="278" xr:uid="{00000000-0005-0000-0000-000046040000}"/>
    <cellStyle name="40% - Accent5 4 2" xfId="279" xr:uid="{00000000-0005-0000-0000-000047040000}"/>
    <cellStyle name="40% - Accent5 4 2 2" xfId="8116" xr:uid="{00000000-0005-0000-0000-000048040000}"/>
    <cellStyle name="40% - Accent5 4 2 2 2" xfId="8117" xr:uid="{00000000-0005-0000-0000-000049040000}"/>
    <cellStyle name="40% - Accent5 4 2 2 3" xfId="8118" xr:uid="{00000000-0005-0000-0000-00004A040000}"/>
    <cellStyle name="40% - Accent5 4 3" xfId="8119" xr:uid="{00000000-0005-0000-0000-00004B040000}"/>
    <cellStyle name="40% - Accent5 4 3 2" xfId="8120" xr:uid="{00000000-0005-0000-0000-00004C040000}"/>
    <cellStyle name="40% - Accent5 4 4" xfId="8121" xr:uid="{00000000-0005-0000-0000-00004D040000}"/>
    <cellStyle name="40% - Accent5 5" xfId="280" xr:uid="{00000000-0005-0000-0000-00004E040000}"/>
    <cellStyle name="40% - Accent5 5 2" xfId="281" xr:uid="{00000000-0005-0000-0000-00004F040000}"/>
    <cellStyle name="40% - Accent5 5 2 2" xfId="8122" xr:uid="{00000000-0005-0000-0000-000050040000}"/>
    <cellStyle name="40% - Accent5 5 2 2 2" xfId="8123" xr:uid="{00000000-0005-0000-0000-000051040000}"/>
    <cellStyle name="40% - Accent5 5 2 2 3" xfId="8124" xr:uid="{00000000-0005-0000-0000-000052040000}"/>
    <cellStyle name="40% - Accent5 5 3" xfId="8125" xr:uid="{00000000-0005-0000-0000-000053040000}"/>
    <cellStyle name="40% - Accent5 5 3 2" xfId="8126" xr:uid="{00000000-0005-0000-0000-000054040000}"/>
    <cellStyle name="40% - Accent5 5 4" xfId="8127" xr:uid="{00000000-0005-0000-0000-000055040000}"/>
    <cellStyle name="40% - Accent5 6" xfId="282" xr:uid="{00000000-0005-0000-0000-000056040000}"/>
    <cellStyle name="40% - Accent5 6 2" xfId="283" xr:uid="{00000000-0005-0000-0000-000057040000}"/>
    <cellStyle name="40% - Accent5 6 2 2" xfId="8128" xr:uid="{00000000-0005-0000-0000-000058040000}"/>
    <cellStyle name="40% - Accent5 6 2 2 2" xfId="8129" xr:uid="{00000000-0005-0000-0000-000059040000}"/>
    <cellStyle name="40% - Accent5 6 2 2 3" xfId="8130" xr:uid="{00000000-0005-0000-0000-00005A040000}"/>
    <cellStyle name="40% - Accent5 6 3" xfId="8131" xr:uid="{00000000-0005-0000-0000-00005B040000}"/>
    <cellStyle name="40% - Accent5 6 3 2" xfId="8132" xr:uid="{00000000-0005-0000-0000-00005C040000}"/>
    <cellStyle name="40% - Accent5 6 4" xfId="8133" xr:uid="{00000000-0005-0000-0000-00005D040000}"/>
    <cellStyle name="40% - Accent5 7" xfId="284" xr:uid="{00000000-0005-0000-0000-00005E040000}"/>
    <cellStyle name="40% - Accent5 7 2" xfId="285" xr:uid="{00000000-0005-0000-0000-00005F040000}"/>
    <cellStyle name="40% - Accent5 7 2 2" xfId="8134" xr:uid="{00000000-0005-0000-0000-000060040000}"/>
    <cellStyle name="40% - Accent5 7 2 2 2" xfId="8135" xr:uid="{00000000-0005-0000-0000-000061040000}"/>
    <cellStyle name="40% - Accent5 7 2 2 3" xfId="8136" xr:uid="{00000000-0005-0000-0000-000062040000}"/>
    <cellStyle name="40% - Accent5 7 3" xfId="8137" xr:uid="{00000000-0005-0000-0000-000063040000}"/>
    <cellStyle name="40% - Accent5 7 3 2" xfId="8138" xr:uid="{00000000-0005-0000-0000-000064040000}"/>
    <cellStyle name="40% - Accent5 7 4" xfId="8139" xr:uid="{00000000-0005-0000-0000-000065040000}"/>
    <cellStyle name="40% - Accent5 8" xfId="286" xr:uid="{00000000-0005-0000-0000-000066040000}"/>
    <cellStyle name="40% - Accent5 8 2" xfId="287" xr:uid="{00000000-0005-0000-0000-000067040000}"/>
    <cellStyle name="40% - Accent5 8 2 2" xfId="8140" xr:uid="{00000000-0005-0000-0000-000068040000}"/>
    <cellStyle name="40% - Accent5 8 2 2 2" xfId="8141" xr:uid="{00000000-0005-0000-0000-000069040000}"/>
    <cellStyle name="40% - Accent5 8 2 2 3" xfId="8142" xr:uid="{00000000-0005-0000-0000-00006A040000}"/>
    <cellStyle name="40% - Accent5 8 3" xfId="8143" xr:uid="{00000000-0005-0000-0000-00006B040000}"/>
    <cellStyle name="40% - Accent5 8 3 2" xfId="8144" xr:uid="{00000000-0005-0000-0000-00006C040000}"/>
    <cellStyle name="40% - Accent5 8 4" xfId="8145" xr:uid="{00000000-0005-0000-0000-00006D040000}"/>
    <cellStyle name="40% - Accent5 9" xfId="288" xr:uid="{00000000-0005-0000-0000-00006E040000}"/>
    <cellStyle name="40% - Accent5 9 2" xfId="289" xr:uid="{00000000-0005-0000-0000-00006F040000}"/>
    <cellStyle name="40% - Accent5 9 2 2" xfId="8146" xr:uid="{00000000-0005-0000-0000-000070040000}"/>
    <cellStyle name="40% - Accent5 9 2 2 2" xfId="8147" xr:uid="{00000000-0005-0000-0000-000071040000}"/>
    <cellStyle name="40% - Accent5 9 2 2 3" xfId="8148" xr:uid="{00000000-0005-0000-0000-000072040000}"/>
    <cellStyle name="40% - Accent5 9 3" xfId="8149" xr:uid="{00000000-0005-0000-0000-000073040000}"/>
    <cellStyle name="40% - Accent5 9 3 2" xfId="8150" xr:uid="{00000000-0005-0000-0000-000074040000}"/>
    <cellStyle name="40% - Accent5 9 4" xfId="8151" xr:uid="{00000000-0005-0000-0000-000075040000}"/>
    <cellStyle name="40% - Accent6 10" xfId="290" xr:uid="{00000000-0005-0000-0000-000076040000}"/>
    <cellStyle name="40% - Accent6 10 2" xfId="291" xr:uid="{00000000-0005-0000-0000-000077040000}"/>
    <cellStyle name="40% - Accent6 10 2 2" xfId="8152" xr:uid="{00000000-0005-0000-0000-000078040000}"/>
    <cellStyle name="40% - Accent6 10 2 2 2" xfId="8153" xr:uid="{00000000-0005-0000-0000-000079040000}"/>
    <cellStyle name="40% - Accent6 10 2 2 3" xfId="8154" xr:uid="{00000000-0005-0000-0000-00007A040000}"/>
    <cellStyle name="40% - Accent6 10 3" xfId="8155" xr:uid="{00000000-0005-0000-0000-00007B040000}"/>
    <cellStyle name="40% - Accent6 10 3 2" xfId="8156" xr:uid="{00000000-0005-0000-0000-00007C040000}"/>
    <cellStyle name="40% - Accent6 10 4" xfId="8157" xr:uid="{00000000-0005-0000-0000-00007D040000}"/>
    <cellStyle name="40% - Accent6 11" xfId="292" xr:uid="{00000000-0005-0000-0000-00007E040000}"/>
    <cellStyle name="40% - Accent6 11 2" xfId="293" xr:uid="{00000000-0005-0000-0000-00007F040000}"/>
    <cellStyle name="40% - Accent6 11 2 2" xfId="8158" xr:uid="{00000000-0005-0000-0000-000080040000}"/>
    <cellStyle name="40% - Accent6 11 2 2 2" xfId="8159" xr:uid="{00000000-0005-0000-0000-000081040000}"/>
    <cellStyle name="40% - Accent6 11 3" xfId="8160" xr:uid="{00000000-0005-0000-0000-000082040000}"/>
    <cellStyle name="40% - Accent6 11 3 2" xfId="8161" xr:uid="{00000000-0005-0000-0000-000083040000}"/>
    <cellStyle name="40% - Accent6 11 4" xfId="8162" xr:uid="{00000000-0005-0000-0000-000084040000}"/>
    <cellStyle name="40% - Accent6 12" xfId="294" xr:uid="{00000000-0005-0000-0000-000085040000}"/>
    <cellStyle name="40% - Accent6 12 2" xfId="8163" xr:uid="{00000000-0005-0000-0000-000086040000}"/>
    <cellStyle name="40% - Accent6 12 2 2" xfId="8164" xr:uid="{00000000-0005-0000-0000-000087040000}"/>
    <cellStyle name="40% - Accent6 12 2 3" xfId="8165" xr:uid="{00000000-0005-0000-0000-000088040000}"/>
    <cellStyle name="40% - Accent6 12 3" xfId="8166" xr:uid="{00000000-0005-0000-0000-000089040000}"/>
    <cellStyle name="40% - Accent6 12 3 2" xfId="8167" xr:uid="{00000000-0005-0000-0000-00008A040000}"/>
    <cellStyle name="40% - Accent6 12 4" xfId="8168" xr:uid="{00000000-0005-0000-0000-00008B040000}"/>
    <cellStyle name="40% - Accent6 13" xfId="295" xr:uid="{00000000-0005-0000-0000-00008C040000}"/>
    <cellStyle name="40% - Accent6 13 2" xfId="8169" xr:uid="{00000000-0005-0000-0000-00008D040000}"/>
    <cellStyle name="40% - Accent6 14" xfId="8170" xr:uid="{00000000-0005-0000-0000-00008E040000}"/>
    <cellStyle name="40% - Accent6 14 2" xfId="8171" xr:uid="{00000000-0005-0000-0000-00008F040000}"/>
    <cellStyle name="40% - Accent6 15" xfId="8172" xr:uid="{00000000-0005-0000-0000-000090040000}"/>
    <cellStyle name="40% - Accent6 2" xfId="296" xr:uid="{00000000-0005-0000-0000-000091040000}"/>
    <cellStyle name="40% - Accent6 2 2" xfId="297" xr:uid="{00000000-0005-0000-0000-000092040000}"/>
    <cellStyle name="40% - Accent6 2 2 2" xfId="298" xr:uid="{00000000-0005-0000-0000-000093040000}"/>
    <cellStyle name="40% - Accent6 2 2 2 2" xfId="8173" xr:uid="{00000000-0005-0000-0000-000094040000}"/>
    <cellStyle name="40% - Accent6 2 2 3" xfId="8174" xr:uid="{00000000-0005-0000-0000-000095040000}"/>
    <cellStyle name="40% - Accent6 2 2 3 2" xfId="8175" xr:uid="{00000000-0005-0000-0000-000096040000}"/>
    <cellStyle name="40% - Accent6 2 2 4" xfId="8176" xr:uid="{00000000-0005-0000-0000-000097040000}"/>
    <cellStyle name="40% - Accent6 2 3" xfId="299" xr:uid="{00000000-0005-0000-0000-000098040000}"/>
    <cellStyle name="40% - Accent6 2 3 2" xfId="300" xr:uid="{00000000-0005-0000-0000-000099040000}"/>
    <cellStyle name="40% - Accent6 2 3 2 2" xfId="8177" xr:uid="{00000000-0005-0000-0000-00009A040000}"/>
    <cellStyle name="40% - Accent6 2 3 2 3" xfId="8178" xr:uid="{00000000-0005-0000-0000-00009B040000}"/>
    <cellStyle name="40% - Accent6 2 3 3" xfId="8179" xr:uid="{00000000-0005-0000-0000-00009C040000}"/>
    <cellStyle name="40% - Accent6 2 3 3 2" xfId="8180" xr:uid="{00000000-0005-0000-0000-00009D040000}"/>
    <cellStyle name="40% - Accent6 2 3 4" xfId="8181" xr:uid="{00000000-0005-0000-0000-00009E040000}"/>
    <cellStyle name="40% - Accent6 2 4" xfId="8182" xr:uid="{00000000-0005-0000-0000-00009F040000}"/>
    <cellStyle name="40% - Accent6 2 4 2" xfId="8183" xr:uid="{00000000-0005-0000-0000-0000A0040000}"/>
    <cellStyle name="40% - Accent6 2 5" xfId="8184" xr:uid="{00000000-0005-0000-0000-0000A1040000}"/>
    <cellStyle name="40% - Accent6 2 6" xfId="8185" xr:uid="{00000000-0005-0000-0000-0000A2040000}"/>
    <cellStyle name="40% - Accent6 2_IS - Flux" xfId="301" xr:uid="{00000000-0005-0000-0000-0000A3040000}"/>
    <cellStyle name="40% - Accent6 3" xfId="302" xr:uid="{00000000-0005-0000-0000-0000A4040000}"/>
    <cellStyle name="40% - Accent6 3 2" xfId="303" xr:uid="{00000000-0005-0000-0000-0000A5040000}"/>
    <cellStyle name="40% - Accent6 3 2 2" xfId="8186" xr:uid="{00000000-0005-0000-0000-0000A6040000}"/>
    <cellStyle name="40% - Accent6 3 2 2 2" xfId="8187" xr:uid="{00000000-0005-0000-0000-0000A7040000}"/>
    <cellStyle name="40% - Accent6 3 2 2 3" xfId="8188" xr:uid="{00000000-0005-0000-0000-0000A8040000}"/>
    <cellStyle name="40% - Accent6 3 3" xfId="8189" xr:uid="{00000000-0005-0000-0000-0000A9040000}"/>
    <cellStyle name="40% - Accent6 3 3 2" xfId="8190" xr:uid="{00000000-0005-0000-0000-0000AA040000}"/>
    <cellStyle name="40% - Accent6 3 4" xfId="8191" xr:uid="{00000000-0005-0000-0000-0000AB040000}"/>
    <cellStyle name="40% - Accent6 3 5" xfId="8192" xr:uid="{00000000-0005-0000-0000-0000AC040000}"/>
    <cellStyle name="40% - Accent6 4" xfId="304" xr:uid="{00000000-0005-0000-0000-0000AD040000}"/>
    <cellStyle name="40% - Accent6 4 2" xfId="305" xr:uid="{00000000-0005-0000-0000-0000AE040000}"/>
    <cellStyle name="40% - Accent6 4 2 2" xfId="8193" xr:uid="{00000000-0005-0000-0000-0000AF040000}"/>
    <cellStyle name="40% - Accent6 4 2 2 2" xfId="8194" xr:uid="{00000000-0005-0000-0000-0000B0040000}"/>
    <cellStyle name="40% - Accent6 4 2 2 3" xfId="8195" xr:uid="{00000000-0005-0000-0000-0000B1040000}"/>
    <cellStyle name="40% - Accent6 4 3" xfId="8196" xr:uid="{00000000-0005-0000-0000-0000B2040000}"/>
    <cellStyle name="40% - Accent6 4 3 2" xfId="8197" xr:uid="{00000000-0005-0000-0000-0000B3040000}"/>
    <cellStyle name="40% - Accent6 4 4" xfId="8198" xr:uid="{00000000-0005-0000-0000-0000B4040000}"/>
    <cellStyle name="40% - Accent6 5" xfId="306" xr:uid="{00000000-0005-0000-0000-0000B5040000}"/>
    <cellStyle name="40% - Accent6 5 2" xfId="307" xr:uid="{00000000-0005-0000-0000-0000B6040000}"/>
    <cellStyle name="40% - Accent6 5 2 2" xfId="8199" xr:uid="{00000000-0005-0000-0000-0000B7040000}"/>
    <cellStyle name="40% - Accent6 5 2 2 2" xfId="8200" xr:uid="{00000000-0005-0000-0000-0000B8040000}"/>
    <cellStyle name="40% - Accent6 5 2 2 3" xfId="8201" xr:uid="{00000000-0005-0000-0000-0000B9040000}"/>
    <cellStyle name="40% - Accent6 5 3" xfId="8202" xr:uid="{00000000-0005-0000-0000-0000BA040000}"/>
    <cellStyle name="40% - Accent6 5 3 2" xfId="8203" xr:uid="{00000000-0005-0000-0000-0000BB040000}"/>
    <cellStyle name="40% - Accent6 5 4" xfId="8204" xr:uid="{00000000-0005-0000-0000-0000BC040000}"/>
    <cellStyle name="40% - Accent6 6" xfId="308" xr:uid="{00000000-0005-0000-0000-0000BD040000}"/>
    <cellStyle name="40% - Accent6 6 2" xfId="309" xr:uid="{00000000-0005-0000-0000-0000BE040000}"/>
    <cellStyle name="40% - Accent6 6 2 2" xfId="8205" xr:uid="{00000000-0005-0000-0000-0000BF040000}"/>
    <cellStyle name="40% - Accent6 6 2 2 2" xfId="8206" xr:uid="{00000000-0005-0000-0000-0000C0040000}"/>
    <cellStyle name="40% - Accent6 6 2 2 3" xfId="8207" xr:uid="{00000000-0005-0000-0000-0000C1040000}"/>
    <cellStyle name="40% - Accent6 6 3" xfId="8208" xr:uid="{00000000-0005-0000-0000-0000C2040000}"/>
    <cellStyle name="40% - Accent6 6 3 2" xfId="8209" xr:uid="{00000000-0005-0000-0000-0000C3040000}"/>
    <cellStyle name="40% - Accent6 6 4" xfId="8210" xr:uid="{00000000-0005-0000-0000-0000C4040000}"/>
    <cellStyle name="40% - Accent6 7" xfId="310" xr:uid="{00000000-0005-0000-0000-0000C5040000}"/>
    <cellStyle name="40% - Accent6 7 2" xfId="311" xr:uid="{00000000-0005-0000-0000-0000C6040000}"/>
    <cellStyle name="40% - Accent6 7 2 2" xfId="8211" xr:uid="{00000000-0005-0000-0000-0000C7040000}"/>
    <cellStyle name="40% - Accent6 7 2 2 2" xfId="8212" xr:uid="{00000000-0005-0000-0000-0000C8040000}"/>
    <cellStyle name="40% - Accent6 7 2 2 3" xfId="8213" xr:uid="{00000000-0005-0000-0000-0000C9040000}"/>
    <cellStyle name="40% - Accent6 7 3" xfId="8214" xr:uid="{00000000-0005-0000-0000-0000CA040000}"/>
    <cellStyle name="40% - Accent6 7 3 2" xfId="8215" xr:uid="{00000000-0005-0000-0000-0000CB040000}"/>
    <cellStyle name="40% - Accent6 7 4" xfId="8216" xr:uid="{00000000-0005-0000-0000-0000CC040000}"/>
    <cellStyle name="40% - Accent6 8" xfId="312" xr:uid="{00000000-0005-0000-0000-0000CD040000}"/>
    <cellStyle name="40% - Accent6 8 2" xfId="313" xr:uid="{00000000-0005-0000-0000-0000CE040000}"/>
    <cellStyle name="40% - Accent6 8 2 2" xfId="8217" xr:uid="{00000000-0005-0000-0000-0000CF040000}"/>
    <cellStyle name="40% - Accent6 8 2 2 2" xfId="8218" xr:uid="{00000000-0005-0000-0000-0000D0040000}"/>
    <cellStyle name="40% - Accent6 8 2 2 3" xfId="8219" xr:uid="{00000000-0005-0000-0000-0000D1040000}"/>
    <cellStyle name="40% - Accent6 8 3" xfId="8220" xr:uid="{00000000-0005-0000-0000-0000D2040000}"/>
    <cellStyle name="40% - Accent6 8 3 2" xfId="8221" xr:uid="{00000000-0005-0000-0000-0000D3040000}"/>
    <cellStyle name="40% - Accent6 8 4" xfId="8222" xr:uid="{00000000-0005-0000-0000-0000D4040000}"/>
    <cellStyle name="40% - Accent6 9" xfId="314" xr:uid="{00000000-0005-0000-0000-0000D5040000}"/>
    <cellStyle name="40% - Accent6 9 2" xfId="315" xr:uid="{00000000-0005-0000-0000-0000D6040000}"/>
    <cellStyle name="40% - Accent6 9 2 2" xfId="8223" xr:uid="{00000000-0005-0000-0000-0000D7040000}"/>
    <cellStyle name="40% - Accent6 9 2 2 2" xfId="8224" xr:uid="{00000000-0005-0000-0000-0000D8040000}"/>
    <cellStyle name="40% - Accent6 9 2 2 3" xfId="8225" xr:uid="{00000000-0005-0000-0000-0000D9040000}"/>
    <cellStyle name="40% - Accent6 9 3" xfId="8226" xr:uid="{00000000-0005-0000-0000-0000DA040000}"/>
    <cellStyle name="40% - Accent6 9 3 2" xfId="8227" xr:uid="{00000000-0005-0000-0000-0000DB040000}"/>
    <cellStyle name="40% - Accent6 9 4" xfId="8228" xr:uid="{00000000-0005-0000-0000-0000DC040000}"/>
    <cellStyle name="60% - Accent1 10" xfId="316" xr:uid="{00000000-0005-0000-0000-0000DD040000}"/>
    <cellStyle name="60% - Accent1 10 2" xfId="317" xr:uid="{00000000-0005-0000-0000-0000DE040000}"/>
    <cellStyle name="60% - Accent1 10 2 2" xfId="8229" xr:uid="{00000000-0005-0000-0000-0000DF040000}"/>
    <cellStyle name="60% - Accent1 10 2 2 2" xfId="8230" xr:uid="{00000000-0005-0000-0000-0000E0040000}"/>
    <cellStyle name="60% - Accent1 10 2 2 3" xfId="8231" xr:uid="{00000000-0005-0000-0000-0000E1040000}"/>
    <cellStyle name="60% - Accent1 10 3" xfId="8232" xr:uid="{00000000-0005-0000-0000-0000E2040000}"/>
    <cellStyle name="60% - Accent1 10 3 2" xfId="8233" xr:uid="{00000000-0005-0000-0000-0000E3040000}"/>
    <cellStyle name="60% - Accent1 10 4" xfId="8234" xr:uid="{00000000-0005-0000-0000-0000E4040000}"/>
    <cellStyle name="60% - Accent1 11" xfId="318" xr:uid="{00000000-0005-0000-0000-0000E5040000}"/>
    <cellStyle name="60% - Accent1 11 2" xfId="319" xr:uid="{00000000-0005-0000-0000-0000E6040000}"/>
    <cellStyle name="60% - Accent1 11 2 2" xfId="8235" xr:uid="{00000000-0005-0000-0000-0000E7040000}"/>
    <cellStyle name="60% - Accent1 11 2 2 2" xfId="8236" xr:uid="{00000000-0005-0000-0000-0000E8040000}"/>
    <cellStyle name="60% - Accent1 11 3" xfId="8237" xr:uid="{00000000-0005-0000-0000-0000E9040000}"/>
    <cellStyle name="60% - Accent1 11 3 2" xfId="8238" xr:uid="{00000000-0005-0000-0000-0000EA040000}"/>
    <cellStyle name="60% - Accent1 11 4" xfId="8239" xr:uid="{00000000-0005-0000-0000-0000EB040000}"/>
    <cellStyle name="60% - Accent1 12" xfId="320" xr:uid="{00000000-0005-0000-0000-0000EC040000}"/>
    <cellStyle name="60% - Accent1 12 2" xfId="8240" xr:uid="{00000000-0005-0000-0000-0000ED040000}"/>
    <cellStyle name="60% - Accent1 12 2 2" xfId="8241" xr:uid="{00000000-0005-0000-0000-0000EE040000}"/>
    <cellStyle name="60% - Accent1 12 2 3" xfId="8242" xr:uid="{00000000-0005-0000-0000-0000EF040000}"/>
    <cellStyle name="60% - Accent1 12 3" xfId="8243" xr:uid="{00000000-0005-0000-0000-0000F0040000}"/>
    <cellStyle name="60% - Accent1 12 3 2" xfId="8244" xr:uid="{00000000-0005-0000-0000-0000F1040000}"/>
    <cellStyle name="60% - Accent1 12 4" xfId="8245" xr:uid="{00000000-0005-0000-0000-0000F2040000}"/>
    <cellStyle name="60% - Accent1 13" xfId="321" xr:uid="{00000000-0005-0000-0000-0000F3040000}"/>
    <cellStyle name="60% - Accent1 13 2" xfId="8246" xr:uid="{00000000-0005-0000-0000-0000F4040000}"/>
    <cellStyle name="60% - Accent1 14" xfId="8247" xr:uid="{00000000-0005-0000-0000-0000F5040000}"/>
    <cellStyle name="60% - Accent1 14 2" xfId="8248" xr:uid="{00000000-0005-0000-0000-0000F6040000}"/>
    <cellStyle name="60% - Accent1 15" xfId="8249" xr:uid="{00000000-0005-0000-0000-0000F7040000}"/>
    <cellStyle name="60% - Accent1 2" xfId="322" xr:uid="{00000000-0005-0000-0000-0000F8040000}"/>
    <cellStyle name="60% - Accent1 2 2" xfId="323" xr:uid="{00000000-0005-0000-0000-0000F9040000}"/>
    <cellStyle name="60% - Accent1 2 2 2" xfId="324" xr:uid="{00000000-0005-0000-0000-0000FA040000}"/>
    <cellStyle name="60% - Accent1 2 2 2 2" xfId="8250" xr:uid="{00000000-0005-0000-0000-0000FB040000}"/>
    <cellStyle name="60% - Accent1 2 2 3" xfId="8251" xr:uid="{00000000-0005-0000-0000-0000FC040000}"/>
    <cellStyle name="60% - Accent1 2 2 3 2" xfId="8252" xr:uid="{00000000-0005-0000-0000-0000FD040000}"/>
    <cellStyle name="60% - Accent1 2 2 4" xfId="8253" xr:uid="{00000000-0005-0000-0000-0000FE040000}"/>
    <cellStyle name="60% - Accent1 2 3" xfId="325" xr:uid="{00000000-0005-0000-0000-0000FF040000}"/>
    <cellStyle name="60% - Accent1 2 3 2" xfId="326" xr:uid="{00000000-0005-0000-0000-000000050000}"/>
    <cellStyle name="60% - Accent1 2 3 2 2" xfId="8254" xr:uid="{00000000-0005-0000-0000-000001050000}"/>
    <cellStyle name="60% - Accent1 2 3 2 3" xfId="8255" xr:uid="{00000000-0005-0000-0000-000002050000}"/>
    <cellStyle name="60% - Accent1 2 3 3" xfId="8256" xr:uid="{00000000-0005-0000-0000-000003050000}"/>
    <cellStyle name="60% - Accent1 2 3 3 2" xfId="8257" xr:uid="{00000000-0005-0000-0000-000004050000}"/>
    <cellStyle name="60% - Accent1 2 3 4" xfId="8258" xr:uid="{00000000-0005-0000-0000-000005050000}"/>
    <cellStyle name="60% - Accent1 2 4" xfId="8259" xr:uid="{00000000-0005-0000-0000-000006050000}"/>
    <cellStyle name="60% - Accent1 2 4 2" xfId="8260" xr:uid="{00000000-0005-0000-0000-000007050000}"/>
    <cellStyle name="60% - Accent1 2 5" xfId="8261" xr:uid="{00000000-0005-0000-0000-000008050000}"/>
    <cellStyle name="60% - Accent1 2 6" xfId="8262" xr:uid="{00000000-0005-0000-0000-000009050000}"/>
    <cellStyle name="60% - Accent1 3" xfId="327" xr:uid="{00000000-0005-0000-0000-00000A050000}"/>
    <cellStyle name="60% - Accent1 3 2" xfId="328" xr:uid="{00000000-0005-0000-0000-00000B050000}"/>
    <cellStyle name="60% - Accent1 3 2 2" xfId="8263" xr:uid="{00000000-0005-0000-0000-00000C050000}"/>
    <cellStyle name="60% - Accent1 3 2 2 2" xfId="8264" xr:uid="{00000000-0005-0000-0000-00000D050000}"/>
    <cellStyle name="60% - Accent1 3 2 2 3" xfId="8265" xr:uid="{00000000-0005-0000-0000-00000E050000}"/>
    <cellStyle name="60% - Accent1 3 3" xfId="8266" xr:uid="{00000000-0005-0000-0000-00000F050000}"/>
    <cellStyle name="60% - Accent1 3 3 2" xfId="8267" xr:uid="{00000000-0005-0000-0000-000010050000}"/>
    <cellStyle name="60% - Accent1 3 4" xfId="8268" xr:uid="{00000000-0005-0000-0000-000011050000}"/>
    <cellStyle name="60% - Accent1 3 5" xfId="8269" xr:uid="{00000000-0005-0000-0000-000012050000}"/>
    <cellStyle name="60% - Accent1 4" xfId="329" xr:uid="{00000000-0005-0000-0000-000013050000}"/>
    <cellStyle name="60% - Accent1 4 2" xfId="330" xr:uid="{00000000-0005-0000-0000-000014050000}"/>
    <cellStyle name="60% - Accent1 4 2 2" xfId="8270" xr:uid="{00000000-0005-0000-0000-000015050000}"/>
    <cellStyle name="60% - Accent1 4 2 2 2" xfId="8271" xr:uid="{00000000-0005-0000-0000-000016050000}"/>
    <cellStyle name="60% - Accent1 4 2 2 3" xfId="8272" xr:uid="{00000000-0005-0000-0000-000017050000}"/>
    <cellStyle name="60% - Accent1 4 3" xfId="8273" xr:uid="{00000000-0005-0000-0000-000018050000}"/>
    <cellStyle name="60% - Accent1 4 3 2" xfId="8274" xr:uid="{00000000-0005-0000-0000-000019050000}"/>
    <cellStyle name="60% - Accent1 4 4" xfId="8275" xr:uid="{00000000-0005-0000-0000-00001A050000}"/>
    <cellStyle name="60% - Accent1 5" xfId="331" xr:uid="{00000000-0005-0000-0000-00001B050000}"/>
    <cellStyle name="60% - Accent1 5 2" xfId="332" xr:uid="{00000000-0005-0000-0000-00001C050000}"/>
    <cellStyle name="60% - Accent1 5 2 2" xfId="8276" xr:uid="{00000000-0005-0000-0000-00001D050000}"/>
    <cellStyle name="60% - Accent1 5 2 2 2" xfId="8277" xr:uid="{00000000-0005-0000-0000-00001E050000}"/>
    <cellStyle name="60% - Accent1 5 2 2 3" xfId="8278" xr:uid="{00000000-0005-0000-0000-00001F050000}"/>
    <cellStyle name="60% - Accent1 5 3" xfId="8279" xr:uid="{00000000-0005-0000-0000-000020050000}"/>
    <cellStyle name="60% - Accent1 5 3 2" xfId="8280" xr:uid="{00000000-0005-0000-0000-000021050000}"/>
    <cellStyle name="60% - Accent1 5 4" xfId="8281" xr:uid="{00000000-0005-0000-0000-000022050000}"/>
    <cellStyle name="60% - Accent1 6" xfId="333" xr:uid="{00000000-0005-0000-0000-000023050000}"/>
    <cellStyle name="60% - Accent1 6 2" xfId="334" xr:uid="{00000000-0005-0000-0000-000024050000}"/>
    <cellStyle name="60% - Accent1 6 2 2" xfId="8282" xr:uid="{00000000-0005-0000-0000-000025050000}"/>
    <cellStyle name="60% - Accent1 6 2 2 2" xfId="8283" xr:uid="{00000000-0005-0000-0000-000026050000}"/>
    <cellStyle name="60% - Accent1 6 2 2 3" xfId="8284" xr:uid="{00000000-0005-0000-0000-000027050000}"/>
    <cellStyle name="60% - Accent1 6 3" xfId="8285" xr:uid="{00000000-0005-0000-0000-000028050000}"/>
    <cellStyle name="60% - Accent1 6 3 2" xfId="8286" xr:uid="{00000000-0005-0000-0000-000029050000}"/>
    <cellStyle name="60% - Accent1 6 4" xfId="8287" xr:uid="{00000000-0005-0000-0000-00002A050000}"/>
    <cellStyle name="60% - Accent1 7" xfId="335" xr:uid="{00000000-0005-0000-0000-00002B050000}"/>
    <cellStyle name="60% - Accent1 7 2" xfId="336" xr:uid="{00000000-0005-0000-0000-00002C050000}"/>
    <cellStyle name="60% - Accent1 7 2 2" xfId="8288" xr:uid="{00000000-0005-0000-0000-00002D050000}"/>
    <cellStyle name="60% - Accent1 7 2 2 2" xfId="8289" xr:uid="{00000000-0005-0000-0000-00002E050000}"/>
    <cellStyle name="60% - Accent1 7 2 2 3" xfId="8290" xr:uid="{00000000-0005-0000-0000-00002F050000}"/>
    <cellStyle name="60% - Accent1 7 3" xfId="8291" xr:uid="{00000000-0005-0000-0000-000030050000}"/>
    <cellStyle name="60% - Accent1 7 3 2" xfId="8292" xr:uid="{00000000-0005-0000-0000-000031050000}"/>
    <cellStyle name="60% - Accent1 7 4" xfId="8293" xr:uid="{00000000-0005-0000-0000-000032050000}"/>
    <cellStyle name="60% - Accent1 8" xfId="337" xr:uid="{00000000-0005-0000-0000-000033050000}"/>
    <cellStyle name="60% - Accent1 8 2" xfId="338" xr:uid="{00000000-0005-0000-0000-000034050000}"/>
    <cellStyle name="60% - Accent1 8 2 2" xfId="8294" xr:uid="{00000000-0005-0000-0000-000035050000}"/>
    <cellStyle name="60% - Accent1 8 2 2 2" xfId="8295" xr:uid="{00000000-0005-0000-0000-000036050000}"/>
    <cellStyle name="60% - Accent1 8 2 2 3" xfId="8296" xr:uid="{00000000-0005-0000-0000-000037050000}"/>
    <cellStyle name="60% - Accent1 8 3" xfId="8297" xr:uid="{00000000-0005-0000-0000-000038050000}"/>
    <cellStyle name="60% - Accent1 8 3 2" xfId="8298" xr:uid="{00000000-0005-0000-0000-000039050000}"/>
    <cellStyle name="60% - Accent1 8 4" xfId="8299" xr:uid="{00000000-0005-0000-0000-00003A050000}"/>
    <cellStyle name="60% - Accent1 9" xfId="339" xr:uid="{00000000-0005-0000-0000-00003B050000}"/>
    <cellStyle name="60% - Accent1 9 2" xfId="340" xr:uid="{00000000-0005-0000-0000-00003C050000}"/>
    <cellStyle name="60% - Accent1 9 2 2" xfId="8300" xr:uid="{00000000-0005-0000-0000-00003D050000}"/>
    <cellStyle name="60% - Accent1 9 2 2 2" xfId="8301" xr:uid="{00000000-0005-0000-0000-00003E050000}"/>
    <cellStyle name="60% - Accent1 9 2 2 3" xfId="8302" xr:uid="{00000000-0005-0000-0000-00003F050000}"/>
    <cellStyle name="60% - Accent1 9 3" xfId="8303" xr:uid="{00000000-0005-0000-0000-000040050000}"/>
    <cellStyle name="60% - Accent1 9 3 2" xfId="8304" xr:uid="{00000000-0005-0000-0000-000041050000}"/>
    <cellStyle name="60% - Accent1 9 4" xfId="8305" xr:uid="{00000000-0005-0000-0000-000042050000}"/>
    <cellStyle name="60% - Accent2 10" xfId="341" xr:uid="{00000000-0005-0000-0000-000043050000}"/>
    <cellStyle name="60% - Accent2 10 2" xfId="342" xr:uid="{00000000-0005-0000-0000-000044050000}"/>
    <cellStyle name="60% - Accent2 10 2 2" xfId="8306" xr:uid="{00000000-0005-0000-0000-000045050000}"/>
    <cellStyle name="60% - Accent2 10 2 2 2" xfId="8307" xr:uid="{00000000-0005-0000-0000-000046050000}"/>
    <cellStyle name="60% - Accent2 10 2 2 3" xfId="8308" xr:uid="{00000000-0005-0000-0000-000047050000}"/>
    <cellStyle name="60% - Accent2 10 3" xfId="8309" xr:uid="{00000000-0005-0000-0000-000048050000}"/>
    <cellStyle name="60% - Accent2 10 3 2" xfId="8310" xr:uid="{00000000-0005-0000-0000-000049050000}"/>
    <cellStyle name="60% - Accent2 10 4" xfId="8311" xr:uid="{00000000-0005-0000-0000-00004A050000}"/>
    <cellStyle name="60% - Accent2 11" xfId="343" xr:uid="{00000000-0005-0000-0000-00004B050000}"/>
    <cellStyle name="60% - Accent2 11 2" xfId="8312" xr:uid="{00000000-0005-0000-0000-00004C050000}"/>
    <cellStyle name="60% - Accent2 11 3" xfId="8313" xr:uid="{00000000-0005-0000-0000-00004D050000}"/>
    <cellStyle name="60% - Accent2 12" xfId="8314" xr:uid="{00000000-0005-0000-0000-00004E050000}"/>
    <cellStyle name="60% - Accent2 12 2" xfId="8315" xr:uid="{00000000-0005-0000-0000-00004F050000}"/>
    <cellStyle name="60% - Accent2 12 2 2" xfId="8316" xr:uid="{00000000-0005-0000-0000-000050050000}"/>
    <cellStyle name="60% - Accent2 12 3" xfId="8317" xr:uid="{00000000-0005-0000-0000-000051050000}"/>
    <cellStyle name="60% - Accent2 13" xfId="8318" xr:uid="{00000000-0005-0000-0000-000052050000}"/>
    <cellStyle name="60% - Accent2 13 2" xfId="8319" xr:uid="{00000000-0005-0000-0000-000053050000}"/>
    <cellStyle name="60% - Accent2 2" xfId="344" xr:uid="{00000000-0005-0000-0000-000054050000}"/>
    <cellStyle name="60% - Accent2 2 2" xfId="345" xr:uid="{00000000-0005-0000-0000-000055050000}"/>
    <cellStyle name="60% - Accent2 2 2 2" xfId="8320" xr:uid="{00000000-0005-0000-0000-000056050000}"/>
    <cellStyle name="60% - Accent2 2 2 3" xfId="8321" xr:uid="{00000000-0005-0000-0000-000057050000}"/>
    <cellStyle name="60% - Accent2 2 3" xfId="346" xr:uid="{00000000-0005-0000-0000-000058050000}"/>
    <cellStyle name="60% - Accent2 2 3 2" xfId="8322" xr:uid="{00000000-0005-0000-0000-000059050000}"/>
    <cellStyle name="60% - Accent2 2 3 2 2" xfId="8323" xr:uid="{00000000-0005-0000-0000-00005A050000}"/>
    <cellStyle name="60% - Accent2 2 3 3" xfId="8324" xr:uid="{00000000-0005-0000-0000-00005B050000}"/>
    <cellStyle name="60% - Accent2 2 4" xfId="8325" xr:uid="{00000000-0005-0000-0000-00005C050000}"/>
    <cellStyle name="60% - Accent2 2 4 2" xfId="8326" xr:uid="{00000000-0005-0000-0000-00005D050000}"/>
    <cellStyle name="60% - Accent2 2 5" xfId="8327" xr:uid="{00000000-0005-0000-0000-00005E050000}"/>
    <cellStyle name="60% - Accent2 2 6" xfId="8328" xr:uid="{00000000-0005-0000-0000-00005F050000}"/>
    <cellStyle name="60% - Accent2 3" xfId="347" xr:uid="{00000000-0005-0000-0000-000060050000}"/>
    <cellStyle name="60% - Accent2 3 2" xfId="348" xr:uid="{00000000-0005-0000-0000-000061050000}"/>
    <cellStyle name="60% - Accent2 3 2 2" xfId="8329" xr:uid="{00000000-0005-0000-0000-000062050000}"/>
    <cellStyle name="60% - Accent2 3 2 2 2" xfId="8330" xr:uid="{00000000-0005-0000-0000-000063050000}"/>
    <cellStyle name="60% - Accent2 3 2 2 3" xfId="8331" xr:uid="{00000000-0005-0000-0000-000064050000}"/>
    <cellStyle name="60% - Accent2 3 3" xfId="8332" xr:uid="{00000000-0005-0000-0000-000065050000}"/>
    <cellStyle name="60% - Accent2 3 3 2" xfId="8333" xr:uid="{00000000-0005-0000-0000-000066050000}"/>
    <cellStyle name="60% - Accent2 3 4" xfId="8334" xr:uid="{00000000-0005-0000-0000-000067050000}"/>
    <cellStyle name="60% - Accent2 4" xfId="349" xr:uid="{00000000-0005-0000-0000-000068050000}"/>
    <cellStyle name="60% - Accent2 4 2" xfId="350" xr:uid="{00000000-0005-0000-0000-000069050000}"/>
    <cellStyle name="60% - Accent2 4 2 2" xfId="8335" xr:uid="{00000000-0005-0000-0000-00006A050000}"/>
    <cellStyle name="60% - Accent2 4 2 2 2" xfId="8336" xr:uid="{00000000-0005-0000-0000-00006B050000}"/>
    <cellStyle name="60% - Accent2 4 2 2 3" xfId="8337" xr:uid="{00000000-0005-0000-0000-00006C050000}"/>
    <cellStyle name="60% - Accent2 4 3" xfId="8338" xr:uid="{00000000-0005-0000-0000-00006D050000}"/>
    <cellStyle name="60% - Accent2 4 3 2" xfId="8339" xr:uid="{00000000-0005-0000-0000-00006E050000}"/>
    <cellStyle name="60% - Accent2 4 4" xfId="8340" xr:uid="{00000000-0005-0000-0000-00006F050000}"/>
    <cellStyle name="60% - Accent2 5" xfId="351" xr:uid="{00000000-0005-0000-0000-000070050000}"/>
    <cellStyle name="60% - Accent2 5 2" xfId="352" xr:uid="{00000000-0005-0000-0000-000071050000}"/>
    <cellStyle name="60% - Accent2 5 2 2" xfId="8341" xr:uid="{00000000-0005-0000-0000-000072050000}"/>
    <cellStyle name="60% - Accent2 5 2 2 2" xfId="8342" xr:uid="{00000000-0005-0000-0000-000073050000}"/>
    <cellStyle name="60% - Accent2 5 2 2 3" xfId="8343" xr:uid="{00000000-0005-0000-0000-000074050000}"/>
    <cellStyle name="60% - Accent2 5 3" xfId="8344" xr:uid="{00000000-0005-0000-0000-000075050000}"/>
    <cellStyle name="60% - Accent2 5 3 2" xfId="8345" xr:uid="{00000000-0005-0000-0000-000076050000}"/>
    <cellStyle name="60% - Accent2 5 4" xfId="8346" xr:uid="{00000000-0005-0000-0000-000077050000}"/>
    <cellStyle name="60% - Accent2 6" xfId="353" xr:uid="{00000000-0005-0000-0000-000078050000}"/>
    <cellStyle name="60% - Accent2 6 2" xfId="354" xr:uid="{00000000-0005-0000-0000-000079050000}"/>
    <cellStyle name="60% - Accent2 6 2 2" xfId="8347" xr:uid="{00000000-0005-0000-0000-00007A050000}"/>
    <cellStyle name="60% - Accent2 6 2 2 2" xfId="8348" xr:uid="{00000000-0005-0000-0000-00007B050000}"/>
    <cellStyle name="60% - Accent2 6 2 2 3" xfId="8349" xr:uid="{00000000-0005-0000-0000-00007C050000}"/>
    <cellStyle name="60% - Accent2 6 3" xfId="8350" xr:uid="{00000000-0005-0000-0000-00007D050000}"/>
    <cellStyle name="60% - Accent2 6 3 2" xfId="8351" xr:uid="{00000000-0005-0000-0000-00007E050000}"/>
    <cellStyle name="60% - Accent2 6 4" xfId="8352" xr:uid="{00000000-0005-0000-0000-00007F050000}"/>
    <cellStyle name="60% - Accent2 7" xfId="355" xr:uid="{00000000-0005-0000-0000-000080050000}"/>
    <cellStyle name="60% - Accent2 7 2" xfId="356" xr:uid="{00000000-0005-0000-0000-000081050000}"/>
    <cellStyle name="60% - Accent2 7 2 2" xfId="8353" xr:uid="{00000000-0005-0000-0000-000082050000}"/>
    <cellStyle name="60% - Accent2 7 2 2 2" xfId="8354" xr:uid="{00000000-0005-0000-0000-000083050000}"/>
    <cellStyle name="60% - Accent2 7 2 2 3" xfId="8355" xr:uid="{00000000-0005-0000-0000-000084050000}"/>
    <cellStyle name="60% - Accent2 7 3" xfId="8356" xr:uid="{00000000-0005-0000-0000-000085050000}"/>
    <cellStyle name="60% - Accent2 7 3 2" xfId="8357" xr:uid="{00000000-0005-0000-0000-000086050000}"/>
    <cellStyle name="60% - Accent2 7 4" xfId="8358" xr:uid="{00000000-0005-0000-0000-000087050000}"/>
    <cellStyle name="60% - Accent2 8" xfId="357" xr:uid="{00000000-0005-0000-0000-000088050000}"/>
    <cellStyle name="60% - Accent2 8 2" xfId="358" xr:uid="{00000000-0005-0000-0000-000089050000}"/>
    <cellStyle name="60% - Accent2 8 2 2" xfId="8359" xr:uid="{00000000-0005-0000-0000-00008A050000}"/>
    <cellStyle name="60% - Accent2 8 2 2 2" xfId="8360" xr:uid="{00000000-0005-0000-0000-00008B050000}"/>
    <cellStyle name="60% - Accent2 8 2 2 3" xfId="8361" xr:uid="{00000000-0005-0000-0000-00008C050000}"/>
    <cellStyle name="60% - Accent2 8 3" xfId="8362" xr:uid="{00000000-0005-0000-0000-00008D050000}"/>
    <cellStyle name="60% - Accent2 8 3 2" xfId="8363" xr:uid="{00000000-0005-0000-0000-00008E050000}"/>
    <cellStyle name="60% - Accent2 8 4" xfId="8364" xr:uid="{00000000-0005-0000-0000-00008F050000}"/>
    <cellStyle name="60% - Accent2 9" xfId="359" xr:uid="{00000000-0005-0000-0000-000090050000}"/>
    <cellStyle name="60% - Accent2 9 2" xfId="360" xr:uid="{00000000-0005-0000-0000-000091050000}"/>
    <cellStyle name="60% - Accent2 9 2 2" xfId="8365" xr:uid="{00000000-0005-0000-0000-000092050000}"/>
    <cellStyle name="60% - Accent2 9 2 2 2" xfId="8366" xr:uid="{00000000-0005-0000-0000-000093050000}"/>
    <cellStyle name="60% - Accent2 9 2 2 3" xfId="8367" xr:uid="{00000000-0005-0000-0000-000094050000}"/>
    <cellStyle name="60% - Accent2 9 3" xfId="8368" xr:uid="{00000000-0005-0000-0000-000095050000}"/>
    <cellStyle name="60% - Accent2 9 3 2" xfId="8369" xr:uid="{00000000-0005-0000-0000-000096050000}"/>
    <cellStyle name="60% - Accent2 9 4" xfId="8370" xr:uid="{00000000-0005-0000-0000-000097050000}"/>
    <cellStyle name="60% - Accent3 10" xfId="361" xr:uid="{00000000-0005-0000-0000-000098050000}"/>
    <cellStyle name="60% - Accent3 10 2" xfId="362" xr:uid="{00000000-0005-0000-0000-000099050000}"/>
    <cellStyle name="60% - Accent3 10 2 2" xfId="8371" xr:uid="{00000000-0005-0000-0000-00009A050000}"/>
    <cellStyle name="60% - Accent3 10 2 2 2" xfId="8372" xr:uid="{00000000-0005-0000-0000-00009B050000}"/>
    <cellStyle name="60% - Accent3 10 2 2 3" xfId="8373" xr:uid="{00000000-0005-0000-0000-00009C050000}"/>
    <cellStyle name="60% - Accent3 10 3" xfId="8374" xr:uid="{00000000-0005-0000-0000-00009D050000}"/>
    <cellStyle name="60% - Accent3 10 3 2" xfId="8375" xr:uid="{00000000-0005-0000-0000-00009E050000}"/>
    <cellStyle name="60% - Accent3 10 4" xfId="8376" xr:uid="{00000000-0005-0000-0000-00009F050000}"/>
    <cellStyle name="60% - Accent3 11" xfId="363" xr:uid="{00000000-0005-0000-0000-0000A0050000}"/>
    <cellStyle name="60% - Accent3 11 2" xfId="364" xr:uid="{00000000-0005-0000-0000-0000A1050000}"/>
    <cellStyle name="60% - Accent3 11 2 2" xfId="8377" xr:uid="{00000000-0005-0000-0000-0000A2050000}"/>
    <cellStyle name="60% - Accent3 11 2 2 2" xfId="8378" xr:uid="{00000000-0005-0000-0000-0000A3050000}"/>
    <cellStyle name="60% - Accent3 11 3" xfId="8379" xr:uid="{00000000-0005-0000-0000-0000A4050000}"/>
    <cellStyle name="60% - Accent3 11 3 2" xfId="8380" xr:uid="{00000000-0005-0000-0000-0000A5050000}"/>
    <cellStyle name="60% - Accent3 11 4" xfId="8381" xr:uid="{00000000-0005-0000-0000-0000A6050000}"/>
    <cellStyle name="60% - Accent3 12" xfId="365" xr:uid="{00000000-0005-0000-0000-0000A7050000}"/>
    <cellStyle name="60% - Accent3 12 2" xfId="8382" xr:uid="{00000000-0005-0000-0000-0000A8050000}"/>
    <cellStyle name="60% - Accent3 12 2 2" xfId="8383" xr:uid="{00000000-0005-0000-0000-0000A9050000}"/>
    <cellStyle name="60% - Accent3 12 2 3" xfId="8384" xr:uid="{00000000-0005-0000-0000-0000AA050000}"/>
    <cellStyle name="60% - Accent3 12 3" xfId="8385" xr:uid="{00000000-0005-0000-0000-0000AB050000}"/>
    <cellStyle name="60% - Accent3 12 3 2" xfId="8386" xr:uid="{00000000-0005-0000-0000-0000AC050000}"/>
    <cellStyle name="60% - Accent3 12 4" xfId="8387" xr:uid="{00000000-0005-0000-0000-0000AD050000}"/>
    <cellStyle name="60% - Accent3 13" xfId="366" xr:uid="{00000000-0005-0000-0000-0000AE050000}"/>
    <cellStyle name="60% - Accent3 13 2" xfId="8388" xr:uid="{00000000-0005-0000-0000-0000AF050000}"/>
    <cellStyle name="60% - Accent3 14" xfId="8389" xr:uid="{00000000-0005-0000-0000-0000B0050000}"/>
    <cellStyle name="60% - Accent3 14 2" xfId="8390" xr:uid="{00000000-0005-0000-0000-0000B1050000}"/>
    <cellStyle name="60% - Accent3 15" xfId="8391" xr:uid="{00000000-0005-0000-0000-0000B2050000}"/>
    <cellStyle name="60% - Accent3 2" xfId="367" xr:uid="{00000000-0005-0000-0000-0000B3050000}"/>
    <cellStyle name="60% - Accent3 2 2" xfId="368" xr:uid="{00000000-0005-0000-0000-0000B4050000}"/>
    <cellStyle name="60% - Accent3 2 2 2" xfId="369" xr:uid="{00000000-0005-0000-0000-0000B5050000}"/>
    <cellStyle name="60% - Accent3 2 2 2 2" xfId="8392" xr:uid="{00000000-0005-0000-0000-0000B6050000}"/>
    <cellStyle name="60% - Accent3 2 2 3" xfId="8393" xr:uid="{00000000-0005-0000-0000-0000B7050000}"/>
    <cellStyle name="60% - Accent3 2 2 3 2" xfId="8394" xr:uid="{00000000-0005-0000-0000-0000B8050000}"/>
    <cellStyle name="60% - Accent3 2 2 4" xfId="8395" xr:uid="{00000000-0005-0000-0000-0000B9050000}"/>
    <cellStyle name="60% - Accent3 2 3" xfId="370" xr:uid="{00000000-0005-0000-0000-0000BA050000}"/>
    <cellStyle name="60% - Accent3 2 3 2" xfId="371" xr:uid="{00000000-0005-0000-0000-0000BB050000}"/>
    <cellStyle name="60% - Accent3 2 3 2 2" xfId="8396" xr:uid="{00000000-0005-0000-0000-0000BC050000}"/>
    <cellStyle name="60% - Accent3 2 3 2 3" xfId="8397" xr:uid="{00000000-0005-0000-0000-0000BD050000}"/>
    <cellStyle name="60% - Accent3 2 3 3" xfId="8398" xr:uid="{00000000-0005-0000-0000-0000BE050000}"/>
    <cellStyle name="60% - Accent3 2 3 3 2" xfId="8399" xr:uid="{00000000-0005-0000-0000-0000BF050000}"/>
    <cellStyle name="60% - Accent3 2 3 4" xfId="8400" xr:uid="{00000000-0005-0000-0000-0000C0050000}"/>
    <cellStyle name="60% - Accent3 2 4" xfId="8401" xr:uid="{00000000-0005-0000-0000-0000C1050000}"/>
    <cellStyle name="60% - Accent3 2 4 2" xfId="8402" xr:uid="{00000000-0005-0000-0000-0000C2050000}"/>
    <cellStyle name="60% - Accent3 2 5" xfId="8403" xr:uid="{00000000-0005-0000-0000-0000C3050000}"/>
    <cellStyle name="60% - Accent3 2 6" xfId="8404" xr:uid="{00000000-0005-0000-0000-0000C4050000}"/>
    <cellStyle name="60% - Accent3 3" xfId="372" xr:uid="{00000000-0005-0000-0000-0000C5050000}"/>
    <cellStyle name="60% - Accent3 3 2" xfId="373" xr:uid="{00000000-0005-0000-0000-0000C6050000}"/>
    <cellStyle name="60% - Accent3 3 2 2" xfId="8405" xr:uid="{00000000-0005-0000-0000-0000C7050000}"/>
    <cellStyle name="60% - Accent3 3 2 2 2" xfId="8406" xr:uid="{00000000-0005-0000-0000-0000C8050000}"/>
    <cellStyle name="60% - Accent3 3 2 2 3" xfId="8407" xr:uid="{00000000-0005-0000-0000-0000C9050000}"/>
    <cellStyle name="60% - Accent3 3 3" xfId="8408" xr:uid="{00000000-0005-0000-0000-0000CA050000}"/>
    <cellStyle name="60% - Accent3 3 3 2" xfId="8409" xr:uid="{00000000-0005-0000-0000-0000CB050000}"/>
    <cellStyle name="60% - Accent3 3 4" xfId="8410" xr:uid="{00000000-0005-0000-0000-0000CC050000}"/>
    <cellStyle name="60% - Accent3 3 5" xfId="8411" xr:uid="{00000000-0005-0000-0000-0000CD050000}"/>
    <cellStyle name="60% - Accent3 4" xfId="374" xr:uid="{00000000-0005-0000-0000-0000CE050000}"/>
    <cellStyle name="60% - Accent3 4 2" xfId="375" xr:uid="{00000000-0005-0000-0000-0000CF050000}"/>
    <cellStyle name="60% - Accent3 4 2 2" xfId="8412" xr:uid="{00000000-0005-0000-0000-0000D0050000}"/>
    <cellStyle name="60% - Accent3 4 2 2 2" xfId="8413" xr:uid="{00000000-0005-0000-0000-0000D1050000}"/>
    <cellStyle name="60% - Accent3 4 2 2 3" xfId="8414" xr:uid="{00000000-0005-0000-0000-0000D2050000}"/>
    <cellStyle name="60% - Accent3 4 3" xfId="8415" xr:uid="{00000000-0005-0000-0000-0000D3050000}"/>
    <cellStyle name="60% - Accent3 4 3 2" xfId="8416" xr:uid="{00000000-0005-0000-0000-0000D4050000}"/>
    <cellStyle name="60% - Accent3 4 4" xfId="8417" xr:uid="{00000000-0005-0000-0000-0000D5050000}"/>
    <cellStyle name="60% - Accent3 5" xfId="376" xr:uid="{00000000-0005-0000-0000-0000D6050000}"/>
    <cellStyle name="60% - Accent3 5 2" xfId="377" xr:uid="{00000000-0005-0000-0000-0000D7050000}"/>
    <cellStyle name="60% - Accent3 5 2 2" xfId="8418" xr:uid="{00000000-0005-0000-0000-0000D8050000}"/>
    <cellStyle name="60% - Accent3 5 2 2 2" xfId="8419" xr:uid="{00000000-0005-0000-0000-0000D9050000}"/>
    <cellStyle name="60% - Accent3 5 2 2 3" xfId="8420" xr:uid="{00000000-0005-0000-0000-0000DA050000}"/>
    <cellStyle name="60% - Accent3 5 3" xfId="8421" xr:uid="{00000000-0005-0000-0000-0000DB050000}"/>
    <cellStyle name="60% - Accent3 5 3 2" xfId="8422" xr:uid="{00000000-0005-0000-0000-0000DC050000}"/>
    <cellStyle name="60% - Accent3 5 4" xfId="8423" xr:uid="{00000000-0005-0000-0000-0000DD050000}"/>
    <cellStyle name="60% - Accent3 6" xfId="378" xr:uid="{00000000-0005-0000-0000-0000DE050000}"/>
    <cellStyle name="60% - Accent3 6 2" xfId="379" xr:uid="{00000000-0005-0000-0000-0000DF050000}"/>
    <cellStyle name="60% - Accent3 6 2 2" xfId="8424" xr:uid="{00000000-0005-0000-0000-0000E0050000}"/>
    <cellStyle name="60% - Accent3 6 2 2 2" xfId="8425" xr:uid="{00000000-0005-0000-0000-0000E1050000}"/>
    <cellStyle name="60% - Accent3 6 2 2 3" xfId="8426" xr:uid="{00000000-0005-0000-0000-0000E2050000}"/>
    <cellStyle name="60% - Accent3 6 3" xfId="8427" xr:uid="{00000000-0005-0000-0000-0000E3050000}"/>
    <cellStyle name="60% - Accent3 6 3 2" xfId="8428" xr:uid="{00000000-0005-0000-0000-0000E4050000}"/>
    <cellStyle name="60% - Accent3 6 4" xfId="8429" xr:uid="{00000000-0005-0000-0000-0000E5050000}"/>
    <cellStyle name="60% - Accent3 7" xfId="380" xr:uid="{00000000-0005-0000-0000-0000E6050000}"/>
    <cellStyle name="60% - Accent3 7 2" xfId="381" xr:uid="{00000000-0005-0000-0000-0000E7050000}"/>
    <cellStyle name="60% - Accent3 7 2 2" xfId="8430" xr:uid="{00000000-0005-0000-0000-0000E8050000}"/>
    <cellStyle name="60% - Accent3 7 2 2 2" xfId="8431" xr:uid="{00000000-0005-0000-0000-0000E9050000}"/>
    <cellStyle name="60% - Accent3 7 2 2 3" xfId="8432" xr:uid="{00000000-0005-0000-0000-0000EA050000}"/>
    <cellStyle name="60% - Accent3 7 3" xfId="8433" xr:uid="{00000000-0005-0000-0000-0000EB050000}"/>
    <cellStyle name="60% - Accent3 7 3 2" xfId="8434" xr:uid="{00000000-0005-0000-0000-0000EC050000}"/>
    <cellStyle name="60% - Accent3 7 4" xfId="8435" xr:uid="{00000000-0005-0000-0000-0000ED050000}"/>
    <cellStyle name="60% - Accent3 8" xfId="382" xr:uid="{00000000-0005-0000-0000-0000EE050000}"/>
    <cellStyle name="60% - Accent3 8 2" xfId="383" xr:uid="{00000000-0005-0000-0000-0000EF050000}"/>
    <cellStyle name="60% - Accent3 8 2 2" xfId="8436" xr:uid="{00000000-0005-0000-0000-0000F0050000}"/>
    <cellStyle name="60% - Accent3 8 2 2 2" xfId="8437" xr:uid="{00000000-0005-0000-0000-0000F1050000}"/>
    <cellStyle name="60% - Accent3 8 2 2 3" xfId="8438" xr:uid="{00000000-0005-0000-0000-0000F2050000}"/>
    <cellStyle name="60% - Accent3 8 3" xfId="8439" xr:uid="{00000000-0005-0000-0000-0000F3050000}"/>
    <cellStyle name="60% - Accent3 8 3 2" xfId="8440" xr:uid="{00000000-0005-0000-0000-0000F4050000}"/>
    <cellStyle name="60% - Accent3 8 4" xfId="8441" xr:uid="{00000000-0005-0000-0000-0000F5050000}"/>
    <cellStyle name="60% - Accent3 9" xfId="384" xr:uid="{00000000-0005-0000-0000-0000F6050000}"/>
    <cellStyle name="60% - Accent3 9 2" xfId="385" xr:uid="{00000000-0005-0000-0000-0000F7050000}"/>
    <cellStyle name="60% - Accent3 9 2 2" xfId="8442" xr:uid="{00000000-0005-0000-0000-0000F8050000}"/>
    <cellStyle name="60% - Accent3 9 2 2 2" xfId="8443" xr:uid="{00000000-0005-0000-0000-0000F9050000}"/>
    <cellStyle name="60% - Accent3 9 2 2 3" xfId="8444" xr:uid="{00000000-0005-0000-0000-0000FA050000}"/>
    <cellStyle name="60% - Accent3 9 3" xfId="8445" xr:uid="{00000000-0005-0000-0000-0000FB050000}"/>
    <cellStyle name="60% - Accent3 9 3 2" xfId="8446" xr:uid="{00000000-0005-0000-0000-0000FC050000}"/>
    <cellStyle name="60% - Accent3 9 4" xfId="8447" xr:uid="{00000000-0005-0000-0000-0000FD050000}"/>
    <cellStyle name="60% - Accent4 10" xfId="386" xr:uid="{00000000-0005-0000-0000-0000FE050000}"/>
    <cellStyle name="60% - Accent4 10 2" xfId="387" xr:uid="{00000000-0005-0000-0000-0000FF050000}"/>
    <cellStyle name="60% - Accent4 10 2 2" xfId="8448" xr:uid="{00000000-0005-0000-0000-000000060000}"/>
    <cellStyle name="60% - Accent4 10 2 2 2" xfId="8449" xr:uid="{00000000-0005-0000-0000-000001060000}"/>
    <cellStyle name="60% - Accent4 10 2 2 3" xfId="8450" xr:uid="{00000000-0005-0000-0000-000002060000}"/>
    <cellStyle name="60% - Accent4 10 3" xfId="8451" xr:uid="{00000000-0005-0000-0000-000003060000}"/>
    <cellStyle name="60% - Accent4 10 3 2" xfId="8452" xr:uid="{00000000-0005-0000-0000-000004060000}"/>
    <cellStyle name="60% - Accent4 10 4" xfId="8453" xr:uid="{00000000-0005-0000-0000-000005060000}"/>
    <cellStyle name="60% - Accent4 11" xfId="388" xr:uid="{00000000-0005-0000-0000-000006060000}"/>
    <cellStyle name="60% - Accent4 11 2" xfId="389" xr:uid="{00000000-0005-0000-0000-000007060000}"/>
    <cellStyle name="60% - Accent4 11 2 2" xfId="8454" xr:uid="{00000000-0005-0000-0000-000008060000}"/>
    <cellStyle name="60% - Accent4 11 2 2 2" xfId="8455" xr:uid="{00000000-0005-0000-0000-000009060000}"/>
    <cellStyle name="60% - Accent4 11 3" xfId="8456" xr:uid="{00000000-0005-0000-0000-00000A060000}"/>
    <cellStyle name="60% - Accent4 11 3 2" xfId="8457" xr:uid="{00000000-0005-0000-0000-00000B060000}"/>
    <cellStyle name="60% - Accent4 11 4" xfId="8458" xr:uid="{00000000-0005-0000-0000-00000C060000}"/>
    <cellStyle name="60% - Accent4 12" xfId="390" xr:uid="{00000000-0005-0000-0000-00000D060000}"/>
    <cellStyle name="60% - Accent4 12 2" xfId="8459" xr:uid="{00000000-0005-0000-0000-00000E060000}"/>
    <cellStyle name="60% - Accent4 12 2 2" xfId="8460" xr:uid="{00000000-0005-0000-0000-00000F060000}"/>
    <cellStyle name="60% - Accent4 12 2 3" xfId="8461" xr:uid="{00000000-0005-0000-0000-000010060000}"/>
    <cellStyle name="60% - Accent4 12 3" xfId="8462" xr:uid="{00000000-0005-0000-0000-000011060000}"/>
    <cellStyle name="60% - Accent4 12 3 2" xfId="8463" xr:uid="{00000000-0005-0000-0000-000012060000}"/>
    <cellStyle name="60% - Accent4 12 4" xfId="8464" xr:uid="{00000000-0005-0000-0000-000013060000}"/>
    <cellStyle name="60% - Accent4 13" xfId="391" xr:uid="{00000000-0005-0000-0000-000014060000}"/>
    <cellStyle name="60% - Accent4 13 2" xfId="8465" xr:uid="{00000000-0005-0000-0000-000015060000}"/>
    <cellStyle name="60% - Accent4 14" xfId="8466" xr:uid="{00000000-0005-0000-0000-000016060000}"/>
    <cellStyle name="60% - Accent4 14 2" xfId="8467" xr:uid="{00000000-0005-0000-0000-000017060000}"/>
    <cellStyle name="60% - Accent4 15" xfId="8468" xr:uid="{00000000-0005-0000-0000-000018060000}"/>
    <cellStyle name="60% - Accent4 2" xfId="392" xr:uid="{00000000-0005-0000-0000-000019060000}"/>
    <cellStyle name="60% - Accent4 2 2" xfId="393" xr:uid="{00000000-0005-0000-0000-00001A060000}"/>
    <cellStyle name="60% - Accent4 2 2 2" xfId="394" xr:uid="{00000000-0005-0000-0000-00001B060000}"/>
    <cellStyle name="60% - Accent4 2 2 2 2" xfId="8469" xr:uid="{00000000-0005-0000-0000-00001C060000}"/>
    <cellStyle name="60% - Accent4 2 2 3" xfId="8470" xr:uid="{00000000-0005-0000-0000-00001D060000}"/>
    <cellStyle name="60% - Accent4 2 2 3 2" xfId="8471" xr:uid="{00000000-0005-0000-0000-00001E060000}"/>
    <cellStyle name="60% - Accent4 2 2 4" xfId="8472" xr:uid="{00000000-0005-0000-0000-00001F060000}"/>
    <cellStyle name="60% - Accent4 2 3" xfId="395" xr:uid="{00000000-0005-0000-0000-000020060000}"/>
    <cellStyle name="60% - Accent4 2 3 2" xfId="396" xr:uid="{00000000-0005-0000-0000-000021060000}"/>
    <cellStyle name="60% - Accent4 2 3 2 2" xfId="8473" xr:uid="{00000000-0005-0000-0000-000022060000}"/>
    <cellStyle name="60% - Accent4 2 3 2 3" xfId="8474" xr:uid="{00000000-0005-0000-0000-000023060000}"/>
    <cellStyle name="60% - Accent4 2 3 3" xfId="8475" xr:uid="{00000000-0005-0000-0000-000024060000}"/>
    <cellStyle name="60% - Accent4 2 3 3 2" xfId="8476" xr:uid="{00000000-0005-0000-0000-000025060000}"/>
    <cellStyle name="60% - Accent4 2 3 4" xfId="8477" xr:uid="{00000000-0005-0000-0000-000026060000}"/>
    <cellStyle name="60% - Accent4 2 4" xfId="8478" xr:uid="{00000000-0005-0000-0000-000027060000}"/>
    <cellStyle name="60% - Accent4 2 4 2" xfId="8479" xr:uid="{00000000-0005-0000-0000-000028060000}"/>
    <cellStyle name="60% - Accent4 2 5" xfId="8480" xr:uid="{00000000-0005-0000-0000-000029060000}"/>
    <cellStyle name="60% - Accent4 2 6" xfId="8481" xr:uid="{00000000-0005-0000-0000-00002A060000}"/>
    <cellStyle name="60% - Accent4 3" xfId="397" xr:uid="{00000000-0005-0000-0000-00002B060000}"/>
    <cellStyle name="60% - Accent4 3 2" xfId="398" xr:uid="{00000000-0005-0000-0000-00002C060000}"/>
    <cellStyle name="60% - Accent4 3 2 2" xfId="8482" xr:uid="{00000000-0005-0000-0000-00002D060000}"/>
    <cellStyle name="60% - Accent4 3 2 2 2" xfId="8483" xr:uid="{00000000-0005-0000-0000-00002E060000}"/>
    <cellStyle name="60% - Accent4 3 2 2 3" xfId="8484" xr:uid="{00000000-0005-0000-0000-00002F060000}"/>
    <cellStyle name="60% - Accent4 3 3" xfId="8485" xr:uid="{00000000-0005-0000-0000-000030060000}"/>
    <cellStyle name="60% - Accent4 3 3 2" xfId="8486" xr:uid="{00000000-0005-0000-0000-000031060000}"/>
    <cellStyle name="60% - Accent4 3 4" xfId="8487" xr:uid="{00000000-0005-0000-0000-000032060000}"/>
    <cellStyle name="60% - Accent4 3 5" xfId="8488" xr:uid="{00000000-0005-0000-0000-000033060000}"/>
    <cellStyle name="60% - Accent4 4" xfId="399" xr:uid="{00000000-0005-0000-0000-000034060000}"/>
    <cellStyle name="60% - Accent4 4 2" xfId="400" xr:uid="{00000000-0005-0000-0000-000035060000}"/>
    <cellStyle name="60% - Accent4 4 2 2" xfId="8489" xr:uid="{00000000-0005-0000-0000-000036060000}"/>
    <cellStyle name="60% - Accent4 4 2 2 2" xfId="8490" xr:uid="{00000000-0005-0000-0000-000037060000}"/>
    <cellStyle name="60% - Accent4 4 2 2 3" xfId="8491" xr:uid="{00000000-0005-0000-0000-000038060000}"/>
    <cellStyle name="60% - Accent4 4 3" xfId="8492" xr:uid="{00000000-0005-0000-0000-000039060000}"/>
    <cellStyle name="60% - Accent4 4 3 2" xfId="8493" xr:uid="{00000000-0005-0000-0000-00003A060000}"/>
    <cellStyle name="60% - Accent4 4 4" xfId="8494" xr:uid="{00000000-0005-0000-0000-00003B060000}"/>
    <cellStyle name="60% - Accent4 5" xfId="401" xr:uid="{00000000-0005-0000-0000-00003C060000}"/>
    <cellStyle name="60% - Accent4 5 2" xfId="402" xr:uid="{00000000-0005-0000-0000-00003D060000}"/>
    <cellStyle name="60% - Accent4 5 2 2" xfId="8495" xr:uid="{00000000-0005-0000-0000-00003E060000}"/>
    <cellStyle name="60% - Accent4 5 2 2 2" xfId="8496" xr:uid="{00000000-0005-0000-0000-00003F060000}"/>
    <cellStyle name="60% - Accent4 5 2 2 3" xfId="8497" xr:uid="{00000000-0005-0000-0000-000040060000}"/>
    <cellStyle name="60% - Accent4 5 3" xfId="8498" xr:uid="{00000000-0005-0000-0000-000041060000}"/>
    <cellStyle name="60% - Accent4 5 3 2" xfId="8499" xr:uid="{00000000-0005-0000-0000-000042060000}"/>
    <cellStyle name="60% - Accent4 5 4" xfId="8500" xr:uid="{00000000-0005-0000-0000-000043060000}"/>
    <cellStyle name="60% - Accent4 6" xfId="403" xr:uid="{00000000-0005-0000-0000-000044060000}"/>
    <cellStyle name="60% - Accent4 6 2" xfId="404" xr:uid="{00000000-0005-0000-0000-000045060000}"/>
    <cellStyle name="60% - Accent4 6 2 2" xfId="8501" xr:uid="{00000000-0005-0000-0000-000046060000}"/>
    <cellStyle name="60% - Accent4 6 2 2 2" xfId="8502" xr:uid="{00000000-0005-0000-0000-000047060000}"/>
    <cellStyle name="60% - Accent4 6 2 2 3" xfId="8503" xr:uid="{00000000-0005-0000-0000-000048060000}"/>
    <cellStyle name="60% - Accent4 6 3" xfId="8504" xr:uid="{00000000-0005-0000-0000-000049060000}"/>
    <cellStyle name="60% - Accent4 6 3 2" xfId="8505" xr:uid="{00000000-0005-0000-0000-00004A060000}"/>
    <cellStyle name="60% - Accent4 6 4" xfId="8506" xr:uid="{00000000-0005-0000-0000-00004B060000}"/>
    <cellStyle name="60% - Accent4 7" xfId="405" xr:uid="{00000000-0005-0000-0000-00004C060000}"/>
    <cellStyle name="60% - Accent4 7 2" xfId="406" xr:uid="{00000000-0005-0000-0000-00004D060000}"/>
    <cellStyle name="60% - Accent4 7 2 2" xfId="8507" xr:uid="{00000000-0005-0000-0000-00004E060000}"/>
    <cellStyle name="60% - Accent4 7 2 2 2" xfId="8508" xr:uid="{00000000-0005-0000-0000-00004F060000}"/>
    <cellStyle name="60% - Accent4 7 2 2 3" xfId="8509" xr:uid="{00000000-0005-0000-0000-000050060000}"/>
    <cellStyle name="60% - Accent4 7 3" xfId="8510" xr:uid="{00000000-0005-0000-0000-000051060000}"/>
    <cellStyle name="60% - Accent4 7 3 2" xfId="8511" xr:uid="{00000000-0005-0000-0000-000052060000}"/>
    <cellStyle name="60% - Accent4 7 4" xfId="8512" xr:uid="{00000000-0005-0000-0000-000053060000}"/>
    <cellStyle name="60% - Accent4 8" xfId="407" xr:uid="{00000000-0005-0000-0000-000054060000}"/>
    <cellStyle name="60% - Accent4 8 2" xfId="408" xr:uid="{00000000-0005-0000-0000-000055060000}"/>
    <cellStyle name="60% - Accent4 8 2 2" xfId="8513" xr:uid="{00000000-0005-0000-0000-000056060000}"/>
    <cellStyle name="60% - Accent4 8 2 2 2" xfId="8514" xr:uid="{00000000-0005-0000-0000-000057060000}"/>
    <cellStyle name="60% - Accent4 8 2 2 3" xfId="8515" xr:uid="{00000000-0005-0000-0000-000058060000}"/>
    <cellStyle name="60% - Accent4 8 3" xfId="8516" xr:uid="{00000000-0005-0000-0000-000059060000}"/>
    <cellStyle name="60% - Accent4 8 3 2" xfId="8517" xr:uid="{00000000-0005-0000-0000-00005A060000}"/>
    <cellStyle name="60% - Accent4 8 4" xfId="8518" xr:uid="{00000000-0005-0000-0000-00005B060000}"/>
    <cellStyle name="60% - Accent4 9" xfId="409" xr:uid="{00000000-0005-0000-0000-00005C060000}"/>
    <cellStyle name="60% - Accent4 9 2" xfId="410" xr:uid="{00000000-0005-0000-0000-00005D060000}"/>
    <cellStyle name="60% - Accent4 9 2 2" xfId="8519" xr:uid="{00000000-0005-0000-0000-00005E060000}"/>
    <cellStyle name="60% - Accent4 9 2 2 2" xfId="8520" xr:uid="{00000000-0005-0000-0000-00005F060000}"/>
    <cellStyle name="60% - Accent4 9 2 2 3" xfId="8521" xr:uid="{00000000-0005-0000-0000-000060060000}"/>
    <cellStyle name="60% - Accent4 9 3" xfId="8522" xr:uid="{00000000-0005-0000-0000-000061060000}"/>
    <cellStyle name="60% - Accent4 9 3 2" xfId="8523" xr:uid="{00000000-0005-0000-0000-000062060000}"/>
    <cellStyle name="60% - Accent4 9 4" xfId="8524" xr:uid="{00000000-0005-0000-0000-000063060000}"/>
    <cellStyle name="60% - Accent5 10" xfId="411" xr:uid="{00000000-0005-0000-0000-000064060000}"/>
    <cellStyle name="60% - Accent5 10 2" xfId="412" xr:uid="{00000000-0005-0000-0000-000065060000}"/>
    <cellStyle name="60% - Accent5 10 2 2" xfId="8525" xr:uid="{00000000-0005-0000-0000-000066060000}"/>
    <cellStyle name="60% - Accent5 10 2 2 2" xfId="8526" xr:uid="{00000000-0005-0000-0000-000067060000}"/>
    <cellStyle name="60% - Accent5 10 2 2 3" xfId="8527" xr:uid="{00000000-0005-0000-0000-000068060000}"/>
    <cellStyle name="60% - Accent5 10 3" xfId="8528" xr:uid="{00000000-0005-0000-0000-000069060000}"/>
    <cellStyle name="60% - Accent5 10 3 2" xfId="8529" xr:uid="{00000000-0005-0000-0000-00006A060000}"/>
    <cellStyle name="60% - Accent5 10 4" xfId="8530" xr:uid="{00000000-0005-0000-0000-00006B060000}"/>
    <cellStyle name="60% - Accent5 11" xfId="413" xr:uid="{00000000-0005-0000-0000-00006C060000}"/>
    <cellStyle name="60% - Accent5 11 2" xfId="8531" xr:uid="{00000000-0005-0000-0000-00006D060000}"/>
    <cellStyle name="60% - Accent5 11 3" xfId="8532" xr:uid="{00000000-0005-0000-0000-00006E060000}"/>
    <cellStyle name="60% - Accent5 12" xfId="8533" xr:uid="{00000000-0005-0000-0000-00006F060000}"/>
    <cellStyle name="60% - Accent5 12 2" xfId="8534" xr:uid="{00000000-0005-0000-0000-000070060000}"/>
    <cellStyle name="60% - Accent5 12 2 2" xfId="8535" xr:uid="{00000000-0005-0000-0000-000071060000}"/>
    <cellStyle name="60% - Accent5 12 3" xfId="8536" xr:uid="{00000000-0005-0000-0000-000072060000}"/>
    <cellStyle name="60% - Accent5 13" xfId="8537" xr:uid="{00000000-0005-0000-0000-000073060000}"/>
    <cellStyle name="60% - Accent5 13 2" xfId="8538" xr:uid="{00000000-0005-0000-0000-000074060000}"/>
    <cellStyle name="60% - Accent5 2" xfId="414" xr:uid="{00000000-0005-0000-0000-000075060000}"/>
    <cellStyle name="60% - Accent5 2 2" xfId="415" xr:uid="{00000000-0005-0000-0000-000076060000}"/>
    <cellStyle name="60% - Accent5 2 2 2" xfId="8539" xr:uid="{00000000-0005-0000-0000-000077060000}"/>
    <cellStyle name="60% - Accent5 2 2 3" xfId="8540" xr:uid="{00000000-0005-0000-0000-000078060000}"/>
    <cellStyle name="60% - Accent5 2 3" xfId="416" xr:uid="{00000000-0005-0000-0000-000079060000}"/>
    <cellStyle name="60% - Accent5 2 3 2" xfId="8541" xr:uid="{00000000-0005-0000-0000-00007A060000}"/>
    <cellStyle name="60% - Accent5 2 3 2 2" xfId="8542" xr:uid="{00000000-0005-0000-0000-00007B060000}"/>
    <cellStyle name="60% - Accent5 2 3 3" xfId="8543" xr:uid="{00000000-0005-0000-0000-00007C060000}"/>
    <cellStyle name="60% - Accent5 2 4" xfId="8544" xr:uid="{00000000-0005-0000-0000-00007D060000}"/>
    <cellStyle name="60% - Accent5 2 4 2" xfId="8545" xr:uid="{00000000-0005-0000-0000-00007E060000}"/>
    <cellStyle name="60% - Accent5 2 5" xfId="8546" xr:uid="{00000000-0005-0000-0000-00007F060000}"/>
    <cellStyle name="60% - Accent5 2 6" xfId="8547" xr:uid="{00000000-0005-0000-0000-000080060000}"/>
    <cellStyle name="60% - Accent5 3" xfId="417" xr:uid="{00000000-0005-0000-0000-000081060000}"/>
    <cellStyle name="60% - Accent5 3 2" xfId="418" xr:uid="{00000000-0005-0000-0000-000082060000}"/>
    <cellStyle name="60% - Accent5 3 2 2" xfId="8548" xr:uid="{00000000-0005-0000-0000-000083060000}"/>
    <cellStyle name="60% - Accent5 3 2 2 2" xfId="8549" xr:uid="{00000000-0005-0000-0000-000084060000}"/>
    <cellStyle name="60% - Accent5 3 2 2 3" xfId="8550" xr:uid="{00000000-0005-0000-0000-000085060000}"/>
    <cellStyle name="60% - Accent5 3 3" xfId="8551" xr:uid="{00000000-0005-0000-0000-000086060000}"/>
    <cellStyle name="60% - Accent5 3 3 2" xfId="8552" xr:uid="{00000000-0005-0000-0000-000087060000}"/>
    <cellStyle name="60% - Accent5 3 4" xfId="8553" xr:uid="{00000000-0005-0000-0000-000088060000}"/>
    <cellStyle name="60% - Accent5 4" xfId="419" xr:uid="{00000000-0005-0000-0000-000089060000}"/>
    <cellStyle name="60% - Accent5 4 2" xfId="420" xr:uid="{00000000-0005-0000-0000-00008A060000}"/>
    <cellStyle name="60% - Accent5 4 2 2" xfId="8554" xr:uid="{00000000-0005-0000-0000-00008B060000}"/>
    <cellStyle name="60% - Accent5 4 2 2 2" xfId="8555" xr:uid="{00000000-0005-0000-0000-00008C060000}"/>
    <cellStyle name="60% - Accent5 4 2 2 3" xfId="8556" xr:uid="{00000000-0005-0000-0000-00008D060000}"/>
    <cellStyle name="60% - Accent5 4 3" xfId="8557" xr:uid="{00000000-0005-0000-0000-00008E060000}"/>
    <cellStyle name="60% - Accent5 4 3 2" xfId="8558" xr:uid="{00000000-0005-0000-0000-00008F060000}"/>
    <cellStyle name="60% - Accent5 4 4" xfId="8559" xr:uid="{00000000-0005-0000-0000-000090060000}"/>
    <cellStyle name="60% - Accent5 5" xfId="421" xr:uid="{00000000-0005-0000-0000-000091060000}"/>
    <cellStyle name="60% - Accent5 5 2" xfId="422" xr:uid="{00000000-0005-0000-0000-000092060000}"/>
    <cellStyle name="60% - Accent5 5 2 2" xfId="8560" xr:uid="{00000000-0005-0000-0000-000093060000}"/>
    <cellStyle name="60% - Accent5 5 2 2 2" xfId="8561" xr:uid="{00000000-0005-0000-0000-000094060000}"/>
    <cellStyle name="60% - Accent5 5 2 2 3" xfId="8562" xr:uid="{00000000-0005-0000-0000-000095060000}"/>
    <cellStyle name="60% - Accent5 5 3" xfId="8563" xr:uid="{00000000-0005-0000-0000-000096060000}"/>
    <cellStyle name="60% - Accent5 5 3 2" xfId="8564" xr:uid="{00000000-0005-0000-0000-000097060000}"/>
    <cellStyle name="60% - Accent5 5 4" xfId="8565" xr:uid="{00000000-0005-0000-0000-000098060000}"/>
    <cellStyle name="60% - Accent5 6" xfId="423" xr:uid="{00000000-0005-0000-0000-000099060000}"/>
    <cellStyle name="60% - Accent5 6 2" xfId="424" xr:uid="{00000000-0005-0000-0000-00009A060000}"/>
    <cellStyle name="60% - Accent5 6 2 2" xfId="8566" xr:uid="{00000000-0005-0000-0000-00009B060000}"/>
    <cellStyle name="60% - Accent5 6 2 2 2" xfId="8567" xr:uid="{00000000-0005-0000-0000-00009C060000}"/>
    <cellStyle name="60% - Accent5 6 2 2 3" xfId="8568" xr:uid="{00000000-0005-0000-0000-00009D060000}"/>
    <cellStyle name="60% - Accent5 6 3" xfId="8569" xr:uid="{00000000-0005-0000-0000-00009E060000}"/>
    <cellStyle name="60% - Accent5 6 3 2" xfId="8570" xr:uid="{00000000-0005-0000-0000-00009F060000}"/>
    <cellStyle name="60% - Accent5 6 4" xfId="8571" xr:uid="{00000000-0005-0000-0000-0000A0060000}"/>
    <cellStyle name="60% - Accent5 7" xfId="425" xr:uid="{00000000-0005-0000-0000-0000A1060000}"/>
    <cellStyle name="60% - Accent5 7 2" xfId="426" xr:uid="{00000000-0005-0000-0000-0000A2060000}"/>
    <cellStyle name="60% - Accent5 7 2 2" xfId="8572" xr:uid="{00000000-0005-0000-0000-0000A3060000}"/>
    <cellStyle name="60% - Accent5 7 2 2 2" xfId="8573" xr:uid="{00000000-0005-0000-0000-0000A4060000}"/>
    <cellStyle name="60% - Accent5 7 2 2 3" xfId="8574" xr:uid="{00000000-0005-0000-0000-0000A5060000}"/>
    <cellStyle name="60% - Accent5 7 3" xfId="8575" xr:uid="{00000000-0005-0000-0000-0000A6060000}"/>
    <cellStyle name="60% - Accent5 7 3 2" xfId="8576" xr:uid="{00000000-0005-0000-0000-0000A7060000}"/>
    <cellStyle name="60% - Accent5 7 4" xfId="8577" xr:uid="{00000000-0005-0000-0000-0000A8060000}"/>
    <cellStyle name="60% - Accent5 8" xfId="427" xr:uid="{00000000-0005-0000-0000-0000A9060000}"/>
    <cellStyle name="60% - Accent5 8 2" xfId="428" xr:uid="{00000000-0005-0000-0000-0000AA060000}"/>
    <cellStyle name="60% - Accent5 8 2 2" xfId="8578" xr:uid="{00000000-0005-0000-0000-0000AB060000}"/>
    <cellStyle name="60% - Accent5 8 2 2 2" xfId="8579" xr:uid="{00000000-0005-0000-0000-0000AC060000}"/>
    <cellStyle name="60% - Accent5 8 2 2 3" xfId="8580" xr:uid="{00000000-0005-0000-0000-0000AD060000}"/>
    <cellStyle name="60% - Accent5 8 3" xfId="8581" xr:uid="{00000000-0005-0000-0000-0000AE060000}"/>
    <cellStyle name="60% - Accent5 8 3 2" xfId="8582" xr:uid="{00000000-0005-0000-0000-0000AF060000}"/>
    <cellStyle name="60% - Accent5 8 4" xfId="8583" xr:uid="{00000000-0005-0000-0000-0000B0060000}"/>
    <cellStyle name="60% - Accent5 9" xfId="429" xr:uid="{00000000-0005-0000-0000-0000B1060000}"/>
    <cellStyle name="60% - Accent5 9 2" xfId="430" xr:uid="{00000000-0005-0000-0000-0000B2060000}"/>
    <cellStyle name="60% - Accent5 9 2 2" xfId="8584" xr:uid="{00000000-0005-0000-0000-0000B3060000}"/>
    <cellStyle name="60% - Accent5 9 2 2 2" xfId="8585" xr:uid="{00000000-0005-0000-0000-0000B4060000}"/>
    <cellStyle name="60% - Accent5 9 2 2 3" xfId="8586" xr:uid="{00000000-0005-0000-0000-0000B5060000}"/>
    <cellStyle name="60% - Accent5 9 3" xfId="8587" xr:uid="{00000000-0005-0000-0000-0000B6060000}"/>
    <cellStyle name="60% - Accent5 9 3 2" xfId="8588" xr:uid="{00000000-0005-0000-0000-0000B7060000}"/>
    <cellStyle name="60% - Accent5 9 4" xfId="8589" xr:uid="{00000000-0005-0000-0000-0000B8060000}"/>
    <cellStyle name="60% - Accent6 10" xfId="431" xr:uid="{00000000-0005-0000-0000-0000B9060000}"/>
    <cellStyle name="60% - Accent6 10 2" xfId="432" xr:uid="{00000000-0005-0000-0000-0000BA060000}"/>
    <cellStyle name="60% - Accent6 10 2 2" xfId="8590" xr:uid="{00000000-0005-0000-0000-0000BB060000}"/>
    <cellStyle name="60% - Accent6 10 2 2 2" xfId="8591" xr:uid="{00000000-0005-0000-0000-0000BC060000}"/>
    <cellStyle name="60% - Accent6 10 2 2 3" xfId="8592" xr:uid="{00000000-0005-0000-0000-0000BD060000}"/>
    <cellStyle name="60% - Accent6 10 3" xfId="8593" xr:uid="{00000000-0005-0000-0000-0000BE060000}"/>
    <cellStyle name="60% - Accent6 10 3 2" xfId="8594" xr:uid="{00000000-0005-0000-0000-0000BF060000}"/>
    <cellStyle name="60% - Accent6 10 4" xfId="8595" xr:uid="{00000000-0005-0000-0000-0000C0060000}"/>
    <cellStyle name="60% - Accent6 11" xfId="433" xr:uid="{00000000-0005-0000-0000-0000C1060000}"/>
    <cellStyle name="60% - Accent6 11 2" xfId="434" xr:uid="{00000000-0005-0000-0000-0000C2060000}"/>
    <cellStyle name="60% - Accent6 11 2 2" xfId="8596" xr:uid="{00000000-0005-0000-0000-0000C3060000}"/>
    <cellStyle name="60% - Accent6 11 2 2 2" xfId="8597" xr:uid="{00000000-0005-0000-0000-0000C4060000}"/>
    <cellStyle name="60% - Accent6 11 3" xfId="8598" xr:uid="{00000000-0005-0000-0000-0000C5060000}"/>
    <cellStyle name="60% - Accent6 11 3 2" xfId="8599" xr:uid="{00000000-0005-0000-0000-0000C6060000}"/>
    <cellStyle name="60% - Accent6 11 4" xfId="8600" xr:uid="{00000000-0005-0000-0000-0000C7060000}"/>
    <cellStyle name="60% - Accent6 12" xfId="435" xr:uid="{00000000-0005-0000-0000-0000C8060000}"/>
    <cellStyle name="60% - Accent6 12 2" xfId="8601" xr:uid="{00000000-0005-0000-0000-0000C9060000}"/>
    <cellStyle name="60% - Accent6 12 2 2" xfId="8602" xr:uid="{00000000-0005-0000-0000-0000CA060000}"/>
    <cellStyle name="60% - Accent6 12 2 3" xfId="8603" xr:uid="{00000000-0005-0000-0000-0000CB060000}"/>
    <cellStyle name="60% - Accent6 12 3" xfId="8604" xr:uid="{00000000-0005-0000-0000-0000CC060000}"/>
    <cellStyle name="60% - Accent6 12 3 2" xfId="8605" xr:uid="{00000000-0005-0000-0000-0000CD060000}"/>
    <cellStyle name="60% - Accent6 12 4" xfId="8606" xr:uid="{00000000-0005-0000-0000-0000CE060000}"/>
    <cellStyle name="60% - Accent6 13" xfId="436" xr:uid="{00000000-0005-0000-0000-0000CF060000}"/>
    <cellStyle name="60% - Accent6 13 2" xfId="8607" xr:uid="{00000000-0005-0000-0000-0000D0060000}"/>
    <cellStyle name="60% - Accent6 14" xfId="8608" xr:uid="{00000000-0005-0000-0000-0000D1060000}"/>
    <cellStyle name="60% - Accent6 14 2" xfId="8609" xr:uid="{00000000-0005-0000-0000-0000D2060000}"/>
    <cellStyle name="60% - Accent6 15" xfId="8610" xr:uid="{00000000-0005-0000-0000-0000D3060000}"/>
    <cellStyle name="60% - Accent6 2" xfId="437" xr:uid="{00000000-0005-0000-0000-0000D4060000}"/>
    <cellStyle name="60% - Accent6 2 2" xfId="438" xr:uid="{00000000-0005-0000-0000-0000D5060000}"/>
    <cellStyle name="60% - Accent6 2 2 2" xfId="439" xr:uid="{00000000-0005-0000-0000-0000D6060000}"/>
    <cellStyle name="60% - Accent6 2 2 2 2" xfId="8611" xr:uid="{00000000-0005-0000-0000-0000D7060000}"/>
    <cellStyle name="60% - Accent6 2 2 3" xfId="8612" xr:uid="{00000000-0005-0000-0000-0000D8060000}"/>
    <cellStyle name="60% - Accent6 2 2 3 2" xfId="8613" xr:uid="{00000000-0005-0000-0000-0000D9060000}"/>
    <cellStyle name="60% - Accent6 2 2 4" xfId="8614" xr:uid="{00000000-0005-0000-0000-0000DA060000}"/>
    <cellStyle name="60% - Accent6 2 3" xfId="440" xr:uid="{00000000-0005-0000-0000-0000DB060000}"/>
    <cellStyle name="60% - Accent6 2 3 2" xfId="441" xr:uid="{00000000-0005-0000-0000-0000DC060000}"/>
    <cellStyle name="60% - Accent6 2 3 2 2" xfId="8615" xr:uid="{00000000-0005-0000-0000-0000DD060000}"/>
    <cellStyle name="60% - Accent6 2 3 2 3" xfId="8616" xr:uid="{00000000-0005-0000-0000-0000DE060000}"/>
    <cellStyle name="60% - Accent6 2 3 3" xfId="8617" xr:uid="{00000000-0005-0000-0000-0000DF060000}"/>
    <cellStyle name="60% - Accent6 2 3 3 2" xfId="8618" xr:uid="{00000000-0005-0000-0000-0000E0060000}"/>
    <cellStyle name="60% - Accent6 2 3 4" xfId="8619" xr:uid="{00000000-0005-0000-0000-0000E1060000}"/>
    <cellStyle name="60% - Accent6 2 4" xfId="8620" xr:uid="{00000000-0005-0000-0000-0000E2060000}"/>
    <cellStyle name="60% - Accent6 2 4 2" xfId="8621" xr:uid="{00000000-0005-0000-0000-0000E3060000}"/>
    <cellStyle name="60% - Accent6 2 5" xfId="8622" xr:uid="{00000000-0005-0000-0000-0000E4060000}"/>
    <cellStyle name="60% - Accent6 2 6" xfId="8623" xr:uid="{00000000-0005-0000-0000-0000E5060000}"/>
    <cellStyle name="60% - Accent6 3" xfId="442" xr:uid="{00000000-0005-0000-0000-0000E6060000}"/>
    <cellStyle name="60% - Accent6 3 2" xfId="443" xr:uid="{00000000-0005-0000-0000-0000E7060000}"/>
    <cellStyle name="60% - Accent6 3 2 2" xfId="8624" xr:uid="{00000000-0005-0000-0000-0000E8060000}"/>
    <cellStyle name="60% - Accent6 3 2 2 2" xfId="8625" xr:uid="{00000000-0005-0000-0000-0000E9060000}"/>
    <cellStyle name="60% - Accent6 3 2 2 3" xfId="8626" xr:uid="{00000000-0005-0000-0000-0000EA060000}"/>
    <cellStyle name="60% - Accent6 3 3" xfId="8627" xr:uid="{00000000-0005-0000-0000-0000EB060000}"/>
    <cellStyle name="60% - Accent6 3 3 2" xfId="8628" xr:uid="{00000000-0005-0000-0000-0000EC060000}"/>
    <cellStyle name="60% - Accent6 3 4" xfId="8629" xr:uid="{00000000-0005-0000-0000-0000ED060000}"/>
    <cellStyle name="60% - Accent6 3 5" xfId="8630" xr:uid="{00000000-0005-0000-0000-0000EE060000}"/>
    <cellStyle name="60% - Accent6 4" xfId="444" xr:uid="{00000000-0005-0000-0000-0000EF060000}"/>
    <cellStyle name="60% - Accent6 4 2" xfId="445" xr:uid="{00000000-0005-0000-0000-0000F0060000}"/>
    <cellStyle name="60% - Accent6 4 2 2" xfId="8631" xr:uid="{00000000-0005-0000-0000-0000F1060000}"/>
    <cellStyle name="60% - Accent6 4 2 2 2" xfId="8632" xr:uid="{00000000-0005-0000-0000-0000F2060000}"/>
    <cellStyle name="60% - Accent6 4 2 2 3" xfId="8633" xr:uid="{00000000-0005-0000-0000-0000F3060000}"/>
    <cellStyle name="60% - Accent6 4 3" xfId="8634" xr:uid="{00000000-0005-0000-0000-0000F4060000}"/>
    <cellStyle name="60% - Accent6 4 3 2" xfId="8635" xr:uid="{00000000-0005-0000-0000-0000F5060000}"/>
    <cellStyle name="60% - Accent6 4 4" xfId="8636" xr:uid="{00000000-0005-0000-0000-0000F6060000}"/>
    <cellStyle name="60% - Accent6 5" xfId="446" xr:uid="{00000000-0005-0000-0000-0000F7060000}"/>
    <cellStyle name="60% - Accent6 5 2" xfId="447" xr:uid="{00000000-0005-0000-0000-0000F8060000}"/>
    <cellStyle name="60% - Accent6 5 2 2" xfId="8637" xr:uid="{00000000-0005-0000-0000-0000F9060000}"/>
    <cellStyle name="60% - Accent6 5 2 2 2" xfId="8638" xr:uid="{00000000-0005-0000-0000-0000FA060000}"/>
    <cellStyle name="60% - Accent6 5 2 2 3" xfId="8639" xr:uid="{00000000-0005-0000-0000-0000FB060000}"/>
    <cellStyle name="60% - Accent6 5 3" xfId="8640" xr:uid="{00000000-0005-0000-0000-0000FC060000}"/>
    <cellStyle name="60% - Accent6 5 3 2" xfId="8641" xr:uid="{00000000-0005-0000-0000-0000FD060000}"/>
    <cellStyle name="60% - Accent6 5 4" xfId="8642" xr:uid="{00000000-0005-0000-0000-0000FE060000}"/>
    <cellStyle name="60% - Accent6 6" xfId="448" xr:uid="{00000000-0005-0000-0000-0000FF060000}"/>
    <cellStyle name="60% - Accent6 6 2" xfId="449" xr:uid="{00000000-0005-0000-0000-000000070000}"/>
    <cellStyle name="60% - Accent6 6 2 2" xfId="8643" xr:uid="{00000000-0005-0000-0000-000001070000}"/>
    <cellStyle name="60% - Accent6 6 2 2 2" xfId="8644" xr:uid="{00000000-0005-0000-0000-000002070000}"/>
    <cellStyle name="60% - Accent6 6 2 2 3" xfId="8645" xr:uid="{00000000-0005-0000-0000-000003070000}"/>
    <cellStyle name="60% - Accent6 6 3" xfId="8646" xr:uid="{00000000-0005-0000-0000-000004070000}"/>
    <cellStyle name="60% - Accent6 6 3 2" xfId="8647" xr:uid="{00000000-0005-0000-0000-000005070000}"/>
    <cellStyle name="60% - Accent6 6 4" xfId="8648" xr:uid="{00000000-0005-0000-0000-000006070000}"/>
    <cellStyle name="60% - Accent6 7" xfId="450" xr:uid="{00000000-0005-0000-0000-000007070000}"/>
    <cellStyle name="60% - Accent6 7 2" xfId="451" xr:uid="{00000000-0005-0000-0000-000008070000}"/>
    <cellStyle name="60% - Accent6 7 2 2" xfId="8649" xr:uid="{00000000-0005-0000-0000-000009070000}"/>
    <cellStyle name="60% - Accent6 7 2 2 2" xfId="8650" xr:uid="{00000000-0005-0000-0000-00000A070000}"/>
    <cellStyle name="60% - Accent6 7 2 2 3" xfId="8651" xr:uid="{00000000-0005-0000-0000-00000B070000}"/>
    <cellStyle name="60% - Accent6 7 3" xfId="8652" xr:uid="{00000000-0005-0000-0000-00000C070000}"/>
    <cellStyle name="60% - Accent6 7 3 2" xfId="8653" xr:uid="{00000000-0005-0000-0000-00000D070000}"/>
    <cellStyle name="60% - Accent6 7 4" xfId="8654" xr:uid="{00000000-0005-0000-0000-00000E070000}"/>
    <cellStyle name="60% - Accent6 8" xfId="452" xr:uid="{00000000-0005-0000-0000-00000F070000}"/>
    <cellStyle name="60% - Accent6 8 2" xfId="453" xr:uid="{00000000-0005-0000-0000-000010070000}"/>
    <cellStyle name="60% - Accent6 8 2 2" xfId="8655" xr:uid="{00000000-0005-0000-0000-000011070000}"/>
    <cellStyle name="60% - Accent6 8 2 2 2" xfId="8656" xr:uid="{00000000-0005-0000-0000-000012070000}"/>
    <cellStyle name="60% - Accent6 8 2 2 3" xfId="8657" xr:uid="{00000000-0005-0000-0000-000013070000}"/>
    <cellStyle name="60% - Accent6 8 3" xfId="8658" xr:uid="{00000000-0005-0000-0000-000014070000}"/>
    <cellStyle name="60% - Accent6 8 3 2" xfId="8659" xr:uid="{00000000-0005-0000-0000-000015070000}"/>
    <cellStyle name="60% - Accent6 8 4" xfId="8660" xr:uid="{00000000-0005-0000-0000-000016070000}"/>
    <cellStyle name="60% - Accent6 9" xfId="454" xr:uid="{00000000-0005-0000-0000-000017070000}"/>
    <cellStyle name="60% - Accent6 9 2" xfId="455" xr:uid="{00000000-0005-0000-0000-000018070000}"/>
    <cellStyle name="60% - Accent6 9 2 2" xfId="8661" xr:uid="{00000000-0005-0000-0000-000019070000}"/>
    <cellStyle name="60% - Accent6 9 2 2 2" xfId="8662" xr:uid="{00000000-0005-0000-0000-00001A070000}"/>
    <cellStyle name="60% - Accent6 9 2 2 3" xfId="8663" xr:uid="{00000000-0005-0000-0000-00001B070000}"/>
    <cellStyle name="60% - Accent6 9 3" xfId="8664" xr:uid="{00000000-0005-0000-0000-00001C070000}"/>
    <cellStyle name="60% - Accent6 9 3 2" xfId="8665" xr:uid="{00000000-0005-0000-0000-00001D070000}"/>
    <cellStyle name="60% - Accent6 9 4" xfId="8666" xr:uid="{00000000-0005-0000-0000-00001E070000}"/>
    <cellStyle name="Accent1 10" xfId="456" xr:uid="{00000000-0005-0000-0000-00001F070000}"/>
    <cellStyle name="Accent1 10 2" xfId="457" xr:uid="{00000000-0005-0000-0000-000020070000}"/>
    <cellStyle name="Accent1 10 2 2" xfId="8667" xr:uid="{00000000-0005-0000-0000-000021070000}"/>
    <cellStyle name="Accent1 10 2 2 2" xfId="8668" xr:uid="{00000000-0005-0000-0000-000022070000}"/>
    <cellStyle name="Accent1 10 2 2 3" xfId="8669" xr:uid="{00000000-0005-0000-0000-000023070000}"/>
    <cellStyle name="Accent1 10 3" xfId="8670" xr:uid="{00000000-0005-0000-0000-000024070000}"/>
    <cellStyle name="Accent1 10 3 2" xfId="8671" xr:uid="{00000000-0005-0000-0000-000025070000}"/>
    <cellStyle name="Accent1 10 4" xfId="8672" xr:uid="{00000000-0005-0000-0000-000026070000}"/>
    <cellStyle name="Accent1 11" xfId="458" xr:uid="{00000000-0005-0000-0000-000027070000}"/>
    <cellStyle name="Accent1 11 2" xfId="459" xr:uid="{00000000-0005-0000-0000-000028070000}"/>
    <cellStyle name="Accent1 11 2 2" xfId="8673" xr:uid="{00000000-0005-0000-0000-000029070000}"/>
    <cellStyle name="Accent1 11 2 2 2" xfId="8674" xr:uid="{00000000-0005-0000-0000-00002A070000}"/>
    <cellStyle name="Accent1 11 3" xfId="8675" xr:uid="{00000000-0005-0000-0000-00002B070000}"/>
    <cellStyle name="Accent1 11 3 2" xfId="8676" xr:uid="{00000000-0005-0000-0000-00002C070000}"/>
    <cellStyle name="Accent1 11 4" xfId="8677" xr:uid="{00000000-0005-0000-0000-00002D070000}"/>
    <cellStyle name="Accent1 12" xfId="460" xr:uid="{00000000-0005-0000-0000-00002E070000}"/>
    <cellStyle name="Accent1 12 2" xfId="8678" xr:uid="{00000000-0005-0000-0000-00002F070000}"/>
    <cellStyle name="Accent1 12 2 2" xfId="8679" xr:uid="{00000000-0005-0000-0000-000030070000}"/>
    <cellStyle name="Accent1 12 2 3" xfId="8680" xr:uid="{00000000-0005-0000-0000-000031070000}"/>
    <cellStyle name="Accent1 12 3" xfId="8681" xr:uid="{00000000-0005-0000-0000-000032070000}"/>
    <cellStyle name="Accent1 12 3 2" xfId="8682" xr:uid="{00000000-0005-0000-0000-000033070000}"/>
    <cellStyle name="Accent1 12 4" xfId="8683" xr:uid="{00000000-0005-0000-0000-000034070000}"/>
    <cellStyle name="Accent1 13" xfId="461" xr:uid="{00000000-0005-0000-0000-000035070000}"/>
    <cellStyle name="Accent1 13 2" xfId="8684" xr:uid="{00000000-0005-0000-0000-000036070000}"/>
    <cellStyle name="Accent1 14" xfId="8685" xr:uid="{00000000-0005-0000-0000-000037070000}"/>
    <cellStyle name="Accent1 14 2" xfId="8686" xr:uid="{00000000-0005-0000-0000-000038070000}"/>
    <cellStyle name="Accent1 15" xfId="8687" xr:uid="{00000000-0005-0000-0000-000039070000}"/>
    <cellStyle name="Accent1 2" xfId="462" xr:uid="{00000000-0005-0000-0000-00003A070000}"/>
    <cellStyle name="Accent1 2 2" xfId="463" xr:uid="{00000000-0005-0000-0000-00003B070000}"/>
    <cellStyle name="Accent1 2 2 2" xfId="464" xr:uid="{00000000-0005-0000-0000-00003C070000}"/>
    <cellStyle name="Accent1 2 2 2 2" xfId="8688" xr:uid="{00000000-0005-0000-0000-00003D070000}"/>
    <cellStyle name="Accent1 2 2 3" xfId="8689" xr:uid="{00000000-0005-0000-0000-00003E070000}"/>
    <cellStyle name="Accent1 2 2 3 2" xfId="8690" xr:uid="{00000000-0005-0000-0000-00003F070000}"/>
    <cellStyle name="Accent1 2 2 4" xfId="8691" xr:uid="{00000000-0005-0000-0000-000040070000}"/>
    <cellStyle name="Accent1 2 3" xfId="465" xr:uid="{00000000-0005-0000-0000-000041070000}"/>
    <cellStyle name="Accent1 2 3 2" xfId="466" xr:uid="{00000000-0005-0000-0000-000042070000}"/>
    <cellStyle name="Accent1 2 3 2 2" xfId="8692" xr:uid="{00000000-0005-0000-0000-000043070000}"/>
    <cellStyle name="Accent1 2 3 2 3" xfId="8693" xr:uid="{00000000-0005-0000-0000-000044070000}"/>
    <cellStyle name="Accent1 2 3 3" xfId="8694" xr:uid="{00000000-0005-0000-0000-000045070000}"/>
    <cellStyle name="Accent1 2 3 3 2" xfId="8695" xr:uid="{00000000-0005-0000-0000-000046070000}"/>
    <cellStyle name="Accent1 2 3 4" xfId="8696" xr:uid="{00000000-0005-0000-0000-000047070000}"/>
    <cellStyle name="Accent1 2 4" xfId="8697" xr:uid="{00000000-0005-0000-0000-000048070000}"/>
    <cellStyle name="Accent1 2 4 2" xfId="8698" xr:uid="{00000000-0005-0000-0000-000049070000}"/>
    <cellStyle name="Accent1 2 5" xfId="8699" xr:uid="{00000000-0005-0000-0000-00004A070000}"/>
    <cellStyle name="Accent1 2 6" xfId="8700" xr:uid="{00000000-0005-0000-0000-00004B070000}"/>
    <cellStyle name="Accent1 3" xfId="467" xr:uid="{00000000-0005-0000-0000-00004C070000}"/>
    <cellStyle name="Accent1 3 2" xfId="468" xr:uid="{00000000-0005-0000-0000-00004D070000}"/>
    <cellStyle name="Accent1 3 2 2" xfId="8701" xr:uid="{00000000-0005-0000-0000-00004E070000}"/>
    <cellStyle name="Accent1 3 2 2 2" xfId="8702" xr:uid="{00000000-0005-0000-0000-00004F070000}"/>
    <cellStyle name="Accent1 3 2 2 3" xfId="8703" xr:uid="{00000000-0005-0000-0000-000050070000}"/>
    <cellStyle name="Accent1 3 3" xfId="8704" xr:uid="{00000000-0005-0000-0000-000051070000}"/>
    <cellStyle name="Accent1 3 3 2" xfId="8705" xr:uid="{00000000-0005-0000-0000-000052070000}"/>
    <cellStyle name="Accent1 3 4" xfId="8706" xr:uid="{00000000-0005-0000-0000-000053070000}"/>
    <cellStyle name="Accent1 3 5" xfId="8707" xr:uid="{00000000-0005-0000-0000-000054070000}"/>
    <cellStyle name="Accent1 4" xfId="469" xr:uid="{00000000-0005-0000-0000-000055070000}"/>
    <cellStyle name="Accent1 4 2" xfId="470" xr:uid="{00000000-0005-0000-0000-000056070000}"/>
    <cellStyle name="Accent1 4 2 2" xfId="8708" xr:uid="{00000000-0005-0000-0000-000057070000}"/>
    <cellStyle name="Accent1 4 2 2 2" xfId="8709" xr:uid="{00000000-0005-0000-0000-000058070000}"/>
    <cellStyle name="Accent1 4 2 2 3" xfId="8710" xr:uid="{00000000-0005-0000-0000-000059070000}"/>
    <cellStyle name="Accent1 4 3" xfId="8711" xr:uid="{00000000-0005-0000-0000-00005A070000}"/>
    <cellStyle name="Accent1 4 3 2" xfId="8712" xr:uid="{00000000-0005-0000-0000-00005B070000}"/>
    <cellStyle name="Accent1 4 4" xfId="8713" xr:uid="{00000000-0005-0000-0000-00005C070000}"/>
    <cellStyle name="Accent1 5" xfId="471" xr:uid="{00000000-0005-0000-0000-00005D070000}"/>
    <cellStyle name="Accent1 5 2" xfId="472" xr:uid="{00000000-0005-0000-0000-00005E070000}"/>
    <cellStyle name="Accent1 5 2 2" xfId="8714" xr:uid="{00000000-0005-0000-0000-00005F070000}"/>
    <cellStyle name="Accent1 5 2 2 2" xfId="8715" xr:uid="{00000000-0005-0000-0000-000060070000}"/>
    <cellStyle name="Accent1 5 2 2 3" xfId="8716" xr:uid="{00000000-0005-0000-0000-000061070000}"/>
    <cellStyle name="Accent1 5 3" xfId="8717" xr:uid="{00000000-0005-0000-0000-000062070000}"/>
    <cellStyle name="Accent1 5 3 2" xfId="8718" xr:uid="{00000000-0005-0000-0000-000063070000}"/>
    <cellStyle name="Accent1 5 4" xfId="8719" xr:uid="{00000000-0005-0000-0000-000064070000}"/>
    <cellStyle name="Accent1 6" xfId="473" xr:uid="{00000000-0005-0000-0000-000065070000}"/>
    <cellStyle name="Accent1 6 2" xfId="474" xr:uid="{00000000-0005-0000-0000-000066070000}"/>
    <cellStyle name="Accent1 6 2 2" xfId="8720" xr:uid="{00000000-0005-0000-0000-000067070000}"/>
    <cellStyle name="Accent1 6 2 2 2" xfId="8721" xr:uid="{00000000-0005-0000-0000-000068070000}"/>
    <cellStyle name="Accent1 6 2 2 3" xfId="8722" xr:uid="{00000000-0005-0000-0000-000069070000}"/>
    <cellStyle name="Accent1 6 3" xfId="8723" xr:uid="{00000000-0005-0000-0000-00006A070000}"/>
    <cellStyle name="Accent1 6 3 2" xfId="8724" xr:uid="{00000000-0005-0000-0000-00006B070000}"/>
    <cellStyle name="Accent1 6 4" xfId="8725" xr:uid="{00000000-0005-0000-0000-00006C070000}"/>
    <cellStyle name="Accent1 7" xfId="475" xr:uid="{00000000-0005-0000-0000-00006D070000}"/>
    <cellStyle name="Accent1 7 2" xfId="476" xr:uid="{00000000-0005-0000-0000-00006E070000}"/>
    <cellStyle name="Accent1 7 2 2" xfId="8726" xr:uid="{00000000-0005-0000-0000-00006F070000}"/>
    <cellStyle name="Accent1 7 2 2 2" xfId="8727" xr:uid="{00000000-0005-0000-0000-000070070000}"/>
    <cellStyle name="Accent1 7 2 2 3" xfId="8728" xr:uid="{00000000-0005-0000-0000-000071070000}"/>
    <cellStyle name="Accent1 7 3" xfId="8729" xr:uid="{00000000-0005-0000-0000-000072070000}"/>
    <cellStyle name="Accent1 7 3 2" xfId="8730" xr:uid="{00000000-0005-0000-0000-000073070000}"/>
    <cellStyle name="Accent1 7 4" xfId="8731" xr:uid="{00000000-0005-0000-0000-000074070000}"/>
    <cellStyle name="Accent1 8" xfId="477" xr:uid="{00000000-0005-0000-0000-000075070000}"/>
    <cellStyle name="Accent1 8 2" xfId="478" xr:uid="{00000000-0005-0000-0000-000076070000}"/>
    <cellStyle name="Accent1 8 2 2" xfId="8732" xr:uid="{00000000-0005-0000-0000-000077070000}"/>
    <cellStyle name="Accent1 8 2 2 2" xfId="8733" xr:uid="{00000000-0005-0000-0000-000078070000}"/>
    <cellStyle name="Accent1 8 2 2 3" xfId="8734" xr:uid="{00000000-0005-0000-0000-000079070000}"/>
    <cellStyle name="Accent1 8 3" xfId="8735" xr:uid="{00000000-0005-0000-0000-00007A070000}"/>
    <cellStyle name="Accent1 8 3 2" xfId="8736" xr:uid="{00000000-0005-0000-0000-00007B070000}"/>
    <cellStyle name="Accent1 8 4" xfId="8737" xr:uid="{00000000-0005-0000-0000-00007C070000}"/>
    <cellStyle name="Accent1 9" xfId="479" xr:uid="{00000000-0005-0000-0000-00007D070000}"/>
    <cellStyle name="Accent1 9 2" xfId="480" xr:uid="{00000000-0005-0000-0000-00007E070000}"/>
    <cellStyle name="Accent1 9 2 2" xfId="8738" xr:uid="{00000000-0005-0000-0000-00007F070000}"/>
    <cellStyle name="Accent1 9 2 2 2" xfId="8739" xr:uid="{00000000-0005-0000-0000-000080070000}"/>
    <cellStyle name="Accent1 9 2 2 3" xfId="8740" xr:uid="{00000000-0005-0000-0000-000081070000}"/>
    <cellStyle name="Accent1 9 3" xfId="8741" xr:uid="{00000000-0005-0000-0000-000082070000}"/>
    <cellStyle name="Accent1 9 3 2" xfId="8742" xr:uid="{00000000-0005-0000-0000-000083070000}"/>
    <cellStyle name="Accent1 9 4" xfId="8743" xr:uid="{00000000-0005-0000-0000-000084070000}"/>
    <cellStyle name="Accent2 10" xfId="481" xr:uid="{00000000-0005-0000-0000-000085070000}"/>
    <cellStyle name="Accent2 10 2" xfId="482" xr:uid="{00000000-0005-0000-0000-000086070000}"/>
    <cellStyle name="Accent2 10 2 2" xfId="8744" xr:uid="{00000000-0005-0000-0000-000087070000}"/>
    <cellStyle name="Accent2 10 2 2 2" xfId="8745" xr:uid="{00000000-0005-0000-0000-000088070000}"/>
    <cellStyle name="Accent2 10 2 2 3" xfId="8746" xr:uid="{00000000-0005-0000-0000-000089070000}"/>
    <cellStyle name="Accent2 10 3" xfId="8747" xr:uid="{00000000-0005-0000-0000-00008A070000}"/>
    <cellStyle name="Accent2 10 3 2" xfId="8748" xr:uid="{00000000-0005-0000-0000-00008B070000}"/>
    <cellStyle name="Accent2 10 4" xfId="8749" xr:uid="{00000000-0005-0000-0000-00008C070000}"/>
    <cellStyle name="Accent2 11" xfId="483" xr:uid="{00000000-0005-0000-0000-00008D070000}"/>
    <cellStyle name="Accent2 11 2" xfId="8750" xr:uid="{00000000-0005-0000-0000-00008E070000}"/>
    <cellStyle name="Accent2 11 3" xfId="8751" xr:uid="{00000000-0005-0000-0000-00008F070000}"/>
    <cellStyle name="Accent2 12" xfId="8752" xr:uid="{00000000-0005-0000-0000-000090070000}"/>
    <cellStyle name="Accent2 12 2" xfId="8753" xr:uid="{00000000-0005-0000-0000-000091070000}"/>
    <cellStyle name="Accent2 12 2 2" xfId="8754" xr:uid="{00000000-0005-0000-0000-000092070000}"/>
    <cellStyle name="Accent2 12 3" xfId="8755" xr:uid="{00000000-0005-0000-0000-000093070000}"/>
    <cellStyle name="Accent2 13" xfId="8756" xr:uid="{00000000-0005-0000-0000-000094070000}"/>
    <cellStyle name="Accent2 13 2" xfId="8757" xr:uid="{00000000-0005-0000-0000-000095070000}"/>
    <cellStyle name="Accent2 2" xfId="484" xr:uid="{00000000-0005-0000-0000-000096070000}"/>
    <cellStyle name="Accent2 2 2" xfId="485" xr:uid="{00000000-0005-0000-0000-000097070000}"/>
    <cellStyle name="Accent2 2 2 2" xfId="8758" xr:uid="{00000000-0005-0000-0000-000098070000}"/>
    <cellStyle name="Accent2 2 2 3" xfId="8759" xr:uid="{00000000-0005-0000-0000-000099070000}"/>
    <cellStyle name="Accent2 2 3" xfId="486" xr:uid="{00000000-0005-0000-0000-00009A070000}"/>
    <cellStyle name="Accent2 2 3 2" xfId="8760" xr:uid="{00000000-0005-0000-0000-00009B070000}"/>
    <cellStyle name="Accent2 2 3 2 2" xfId="8761" xr:uid="{00000000-0005-0000-0000-00009C070000}"/>
    <cellStyle name="Accent2 2 3 3" xfId="8762" xr:uid="{00000000-0005-0000-0000-00009D070000}"/>
    <cellStyle name="Accent2 2 4" xfId="8763" xr:uid="{00000000-0005-0000-0000-00009E070000}"/>
    <cellStyle name="Accent2 2 4 2" xfId="8764" xr:uid="{00000000-0005-0000-0000-00009F070000}"/>
    <cellStyle name="Accent2 2 5" xfId="8765" xr:uid="{00000000-0005-0000-0000-0000A0070000}"/>
    <cellStyle name="Accent2 2 6" xfId="8766" xr:uid="{00000000-0005-0000-0000-0000A1070000}"/>
    <cellStyle name="Accent2 3" xfId="487" xr:uid="{00000000-0005-0000-0000-0000A2070000}"/>
    <cellStyle name="Accent2 3 2" xfId="488" xr:uid="{00000000-0005-0000-0000-0000A3070000}"/>
    <cellStyle name="Accent2 3 2 2" xfId="8767" xr:uid="{00000000-0005-0000-0000-0000A4070000}"/>
    <cellStyle name="Accent2 3 2 2 2" xfId="8768" xr:uid="{00000000-0005-0000-0000-0000A5070000}"/>
    <cellStyle name="Accent2 3 2 2 3" xfId="8769" xr:uid="{00000000-0005-0000-0000-0000A6070000}"/>
    <cellStyle name="Accent2 3 3" xfId="8770" xr:uid="{00000000-0005-0000-0000-0000A7070000}"/>
    <cellStyle name="Accent2 3 3 2" xfId="8771" xr:uid="{00000000-0005-0000-0000-0000A8070000}"/>
    <cellStyle name="Accent2 3 4" xfId="8772" xr:uid="{00000000-0005-0000-0000-0000A9070000}"/>
    <cellStyle name="Accent2 4" xfId="489" xr:uid="{00000000-0005-0000-0000-0000AA070000}"/>
    <cellStyle name="Accent2 4 2" xfId="490" xr:uid="{00000000-0005-0000-0000-0000AB070000}"/>
    <cellStyle name="Accent2 4 2 2" xfId="8773" xr:uid="{00000000-0005-0000-0000-0000AC070000}"/>
    <cellStyle name="Accent2 4 2 2 2" xfId="8774" xr:uid="{00000000-0005-0000-0000-0000AD070000}"/>
    <cellStyle name="Accent2 4 2 2 3" xfId="8775" xr:uid="{00000000-0005-0000-0000-0000AE070000}"/>
    <cellStyle name="Accent2 4 3" xfId="8776" xr:uid="{00000000-0005-0000-0000-0000AF070000}"/>
    <cellStyle name="Accent2 4 3 2" xfId="8777" xr:uid="{00000000-0005-0000-0000-0000B0070000}"/>
    <cellStyle name="Accent2 4 4" xfId="8778" xr:uid="{00000000-0005-0000-0000-0000B1070000}"/>
    <cellStyle name="Accent2 5" xfId="491" xr:uid="{00000000-0005-0000-0000-0000B2070000}"/>
    <cellStyle name="Accent2 5 2" xfId="492" xr:uid="{00000000-0005-0000-0000-0000B3070000}"/>
    <cellStyle name="Accent2 5 2 2" xfId="8779" xr:uid="{00000000-0005-0000-0000-0000B4070000}"/>
    <cellStyle name="Accent2 5 2 2 2" xfId="8780" xr:uid="{00000000-0005-0000-0000-0000B5070000}"/>
    <cellStyle name="Accent2 5 2 2 3" xfId="8781" xr:uid="{00000000-0005-0000-0000-0000B6070000}"/>
    <cellStyle name="Accent2 5 3" xfId="8782" xr:uid="{00000000-0005-0000-0000-0000B7070000}"/>
    <cellStyle name="Accent2 5 3 2" xfId="8783" xr:uid="{00000000-0005-0000-0000-0000B8070000}"/>
    <cellStyle name="Accent2 5 4" xfId="8784" xr:uid="{00000000-0005-0000-0000-0000B9070000}"/>
    <cellStyle name="Accent2 6" xfId="493" xr:uid="{00000000-0005-0000-0000-0000BA070000}"/>
    <cellStyle name="Accent2 6 2" xfId="494" xr:uid="{00000000-0005-0000-0000-0000BB070000}"/>
    <cellStyle name="Accent2 6 2 2" xfId="8785" xr:uid="{00000000-0005-0000-0000-0000BC070000}"/>
    <cellStyle name="Accent2 6 2 2 2" xfId="8786" xr:uid="{00000000-0005-0000-0000-0000BD070000}"/>
    <cellStyle name="Accent2 6 2 2 3" xfId="8787" xr:uid="{00000000-0005-0000-0000-0000BE070000}"/>
    <cellStyle name="Accent2 6 3" xfId="8788" xr:uid="{00000000-0005-0000-0000-0000BF070000}"/>
    <cellStyle name="Accent2 6 3 2" xfId="8789" xr:uid="{00000000-0005-0000-0000-0000C0070000}"/>
    <cellStyle name="Accent2 6 4" xfId="8790" xr:uid="{00000000-0005-0000-0000-0000C1070000}"/>
    <cellStyle name="Accent2 7" xfId="495" xr:uid="{00000000-0005-0000-0000-0000C2070000}"/>
    <cellStyle name="Accent2 7 2" xfId="496" xr:uid="{00000000-0005-0000-0000-0000C3070000}"/>
    <cellStyle name="Accent2 7 2 2" xfId="8791" xr:uid="{00000000-0005-0000-0000-0000C4070000}"/>
    <cellStyle name="Accent2 7 2 2 2" xfId="8792" xr:uid="{00000000-0005-0000-0000-0000C5070000}"/>
    <cellStyle name="Accent2 7 2 2 3" xfId="8793" xr:uid="{00000000-0005-0000-0000-0000C6070000}"/>
    <cellStyle name="Accent2 7 3" xfId="8794" xr:uid="{00000000-0005-0000-0000-0000C7070000}"/>
    <cellStyle name="Accent2 7 3 2" xfId="8795" xr:uid="{00000000-0005-0000-0000-0000C8070000}"/>
    <cellStyle name="Accent2 7 4" xfId="8796" xr:uid="{00000000-0005-0000-0000-0000C9070000}"/>
    <cellStyle name="Accent2 8" xfId="497" xr:uid="{00000000-0005-0000-0000-0000CA070000}"/>
    <cellStyle name="Accent2 8 2" xfId="498" xr:uid="{00000000-0005-0000-0000-0000CB070000}"/>
    <cellStyle name="Accent2 8 2 2" xfId="8797" xr:uid="{00000000-0005-0000-0000-0000CC070000}"/>
    <cellStyle name="Accent2 8 2 2 2" xfId="8798" xr:uid="{00000000-0005-0000-0000-0000CD070000}"/>
    <cellStyle name="Accent2 8 2 2 3" xfId="8799" xr:uid="{00000000-0005-0000-0000-0000CE070000}"/>
    <cellStyle name="Accent2 8 3" xfId="8800" xr:uid="{00000000-0005-0000-0000-0000CF070000}"/>
    <cellStyle name="Accent2 8 3 2" xfId="8801" xr:uid="{00000000-0005-0000-0000-0000D0070000}"/>
    <cellStyle name="Accent2 8 4" xfId="8802" xr:uid="{00000000-0005-0000-0000-0000D1070000}"/>
    <cellStyle name="Accent2 9" xfId="499" xr:uid="{00000000-0005-0000-0000-0000D2070000}"/>
    <cellStyle name="Accent2 9 2" xfId="500" xr:uid="{00000000-0005-0000-0000-0000D3070000}"/>
    <cellStyle name="Accent2 9 2 2" xfId="8803" xr:uid="{00000000-0005-0000-0000-0000D4070000}"/>
    <cellStyle name="Accent2 9 2 2 2" xfId="8804" xr:uid="{00000000-0005-0000-0000-0000D5070000}"/>
    <cellStyle name="Accent2 9 2 2 3" xfId="8805" xr:uid="{00000000-0005-0000-0000-0000D6070000}"/>
    <cellStyle name="Accent2 9 3" xfId="8806" xr:uid="{00000000-0005-0000-0000-0000D7070000}"/>
    <cellStyle name="Accent2 9 3 2" xfId="8807" xr:uid="{00000000-0005-0000-0000-0000D8070000}"/>
    <cellStyle name="Accent2 9 4" xfId="8808" xr:uid="{00000000-0005-0000-0000-0000D9070000}"/>
    <cellStyle name="Accent3 10" xfId="501" xr:uid="{00000000-0005-0000-0000-0000DA070000}"/>
    <cellStyle name="Accent3 10 2" xfId="502" xr:uid="{00000000-0005-0000-0000-0000DB070000}"/>
    <cellStyle name="Accent3 10 2 2" xfId="8809" xr:uid="{00000000-0005-0000-0000-0000DC070000}"/>
    <cellStyle name="Accent3 10 2 2 2" xfId="8810" xr:uid="{00000000-0005-0000-0000-0000DD070000}"/>
    <cellStyle name="Accent3 10 2 2 3" xfId="8811" xr:uid="{00000000-0005-0000-0000-0000DE070000}"/>
    <cellStyle name="Accent3 10 3" xfId="8812" xr:uid="{00000000-0005-0000-0000-0000DF070000}"/>
    <cellStyle name="Accent3 10 3 2" xfId="8813" xr:uid="{00000000-0005-0000-0000-0000E0070000}"/>
    <cellStyle name="Accent3 10 4" xfId="8814" xr:uid="{00000000-0005-0000-0000-0000E1070000}"/>
    <cellStyle name="Accent3 11" xfId="503" xr:uid="{00000000-0005-0000-0000-0000E2070000}"/>
    <cellStyle name="Accent3 11 2" xfId="8815" xr:uid="{00000000-0005-0000-0000-0000E3070000}"/>
    <cellStyle name="Accent3 11 3" xfId="8816" xr:uid="{00000000-0005-0000-0000-0000E4070000}"/>
    <cellStyle name="Accent3 12" xfId="8817" xr:uid="{00000000-0005-0000-0000-0000E5070000}"/>
    <cellStyle name="Accent3 12 2" xfId="8818" xr:uid="{00000000-0005-0000-0000-0000E6070000}"/>
    <cellStyle name="Accent3 12 2 2" xfId="8819" xr:uid="{00000000-0005-0000-0000-0000E7070000}"/>
    <cellStyle name="Accent3 12 3" xfId="8820" xr:uid="{00000000-0005-0000-0000-0000E8070000}"/>
    <cellStyle name="Accent3 13" xfId="8821" xr:uid="{00000000-0005-0000-0000-0000E9070000}"/>
    <cellStyle name="Accent3 13 2" xfId="8822" xr:uid="{00000000-0005-0000-0000-0000EA070000}"/>
    <cellStyle name="Accent3 2" xfId="504" xr:uid="{00000000-0005-0000-0000-0000EB070000}"/>
    <cellStyle name="Accent3 2 2" xfId="505" xr:uid="{00000000-0005-0000-0000-0000EC070000}"/>
    <cellStyle name="Accent3 2 2 2" xfId="8823" xr:uid="{00000000-0005-0000-0000-0000ED070000}"/>
    <cellStyle name="Accent3 2 2 3" xfId="8824" xr:uid="{00000000-0005-0000-0000-0000EE070000}"/>
    <cellStyle name="Accent3 2 3" xfId="506" xr:uid="{00000000-0005-0000-0000-0000EF070000}"/>
    <cellStyle name="Accent3 2 3 2" xfId="8825" xr:uid="{00000000-0005-0000-0000-0000F0070000}"/>
    <cellStyle name="Accent3 2 3 2 2" xfId="8826" xr:uid="{00000000-0005-0000-0000-0000F1070000}"/>
    <cellStyle name="Accent3 2 3 3" xfId="8827" xr:uid="{00000000-0005-0000-0000-0000F2070000}"/>
    <cellStyle name="Accent3 2 4" xfId="8828" xr:uid="{00000000-0005-0000-0000-0000F3070000}"/>
    <cellStyle name="Accent3 2 4 2" xfId="8829" xr:uid="{00000000-0005-0000-0000-0000F4070000}"/>
    <cellStyle name="Accent3 2 5" xfId="8830" xr:uid="{00000000-0005-0000-0000-0000F5070000}"/>
    <cellStyle name="Accent3 2 6" xfId="8831" xr:uid="{00000000-0005-0000-0000-0000F6070000}"/>
    <cellStyle name="Accent3 3" xfId="507" xr:uid="{00000000-0005-0000-0000-0000F7070000}"/>
    <cellStyle name="Accent3 3 2" xfId="508" xr:uid="{00000000-0005-0000-0000-0000F8070000}"/>
    <cellStyle name="Accent3 3 2 2" xfId="8832" xr:uid="{00000000-0005-0000-0000-0000F9070000}"/>
    <cellStyle name="Accent3 3 2 2 2" xfId="8833" xr:uid="{00000000-0005-0000-0000-0000FA070000}"/>
    <cellStyle name="Accent3 3 2 2 3" xfId="8834" xr:uid="{00000000-0005-0000-0000-0000FB070000}"/>
    <cellStyle name="Accent3 3 3" xfId="8835" xr:uid="{00000000-0005-0000-0000-0000FC070000}"/>
    <cellStyle name="Accent3 3 3 2" xfId="8836" xr:uid="{00000000-0005-0000-0000-0000FD070000}"/>
    <cellStyle name="Accent3 3 4" xfId="8837" xr:uid="{00000000-0005-0000-0000-0000FE070000}"/>
    <cellStyle name="Accent3 4" xfId="509" xr:uid="{00000000-0005-0000-0000-0000FF070000}"/>
    <cellStyle name="Accent3 4 2" xfId="510" xr:uid="{00000000-0005-0000-0000-000000080000}"/>
    <cellStyle name="Accent3 4 2 2" xfId="8838" xr:uid="{00000000-0005-0000-0000-000001080000}"/>
    <cellStyle name="Accent3 4 2 2 2" xfId="8839" xr:uid="{00000000-0005-0000-0000-000002080000}"/>
    <cellStyle name="Accent3 4 2 2 3" xfId="8840" xr:uid="{00000000-0005-0000-0000-000003080000}"/>
    <cellStyle name="Accent3 4 3" xfId="8841" xr:uid="{00000000-0005-0000-0000-000004080000}"/>
    <cellStyle name="Accent3 4 3 2" xfId="8842" xr:uid="{00000000-0005-0000-0000-000005080000}"/>
    <cellStyle name="Accent3 4 4" xfId="8843" xr:uid="{00000000-0005-0000-0000-000006080000}"/>
    <cellStyle name="Accent3 5" xfId="511" xr:uid="{00000000-0005-0000-0000-000007080000}"/>
    <cellStyle name="Accent3 5 2" xfId="512" xr:uid="{00000000-0005-0000-0000-000008080000}"/>
    <cellStyle name="Accent3 5 2 2" xfId="8844" xr:uid="{00000000-0005-0000-0000-000009080000}"/>
    <cellStyle name="Accent3 5 2 2 2" xfId="8845" xr:uid="{00000000-0005-0000-0000-00000A080000}"/>
    <cellStyle name="Accent3 5 2 2 3" xfId="8846" xr:uid="{00000000-0005-0000-0000-00000B080000}"/>
    <cellStyle name="Accent3 5 3" xfId="8847" xr:uid="{00000000-0005-0000-0000-00000C080000}"/>
    <cellStyle name="Accent3 5 3 2" xfId="8848" xr:uid="{00000000-0005-0000-0000-00000D080000}"/>
    <cellStyle name="Accent3 5 4" xfId="8849" xr:uid="{00000000-0005-0000-0000-00000E080000}"/>
    <cellStyle name="Accent3 6" xfId="513" xr:uid="{00000000-0005-0000-0000-00000F080000}"/>
    <cellStyle name="Accent3 6 2" xfId="514" xr:uid="{00000000-0005-0000-0000-000010080000}"/>
    <cellStyle name="Accent3 6 2 2" xfId="8850" xr:uid="{00000000-0005-0000-0000-000011080000}"/>
    <cellStyle name="Accent3 6 2 2 2" xfId="8851" xr:uid="{00000000-0005-0000-0000-000012080000}"/>
    <cellStyle name="Accent3 6 2 2 3" xfId="8852" xr:uid="{00000000-0005-0000-0000-000013080000}"/>
    <cellStyle name="Accent3 6 3" xfId="8853" xr:uid="{00000000-0005-0000-0000-000014080000}"/>
    <cellStyle name="Accent3 6 3 2" xfId="8854" xr:uid="{00000000-0005-0000-0000-000015080000}"/>
    <cellStyle name="Accent3 6 4" xfId="8855" xr:uid="{00000000-0005-0000-0000-000016080000}"/>
    <cellStyle name="Accent3 7" xfId="515" xr:uid="{00000000-0005-0000-0000-000017080000}"/>
    <cellStyle name="Accent3 7 2" xfId="516" xr:uid="{00000000-0005-0000-0000-000018080000}"/>
    <cellStyle name="Accent3 7 2 2" xfId="8856" xr:uid="{00000000-0005-0000-0000-000019080000}"/>
    <cellStyle name="Accent3 7 2 2 2" xfId="8857" xr:uid="{00000000-0005-0000-0000-00001A080000}"/>
    <cellStyle name="Accent3 7 2 2 3" xfId="8858" xr:uid="{00000000-0005-0000-0000-00001B080000}"/>
    <cellStyle name="Accent3 7 3" xfId="8859" xr:uid="{00000000-0005-0000-0000-00001C080000}"/>
    <cellStyle name="Accent3 7 3 2" xfId="8860" xr:uid="{00000000-0005-0000-0000-00001D080000}"/>
    <cellStyle name="Accent3 7 4" xfId="8861" xr:uid="{00000000-0005-0000-0000-00001E080000}"/>
    <cellStyle name="Accent3 8" xfId="517" xr:uid="{00000000-0005-0000-0000-00001F080000}"/>
    <cellStyle name="Accent3 8 2" xfId="518" xr:uid="{00000000-0005-0000-0000-000020080000}"/>
    <cellStyle name="Accent3 8 2 2" xfId="8862" xr:uid="{00000000-0005-0000-0000-000021080000}"/>
    <cellStyle name="Accent3 8 2 2 2" xfId="8863" xr:uid="{00000000-0005-0000-0000-000022080000}"/>
    <cellStyle name="Accent3 8 2 2 3" xfId="8864" xr:uid="{00000000-0005-0000-0000-000023080000}"/>
    <cellStyle name="Accent3 8 3" xfId="8865" xr:uid="{00000000-0005-0000-0000-000024080000}"/>
    <cellStyle name="Accent3 8 3 2" xfId="8866" xr:uid="{00000000-0005-0000-0000-000025080000}"/>
    <cellStyle name="Accent3 8 4" xfId="8867" xr:uid="{00000000-0005-0000-0000-000026080000}"/>
    <cellStyle name="Accent3 9" xfId="519" xr:uid="{00000000-0005-0000-0000-000027080000}"/>
    <cellStyle name="Accent3 9 2" xfId="520" xr:uid="{00000000-0005-0000-0000-000028080000}"/>
    <cellStyle name="Accent3 9 2 2" xfId="8868" xr:uid="{00000000-0005-0000-0000-000029080000}"/>
    <cellStyle name="Accent3 9 2 2 2" xfId="8869" xr:uid="{00000000-0005-0000-0000-00002A080000}"/>
    <cellStyle name="Accent3 9 2 2 3" xfId="8870" xr:uid="{00000000-0005-0000-0000-00002B080000}"/>
    <cellStyle name="Accent3 9 3" xfId="8871" xr:uid="{00000000-0005-0000-0000-00002C080000}"/>
    <cellStyle name="Accent3 9 3 2" xfId="8872" xr:uid="{00000000-0005-0000-0000-00002D080000}"/>
    <cellStyle name="Accent3 9 4" xfId="8873" xr:uid="{00000000-0005-0000-0000-00002E080000}"/>
    <cellStyle name="Accent4 10" xfId="521" xr:uid="{00000000-0005-0000-0000-00002F080000}"/>
    <cellStyle name="Accent4 10 2" xfId="522" xr:uid="{00000000-0005-0000-0000-000030080000}"/>
    <cellStyle name="Accent4 10 2 2" xfId="8874" xr:uid="{00000000-0005-0000-0000-000031080000}"/>
    <cellStyle name="Accent4 10 2 2 2" xfId="8875" xr:uid="{00000000-0005-0000-0000-000032080000}"/>
    <cellStyle name="Accent4 10 2 2 3" xfId="8876" xr:uid="{00000000-0005-0000-0000-000033080000}"/>
    <cellStyle name="Accent4 10 3" xfId="8877" xr:uid="{00000000-0005-0000-0000-000034080000}"/>
    <cellStyle name="Accent4 10 3 2" xfId="8878" xr:uid="{00000000-0005-0000-0000-000035080000}"/>
    <cellStyle name="Accent4 10 4" xfId="8879" xr:uid="{00000000-0005-0000-0000-000036080000}"/>
    <cellStyle name="Accent4 11" xfId="523" xr:uid="{00000000-0005-0000-0000-000037080000}"/>
    <cellStyle name="Accent4 11 2" xfId="524" xr:uid="{00000000-0005-0000-0000-000038080000}"/>
    <cellStyle name="Accent4 11 2 2" xfId="8880" xr:uid="{00000000-0005-0000-0000-000039080000}"/>
    <cellStyle name="Accent4 11 2 2 2" xfId="8881" xr:uid="{00000000-0005-0000-0000-00003A080000}"/>
    <cellStyle name="Accent4 11 3" xfId="8882" xr:uid="{00000000-0005-0000-0000-00003B080000}"/>
    <cellStyle name="Accent4 11 3 2" xfId="8883" xr:uid="{00000000-0005-0000-0000-00003C080000}"/>
    <cellStyle name="Accent4 11 4" xfId="8884" xr:uid="{00000000-0005-0000-0000-00003D080000}"/>
    <cellStyle name="Accent4 12" xfId="525" xr:uid="{00000000-0005-0000-0000-00003E080000}"/>
    <cellStyle name="Accent4 12 2" xfId="8885" xr:uid="{00000000-0005-0000-0000-00003F080000}"/>
    <cellStyle name="Accent4 12 2 2" xfId="8886" xr:uid="{00000000-0005-0000-0000-000040080000}"/>
    <cellStyle name="Accent4 12 2 3" xfId="8887" xr:uid="{00000000-0005-0000-0000-000041080000}"/>
    <cellStyle name="Accent4 12 3" xfId="8888" xr:uid="{00000000-0005-0000-0000-000042080000}"/>
    <cellStyle name="Accent4 12 3 2" xfId="8889" xr:uid="{00000000-0005-0000-0000-000043080000}"/>
    <cellStyle name="Accent4 12 4" xfId="8890" xr:uid="{00000000-0005-0000-0000-000044080000}"/>
    <cellStyle name="Accent4 13" xfId="526" xr:uid="{00000000-0005-0000-0000-000045080000}"/>
    <cellStyle name="Accent4 13 2" xfId="8891" xr:uid="{00000000-0005-0000-0000-000046080000}"/>
    <cellStyle name="Accent4 14" xfId="8892" xr:uid="{00000000-0005-0000-0000-000047080000}"/>
    <cellStyle name="Accent4 14 2" xfId="8893" xr:uid="{00000000-0005-0000-0000-000048080000}"/>
    <cellStyle name="Accent4 15" xfId="8894" xr:uid="{00000000-0005-0000-0000-000049080000}"/>
    <cellStyle name="Accent4 2" xfId="527" xr:uid="{00000000-0005-0000-0000-00004A080000}"/>
    <cellStyle name="Accent4 2 2" xfId="528" xr:uid="{00000000-0005-0000-0000-00004B080000}"/>
    <cellStyle name="Accent4 2 2 2" xfId="529" xr:uid="{00000000-0005-0000-0000-00004C080000}"/>
    <cellStyle name="Accent4 2 2 2 2" xfId="8895" xr:uid="{00000000-0005-0000-0000-00004D080000}"/>
    <cellStyle name="Accent4 2 2 3" xfId="8896" xr:uid="{00000000-0005-0000-0000-00004E080000}"/>
    <cellStyle name="Accent4 2 2 3 2" xfId="8897" xr:uid="{00000000-0005-0000-0000-00004F080000}"/>
    <cellStyle name="Accent4 2 2 4" xfId="8898" xr:uid="{00000000-0005-0000-0000-000050080000}"/>
    <cellStyle name="Accent4 2 3" xfId="530" xr:uid="{00000000-0005-0000-0000-000051080000}"/>
    <cellStyle name="Accent4 2 3 2" xfId="531" xr:uid="{00000000-0005-0000-0000-000052080000}"/>
    <cellStyle name="Accent4 2 3 2 2" xfId="8899" xr:uid="{00000000-0005-0000-0000-000053080000}"/>
    <cellStyle name="Accent4 2 3 2 3" xfId="8900" xr:uid="{00000000-0005-0000-0000-000054080000}"/>
    <cellStyle name="Accent4 2 3 3" xfId="8901" xr:uid="{00000000-0005-0000-0000-000055080000}"/>
    <cellStyle name="Accent4 2 3 3 2" xfId="8902" xr:uid="{00000000-0005-0000-0000-000056080000}"/>
    <cellStyle name="Accent4 2 3 4" xfId="8903" xr:uid="{00000000-0005-0000-0000-000057080000}"/>
    <cellStyle name="Accent4 2 4" xfId="8904" xr:uid="{00000000-0005-0000-0000-000058080000}"/>
    <cellStyle name="Accent4 2 4 2" xfId="8905" xr:uid="{00000000-0005-0000-0000-000059080000}"/>
    <cellStyle name="Accent4 2 5" xfId="8906" xr:uid="{00000000-0005-0000-0000-00005A080000}"/>
    <cellStyle name="Accent4 2 6" xfId="8907" xr:uid="{00000000-0005-0000-0000-00005B080000}"/>
    <cellStyle name="Accent4 3" xfId="532" xr:uid="{00000000-0005-0000-0000-00005C080000}"/>
    <cellStyle name="Accent4 3 2" xfId="533" xr:uid="{00000000-0005-0000-0000-00005D080000}"/>
    <cellStyle name="Accent4 3 2 2" xfId="8908" xr:uid="{00000000-0005-0000-0000-00005E080000}"/>
    <cellStyle name="Accent4 3 2 2 2" xfId="8909" xr:uid="{00000000-0005-0000-0000-00005F080000}"/>
    <cellStyle name="Accent4 3 2 2 3" xfId="8910" xr:uid="{00000000-0005-0000-0000-000060080000}"/>
    <cellStyle name="Accent4 3 3" xfId="8911" xr:uid="{00000000-0005-0000-0000-000061080000}"/>
    <cellStyle name="Accent4 3 3 2" xfId="8912" xr:uid="{00000000-0005-0000-0000-000062080000}"/>
    <cellStyle name="Accent4 3 4" xfId="8913" xr:uid="{00000000-0005-0000-0000-000063080000}"/>
    <cellStyle name="Accent4 3 5" xfId="8914" xr:uid="{00000000-0005-0000-0000-000064080000}"/>
    <cellStyle name="Accent4 4" xfId="534" xr:uid="{00000000-0005-0000-0000-000065080000}"/>
    <cellStyle name="Accent4 4 2" xfId="535" xr:uid="{00000000-0005-0000-0000-000066080000}"/>
    <cellStyle name="Accent4 4 2 2" xfId="8915" xr:uid="{00000000-0005-0000-0000-000067080000}"/>
    <cellStyle name="Accent4 4 2 2 2" xfId="8916" xr:uid="{00000000-0005-0000-0000-000068080000}"/>
    <cellStyle name="Accent4 4 2 2 3" xfId="8917" xr:uid="{00000000-0005-0000-0000-000069080000}"/>
    <cellStyle name="Accent4 4 3" xfId="8918" xr:uid="{00000000-0005-0000-0000-00006A080000}"/>
    <cellStyle name="Accent4 4 3 2" xfId="8919" xr:uid="{00000000-0005-0000-0000-00006B080000}"/>
    <cellStyle name="Accent4 4 4" xfId="8920" xr:uid="{00000000-0005-0000-0000-00006C080000}"/>
    <cellStyle name="Accent4 5" xfId="536" xr:uid="{00000000-0005-0000-0000-00006D080000}"/>
    <cellStyle name="Accent4 5 2" xfId="537" xr:uid="{00000000-0005-0000-0000-00006E080000}"/>
    <cellStyle name="Accent4 5 2 2" xfId="8921" xr:uid="{00000000-0005-0000-0000-00006F080000}"/>
    <cellStyle name="Accent4 5 2 2 2" xfId="8922" xr:uid="{00000000-0005-0000-0000-000070080000}"/>
    <cellStyle name="Accent4 5 2 2 3" xfId="8923" xr:uid="{00000000-0005-0000-0000-000071080000}"/>
    <cellStyle name="Accent4 5 3" xfId="8924" xr:uid="{00000000-0005-0000-0000-000072080000}"/>
    <cellStyle name="Accent4 5 3 2" xfId="8925" xr:uid="{00000000-0005-0000-0000-000073080000}"/>
    <cellStyle name="Accent4 5 4" xfId="8926" xr:uid="{00000000-0005-0000-0000-000074080000}"/>
    <cellStyle name="Accent4 6" xfId="538" xr:uid="{00000000-0005-0000-0000-000075080000}"/>
    <cellStyle name="Accent4 6 2" xfId="539" xr:uid="{00000000-0005-0000-0000-000076080000}"/>
    <cellStyle name="Accent4 6 2 2" xfId="8927" xr:uid="{00000000-0005-0000-0000-000077080000}"/>
    <cellStyle name="Accent4 6 2 2 2" xfId="8928" xr:uid="{00000000-0005-0000-0000-000078080000}"/>
    <cellStyle name="Accent4 6 2 2 3" xfId="8929" xr:uid="{00000000-0005-0000-0000-000079080000}"/>
    <cellStyle name="Accent4 6 3" xfId="8930" xr:uid="{00000000-0005-0000-0000-00007A080000}"/>
    <cellStyle name="Accent4 6 3 2" xfId="8931" xr:uid="{00000000-0005-0000-0000-00007B080000}"/>
    <cellStyle name="Accent4 6 4" xfId="8932" xr:uid="{00000000-0005-0000-0000-00007C080000}"/>
    <cellStyle name="Accent4 7" xfId="540" xr:uid="{00000000-0005-0000-0000-00007D080000}"/>
    <cellStyle name="Accent4 7 2" xfId="541" xr:uid="{00000000-0005-0000-0000-00007E080000}"/>
    <cellStyle name="Accent4 7 2 2" xfId="8933" xr:uid="{00000000-0005-0000-0000-00007F080000}"/>
    <cellStyle name="Accent4 7 2 2 2" xfId="8934" xr:uid="{00000000-0005-0000-0000-000080080000}"/>
    <cellStyle name="Accent4 7 2 2 3" xfId="8935" xr:uid="{00000000-0005-0000-0000-000081080000}"/>
    <cellStyle name="Accent4 7 3" xfId="8936" xr:uid="{00000000-0005-0000-0000-000082080000}"/>
    <cellStyle name="Accent4 7 3 2" xfId="8937" xr:uid="{00000000-0005-0000-0000-000083080000}"/>
    <cellStyle name="Accent4 7 4" xfId="8938" xr:uid="{00000000-0005-0000-0000-000084080000}"/>
    <cellStyle name="Accent4 8" xfId="542" xr:uid="{00000000-0005-0000-0000-000085080000}"/>
    <cellStyle name="Accent4 8 2" xfId="543" xr:uid="{00000000-0005-0000-0000-000086080000}"/>
    <cellStyle name="Accent4 8 2 2" xfId="8939" xr:uid="{00000000-0005-0000-0000-000087080000}"/>
    <cellStyle name="Accent4 8 2 2 2" xfId="8940" xr:uid="{00000000-0005-0000-0000-000088080000}"/>
    <cellStyle name="Accent4 8 2 2 3" xfId="8941" xr:uid="{00000000-0005-0000-0000-000089080000}"/>
    <cellStyle name="Accent4 8 3" xfId="8942" xr:uid="{00000000-0005-0000-0000-00008A080000}"/>
    <cellStyle name="Accent4 8 3 2" xfId="8943" xr:uid="{00000000-0005-0000-0000-00008B080000}"/>
    <cellStyle name="Accent4 8 4" xfId="8944" xr:uid="{00000000-0005-0000-0000-00008C080000}"/>
    <cellStyle name="Accent4 9" xfId="544" xr:uid="{00000000-0005-0000-0000-00008D080000}"/>
    <cellStyle name="Accent4 9 2" xfId="545" xr:uid="{00000000-0005-0000-0000-00008E080000}"/>
    <cellStyle name="Accent4 9 2 2" xfId="8945" xr:uid="{00000000-0005-0000-0000-00008F080000}"/>
    <cellStyle name="Accent4 9 2 2 2" xfId="8946" xr:uid="{00000000-0005-0000-0000-000090080000}"/>
    <cellStyle name="Accent4 9 2 2 3" xfId="8947" xr:uid="{00000000-0005-0000-0000-000091080000}"/>
    <cellStyle name="Accent4 9 3" xfId="8948" xr:uid="{00000000-0005-0000-0000-000092080000}"/>
    <cellStyle name="Accent4 9 3 2" xfId="8949" xr:uid="{00000000-0005-0000-0000-000093080000}"/>
    <cellStyle name="Accent4 9 4" xfId="8950" xr:uid="{00000000-0005-0000-0000-000094080000}"/>
    <cellStyle name="Accent5 10" xfId="546" xr:uid="{00000000-0005-0000-0000-000095080000}"/>
    <cellStyle name="Accent5 10 2" xfId="547" xr:uid="{00000000-0005-0000-0000-000096080000}"/>
    <cellStyle name="Accent5 10 2 2" xfId="8951" xr:uid="{00000000-0005-0000-0000-000097080000}"/>
    <cellStyle name="Accent5 10 2 2 2" xfId="8952" xr:uid="{00000000-0005-0000-0000-000098080000}"/>
    <cellStyle name="Accent5 10 2 2 3" xfId="8953" xr:uid="{00000000-0005-0000-0000-000099080000}"/>
    <cellStyle name="Accent5 10 3" xfId="8954" xr:uid="{00000000-0005-0000-0000-00009A080000}"/>
    <cellStyle name="Accent5 10 3 2" xfId="8955" xr:uid="{00000000-0005-0000-0000-00009B080000}"/>
    <cellStyle name="Accent5 10 4" xfId="8956" xr:uid="{00000000-0005-0000-0000-00009C080000}"/>
    <cellStyle name="Accent5 11" xfId="548" xr:uid="{00000000-0005-0000-0000-00009D080000}"/>
    <cellStyle name="Accent5 11 2" xfId="8957" xr:uid="{00000000-0005-0000-0000-00009E080000}"/>
    <cellStyle name="Accent5 11 3" xfId="8958" xr:uid="{00000000-0005-0000-0000-00009F080000}"/>
    <cellStyle name="Accent5 12" xfId="8959" xr:uid="{00000000-0005-0000-0000-0000A0080000}"/>
    <cellStyle name="Accent5 12 2" xfId="8960" xr:uid="{00000000-0005-0000-0000-0000A1080000}"/>
    <cellStyle name="Accent5 12 2 2" xfId="8961" xr:uid="{00000000-0005-0000-0000-0000A2080000}"/>
    <cellStyle name="Accent5 12 3" xfId="8962" xr:uid="{00000000-0005-0000-0000-0000A3080000}"/>
    <cellStyle name="Accent5 13" xfId="8963" xr:uid="{00000000-0005-0000-0000-0000A4080000}"/>
    <cellStyle name="Accent5 13 2" xfId="8964" xr:uid="{00000000-0005-0000-0000-0000A5080000}"/>
    <cellStyle name="Accent5 2" xfId="549" xr:uid="{00000000-0005-0000-0000-0000A6080000}"/>
    <cellStyle name="Accent5 2 2" xfId="550" xr:uid="{00000000-0005-0000-0000-0000A7080000}"/>
    <cellStyle name="Accent5 2 2 2" xfId="8965" xr:uid="{00000000-0005-0000-0000-0000A8080000}"/>
    <cellStyle name="Accent5 2 2 3" xfId="8966" xr:uid="{00000000-0005-0000-0000-0000A9080000}"/>
    <cellStyle name="Accent5 2 3" xfId="551" xr:uid="{00000000-0005-0000-0000-0000AA080000}"/>
    <cellStyle name="Accent5 2 3 2" xfId="8967" xr:uid="{00000000-0005-0000-0000-0000AB080000}"/>
    <cellStyle name="Accent5 2 3 2 2" xfId="8968" xr:uid="{00000000-0005-0000-0000-0000AC080000}"/>
    <cellStyle name="Accent5 2 4" xfId="8969" xr:uid="{00000000-0005-0000-0000-0000AD080000}"/>
    <cellStyle name="Accent5 2 4 2" xfId="8970" xr:uid="{00000000-0005-0000-0000-0000AE080000}"/>
    <cellStyle name="Accent5 2 5" xfId="8971" xr:uid="{00000000-0005-0000-0000-0000AF080000}"/>
    <cellStyle name="Accent5 2 6" xfId="8972" xr:uid="{00000000-0005-0000-0000-0000B0080000}"/>
    <cellStyle name="Accent5 3" xfId="552" xr:uid="{00000000-0005-0000-0000-0000B1080000}"/>
    <cellStyle name="Accent5 3 2" xfId="553" xr:uid="{00000000-0005-0000-0000-0000B2080000}"/>
    <cellStyle name="Accent5 3 2 2" xfId="8973" xr:uid="{00000000-0005-0000-0000-0000B3080000}"/>
    <cellStyle name="Accent5 3 2 2 2" xfId="8974" xr:uid="{00000000-0005-0000-0000-0000B4080000}"/>
    <cellStyle name="Accent5 3 2 2 3" xfId="8975" xr:uid="{00000000-0005-0000-0000-0000B5080000}"/>
    <cellStyle name="Accent5 3 3" xfId="8976" xr:uid="{00000000-0005-0000-0000-0000B6080000}"/>
    <cellStyle name="Accent5 3 3 2" xfId="8977" xr:uid="{00000000-0005-0000-0000-0000B7080000}"/>
    <cellStyle name="Accent5 3 4" xfId="8978" xr:uid="{00000000-0005-0000-0000-0000B8080000}"/>
    <cellStyle name="Accent5 4" xfId="554" xr:uid="{00000000-0005-0000-0000-0000B9080000}"/>
    <cellStyle name="Accent5 4 2" xfId="555" xr:uid="{00000000-0005-0000-0000-0000BA080000}"/>
    <cellStyle name="Accent5 4 2 2" xfId="8979" xr:uid="{00000000-0005-0000-0000-0000BB080000}"/>
    <cellStyle name="Accent5 4 2 2 2" xfId="8980" xr:uid="{00000000-0005-0000-0000-0000BC080000}"/>
    <cellStyle name="Accent5 4 2 2 3" xfId="8981" xr:uid="{00000000-0005-0000-0000-0000BD080000}"/>
    <cellStyle name="Accent5 4 3" xfId="8982" xr:uid="{00000000-0005-0000-0000-0000BE080000}"/>
    <cellStyle name="Accent5 4 3 2" xfId="8983" xr:uid="{00000000-0005-0000-0000-0000BF080000}"/>
    <cellStyle name="Accent5 4 4" xfId="8984" xr:uid="{00000000-0005-0000-0000-0000C0080000}"/>
    <cellStyle name="Accent5 5" xfId="556" xr:uid="{00000000-0005-0000-0000-0000C1080000}"/>
    <cellStyle name="Accent5 5 2" xfId="557" xr:uid="{00000000-0005-0000-0000-0000C2080000}"/>
    <cellStyle name="Accent5 5 2 2" xfId="8985" xr:uid="{00000000-0005-0000-0000-0000C3080000}"/>
    <cellStyle name="Accent5 5 2 2 2" xfId="8986" xr:uid="{00000000-0005-0000-0000-0000C4080000}"/>
    <cellStyle name="Accent5 5 2 2 3" xfId="8987" xr:uid="{00000000-0005-0000-0000-0000C5080000}"/>
    <cellStyle name="Accent5 5 3" xfId="8988" xr:uid="{00000000-0005-0000-0000-0000C6080000}"/>
    <cellStyle name="Accent5 5 3 2" xfId="8989" xr:uid="{00000000-0005-0000-0000-0000C7080000}"/>
    <cellStyle name="Accent5 5 4" xfId="8990" xr:uid="{00000000-0005-0000-0000-0000C8080000}"/>
    <cellStyle name="Accent5 6" xfId="558" xr:uid="{00000000-0005-0000-0000-0000C9080000}"/>
    <cellStyle name="Accent5 6 2" xfId="559" xr:uid="{00000000-0005-0000-0000-0000CA080000}"/>
    <cellStyle name="Accent5 6 2 2" xfId="8991" xr:uid="{00000000-0005-0000-0000-0000CB080000}"/>
    <cellStyle name="Accent5 6 2 2 2" xfId="8992" xr:uid="{00000000-0005-0000-0000-0000CC080000}"/>
    <cellStyle name="Accent5 6 2 2 3" xfId="8993" xr:uid="{00000000-0005-0000-0000-0000CD080000}"/>
    <cellStyle name="Accent5 6 3" xfId="8994" xr:uid="{00000000-0005-0000-0000-0000CE080000}"/>
    <cellStyle name="Accent5 6 3 2" xfId="8995" xr:uid="{00000000-0005-0000-0000-0000CF080000}"/>
    <cellStyle name="Accent5 6 4" xfId="8996" xr:uid="{00000000-0005-0000-0000-0000D0080000}"/>
    <cellStyle name="Accent5 7" xfId="560" xr:uid="{00000000-0005-0000-0000-0000D1080000}"/>
    <cellStyle name="Accent5 7 2" xfId="561" xr:uid="{00000000-0005-0000-0000-0000D2080000}"/>
    <cellStyle name="Accent5 7 2 2" xfId="8997" xr:uid="{00000000-0005-0000-0000-0000D3080000}"/>
    <cellStyle name="Accent5 7 2 2 2" xfId="8998" xr:uid="{00000000-0005-0000-0000-0000D4080000}"/>
    <cellStyle name="Accent5 7 2 2 3" xfId="8999" xr:uid="{00000000-0005-0000-0000-0000D5080000}"/>
    <cellStyle name="Accent5 7 3" xfId="9000" xr:uid="{00000000-0005-0000-0000-0000D6080000}"/>
    <cellStyle name="Accent5 7 3 2" xfId="9001" xr:uid="{00000000-0005-0000-0000-0000D7080000}"/>
    <cellStyle name="Accent5 7 4" xfId="9002" xr:uid="{00000000-0005-0000-0000-0000D8080000}"/>
    <cellStyle name="Accent5 8" xfId="562" xr:uid="{00000000-0005-0000-0000-0000D9080000}"/>
    <cellStyle name="Accent5 8 2" xfId="563" xr:uid="{00000000-0005-0000-0000-0000DA080000}"/>
    <cellStyle name="Accent5 8 2 2" xfId="9003" xr:uid="{00000000-0005-0000-0000-0000DB080000}"/>
    <cellStyle name="Accent5 8 2 2 2" xfId="9004" xr:uid="{00000000-0005-0000-0000-0000DC080000}"/>
    <cellStyle name="Accent5 8 2 2 3" xfId="9005" xr:uid="{00000000-0005-0000-0000-0000DD080000}"/>
    <cellStyle name="Accent5 8 3" xfId="9006" xr:uid="{00000000-0005-0000-0000-0000DE080000}"/>
    <cellStyle name="Accent5 8 3 2" xfId="9007" xr:uid="{00000000-0005-0000-0000-0000DF080000}"/>
    <cellStyle name="Accent5 8 4" xfId="9008" xr:uid="{00000000-0005-0000-0000-0000E0080000}"/>
    <cellStyle name="Accent5 9" xfId="564" xr:uid="{00000000-0005-0000-0000-0000E1080000}"/>
    <cellStyle name="Accent5 9 2" xfId="565" xr:uid="{00000000-0005-0000-0000-0000E2080000}"/>
    <cellStyle name="Accent5 9 2 2" xfId="9009" xr:uid="{00000000-0005-0000-0000-0000E3080000}"/>
    <cellStyle name="Accent5 9 2 2 2" xfId="9010" xr:uid="{00000000-0005-0000-0000-0000E4080000}"/>
    <cellStyle name="Accent5 9 2 2 3" xfId="9011" xr:uid="{00000000-0005-0000-0000-0000E5080000}"/>
    <cellStyle name="Accent5 9 3" xfId="9012" xr:uid="{00000000-0005-0000-0000-0000E6080000}"/>
    <cellStyle name="Accent5 9 3 2" xfId="9013" xr:uid="{00000000-0005-0000-0000-0000E7080000}"/>
    <cellStyle name="Accent5 9 4" xfId="9014" xr:uid="{00000000-0005-0000-0000-0000E8080000}"/>
    <cellStyle name="Accent6 10" xfId="566" xr:uid="{00000000-0005-0000-0000-0000E9080000}"/>
    <cellStyle name="Accent6 10 2" xfId="567" xr:uid="{00000000-0005-0000-0000-0000EA080000}"/>
    <cellStyle name="Accent6 10 2 2" xfId="9015" xr:uid="{00000000-0005-0000-0000-0000EB080000}"/>
    <cellStyle name="Accent6 10 2 2 2" xfId="9016" xr:uid="{00000000-0005-0000-0000-0000EC080000}"/>
    <cellStyle name="Accent6 10 2 2 3" xfId="9017" xr:uid="{00000000-0005-0000-0000-0000ED080000}"/>
    <cellStyle name="Accent6 10 3" xfId="9018" xr:uid="{00000000-0005-0000-0000-0000EE080000}"/>
    <cellStyle name="Accent6 10 3 2" xfId="9019" xr:uid="{00000000-0005-0000-0000-0000EF080000}"/>
    <cellStyle name="Accent6 10 4" xfId="9020" xr:uid="{00000000-0005-0000-0000-0000F0080000}"/>
    <cellStyle name="Accent6 11" xfId="568" xr:uid="{00000000-0005-0000-0000-0000F1080000}"/>
    <cellStyle name="Accent6 11 2" xfId="569" xr:uid="{00000000-0005-0000-0000-0000F2080000}"/>
    <cellStyle name="Accent6 11 2 2" xfId="9021" xr:uid="{00000000-0005-0000-0000-0000F3080000}"/>
    <cellStyle name="Accent6 11 2 2 2" xfId="9022" xr:uid="{00000000-0005-0000-0000-0000F4080000}"/>
    <cellStyle name="Accent6 11 3" xfId="9023" xr:uid="{00000000-0005-0000-0000-0000F5080000}"/>
    <cellStyle name="Accent6 11 3 2" xfId="9024" xr:uid="{00000000-0005-0000-0000-0000F6080000}"/>
    <cellStyle name="Accent6 11 4" xfId="9025" xr:uid="{00000000-0005-0000-0000-0000F7080000}"/>
    <cellStyle name="Accent6 12" xfId="570" xr:uid="{00000000-0005-0000-0000-0000F8080000}"/>
    <cellStyle name="Accent6 12 2" xfId="9026" xr:uid="{00000000-0005-0000-0000-0000F9080000}"/>
    <cellStyle name="Accent6 12 2 2" xfId="9027" xr:uid="{00000000-0005-0000-0000-0000FA080000}"/>
    <cellStyle name="Accent6 12 2 3" xfId="9028" xr:uid="{00000000-0005-0000-0000-0000FB080000}"/>
    <cellStyle name="Accent6 12 3" xfId="9029" xr:uid="{00000000-0005-0000-0000-0000FC080000}"/>
    <cellStyle name="Accent6 12 3 2" xfId="9030" xr:uid="{00000000-0005-0000-0000-0000FD080000}"/>
    <cellStyle name="Accent6 12 4" xfId="9031" xr:uid="{00000000-0005-0000-0000-0000FE080000}"/>
    <cellStyle name="Accent6 13" xfId="571" xr:uid="{00000000-0005-0000-0000-0000FF080000}"/>
    <cellStyle name="Accent6 13 2" xfId="9032" xr:uid="{00000000-0005-0000-0000-000000090000}"/>
    <cellStyle name="Accent6 14" xfId="9033" xr:uid="{00000000-0005-0000-0000-000001090000}"/>
    <cellStyle name="Accent6 15" xfId="9034" xr:uid="{00000000-0005-0000-0000-000002090000}"/>
    <cellStyle name="Accent6 2" xfId="572" xr:uid="{00000000-0005-0000-0000-000003090000}"/>
    <cellStyle name="Accent6 2 2" xfId="573" xr:uid="{00000000-0005-0000-0000-000004090000}"/>
    <cellStyle name="Accent6 2 2 2" xfId="574" xr:uid="{00000000-0005-0000-0000-000005090000}"/>
    <cellStyle name="Accent6 2 2 2 2" xfId="9035" xr:uid="{00000000-0005-0000-0000-000006090000}"/>
    <cellStyle name="Accent6 2 2 3" xfId="9036" xr:uid="{00000000-0005-0000-0000-000007090000}"/>
    <cellStyle name="Accent6 2 2 3 2" xfId="9037" xr:uid="{00000000-0005-0000-0000-000008090000}"/>
    <cellStyle name="Accent6 2 2 4" xfId="9038" xr:uid="{00000000-0005-0000-0000-000009090000}"/>
    <cellStyle name="Accent6 2 3" xfId="575" xr:uid="{00000000-0005-0000-0000-00000A090000}"/>
    <cellStyle name="Accent6 2 3 2" xfId="576" xr:uid="{00000000-0005-0000-0000-00000B090000}"/>
    <cellStyle name="Accent6 2 3 2 2" xfId="9039" xr:uid="{00000000-0005-0000-0000-00000C090000}"/>
    <cellStyle name="Accent6 2 3 2 3" xfId="9040" xr:uid="{00000000-0005-0000-0000-00000D090000}"/>
    <cellStyle name="Accent6 2 3 3" xfId="9041" xr:uid="{00000000-0005-0000-0000-00000E090000}"/>
    <cellStyle name="Accent6 2 3 3 2" xfId="9042" xr:uid="{00000000-0005-0000-0000-00000F090000}"/>
    <cellStyle name="Accent6 2 3 4" xfId="9043" xr:uid="{00000000-0005-0000-0000-000010090000}"/>
    <cellStyle name="Accent6 2 4" xfId="9044" xr:uid="{00000000-0005-0000-0000-000011090000}"/>
    <cellStyle name="Accent6 2 4 2" xfId="9045" xr:uid="{00000000-0005-0000-0000-000012090000}"/>
    <cellStyle name="Accent6 2 5" xfId="9046" xr:uid="{00000000-0005-0000-0000-000013090000}"/>
    <cellStyle name="Accent6 2 6" xfId="9047" xr:uid="{00000000-0005-0000-0000-000014090000}"/>
    <cellStyle name="Accent6 3" xfId="577" xr:uid="{00000000-0005-0000-0000-000015090000}"/>
    <cellStyle name="Accent6 3 2" xfId="578" xr:uid="{00000000-0005-0000-0000-000016090000}"/>
    <cellStyle name="Accent6 3 2 2" xfId="9048" xr:uid="{00000000-0005-0000-0000-000017090000}"/>
    <cellStyle name="Accent6 3 2 2 2" xfId="9049" xr:uid="{00000000-0005-0000-0000-000018090000}"/>
    <cellStyle name="Accent6 3 2 2 3" xfId="9050" xr:uid="{00000000-0005-0000-0000-000019090000}"/>
    <cellStyle name="Accent6 3 3" xfId="9051" xr:uid="{00000000-0005-0000-0000-00001A090000}"/>
    <cellStyle name="Accent6 3 3 2" xfId="9052" xr:uid="{00000000-0005-0000-0000-00001B090000}"/>
    <cellStyle name="Accent6 3 4" xfId="9053" xr:uid="{00000000-0005-0000-0000-00001C090000}"/>
    <cellStyle name="Accent6 4" xfId="579" xr:uid="{00000000-0005-0000-0000-00001D090000}"/>
    <cellStyle name="Accent6 4 2" xfId="580" xr:uid="{00000000-0005-0000-0000-00001E090000}"/>
    <cellStyle name="Accent6 4 2 2" xfId="9054" xr:uid="{00000000-0005-0000-0000-00001F090000}"/>
    <cellStyle name="Accent6 4 2 2 2" xfId="9055" xr:uid="{00000000-0005-0000-0000-000020090000}"/>
    <cellStyle name="Accent6 4 2 2 3" xfId="9056" xr:uid="{00000000-0005-0000-0000-000021090000}"/>
    <cellStyle name="Accent6 4 3" xfId="9057" xr:uid="{00000000-0005-0000-0000-000022090000}"/>
    <cellStyle name="Accent6 4 3 2" xfId="9058" xr:uid="{00000000-0005-0000-0000-000023090000}"/>
    <cellStyle name="Accent6 4 4" xfId="9059" xr:uid="{00000000-0005-0000-0000-000024090000}"/>
    <cellStyle name="Accent6 5" xfId="581" xr:uid="{00000000-0005-0000-0000-000025090000}"/>
    <cellStyle name="Accent6 5 2" xfId="582" xr:uid="{00000000-0005-0000-0000-000026090000}"/>
    <cellStyle name="Accent6 5 2 2" xfId="9060" xr:uid="{00000000-0005-0000-0000-000027090000}"/>
    <cellStyle name="Accent6 5 2 2 2" xfId="9061" xr:uid="{00000000-0005-0000-0000-000028090000}"/>
    <cellStyle name="Accent6 5 2 2 3" xfId="9062" xr:uid="{00000000-0005-0000-0000-000029090000}"/>
    <cellStyle name="Accent6 5 3" xfId="9063" xr:uid="{00000000-0005-0000-0000-00002A090000}"/>
    <cellStyle name="Accent6 5 3 2" xfId="9064" xr:uid="{00000000-0005-0000-0000-00002B090000}"/>
    <cellStyle name="Accent6 5 4" xfId="9065" xr:uid="{00000000-0005-0000-0000-00002C090000}"/>
    <cellStyle name="Accent6 6" xfId="583" xr:uid="{00000000-0005-0000-0000-00002D090000}"/>
    <cellStyle name="Accent6 6 2" xfId="584" xr:uid="{00000000-0005-0000-0000-00002E090000}"/>
    <cellStyle name="Accent6 6 2 2" xfId="9066" xr:uid="{00000000-0005-0000-0000-00002F090000}"/>
    <cellStyle name="Accent6 6 2 2 2" xfId="9067" xr:uid="{00000000-0005-0000-0000-000030090000}"/>
    <cellStyle name="Accent6 6 2 2 3" xfId="9068" xr:uid="{00000000-0005-0000-0000-000031090000}"/>
    <cellStyle name="Accent6 6 3" xfId="9069" xr:uid="{00000000-0005-0000-0000-000032090000}"/>
    <cellStyle name="Accent6 6 3 2" xfId="9070" xr:uid="{00000000-0005-0000-0000-000033090000}"/>
    <cellStyle name="Accent6 6 4" xfId="9071" xr:uid="{00000000-0005-0000-0000-000034090000}"/>
    <cellStyle name="Accent6 7" xfId="585" xr:uid="{00000000-0005-0000-0000-000035090000}"/>
    <cellStyle name="Accent6 7 2" xfId="586" xr:uid="{00000000-0005-0000-0000-000036090000}"/>
    <cellStyle name="Accent6 7 2 2" xfId="9072" xr:uid="{00000000-0005-0000-0000-000037090000}"/>
    <cellStyle name="Accent6 7 2 2 2" xfId="9073" xr:uid="{00000000-0005-0000-0000-000038090000}"/>
    <cellStyle name="Accent6 7 2 2 3" xfId="9074" xr:uid="{00000000-0005-0000-0000-000039090000}"/>
    <cellStyle name="Accent6 7 3" xfId="9075" xr:uid="{00000000-0005-0000-0000-00003A090000}"/>
    <cellStyle name="Accent6 7 3 2" xfId="9076" xr:uid="{00000000-0005-0000-0000-00003B090000}"/>
    <cellStyle name="Accent6 7 4" xfId="9077" xr:uid="{00000000-0005-0000-0000-00003C090000}"/>
    <cellStyle name="Accent6 8" xfId="587" xr:uid="{00000000-0005-0000-0000-00003D090000}"/>
    <cellStyle name="Accent6 8 2" xfId="588" xr:uid="{00000000-0005-0000-0000-00003E090000}"/>
    <cellStyle name="Accent6 8 2 2" xfId="9078" xr:uid="{00000000-0005-0000-0000-00003F090000}"/>
    <cellStyle name="Accent6 8 2 2 2" xfId="9079" xr:uid="{00000000-0005-0000-0000-000040090000}"/>
    <cellStyle name="Accent6 8 2 2 3" xfId="9080" xr:uid="{00000000-0005-0000-0000-000041090000}"/>
    <cellStyle name="Accent6 8 3" xfId="9081" xr:uid="{00000000-0005-0000-0000-000042090000}"/>
    <cellStyle name="Accent6 8 3 2" xfId="9082" xr:uid="{00000000-0005-0000-0000-000043090000}"/>
    <cellStyle name="Accent6 8 4" xfId="9083" xr:uid="{00000000-0005-0000-0000-000044090000}"/>
    <cellStyle name="Accent6 9" xfId="589" xr:uid="{00000000-0005-0000-0000-000045090000}"/>
    <cellStyle name="Accent6 9 2" xfId="590" xr:uid="{00000000-0005-0000-0000-000046090000}"/>
    <cellStyle name="Accent6 9 2 2" xfId="9084" xr:uid="{00000000-0005-0000-0000-000047090000}"/>
    <cellStyle name="Accent6 9 2 2 2" xfId="9085" xr:uid="{00000000-0005-0000-0000-000048090000}"/>
    <cellStyle name="Accent6 9 2 2 3" xfId="9086" xr:uid="{00000000-0005-0000-0000-000049090000}"/>
    <cellStyle name="Accent6 9 3" xfId="9087" xr:uid="{00000000-0005-0000-0000-00004A090000}"/>
    <cellStyle name="Accent6 9 3 2" xfId="9088" xr:uid="{00000000-0005-0000-0000-00004B090000}"/>
    <cellStyle name="Accent6 9 4" xfId="9089" xr:uid="{00000000-0005-0000-0000-00004C090000}"/>
    <cellStyle name="active" xfId="591" xr:uid="{00000000-0005-0000-0000-00004D090000}"/>
    <cellStyle name="active 2" xfId="592" xr:uid="{00000000-0005-0000-0000-00004E090000}"/>
    <cellStyle name="active 2 2" xfId="9090" xr:uid="{00000000-0005-0000-0000-00004F090000}"/>
    <cellStyle name="active 2 2 2" xfId="9091" xr:uid="{00000000-0005-0000-0000-000050090000}"/>
    <cellStyle name="active 2 2 3" xfId="9092" xr:uid="{00000000-0005-0000-0000-000051090000}"/>
    <cellStyle name="active 3" xfId="593" xr:uid="{00000000-0005-0000-0000-000052090000}"/>
    <cellStyle name="active 3 2" xfId="9093" xr:uid="{00000000-0005-0000-0000-000053090000}"/>
    <cellStyle name="active 4" xfId="594" xr:uid="{00000000-0005-0000-0000-000054090000}"/>
    <cellStyle name="active 4 2" xfId="9094" xr:uid="{00000000-0005-0000-0000-000055090000}"/>
    <cellStyle name="active 5" xfId="595" xr:uid="{00000000-0005-0000-0000-000056090000}"/>
    <cellStyle name="active 5 2" xfId="9095" xr:uid="{00000000-0005-0000-0000-000057090000}"/>
    <cellStyle name="active 6" xfId="596" xr:uid="{00000000-0005-0000-0000-000058090000}"/>
    <cellStyle name="active 6 2" xfId="9096" xr:uid="{00000000-0005-0000-0000-000059090000}"/>
    <cellStyle name="active 7" xfId="9097" xr:uid="{00000000-0005-0000-0000-00005A090000}"/>
    <cellStyle name="Actual Date" xfId="9098" xr:uid="{00000000-0005-0000-0000-00005B090000}"/>
    <cellStyle name="Actual Date 2" xfId="9099" xr:uid="{00000000-0005-0000-0000-00005C090000}"/>
    <cellStyle name="Actual Date 3" xfId="9100" xr:uid="{00000000-0005-0000-0000-00005D090000}"/>
    <cellStyle name="Adjustable" xfId="597" xr:uid="{00000000-0005-0000-0000-00005E090000}"/>
    <cellStyle name="ÅëÈ­ [0]_±âÅ¸" xfId="9101" xr:uid="{00000000-0005-0000-0000-00005F090000}"/>
    <cellStyle name="ÅëÈ­_±âÅ¸" xfId="9102" xr:uid="{00000000-0005-0000-0000-000060090000}"/>
    <cellStyle name="ÄÞ¸¶ [0]_±âÅ¸" xfId="9103" xr:uid="{00000000-0005-0000-0000-000061090000}"/>
    <cellStyle name="ÄÞ¸¶_±âÅ¸" xfId="9104" xr:uid="{00000000-0005-0000-0000-000062090000}"/>
    <cellStyle name="Bad 10" xfId="598" xr:uid="{00000000-0005-0000-0000-000063090000}"/>
    <cellStyle name="Bad 10 2" xfId="599" xr:uid="{00000000-0005-0000-0000-000064090000}"/>
    <cellStyle name="Bad 10 2 2" xfId="9105" xr:uid="{00000000-0005-0000-0000-000065090000}"/>
    <cellStyle name="Bad 10 2 2 2" xfId="9106" xr:uid="{00000000-0005-0000-0000-000066090000}"/>
    <cellStyle name="Bad 10 2 2 3" xfId="9107" xr:uid="{00000000-0005-0000-0000-000067090000}"/>
    <cellStyle name="Bad 10 3" xfId="9108" xr:uid="{00000000-0005-0000-0000-000068090000}"/>
    <cellStyle name="Bad 10 3 2" xfId="9109" xr:uid="{00000000-0005-0000-0000-000069090000}"/>
    <cellStyle name="Bad 10 4" xfId="9110" xr:uid="{00000000-0005-0000-0000-00006A090000}"/>
    <cellStyle name="Bad 11" xfId="600" xr:uid="{00000000-0005-0000-0000-00006B090000}"/>
    <cellStyle name="Bad 11 2" xfId="9111" xr:uid="{00000000-0005-0000-0000-00006C090000}"/>
    <cellStyle name="Bad 11 3" xfId="9112" xr:uid="{00000000-0005-0000-0000-00006D090000}"/>
    <cellStyle name="Bad 12" xfId="9113" xr:uid="{00000000-0005-0000-0000-00006E090000}"/>
    <cellStyle name="Bad 12 2" xfId="9114" xr:uid="{00000000-0005-0000-0000-00006F090000}"/>
    <cellStyle name="Bad 12 2 2" xfId="9115" xr:uid="{00000000-0005-0000-0000-000070090000}"/>
    <cellStyle name="Bad 12 3" xfId="9116" xr:uid="{00000000-0005-0000-0000-000071090000}"/>
    <cellStyle name="Bad 13" xfId="9117" xr:uid="{00000000-0005-0000-0000-000072090000}"/>
    <cellStyle name="Bad 13 2" xfId="9118" xr:uid="{00000000-0005-0000-0000-000073090000}"/>
    <cellStyle name="Bad 2" xfId="601" xr:uid="{00000000-0005-0000-0000-000074090000}"/>
    <cellStyle name="Bad 2 2" xfId="602" xr:uid="{00000000-0005-0000-0000-000075090000}"/>
    <cellStyle name="Bad 2 2 2" xfId="9119" xr:uid="{00000000-0005-0000-0000-000076090000}"/>
    <cellStyle name="Bad 2 2 3" xfId="9120" xr:uid="{00000000-0005-0000-0000-000077090000}"/>
    <cellStyle name="Bad 2 3" xfId="603" xr:uid="{00000000-0005-0000-0000-000078090000}"/>
    <cellStyle name="Bad 2 3 2" xfId="9121" xr:uid="{00000000-0005-0000-0000-000079090000}"/>
    <cellStyle name="Bad 2 3 2 2" xfId="9122" xr:uid="{00000000-0005-0000-0000-00007A090000}"/>
    <cellStyle name="Bad 2 3 3" xfId="9123" xr:uid="{00000000-0005-0000-0000-00007B090000}"/>
    <cellStyle name="Bad 2 4" xfId="9124" xr:uid="{00000000-0005-0000-0000-00007C090000}"/>
    <cellStyle name="Bad 2 4 2" xfId="9125" xr:uid="{00000000-0005-0000-0000-00007D090000}"/>
    <cellStyle name="Bad 2 5" xfId="9126" xr:uid="{00000000-0005-0000-0000-00007E090000}"/>
    <cellStyle name="Bad 2 6" xfId="9127" xr:uid="{00000000-0005-0000-0000-00007F090000}"/>
    <cellStyle name="Bad 3" xfId="604" xr:uid="{00000000-0005-0000-0000-000080090000}"/>
    <cellStyle name="Bad 3 2" xfId="605" xr:uid="{00000000-0005-0000-0000-000081090000}"/>
    <cellStyle name="Bad 3 2 2" xfId="9128" xr:uid="{00000000-0005-0000-0000-000082090000}"/>
    <cellStyle name="Bad 3 2 2 2" xfId="9129" xr:uid="{00000000-0005-0000-0000-000083090000}"/>
    <cellStyle name="Bad 3 2 2 3" xfId="9130" xr:uid="{00000000-0005-0000-0000-000084090000}"/>
    <cellStyle name="Bad 3 3" xfId="9131" xr:uid="{00000000-0005-0000-0000-000085090000}"/>
    <cellStyle name="Bad 3 3 2" xfId="9132" xr:uid="{00000000-0005-0000-0000-000086090000}"/>
    <cellStyle name="Bad 3 4" xfId="9133" xr:uid="{00000000-0005-0000-0000-000087090000}"/>
    <cellStyle name="Bad 4" xfId="606" xr:uid="{00000000-0005-0000-0000-000088090000}"/>
    <cellStyle name="Bad 4 2" xfId="607" xr:uid="{00000000-0005-0000-0000-000089090000}"/>
    <cellStyle name="Bad 4 2 2" xfId="9134" xr:uid="{00000000-0005-0000-0000-00008A090000}"/>
    <cellStyle name="Bad 4 2 2 2" xfId="9135" xr:uid="{00000000-0005-0000-0000-00008B090000}"/>
    <cellStyle name="Bad 4 2 2 3" xfId="9136" xr:uid="{00000000-0005-0000-0000-00008C090000}"/>
    <cellStyle name="Bad 4 3" xfId="9137" xr:uid="{00000000-0005-0000-0000-00008D090000}"/>
    <cellStyle name="Bad 4 3 2" xfId="9138" xr:uid="{00000000-0005-0000-0000-00008E090000}"/>
    <cellStyle name="Bad 4 4" xfId="9139" xr:uid="{00000000-0005-0000-0000-00008F090000}"/>
    <cellStyle name="Bad 5" xfId="608" xr:uid="{00000000-0005-0000-0000-000090090000}"/>
    <cellStyle name="Bad 5 2" xfId="609" xr:uid="{00000000-0005-0000-0000-000091090000}"/>
    <cellStyle name="Bad 5 2 2" xfId="9140" xr:uid="{00000000-0005-0000-0000-000092090000}"/>
    <cellStyle name="Bad 5 2 2 2" xfId="9141" xr:uid="{00000000-0005-0000-0000-000093090000}"/>
    <cellStyle name="Bad 5 2 2 3" xfId="9142" xr:uid="{00000000-0005-0000-0000-000094090000}"/>
    <cellStyle name="Bad 5 3" xfId="9143" xr:uid="{00000000-0005-0000-0000-000095090000}"/>
    <cellStyle name="Bad 5 3 2" xfId="9144" xr:uid="{00000000-0005-0000-0000-000096090000}"/>
    <cellStyle name="Bad 5 4" xfId="9145" xr:uid="{00000000-0005-0000-0000-000097090000}"/>
    <cellStyle name="Bad 6" xfId="610" xr:uid="{00000000-0005-0000-0000-000098090000}"/>
    <cellStyle name="Bad 6 2" xfId="611" xr:uid="{00000000-0005-0000-0000-000099090000}"/>
    <cellStyle name="Bad 6 2 2" xfId="9146" xr:uid="{00000000-0005-0000-0000-00009A090000}"/>
    <cellStyle name="Bad 6 2 2 2" xfId="9147" xr:uid="{00000000-0005-0000-0000-00009B090000}"/>
    <cellStyle name="Bad 6 2 2 3" xfId="9148" xr:uid="{00000000-0005-0000-0000-00009C090000}"/>
    <cellStyle name="Bad 6 3" xfId="9149" xr:uid="{00000000-0005-0000-0000-00009D090000}"/>
    <cellStyle name="Bad 6 3 2" xfId="9150" xr:uid="{00000000-0005-0000-0000-00009E090000}"/>
    <cellStyle name="Bad 6 4" xfId="9151" xr:uid="{00000000-0005-0000-0000-00009F090000}"/>
    <cellStyle name="Bad 7" xfId="612" xr:uid="{00000000-0005-0000-0000-0000A0090000}"/>
    <cellStyle name="Bad 7 2" xfId="613" xr:uid="{00000000-0005-0000-0000-0000A1090000}"/>
    <cellStyle name="Bad 7 2 2" xfId="9152" xr:uid="{00000000-0005-0000-0000-0000A2090000}"/>
    <cellStyle name="Bad 7 2 2 2" xfId="9153" xr:uid="{00000000-0005-0000-0000-0000A3090000}"/>
    <cellStyle name="Bad 7 2 2 3" xfId="9154" xr:uid="{00000000-0005-0000-0000-0000A4090000}"/>
    <cellStyle name="Bad 7 3" xfId="9155" xr:uid="{00000000-0005-0000-0000-0000A5090000}"/>
    <cellStyle name="Bad 7 3 2" xfId="9156" xr:uid="{00000000-0005-0000-0000-0000A6090000}"/>
    <cellStyle name="Bad 7 4" xfId="9157" xr:uid="{00000000-0005-0000-0000-0000A7090000}"/>
    <cellStyle name="Bad 8" xfId="614" xr:uid="{00000000-0005-0000-0000-0000A8090000}"/>
    <cellStyle name="Bad 8 2" xfId="615" xr:uid="{00000000-0005-0000-0000-0000A9090000}"/>
    <cellStyle name="Bad 8 2 2" xfId="9158" xr:uid="{00000000-0005-0000-0000-0000AA090000}"/>
    <cellStyle name="Bad 8 2 2 2" xfId="9159" xr:uid="{00000000-0005-0000-0000-0000AB090000}"/>
    <cellStyle name="Bad 8 2 2 3" xfId="9160" xr:uid="{00000000-0005-0000-0000-0000AC090000}"/>
    <cellStyle name="Bad 8 3" xfId="9161" xr:uid="{00000000-0005-0000-0000-0000AD090000}"/>
    <cellStyle name="Bad 8 3 2" xfId="9162" xr:uid="{00000000-0005-0000-0000-0000AE090000}"/>
    <cellStyle name="Bad 8 4" xfId="9163" xr:uid="{00000000-0005-0000-0000-0000AF090000}"/>
    <cellStyle name="Bad 9" xfId="616" xr:uid="{00000000-0005-0000-0000-0000B0090000}"/>
    <cellStyle name="Bad 9 2" xfId="617" xr:uid="{00000000-0005-0000-0000-0000B1090000}"/>
    <cellStyle name="Bad 9 2 2" xfId="9164" xr:uid="{00000000-0005-0000-0000-0000B2090000}"/>
    <cellStyle name="Bad 9 2 2 2" xfId="9165" xr:uid="{00000000-0005-0000-0000-0000B3090000}"/>
    <cellStyle name="Bad 9 2 2 3" xfId="9166" xr:uid="{00000000-0005-0000-0000-0000B4090000}"/>
    <cellStyle name="Bad 9 3" xfId="9167" xr:uid="{00000000-0005-0000-0000-0000B5090000}"/>
    <cellStyle name="Bad 9 3 2" xfId="9168" xr:uid="{00000000-0005-0000-0000-0000B6090000}"/>
    <cellStyle name="Bad 9 4" xfId="9169" xr:uid="{00000000-0005-0000-0000-0000B7090000}"/>
    <cellStyle name="billion" xfId="618" xr:uid="{00000000-0005-0000-0000-0000B8090000}"/>
    <cellStyle name="Blank" xfId="619" xr:uid="{00000000-0005-0000-0000-0000B9090000}"/>
    <cellStyle name="Blank 10" xfId="620" xr:uid="{00000000-0005-0000-0000-0000BA090000}"/>
    <cellStyle name="Blank 10 2" xfId="9170" xr:uid="{00000000-0005-0000-0000-0000BB090000}"/>
    <cellStyle name="Blank 10 3" xfId="9171" xr:uid="{00000000-0005-0000-0000-0000BC090000}"/>
    <cellStyle name="Blank 11" xfId="621" xr:uid="{00000000-0005-0000-0000-0000BD090000}"/>
    <cellStyle name="Blank 11 2" xfId="9172" xr:uid="{00000000-0005-0000-0000-0000BE090000}"/>
    <cellStyle name="Blank 11 3" xfId="9173" xr:uid="{00000000-0005-0000-0000-0000BF090000}"/>
    <cellStyle name="Blank 12" xfId="622" xr:uid="{00000000-0005-0000-0000-0000C0090000}"/>
    <cellStyle name="Blank 12 2" xfId="9174" xr:uid="{00000000-0005-0000-0000-0000C1090000}"/>
    <cellStyle name="Blank 12 3" xfId="9175" xr:uid="{00000000-0005-0000-0000-0000C2090000}"/>
    <cellStyle name="Blank 13" xfId="623" xr:uid="{00000000-0005-0000-0000-0000C3090000}"/>
    <cellStyle name="Blank 13 2" xfId="9176" xr:uid="{00000000-0005-0000-0000-0000C4090000}"/>
    <cellStyle name="Blank 13 3" xfId="9177" xr:uid="{00000000-0005-0000-0000-0000C5090000}"/>
    <cellStyle name="Blank 14" xfId="624" xr:uid="{00000000-0005-0000-0000-0000C6090000}"/>
    <cellStyle name="Blank 14 2" xfId="9178" xr:uid="{00000000-0005-0000-0000-0000C7090000}"/>
    <cellStyle name="Blank 14 3" xfId="9179" xr:uid="{00000000-0005-0000-0000-0000C8090000}"/>
    <cellStyle name="Blank 15" xfId="625" xr:uid="{00000000-0005-0000-0000-0000C9090000}"/>
    <cellStyle name="Blank 15 2" xfId="9180" xr:uid="{00000000-0005-0000-0000-0000CA090000}"/>
    <cellStyle name="Blank 15 3" xfId="9181" xr:uid="{00000000-0005-0000-0000-0000CB090000}"/>
    <cellStyle name="Blank 16" xfId="626" xr:uid="{00000000-0005-0000-0000-0000CC090000}"/>
    <cellStyle name="Blank 16 2" xfId="9182" xr:uid="{00000000-0005-0000-0000-0000CD090000}"/>
    <cellStyle name="Blank 16 3" xfId="9183" xr:uid="{00000000-0005-0000-0000-0000CE090000}"/>
    <cellStyle name="Blank 17" xfId="627" xr:uid="{00000000-0005-0000-0000-0000CF090000}"/>
    <cellStyle name="Blank 17 2" xfId="9184" xr:uid="{00000000-0005-0000-0000-0000D0090000}"/>
    <cellStyle name="Blank 17 3" xfId="9185" xr:uid="{00000000-0005-0000-0000-0000D1090000}"/>
    <cellStyle name="Blank 18" xfId="628" xr:uid="{00000000-0005-0000-0000-0000D2090000}"/>
    <cellStyle name="Blank 18 2" xfId="9186" xr:uid="{00000000-0005-0000-0000-0000D3090000}"/>
    <cellStyle name="Blank 18 3" xfId="9187" xr:uid="{00000000-0005-0000-0000-0000D4090000}"/>
    <cellStyle name="Blank 19" xfId="629" xr:uid="{00000000-0005-0000-0000-0000D5090000}"/>
    <cellStyle name="Blank 19 2" xfId="9188" xr:uid="{00000000-0005-0000-0000-0000D6090000}"/>
    <cellStyle name="Blank 19 3" xfId="9189" xr:uid="{00000000-0005-0000-0000-0000D7090000}"/>
    <cellStyle name="Blank 2" xfId="630" xr:uid="{00000000-0005-0000-0000-0000D8090000}"/>
    <cellStyle name="Blank 2 2" xfId="631" xr:uid="{00000000-0005-0000-0000-0000D9090000}"/>
    <cellStyle name="Blank 2 2 2" xfId="9190" xr:uid="{00000000-0005-0000-0000-0000DA090000}"/>
    <cellStyle name="Blank 2 2 3" xfId="9191" xr:uid="{00000000-0005-0000-0000-0000DB090000}"/>
    <cellStyle name="Blank 2 3" xfId="9192" xr:uid="{00000000-0005-0000-0000-0000DC090000}"/>
    <cellStyle name="Blank 2 3 2" xfId="9193" xr:uid="{00000000-0005-0000-0000-0000DD090000}"/>
    <cellStyle name="Blank 2 4" xfId="9194" xr:uid="{00000000-0005-0000-0000-0000DE090000}"/>
    <cellStyle name="Blank 2 5" xfId="9195" xr:uid="{00000000-0005-0000-0000-0000DF090000}"/>
    <cellStyle name="Blank 20" xfId="632" xr:uid="{00000000-0005-0000-0000-0000E0090000}"/>
    <cellStyle name="Blank 20 2" xfId="9196" xr:uid="{00000000-0005-0000-0000-0000E1090000}"/>
    <cellStyle name="Blank 20 3" xfId="9197" xr:uid="{00000000-0005-0000-0000-0000E2090000}"/>
    <cellStyle name="Blank 21" xfId="633" xr:uid="{00000000-0005-0000-0000-0000E3090000}"/>
    <cellStyle name="Blank 21 2" xfId="9198" xr:uid="{00000000-0005-0000-0000-0000E4090000}"/>
    <cellStyle name="Blank 21 3" xfId="9199" xr:uid="{00000000-0005-0000-0000-0000E5090000}"/>
    <cellStyle name="Blank 22" xfId="634" xr:uid="{00000000-0005-0000-0000-0000E6090000}"/>
    <cellStyle name="Blank 22 2" xfId="9200" xr:uid="{00000000-0005-0000-0000-0000E7090000}"/>
    <cellStyle name="Blank 22 3" xfId="9201" xr:uid="{00000000-0005-0000-0000-0000E8090000}"/>
    <cellStyle name="Blank 23" xfId="635" xr:uid="{00000000-0005-0000-0000-0000E9090000}"/>
    <cellStyle name="Blank 23 2" xfId="9202" xr:uid="{00000000-0005-0000-0000-0000EA090000}"/>
    <cellStyle name="Blank 23 3" xfId="9203" xr:uid="{00000000-0005-0000-0000-0000EB090000}"/>
    <cellStyle name="Blank 24" xfId="636" xr:uid="{00000000-0005-0000-0000-0000EC090000}"/>
    <cellStyle name="Blank 24 2" xfId="9204" xr:uid="{00000000-0005-0000-0000-0000ED090000}"/>
    <cellStyle name="Blank 24 3" xfId="9205" xr:uid="{00000000-0005-0000-0000-0000EE090000}"/>
    <cellStyle name="Blank 25" xfId="9206" xr:uid="{00000000-0005-0000-0000-0000EF090000}"/>
    <cellStyle name="Blank 26" xfId="9207" xr:uid="{00000000-0005-0000-0000-0000F0090000}"/>
    <cellStyle name="Blank 27" xfId="9208" xr:uid="{00000000-0005-0000-0000-0000F1090000}"/>
    <cellStyle name="Blank 28" xfId="9209" xr:uid="{00000000-0005-0000-0000-0000F2090000}"/>
    <cellStyle name="Blank 29" xfId="9210" xr:uid="{00000000-0005-0000-0000-0000F3090000}"/>
    <cellStyle name="Blank 3" xfId="637" xr:uid="{00000000-0005-0000-0000-0000F4090000}"/>
    <cellStyle name="Blank 3 2" xfId="9211" xr:uid="{00000000-0005-0000-0000-0000F5090000}"/>
    <cellStyle name="Blank 3 3" xfId="9212" xr:uid="{00000000-0005-0000-0000-0000F6090000}"/>
    <cellStyle name="Blank 30" xfId="9213" xr:uid="{00000000-0005-0000-0000-0000F7090000}"/>
    <cellStyle name="Blank 31" xfId="9214" xr:uid="{00000000-0005-0000-0000-0000F8090000}"/>
    <cellStyle name="Blank 32" xfId="9215" xr:uid="{00000000-0005-0000-0000-0000F9090000}"/>
    <cellStyle name="Blank 33" xfId="9216" xr:uid="{00000000-0005-0000-0000-0000FA090000}"/>
    <cellStyle name="Blank 34" xfId="9217" xr:uid="{00000000-0005-0000-0000-0000FB090000}"/>
    <cellStyle name="Blank 35" xfId="9218" xr:uid="{00000000-0005-0000-0000-0000FC090000}"/>
    <cellStyle name="Blank 36" xfId="9219" xr:uid="{00000000-0005-0000-0000-0000FD090000}"/>
    <cellStyle name="Blank 37" xfId="9220" xr:uid="{00000000-0005-0000-0000-0000FE090000}"/>
    <cellStyle name="Blank 38" xfId="9221" xr:uid="{00000000-0005-0000-0000-0000FF090000}"/>
    <cellStyle name="Blank 39" xfId="9222" xr:uid="{00000000-0005-0000-0000-0000000A0000}"/>
    <cellStyle name="Blank 4" xfId="638" xr:uid="{00000000-0005-0000-0000-0000010A0000}"/>
    <cellStyle name="Blank 4 2" xfId="9223" xr:uid="{00000000-0005-0000-0000-0000020A0000}"/>
    <cellStyle name="Blank 4 3" xfId="9224" xr:uid="{00000000-0005-0000-0000-0000030A0000}"/>
    <cellStyle name="Blank 40" xfId="9225" xr:uid="{00000000-0005-0000-0000-0000040A0000}"/>
    <cellStyle name="Blank 41" xfId="9226" xr:uid="{00000000-0005-0000-0000-0000050A0000}"/>
    <cellStyle name="Blank 42" xfId="9227" xr:uid="{00000000-0005-0000-0000-0000060A0000}"/>
    <cellStyle name="Blank 43" xfId="9228" xr:uid="{00000000-0005-0000-0000-0000070A0000}"/>
    <cellStyle name="Blank 44" xfId="9229" xr:uid="{00000000-0005-0000-0000-0000080A0000}"/>
    <cellStyle name="Blank 45" xfId="9230" xr:uid="{00000000-0005-0000-0000-0000090A0000}"/>
    <cellStyle name="Blank 46" xfId="9231" xr:uid="{00000000-0005-0000-0000-00000A0A0000}"/>
    <cellStyle name="Blank 47" xfId="9232" xr:uid="{00000000-0005-0000-0000-00000B0A0000}"/>
    <cellStyle name="Blank 48" xfId="9233" xr:uid="{00000000-0005-0000-0000-00000C0A0000}"/>
    <cellStyle name="Blank 49" xfId="9234" xr:uid="{00000000-0005-0000-0000-00000D0A0000}"/>
    <cellStyle name="Blank 5" xfId="639" xr:uid="{00000000-0005-0000-0000-00000E0A0000}"/>
    <cellStyle name="Blank 5 2" xfId="9235" xr:uid="{00000000-0005-0000-0000-00000F0A0000}"/>
    <cellStyle name="Blank 5 3" xfId="9236" xr:uid="{00000000-0005-0000-0000-0000100A0000}"/>
    <cellStyle name="Blank 50" xfId="9237" xr:uid="{00000000-0005-0000-0000-0000110A0000}"/>
    <cellStyle name="Blank 51" xfId="9238" xr:uid="{00000000-0005-0000-0000-0000120A0000}"/>
    <cellStyle name="Blank 52" xfId="9239" xr:uid="{00000000-0005-0000-0000-0000130A0000}"/>
    <cellStyle name="Blank 53" xfId="9240" xr:uid="{00000000-0005-0000-0000-0000140A0000}"/>
    <cellStyle name="Blank 54" xfId="9241" xr:uid="{00000000-0005-0000-0000-0000150A0000}"/>
    <cellStyle name="Blank 55" xfId="9242" xr:uid="{00000000-0005-0000-0000-0000160A0000}"/>
    <cellStyle name="Blank 56" xfId="9243" xr:uid="{00000000-0005-0000-0000-0000170A0000}"/>
    <cellStyle name="Blank 57" xfId="9244" xr:uid="{00000000-0005-0000-0000-0000180A0000}"/>
    <cellStyle name="Blank 58" xfId="9245" xr:uid="{00000000-0005-0000-0000-0000190A0000}"/>
    <cellStyle name="Blank 59" xfId="9246" xr:uid="{00000000-0005-0000-0000-00001A0A0000}"/>
    <cellStyle name="Blank 6" xfId="640" xr:uid="{00000000-0005-0000-0000-00001B0A0000}"/>
    <cellStyle name="Blank 6 2" xfId="641" xr:uid="{00000000-0005-0000-0000-00001C0A0000}"/>
    <cellStyle name="Blank 6 2 2" xfId="9247" xr:uid="{00000000-0005-0000-0000-00001D0A0000}"/>
    <cellStyle name="Blank 6 2 3" xfId="9248" xr:uid="{00000000-0005-0000-0000-00001E0A0000}"/>
    <cellStyle name="Blank 6 3" xfId="9249" xr:uid="{00000000-0005-0000-0000-00001F0A0000}"/>
    <cellStyle name="Blank 6 4" xfId="9250" xr:uid="{00000000-0005-0000-0000-0000200A0000}"/>
    <cellStyle name="Blank 60" xfId="9251" xr:uid="{00000000-0005-0000-0000-0000210A0000}"/>
    <cellStyle name="Blank 61" xfId="9252" xr:uid="{00000000-0005-0000-0000-0000220A0000}"/>
    <cellStyle name="Blank 7" xfId="642" xr:uid="{00000000-0005-0000-0000-0000230A0000}"/>
    <cellStyle name="Blank 7 2" xfId="643" xr:uid="{00000000-0005-0000-0000-0000240A0000}"/>
    <cellStyle name="Blank 7 2 2" xfId="9253" xr:uid="{00000000-0005-0000-0000-0000250A0000}"/>
    <cellStyle name="Blank 7 3" xfId="9254" xr:uid="{00000000-0005-0000-0000-0000260A0000}"/>
    <cellStyle name="Blank 8" xfId="644" xr:uid="{00000000-0005-0000-0000-0000270A0000}"/>
    <cellStyle name="Blank 8 2" xfId="9255" xr:uid="{00000000-0005-0000-0000-0000280A0000}"/>
    <cellStyle name="Blank 8 3" xfId="9256" xr:uid="{00000000-0005-0000-0000-0000290A0000}"/>
    <cellStyle name="Blank 9" xfId="645" xr:uid="{00000000-0005-0000-0000-00002A0A0000}"/>
    <cellStyle name="Blank 9 2" xfId="9257" xr:uid="{00000000-0005-0000-0000-00002B0A0000}"/>
    <cellStyle name="Blank 9 3" xfId="9258" xr:uid="{00000000-0005-0000-0000-00002C0A0000}"/>
    <cellStyle name="BMPercent" xfId="9259" xr:uid="{00000000-0005-0000-0000-00002D0A0000}"/>
    <cellStyle name="Body" xfId="9260" xr:uid="{00000000-0005-0000-0000-00002E0A0000}"/>
    <cellStyle name="Bold/Border" xfId="9261" xr:uid="{00000000-0005-0000-0000-00002F0A0000}"/>
    <cellStyle name="BooleanYorN" xfId="9262" xr:uid="{00000000-0005-0000-0000-0000300A0000}"/>
    <cellStyle name="Bullet" xfId="9263" xr:uid="{00000000-0005-0000-0000-0000310A0000}"/>
    <cellStyle name="c" xfId="9264" xr:uid="{00000000-0005-0000-0000-0000320A0000}"/>
    <cellStyle name="c_Bal Sheets" xfId="9265" xr:uid="{00000000-0005-0000-0000-0000330A0000}"/>
    <cellStyle name="c_Credit (2)" xfId="9266" xr:uid="{00000000-0005-0000-0000-0000340A0000}"/>
    <cellStyle name="c_Earnings" xfId="9267" xr:uid="{00000000-0005-0000-0000-0000350A0000}"/>
    <cellStyle name="c_Earnings (2)" xfId="9268" xr:uid="{00000000-0005-0000-0000-0000360A0000}"/>
    <cellStyle name="c_finsumm" xfId="9269" xr:uid="{00000000-0005-0000-0000-0000370A0000}"/>
    <cellStyle name="c_GoroWipTax-to2050_fromCo_Oct21_99" xfId="9270" xr:uid="{00000000-0005-0000-0000-0000380A0000}"/>
    <cellStyle name="c_HardInc " xfId="9271" xr:uid="{00000000-0005-0000-0000-0000390A0000}"/>
    <cellStyle name="c_Hist Inputs (2)" xfId="9272" xr:uid="{00000000-0005-0000-0000-00003A0A0000}"/>
    <cellStyle name="c_IEL_finsumm" xfId="9273" xr:uid="{00000000-0005-0000-0000-00003B0A0000}"/>
    <cellStyle name="c_IEL_finsumm1" xfId="9274" xr:uid="{00000000-0005-0000-0000-00003C0A0000}"/>
    <cellStyle name="c_LBO Summary" xfId="9275" xr:uid="{00000000-0005-0000-0000-00003D0A0000}"/>
    <cellStyle name="c_Schedules" xfId="9276" xr:uid="{00000000-0005-0000-0000-00003E0A0000}"/>
    <cellStyle name="c_Trans Assump (2)" xfId="9277" xr:uid="{00000000-0005-0000-0000-00003F0A0000}"/>
    <cellStyle name="c_Unit Price Sen. (2)" xfId="9278" xr:uid="{00000000-0005-0000-0000-0000400A0000}"/>
    <cellStyle name="Ç¥ÁØ_¿ù°£¿ä¾àº¸°í" xfId="9279" xr:uid="{00000000-0005-0000-0000-0000410A0000}"/>
    <cellStyle name="Calc Currency (0)" xfId="646" xr:uid="{00000000-0005-0000-0000-0000420A0000}"/>
    <cellStyle name="Calc Currency (2)" xfId="9280" xr:uid="{00000000-0005-0000-0000-0000430A0000}"/>
    <cellStyle name="Calc Percent (0)" xfId="9281" xr:uid="{00000000-0005-0000-0000-0000440A0000}"/>
    <cellStyle name="Calc Percent (1)" xfId="9282" xr:uid="{00000000-0005-0000-0000-0000450A0000}"/>
    <cellStyle name="Calc Percent (2)" xfId="9283" xr:uid="{00000000-0005-0000-0000-0000460A0000}"/>
    <cellStyle name="Calc Units (0)" xfId="9284" xr:uid="{00000000-0005-0000-0000-0000470A0000}"/>
    <cellStyle name="Calc Units (1)" xfId="9285" xr:uid="{00000000-0005-0000-0000-0000480A0000}"/>
    <cellStyle name="Calc Units (2)" xfId="9286" xr:uid="{00000000-0005-0000-0000-0000490A0000}"/>
    <cellStyle name="CalcInput" xfId="9287" xr:uid="{00000000-0005-0000-0000-00004A0A0000}"/>
    <cellStyle name="Calcs" xfId="9288" xr:uid="{00000000-0005-0000-0000-00004B0A0000}"/>
    <cellStyle name="Calculation 10" xfId="647" xr:uid="{00000000-0005-0000-0000-00004C0A0000}"/>
    <cellStyle name="Calculation 10 10" xfId="9289" xr:uid="{00000000-0005-0000-0000-00004D0A0000}"/>
    <cellStyle name="Calculation 10 2" xfId="648" xr:uid="{00000000-0005-0000-0000-00004E0A0000}"/>
    <cellStyle name="Calculation 10 2 10" xfId="9290" xr:uid="{00000000-0005-0000-0000-00004F0A0000}"/>
    <cellStyle name="Calculation 10 2 10 2" xfId="9291" xr:uid="{00000000-0005-0000-0000-0000500A0000}"/>
    <cellStyle name="Calculation 10 2 10 2 2" xfId="9292" xr:uid="{00000000-0005-0000-0000-0000510A0000}"/>
    <cellStyle name="Calculation 10 2 10 2 3" xfId="9293" xr:uid="{00000000-0005-0000-0000-0000520A0000}"/>
    <cellStyle name="Calculation 10 2 10 3" xfId="9294" xr:uid="{00000000-0005-0000-0000-0000530A0000}"/>
    <cellStyle name="Calculation 10 2 10 3 2" xfId="9295" xr:uid="{00000000-0005-0000-0000-0000540A0000}"/>
    <cellStyle name="Calculation 10 2 10 3 3" xfId="9296" xr:uid="{00000000-0005-0000-0000-0000550A0000}"/>
    <cellStyle name="Calculation 10 2 10 4" xfId="9297" xr:uid="{00000000-0005-0000-0000-0000560A0000}"/>
    <cellStyle name="Calculation 10 2 10 4 2" xfId="9298" xr:uid="{00000000-0005-0000-0000-0000570A0000}"/>
    <cellStyle name="Calculation 10 2 10 4 3" xfId="9299" xr:uid="{00000000-0005-0000-0000-0000580A0000}"/>
    <cellStyle name="Calculation 10 2 10 5" xfId="9300" xr:uid="{00000000-0005-0000-0000-0000590A0000}"/>
    <cellStyle name="Calculation 10 2 10 5 2" xfId="9301" xr:uid="{00000000-0005-0000-0000-00005A0A0000}"/>
    <cellStyle name="Calculation 10 2 10 5 3" xfId="9302" xr:uid="{00000000-0005-0000-0000-00005B0A0000}"/>
    <cellStyle name="Calculation 10 2 10 6" xfId="9303" xr:uid="{00000000-0005-0000-0000-00005C0A0000}"/>
    <cellStyle name="Calculation 10 2 10 7" xfId="9304" xr:uid="{00000000-0005-0000-0000-00005D0A0000}"/>
    <cellStyle name="Calculation 10 2 11" xfId="9305" xr:uid="{00000000-0005-0000-0000-00005E0A0000}"/>
    <cellStyle name="Calculation 10 2 11 2" xfId="9306" xr:uid="{00000000-0005-0000-0000-00005F0A0000}"/>
    <cellStyle name="Calculation 10 2 11 2 2" xfId="9307" xr:uid="{00000000-0005-0000-0000-0000600A0000}"/>
    <cellStyle name="Calculation 10 2 11 2 3" xfId="9308" xr:uid="{00000000-0005-0000-0000-0000610A0000}"/>
    <cellStyle name="Calculation 10 2 11 3" xfId="9309" xr:uid="{00000000-0005-0000-0000-0000620A0000}"/>
    <cellStyle name="Calculation 10 2 11 3 2" xfId="9310" xr:uid="{00000000-0005-0000-0000-0000630A0000}"/>
    <cellStyle name="Calculation 10 2 11 3 3" xfId="9311" xr:uid="{00000000-0005-0000-0000-0000640A0000}"/>
    <cellStyle name="Calculation 10 2 11 4" xfId="9312" xr:uid="{00000000-0005-0000-0000-0000650A0000}"/>
    <cellStyle name="Calculation 10 2 11 4 2" xfId="9313" xr:uid="{00000000-0005-0000-0000-0000660A0000}"/>
    <cellStyle name="Calculation 10 2 11 4 3" xfId="9314" xr:uid="{00000000-0005-0000-0000-0000670A0000}"/>
    <cellStyle name="Calculation 10 2 11 5" xfId="9315" xr:uid="{00000000-0005-0000-0000-0000680A0000}"/>
    <cellStyle name="Calculation 10 2 11 5 2" xfId="9316" xr:uid="{00000000-0005-0000-0000-0000690A0000}"/>
    <cellStyle name="Calculation 10 2 11 5 3" xfId="9317" xr:uid="{00000000-0005-0000-0000-00006A0A0000}"/>
    <cellStyle name="Calculation 10 2 11 6" xfId="9318" xr:uid="{00000000-0005-0000-0000-00006B0A0000}"/>
    <cellStyle name="Calculation 10 2 11 7" xfId="9319" xr:uid="{00000000-0005-0000-0000-00006C0A0000}"/>
    <cellStyle name="Calculation 10 2 12" xfId="9320" xr:uid="{00000000-0005-0000-0000-00006D0A0000}"/>
    <cellStyle name="Calculation 10 2 12 2" xfId="9321" xr:uid="{00000000-0005-0000-0000-00006E0A0000}"/>
    <cellStyle name="Calculation 10 2 12 2 2" xfId="9322" xr:uid="{00000000-0005-0000-0000-00006F0A0000}"/>
    <cellStyle name="Calculation 10 2 12 2 3" xfId="9323" xr:uid="{00000000-0005-0000-0000-0000700A0000}"/>
    <cellStyle name="Calculation 10 2 12 3" xfId="9324" xr:uid="{00000000-0005-0000-0000-0000710A0000}"/>
    <cellStyle name="Calculation 10 2 12 3 2" xfId="9325" xr:uid="{00000000-0005-0000-0000-0000720A0000}"/>
    <cellStyle name="Calculation 10 2 12 3 3" xfId="9326" xr:uid="{00000000-0005-0000-0000-0000730A0000}"/>
    <cellStyle name="Calculation 10 2 12 4" xfId="9327" xr:uid="{00000000-0005-0000-0000-0000740A0000}"/>
    <cellStyle name="Calculation 10 2 12 4 2" xfId="9328" xr:uid="{00000000-0005-0000-0000-0000750A0000}"/>
    <cellStyle name="Calculation 10 2 12 4 3" xfId="9329" xr:uid="{00000000-0005-0000-0000-0000760A0000}"/>
    <cellStyle name="Calculation 10 2 12 5" xfId="9330" xr:uid="{00000000-0005-0000-0000-0000770A0000}"/>
    <cellStyle name="Calculation 10 2 12 5 2" xfId="9331" xr:uid="{00000000-0005-0000-0000-0000780A0000}"/>
    <cellStyle name="Calculation 10 2 12 5 3" xfId="9332" xr:uid="{00000000-0005-0000-0000-0000790A0000}"/>
    <cellStyle name="Calculation 10 2 12 6" xfId="9333" xr:uid="{00000000-0005-0000-0000-00007A0A0000}"/>
    <cellStyle name="Calculation 10 2 12 7" xfId="9334" xr:uid="{00000000-0005-0000-0000-00007B0A0000}"/>
    <cellStyle name="Calculation 10 2 13" xfId="9335" xr:uid="{00000000-0005-0000-0000-00007C0A0000}"/>
    <cellStyle name="Calculation 10 2 13 2" xfId="9336" xr:uid="{00000000-0005-0000-0000-00007D0A0000}"/>
    <cellStyle name="Calculation 10 2 13 2 2" xfId="9337" xr:uid="{00000000-0005-0000-0000-00007E0A0000}"/>
    <cellStyle name="Calculation 10 2 13 2 3" xfId="9338" xr:uid="{00000000-0005-0000-0000-00007F0A0000}"/>
    <cellStyle name="Calculation 10 2 13 3" xfId="9339" xr:uid="{00000000-0005-0000-0000-0000800A0000}"/>
    <cellStyle name="Calculation 10 2 13 3 2" xfId="9340" xr:uid="{00000000-0005-0000-0000-0000810A0000}"/>
    <cellStyle name="Calculation 10 2 13 3 3" xfId="9341" xr:uid="{00000000-0005-0000-0000-0000820A0000}"/>
    <cellStyle name="Calculation 10 2 13 4" xfId="9342" xr:uid="{00000000-0005-0000-0000-0000830A0000}"/>
    <cellStyle name="Calculation 10 2 13 4 2" xfId="9343" xr:uid="{00000000-0005-0000-0000-0000840A0000}"/>
    <cellStyle name="Calculation 10 2 13 4 3" xfId="9344" xr:uid="{00000000-0005-0000-0000-0000850A0000}"/>
    <cellStyle name="Calculation 10 2 13 5" xfId="9345" xr:uid="{00000000-0005-0000-0000-0000860A0000}"/>
    <cellStyle name="Calculation 10 2 13 5 2" xfId="9346" xr:uid="{00000000-0005-0000-0000-0000870A0000}"/>
    <cellStyle name="Calculation 10 2 13 5 3" xfId="9347" xr:uid="{00000000-0005-0000-0000-0000880A0000}"/>
    <cellStyle name="Calculation 10 2 13 6" xfId="9348" xr:uid="{00000000-0005-0000-0000-0000890A0000}"/>
    <cellStyle name="Calculation 10 2 13 7" xfId="9349" xr:uid="{00000000-0005-0000-0000-00008A0A0000}"/>
    <cellStyle name="Calculation 10 2 14" xfId="9350" xr:uid="{00000000-0005-0000-0000-00008B0A0000}"/>
    <cellStyle name="Calculation 10 2 14 2" xfId="9351" xr:uid="{00000000-0005-0000-0000-00008C0A0000}"/>
    <cellStyle name="Calculation 10 2 14 2 2" xfId="9352" xr:uid="{00000000-0005-0000-0000-00008D0A0000}"/>
    <cellStyle name="Calculation 10 2 14 2 3" xfId="9353" xr:uid="{00000000-0005-0000-0000-00008E0A0000}"/>
    <cellStyle name="Calculation 10 2 14 3" xfId="9354" xr:uid="{00000000-0005-0000-0000-00008F0A0000}"/>
    <cellStyle name="Calculation 10 2 14 3 2" xfId="9355" xr:uid="{00000000-0005-0000-0000-0000900A0000}"/>
    <cellStyle name="Calculation 10 2 14 3 3" xfId="9356" xr:uid="{00000000-0005-0000-0000-0000910A0000}"/>
    <cellStyle name="Calculation 10 2 14 4" xfId="9357" xr:uid="{00000000-0005-0000-0000-0000920A0000}"/>
    <cellStyle name="Calculation 10 2 14 4 2" xfId="9358" xr:uid="{00000000-0005-0000-0000-0000930A0000}"/>
    <cellStyle name="Calculation 10 2 14 4 3" xfId="9359" xr:uid="{00000000-0005-0000-0000-0000940A0000}"/>
    <cellStyle name="Calculation 10 2 14 5" xfId="9360" xr:uid="{00000000-0005-0000-0000-0000950A0000}"/>
    <cellStyle name="Calculation 10 2 14 5 2" xfId="9361" xr:uid="{00000000-0005-0000-0000-0000960A0000}"/>
    <cellStyle name="Calculation 10 2 14 5 3" xfId="9362" xr:uid="{00000000-0005-0000-0000-0000970A0000}"/>
    <cellStyle name="Calculation 10 2 14 6" xfId="9363" xr:uid="{00000000-0005-0000-0000-0000980A0000}"/>
    <cellStyle name="Calculation 10 2 14 7" xfId="9364" xr:uid="{00000000-0005-0000-0000-0000990A0000}"/>
    <cellStyle name="Calculation 10 2 15" xfId="9365" xr:uid="{00000000-0005-0000-0000-00009A0A0000}"/>
    <cellStyle name="Calculation 10 2 15 2" xfId="9366" xr:uid="{00000000-0005-0000-0000-00009B0A0000}"/>
    <cellStyle name="Calculation 10 2 15 2 2" xfId="9367" xr:uid="{00000000-0005-0000-0000-00009C0A0000}"/>
    <cellStyle name="Calculation 10 2 15 2 3" xfId="9368" xr:uid="{00000000-0005-0000-0000-00009D0A0000}"/>
    <cellStyle name="Calculation 10 2 15 3" xfId="9369" xr:uid="{00000000-0005-0000-0000-00009E0A0000}"/>
    <cellStyle name="Calculation 10 2 15 3 2" xfId="9370" xr:uid="{00000000-0005-0000-0000-00009F0A0000}"/>
    <cellStyle name="Calculation 10 2 15 3 3" xfId="9371" xr:uid="{00000000-0005-0000-0000-0000A00A0000}"/>
    <cellStyle name="Calculation 10 2 15 4" xfId="9372" xr:uid="{00000000-0005-0000-0000-0000A10A0000}"/>
    <cellStyle name="Calculation 10 2 15 4 2" xfId="9373" xr:uid="{00000000-0005-0000-0000-0000A20A0000}"/>
    <cellStyle name="Calculation 10 2 15 4 3" xfId="9374" xr:uid="{00000000-0005-0000-0000-0000A30A0000}"/>
    <cellStyle name="Calculation 10 2 15 5" xfId="9375" xr:uid="{00000000-0005-0000-0000-0000A40A0000}"/>
    <cellStyle name="Calculation 10 2 15 5 2" xfId="9376" xr:uid="{00000000-0005-0000-0000-0000A50A0000}"/>
    <cellStyle name="Calculation 10 2 15 5 3" xfId="9377" xr:uid="{00000000-0005-0000-0000-0000A60A0000}"/>
    <cellStyle name="Calculation 10 2 15 6" xfId="9378" xr:uid="{00000000-0005-0000-0000-0000A70A0000}"/>
    <cellStyle name="Calculation 10 2 15 7" xfId="9379" xr:uid="{00000000-0005-0000-0000-0000A80A0000}"/>
    <cellStyle name="Calculation 10 2 16" xfId="9380" xr:uid="{00000000-0005-0000-0000-0000A90A0000}"/>
    <cellStyle name="Calculation 10 2 16 2" xfId="9381" xr:uid="{00000000-0005-0000-0000-0000AA0A0000}"/>
    <cellStyle name="Calculation 10 2 16 2 2" xfId="9382" xr:uid="{00000000-0005-0000-0000-0000AB0A0000}"/>
    <cellStyle name="Calculation 10 2 16 2 3" xfId="9383" xr:uid="{00000000-0005-0000-0000-0000AC0A0000}"/>
    <cellStyle name="Calculation 10 2 16 3" xfId="9384" xr:uid="{00000000-0005-0000-0000-0000AD0A0000}"/>
    <cellStyle name="Calculation 10 2 16 3 2" xfId="9385" xr:uid="{00000000-0005-0000-0000-0000AE0A0000}"/>
    <cellStyle name="Calculation 10 2 16 3 3" xfId="9386" xr:uid="{00000000-0005-0000-0000-0000AF0A0000}"/>
    <cellStyle name="Calculation 10 2 16 4" xfId="9387" xr:uid="{00000000-0005-0000-0000-0000B00A0000}"/>
    <cellStyle name="Calculation 10 2 16 4 2" xfId="9388" xr:uid="{00000000-0005-0000-0000-0000B10A0000}"/>
    <cellStyle name="Calculation 10 2 16 4 3" xfId="9389" xr:uid="{00000000-0005-0000-0000-0000B20A0000}"/>
    <cellStyle name="Calculation 10 2 16 5" xfId="9390" xr:uid="{00000000-0005-0000-0000-0000B30A0000}"/>
    <cellStyle name="Calculation 10 2 16 5 2" xfId="9391" xr:uid="{00000000-0005-0000-0000-0000B40A0000}"/>
    <cellStyle name="Calculation 10 2 16 5 3" xfId="9392" xr:uid="{00000000-0005-0000-0000-0000B50A0000}"/>
    <cellStyle name="Calculation 10 2 16 6" xfId="9393" xr:uid="{00000000-0005-0000-0000-0000B60A0000}"/>
    <cellStyle name="Calculation 10 2 16 7" xfId="9394" xr:uid="{00000000-0005-0000-0000-0000B70A0000}"/>
    <cellStyle name="Calculation 10 2 17" xfId="9395" xr:uid="{00000000-0005-0000-0000-0000B80A0000}"/>
    <cellStyle name="Calculation 10 2 17 2" xfId="9396" xr:uid="{00000000-0005-0000-0000-0000B90A0000}"/>
    <cellStyle name="Calculation 10 2 17 2 2" xfId="9397" xr:uid="{00000000-0005-0000-0000-0000BA0A0000}"/>
    <cellStyle name="Calculation 10 2 17 2 3" xfId="9398" xr:uid="{00000000-0005-0000-0000-0000BB0A0000}"/>
    <cellStyle name="Calculation 10 2 17 3" xfId="9399" xr:uid="{00000000-0005-0000-0000-0000BC0A0000}"/>
    <cellStyle name="Calculation 10 2 17 3 2" xfId="9400" xr:uid="{00000000-0005-0000-0000-0000BD0A0000}"/>
    <cellStyle name="Calculation 10 2 17 3 3" xfId="9401" xr:uid="{00000000-0005-0000-0000-0000BE0A0000}"/>
    <cellStyle name="Calculation 10 2 17 4" xfId="9402" xr:uid="{00000000-0005-0000-0000-0000BF0A0000}"/>
    <cellStyle name="Calculation 10 2 17 4 2" xfId="9403" xr:uid="{00000000-0005-0000-0000-0000C00A0000}"/>
    <cellStyle name="Calculation 10 2 17 4 3" xfId="9404" xr:uid="{00000000-0005-0000-0000-0000C10A0000}"/>
    <cellStyle name="Calculation 10 2 17 5" xfId="9405" xr:uid="{00000000-0005-0000-0000-0000C20A0000}"/>
    <cellStyle name="Calculation 10 2 17 5 2" xfId="9406" xr:uid="{00000000-0005-0000-0000-0000C30A0000}"/>
    <cellStyle name="Calculation 10 2 17 5 3" xfId="9407" xr:uid="{00000000-0005-0000-0000-0000C40A0000}"/>
    <cellStyle name="Calculation 10 2 17 6" xfId="9408" xr:uid="{00000000-0005-0000-0000-0000C50A0000}"/>
    <cellStyle name="Calculation 10 2 17 7" xfId="9409" xr:uid="{00000000-0005-0000-0000-0000C60A0000}"/>
    <cellStyle name="Calculation 10 2 18" xfId="9410" xr:uid="{00000000-0005-0000-0000-0000C70A0000}"/>
    <cellStyle name="Calculation 10 2 18 2" xfId="9411" xr:uid="{00000000-0005-0000-0000-0000C80A0000}"/>
    <cellStyle name="Calculation 10 2 18 2 2" xfId="9412" xr:uid="{00000000-0005-0000-0000-0000C90A0000}"/>
    <cellStyle name="Calculation 10 2 18 2 3" xfId="9413" xr:uid="{00000000-0005-0000-0000-0000CA0A0000}"/>
    <cellStyle name="Calculation 10 2 18 3" xfId="9414" xr:uid="{00000000-0005-0000-0000-0000CB0A0000}"/>
    <cellStyle name="Calculation 10 2 18 3 2" xfId="9415" xr:uid="{00000000-0005-0000-0000-0000CC0A0000}"/>
    <cellStyle name="Calculation 10 2 18 3 3" xfId="9416" xr:uid="{00000000-0005-0000-0000-0000CD0A0000}"/>
    <cellStyle name="Calculation 10 2 18 4" xfId="9417" xr:uid="{00000000-0005-0000-0000-0000CE0A0000}"/>
    <cellStyle name="Calculation 10 2 18 4 2" xfId="9418" xr:uid="{00000000-0005-0000-0000-0000CF0A0000}"/>
    <cellStyle name="Calculation 10 2 18 4 3" xfId="9419" xr:uid="{00000000-0005-0000-0000-0000D00A0000}"/>
    <cellStyle name="Calculation 10 2 18 5" xfId="9420" xr:uid="{00000000-0005-0000-0000-0000D10A0000}"/>
    <cellStyle name="Calculation 10 2 18 5 2" xfId="9421" xr:uid="{00000000-0005-0000-0000-0000D20A0000}"/>
    <cellStyle name="Calculation 10 2 18 5 3" xfId="9422" xr:uid="{00000000-0005-0000-0000-0000D30A0000}"/>
    <cellStyle name="Calculation 10 2 18 6" xfId="9423" xr:uid="{00000000-0005-0000-0000-0000D40A0000}"/>
    <cellStyle name="Calculation 10 2 18 7" xfId="9424" xr:uid="{00000000-0005-0000-0000-0000D50A0000}"/>
    <cellStyle name="Calculation 10 2 19" xfId="9425" xr:uid="{00000000-0005-0000-0000-0000D60A0000}"/>
    <cellStyle name="Calculation 10 2 19 2" xfId="9426" xr:uid="{00000000-0005-0000-0000-0000D70A0000}"/>
    <cellStyle name="Calculation 10 2 19 3" xfId="9427" xr:uid="{00000000-0005-0000-0000-0000D80A0000}"/>
    <cellStyle name="Calculation 10 2 2" xfId="9428" xr:uid="{00000000-0005-0000-0000-0000D90A0000}"/>
    <cellStyle name="Calculation 10 2 2 10" xfId="9429" xr:uid="{00000000-0005-0000-0000-0000DA0A0000}"/>
    <cellStyle name="Calculation 10 2 2 11" xfId="9430" xr:uid="{00000000-0005-0000-0000-0000DB0A0000}"/>
    <cellStyle name="Calculation 10 2 2 2" xfId="9431" xr:uid="{00000000-0005-0000-0000-0000DC0A0000}"/>
    <cellStyle name="Calculation 10 2 2 2 2" xfId="9432" xr:uid="{00000000-0005-0000-0000-0000DD0A0000}"/>
    <cellStyle name="Calculation 10 2 2 2 3" xfId="9433" xr:uid="{00000000-0005-0000-0000-0000DE0A0000}"/>
    <cellStyle name="Calculation 10 2 2 2 4" xfId="9434" xr:uid="{00000000-0005-0000-0000-0000DF0A0000}"/>
    <cellStyle name="Calculation 10 2 2 3" xfId="9435" xr:uid="{00000000-0005-0000-0000-0000E00A0000}"/>
    <cellStyle name="Calculation 10 2 2 3 2" xfId="9436" xr:uid="{00000000-0005-0000-0000-0000E10A0000}"/>
    <cellStyle name="Calculation 10 2 2 3 3" xfId="9437" xr:uid="{00000000-0005-0000-0000-0000E20A0000}"/>
    <cellStyle name="Calculation 10 2 2 3 4" xfId="9438" xr:uid="{00000000-0005-0000-0000-0000E30A0000}"/>
    <cellStyle name="Calculation 10 2 2 4" xfId="9439" xr:uid="{00000000-0005-0000-0000-0000E40A0000}"/>
    <cellStyle name="Calculation 10 2 2 4 2" xfId="9440" xr:uid="{00000000-0005-0000-0000-0000E50A0000}"/>
    <cellStyle name="Calculation 10 2 2 4 3" xfId="9441" xr:uid="{00000000-0005-0000-0000-0000E60A0000}"/>
    <cellStyle name="Calculation 10 2 2 4 4" xfId="9442" xr:uid="{00000000-0005-0000-0000-0000E70A0000}"/>
    <cellStyle name="Calculation 10 2 2 5" xfId="9443" xr:uid="{00000000-0005-0000-0000-0000E80A0000}"/>
    <cellStyle name="Calculation 10 2 2 5 2" xfId="9444" xr:uid="{00000000-0005-0000-0000-0000E90A0000}"/>
    <cellStyle name="Calculation 10 2 2 5 3" xfId="9445" xr:uid="{00000000-0005-0000-0000-0000EA0A0000}"/>
    <cellStyle name="Calculation 10 2 2 6" xfId="9446" xr:uid="{00000000-0005-0000-0000-0000EB0A0000}"/>
    <cellStyle name="Calculation 10 2 2 6 2" xfId="9447" xr:uid="{00000000-0005-0000-0000-0000EC0A0000}"/>
    <cellStyle name="Calculation 10 2 2 6 3" xfId="9448" xr:uid="{00000000-0005-0000-0000-0000ED0A0000}"/>
    <cellStyle name="Calculation 10 2 2 7" xfId="9449" xr:uid="{00000000-0005-0000-0000-0000EE0A0000}"/>
    <cellStyle name="Calculation 10 2 2 7 2" xfId="9450" xr:uid="{00000000-0005-0000-0000-0000EF0A0000}"/>
    <cellStyle name="Calculation 10 2 2 7 3" xfId="9451" xr:uid="{00000000-0005-0000-0000-0000F00A0000}"/>
    <cellStyle name="Calculation 10 2 2 8" xfId="9452" xr:uid="{00000000-0005-0000-0000-0000F10A0000}"/>
    <cellStyle name="Calculation 10 2 2 9" xfId="9453" xr:uid="{00000000-0005-0000-0000-0000F20A0000}"/>
    <cellStyle name="Calculation 10 2 20" xfId="9454" xr:uid="{00000000-0005-0000-0000-0000F30A0000}"/>
    <cellStyle name="Calculation 10 2 20 2" xfId="9455" xr:uid="{00000000-0005-0000-0000-0000F40A0000}"/>
    <cellStyle name="Calculation 10 2 20 3" xfId="9456" xr:uid="{00000000-0005-0000-0000-0000F50A0000}"/>
    <cellStyle name="Calculation 10 2 21" xfId="9457" xr:uid="{00000000-0005-0000-0000-0000F60A0000}"/>
    <cellStyle name="Calculation 10 2 21 2" xfId="9458" xr:uid="{00000000-0005-0000-0000-0000F70A0000}"/>
    <cellStyle name="Calculation 10 2 21 3" xfId="9459" xr:uid="{00000000-0005-0000-0000-0000F80A0000}"/>
    <cellStyle name="Calculation 10 2 22" xfId="9460" xr:uid="{00000000-0005-0000-0000-0000F90A0000}"/>
    <cellStyle name="Calculation 10 2 3" xfId="9461" xr:uid="{00000000-0005-0000-0000-0000FA0A0000}"/>
    <cellStyle name="Calculation 10 2 3 2" xfId="9462" xr:uid="{00000000-0005-0000-0000-0000FB0A0000}"/>
    <cellStyle name="Calculation 10 2 3 2 2" xfId="9463" xr:uid="{00000000-0005-0000-0000-0000FC0A0000}"/>
    <cellStyle name="Calculation 10 2 3 2 3" xfId="9464" xr:uid="{00000000-0005-0000-0000-0000FD0A0000}"/>
    <cellStyle name="Calculation 10 2 3 3" xfId="9465" xr:uid="{00000000-0005-0000-0000-0000FE0A0000}"/>
    <cellStyle name="Calculation 10 2 3 3 2" xfId="9466" xr:uid="{00000000-0005-0000-0000-0000FF0A0000}"/>
    <cellStyle name="Calculation 10 2 3 3 3" xfId="9467" xr:uid="{00000000-0005-0000-0000-0000000B0000}"/>
    <cellStyle name="Calculation 10 2 3 4" xfId="9468" xr:uid="{00000000-0005-0000-0000-0000010B0000}"/>
    <cellStyle name="Calculation 10 2 3 4 2" xfId="9469" xr:uid="{00000000-0005-0000-0000-0000020B0000}"/>
    <cellStyle name="Calculation 10 2 3 4 3" xfId="9470" xr:uid="{00000000-0005-0000-0000-0000030B0000}"/>
    <cellStyle name="Calculation 10 2 3 5" xfId="9471" xr:uid="{00000000-0005-0000-0000-0000040B0000}"/>
    <cellStyle name="Calculation 10 2 3 5 2" xfId="9472" xr:uid="{00000000-0005-0000-0000-0000050B0000}"/>
    <cellStyle name="Calculation 10 2 3 5 3" xfId="9473" xr:uid="{00000000-0005-0000-0000-0000060B0000}"/>
    <cellStyle name="Calculation 10 2 3 6" xfId="9474" xr:uid="{00000000-0005-0000-0000-0000070B0000}"/>
    <cellStyle name="Calculation 10 2 3 7" xfId="9475" xr:uid="{00000000-0005-0000-0000-0000080B0000}"/>
    <cellStyle name="Calculation 10 2 4" xfId="9476" xr:uid="{00000000-0005-0000-0000-0000090B0000}"/>
    <cellStyle name="Calculation 10 2 4 2" xfId="9477" xr:uid="{00000000-0005-0000-0000-00000A0B0000}"/>
    <cellStyle name="Calculation 10 2 4 2 2" xfId="9478" xr:uid="{00000000-0005-0000-0000-00000B0B0000}"/>
    <cellStyle name="Calculation 10 2 4 2 3" xfId="9479" xr:uid="{00000000-0005-0000-0000-00000C0B0000}"/>
    <cellStyle name="Calculation 10 2 4 3" xfId="9480" xr:uid="{00000000-0005-0000-0000-00000D0B0000}"/>
    <cellStyle name="Calculation 10 2 4 3 2" xfId="9481" xr:uid="{00000000-0005-0000-0000-00000E0B0000}"/>
    <cellStyle name="Calculation 10 2 4 3 3" xfId="9482" xr:uid="{00000000-0005-0000-0000-00000F0B0000}"/>
    <cellStyle name="Calculation 10 2 4 4" xfId="9483" xr:uid="{00000000-0005-0000-0000-0000100B0000}"/>
    <cellStyle name="Calculation 10 2 4 4 2" xfId="9484" xr:uid="{00000000-0005-0000-0000-0000110B0000}"/>
    <cellStyle name="Calculation 10 2 4 4 3" xfId="9485" xr:uid="{00000000-0005-0000-0000-0000120B0000}"/>
    <cellStyle name="Calculation 10 2 4 5" xfId="9486" xr:uid="{00000000-0005-0000-0000-0000130B0000}"/>
    <cellStyle name="Calculation 10 2 4 5 2" xfId="9487" xr:uid="{00000000-0005-0000-0000-0000140B0000}"/>
    <cellStyle name="Calculation 10 2 4 5 3" xfId="9488" xr:uid="{00000000-0005-0000-0000-0000150B0000}"/>
    <cellStyle name="Calculation 10 2 4 6" xfId="9489" xr:uid="{00000000-0005-0000-0000-0000160B0000}"/>
    <cellStyle name="Calculation 10 2 4 7" xfId="9490" xr:uid="{00000000-0005-0000-0000-0000170B0000}"/>
    <cellStyle name="Calculation 10 2 5" xfId="9491" xr:uid="{00000000-0005-0000-0000-0000180B0000}"/>
    <cellStyle name="Calculation 10 2 5 2" xfId="9492" xr:uid="{00000000-0005-0000-0000-0000190B0000}"/>
    <cellStyle name="Calculation 10 2 5 2 2" xfId="9493" xr:uid="{00000000-0005-0000-0000-00001A0B0000}"/>
    <cellStyle name="Calculation 10 2 5 2 3" xfId="9494" xr:uid="{00000000-0005-0000-0000-00001B0B0000}"/>
    <cellStyle name="Calculation 10 2 5 3" xfId="9495" xr:uid="{00000000-0005-0000-0000-00001C0B0000}"/>
    <cellStyle name="Calculation 10 2 5 3 2" xfId="9496" xr:uid="{00000000-0005-0000-0000-00001D0B0000}"/>
    <cellStyle name="Calculation 10 2 5 3 3" xfId="9497" xr:uid="{00000000-0005-0000-0000-00001E0B0000}"/>
    <cellStyle name="Calculation 10 2 5 4" xfId="9498" xr:uid="{00000000-0005-0000-0000-00001F0B0000}"/>
    <cellStyle name="Calculation 10 2 5 4 2" xfId="9499" xr:uid="{00000000-0005-0000-0000-0000200B0000}"/>
    <cellStyle name="Calculation 10 2 5 4 3" xfId="9500" xr:uid="{00000000-0005-0000-0000-0000210B0000}"/>
    <cellStyle name="Calculation 10 2 5 5" xfId="9501" xr:uid="{00000000-0005-0000-0000-0000220B0000}"/>
    <cellStyle name="Calculation 10 2 5 5 2" xfId="9502" xr:uid="{00000000-0005-0000-0000-0000230B0000}"/>
    <cellStyle name="Calculation 10 2 5 5 3" xfId="9503" xr:uid="{00000000-0005-0000-0000-0000240B0000}"/>
    <cellStyle name="Calculation 10 2 5 6" xfId="9504" xr:uid="{00000000-0005-0000-0000-0000250B0000}"/>
    <cellStyle name="Calculation 10 2 5 7" xfId="9505" xr:uid="{00000000-0005-0000-0000-0000260B0000}"/>
    <cellStyle name="Calculation 10 2 6" xfId="9506" xr:uid="{00000000-0005-0000-0000-0000270B0000}"/>
    <cellStyle name="Calculation 10 2 6 2" xfId="9507" xr:uid="{00000000-0005-0000-0000-0000280B0000}"/>
    <cellStyle name="Calculation 10 2 6 2 2" xfId="9508" xr:uid="{00000000-0005-0000-0000-0000290B0000}"/>
    <cellStyle name="Calculation 10 2 6 2 3" xfId="9509" xr:uid="{00000000-0005-0000-0000-00002A0B0000}"/>
    <cellStyle name="Calculation 10 2 6 3" xfId="9510" xr:uid="{00000000-0005-0000-0000-00002B0B0000}"/>
    <cellStyle name="Calculation 10 2 6 3 2" xfId="9511" xr:uid="{00000000-0005-0000-0000-00002C0B0000}"/>
    <cellStyle name="Calculation 10 2 6 3 3" xfId="9512" xr:uid="{00000000-0005-0000-0000-00002D0B0000}"/>
    <cellStyle name="Calculation 10 2 6 4" xfId="9513" xr:uid="{00000000-0005-0000-0000-00002E0B0000}"/>
    <cellStyle name="Calculation 10 2 6 4 2" xfId="9514" xr:uid="{00000000-0005-0000-0000-00002F0B0000}"/>
    <cellStyle name="Calculation 10 2 6 4 3" xfId="9515" xr:uid="{00000000-0005-0000-0000-0000300B0000}"/>
    <cellStyle name="Calculation 10 2 6 5" xfId="9516" xr:uid="{00000000-0005-0000-0000-0000310B0000}"/>
    <cellStyle name="Calculation 10 2 6 5 2" xfId="9517" xr:uid="{00000000-0005-0000-0000-0000320B0000}"/>
    <cellStyle name="Calculation 10 2 6 5 3" xfId="9518" xr:uid="{00000000-0005-0000-0000-0000330B0000}"/>
    <cellStyle name="Calculation 10 2 6 6" xfId="9519" xr:uid="{00000000-0005-0000-0000-0000340B0000}"/>
    <cellStyle name="Calculation 10 2 6 7" xfId="9520" xr:uid="{00000000-0005-0000-0000-0000350B0000}"/>
    <cellStyle name="Calculation 10 2 7" xfId="9521" xr:uid="{00000000-0005-0000-0000-0000360B0000}"/>
    <cellStyle name="Calculation 10 2 7 2" xfId="9522" xr:uid="{00000000-0005-0000-0000-0000370B0000}"/>
    <cellStyle name="Calculation 10 2 7 2 2" xfId="9523" xr:uid="{00000000-0005-0000-0000-0000380B0000}"/>
    <cellStyle name="Calculation 10 2 7 2 3" xfId="9524" xr:uid="{00000000-0005-0000-0000-0000390B0000}"/>
    <cellStyle name="Calculation 10 2 7 3" xfId="9525" xr:uid="{00000000-0005-0000-0000-00003A0B0000}"/>
    <cellStyle name="Calculation 10 2 7 3 2" xfId="9526" xr:uid="{00000000-0005-0000-0000-00003B0B0000}"/>
    <cellStyle name="Calculation 10 2 7 3 3" xfId="9527" xr:uid="{00000000-0005-0000-0000-00003C0B0000}"/>
    <cellStyle name="Calculation 10 2 7 4" xfId="9528" xr:uid="{00000000-0005-0000-0000-00003D0B0000}"/>
    <cellStyle name="Calculation 10 2 7 4 2" xfId="9529" xr:uid="{00000000-0005-0000-0000-00003E0B0000}"/>
    <cellStyle name="Calculation 10 2 7 4 3" xfId="9530" xr:uid="{00000000-0005-0000-0000-00003F0B0000}"/>
    <cellStyle name="Calculation 10 2 7 5" xfId="9531" xr:uid="{00000000-0005-0000-0000-0000400B0000}"/>
    <cellStyle name="Calculation 10 2 7 5 2" xfId="9532" xr:uid="{00000000-0005-0000-0000-0000410B0000}"/>
    <cellStyle name="Calculation 10 2 7 5 3" xfId="9533" xr:uid="{00000000-0005-0000-0000-0000420B0000}"/>
    <cellStyle name="Calculation 10 2 7 6" xfId="9534" xr:uid="{00000000-0005-0000-0000-0000430B0000}"/>
    <cellStyle name="Calculation 10 2 7 7" xfId="9535" xr:uid="{00000000-0005-0000-0000-0000440B0000}"/>
    <cellStyle name="Calculation 10 2 8" xfId="9536" xr:uid="{00000000-0005-0000-0000-0000450B0000}"/>
    <cellStyle name="Calculation 10 2 8 2" xfId="9537" xr:uid="{00000000-0005-0000-0000-0000460B0000}"/>
    <cellStyle name="Calculation 10 2 8 2 2" xfId="9538" xr:uid="{00000000-0005-0000-0000-0000470B0000}"/>
    <cellStyle name="Calculation 10 2 8 2 3" xfId="9539" xr:uid="{00000000-0005-0000-0000-0000480B0000}"/>
    <cellStyle name="Calculation 10 2 8 3" xfId="9540" xr:uid="{00000000-0005-0000-0000-0000490B0000}"/>
    <cellStyle name="Calculation 10 2 8 3 2" xfId="9541" xr:uid="{00000000-0005-0000-0000-00004A0B0000}"/>
    <cellStyle name="Calculation 10 2 8 3 3" xfId="9542" xr:uid="{00000000-0005-0000-0000-00004B0B0000}"/>
    <cellStyle name="Calculation 10 2 8 4" xfId="9543" xr:uid="{00000000-0005-0000-0000-00004C0B0000}"/>
    <cellStyle name="Calculation 10 2 8 4 2" xfId="9544" xr:uid="{00000000-0005-0000-0000-00004D0B0000}"/>
    <cellStyle name="Calculation 10 2 8 4 3" xfId="9545" xr:uid="{00000000-0005-0000-0000-00004E0B0000}"/>
    <cellStyle name="Calculation 10 2 8 5" xfId="9546" xr:uid="{00000000-0005-0000-0000-00004F0B0000}"/>
    <cellStyle name="Calculation 10 2 8 5 2" xfId="9547" xr:uid="{00000000-0005-0000-0000-0000500B0000}"/>
    <cellStyle name="Calculation 10 2 8 5 3" xfId="9548" xr:uid="{00000000-0005-0000-0000-0000510B0000}"/>
    <cellStyle name="Calculation 10 2 8 6" xfId="9549" xr:uid="{00000000-0005-0000-0000-0000520B0000}"/>
    <cellStyle name="Calculation 10 2 8 7" xfId="9550" xr:uid="{00000000-0005-0000-0000-0000530B0000}"/>
    <cellStyle name="Calculation 10 2 9" xfId="9551" xr:uid="{00000000-0005-0000-0000-0000540B0000}"/>
    <cellStyle name="Calculation 10 2 9 2" xfId="9552" xr:uid="{00000000-0005-0000-0000-0000550B0000}"/>
    <cellStyle name="Calculation 10 2 9 2 2" xfId="9553" xr:uid="{00000000-0005-0000-0000-0000560B0000}"/>
    <cellStyle name="Calculation 10 2 9 2 3" xfId="9554" xr:uid="{00000000-0005-0000-0000-0000570B0000}"/>
    <cellStyle name="Calculation 10 2 9 3" xfId="9555" xr:uid="{00000000-0005-0000-0000-0000580B0000}"/>
    <cellStyle name="Calculation 10 2 9 3 2" xfId="9556" xr:uid="{00000000-0005-0000-0000-0000590B0000}"/>
    <cellStyle name="Calculation 10 2 9 3 3" xfId="9557" xr:uid="{00000000-0005-0000-0000-00005A0B0000}"/>
    <cellStyle name="Calculation 10 2 9 4" xfId="9558" xr:uid="{00000000-0005-0000-0000-00005B0B0000}"/>
    <cellStyle name="Calculation 10 2 9 4 2" xfId="9559" xr:uid="{00000000-0005-0000-0000-00005C0B0000}"/>
    <cellStyle name="Calculation 10 2 9 4 3" xfId="9560" xr:uid="{00000000-0005-0000-0000-00005D0B0000}"/>
    <cellStyle name="Calculation 10 2 9 5" xfId="9561" xr:uid="{00000000-0005-0000-0000-00005E0B0000}"/>
    <cellStyle name="Calculation 10 2 9 5 2" xfId="9562" xr:uid="{00000000-0005-0000-0000-00005F0B0000}"/>
    <cellStyle name="Calculation 10 2 9 5 3" xfId="9563" xr:uid="{00000000-0005-0000-0000-0000600B0000}"/>
    <cellStyle name="Calculation 10 2 9 6" xfId="9564" xr:uid="{00000000-0005-0000-0000-0000610B0000}"/>
    <cellStyle name="Calculation 10 2 9 7" xfId="9565" xr:uid="{00000000-0005-0000-0000-0000620B0000}"/>
    <cellStyle name="Calculation 10 3" xfId="9566" xr:uid="{00000000-0005-0000-0000-0000630B0000}"/>
    <cellStyle name="Calculation 10 3 10" xfId="9567" xr:uid="{00000000-0005-0000-0000-0000640B0000}"/>
    <cellStyle name="Calculation 10 3 11" xfId="9568" xr:uid="{00000000-0005-0000-0000-0000650B0000}"/>
    <cellStyle name="Calculation 10 3 12" xfId="9569" xr:uid="{00000000-0005-0000-0000-0000660B0000}"/>
    <cellStyle name="Calculation 10 3 2" xfId="9570" xr:uid="{00000000-0005-0000-0000-0000670B0000}"/>
    <cellStyle name="Calculation 10 3 2 2" xfId="9571" xr:uid="{00000000-0005-0000-0000-0000680B0000}"/>
    <cellStyle name="Calculation 10 3 2 2 2" xfId="9572" xr:uid="{00000000-0005-0000-0000-0000690B0000}"/>
    <cellStyle name="Calculation 10 3 2 2 3" xfId="9573" xr:uid="{00000000-0005-0000-0000-00006A0B0000}"/>
    <cellStyle name="Calculation 10 3 2 2 4" xfId="9574" xr:uid="{00000000-0005-0000-0000-00006B0B0000}"/>
    <cellStyle name="Calculation 10 3 2 3" xfId="9575" xr:uid="{00000000-0005-0000-0000-00006C0B0000}"/>
    <cellStyle name="Calculation 10 3 2 3 2" xfId="9576" xr:uid="{00000000-0005-0000-0000-00006D0B0000}"/>
    <cellStyle name="Calculation 10 3 2 3 3" xfId="9577" xr:uid="{00000000-0005-0000-0000-00006E0B0000}"/>
    <cellStyle name="Calculation 10 3 2 3 4" xfId="9578" xr:uid="{00000000-0005-0000-0000-00006F0B0000}"/>
    <cellStyle name="Calculation 10 3 2 4" xfId="9579" xr:uid="{00000000-0005-0000-0000-0000700B0000}"/>
    <cellStyle name="Calculation 10 3 2 4 2" xfId="9580" xr:uid="{00000000-0005-0000-0000-0000710B0000}"/>
    <cellStyle name="Calculation 10 3 2 4 3" xfId="9581" xr:uid="{00000000-0005-0000-0000-0000720B0000}"/>
    <cellStyle name="Calculation 10 3 2 4 4" xfId="9582" xr:uid="{00000000-0005-0000-0000-0000730B0000}"/>
    <cellStyle name="Calculation 10 3 2 5" xfId="9583" xr:uid="{00000000-0005-0000-0000-0000740B0000}"/>
    <cellStyle name="Calculation 10 3 2 6" xfId="9584" xr:uid="{00000000-0005-0000-0000-0000750B0000}"/>
    <cellStyle name="Calculation 10 3 2 7" xfId="9585" xr:uid="{00000000-0005-0000-0000-0000760B0000}"/>
    <cellStyle name="Calculation 10 3 2 8" xfId="9586" xr:uid="{00000000-0005-0000-0000-0000770B0000}"/>
    <cellStyle name="Calculation 10 3 3" xfId="9587" xr:uid="{00000000-0005-0000-0000-0000780B0000}"/>
    <cellStyle name="Calculation 10 3 3 2" xfId="9588" xr:uid="{00000000-0005-0000-0000-0000790B0000}"/>
    <cellStyle name="Calculation 10 3 3 3" xfId="9589" xr:uid="{00000000-0005-0000-0000-00007A0B0000}"/>
    <cellStyle name="Calculation 10 3 3 4" xfId="9590" xr:uid="{00000000-0005-0000-0000-00007B0B0000}"/>
    <cellStyle name="Calculation 10 3 4" xfId="9591" xr:uid="{00000000-0005-0000-0000-00007C0B0000}"/>
    <cellStyle name="Calculation 10 3 4 2" xfId="9592" xr:uid="{00000000-0005-0000-0000-00007D0B0000}"/>
    <cellStyle name="Calculation 10 3 4 3" xfId="9593" xr:uid="{00000000-0005-0000-0000-00007E0B0000}"/>
    <cellStyle name="Calculation 10 3 4 4" xfId="9594" xr:uid="{00000000-0005-0000-0000-00007F0B0000}"/>
    <cellStyle name="Calculation 10 3 5" xfId="9595" xr:uid="{00000000-0005-0000-0000-0000800B0000}"/>
    <cellStyle name="Calculation 10 3 5 2" xfId="9596" xr:uid="{00000000-0005-0000-0000-0000810B0000}"/>
    <cellStyle name="Calculation 10 3 5 3" xfId="9597" xr:uid="{00000000-0005-0000-0000-0000820B0000}"/>
    <cellStyle name="Calculation 10 3 5 4" xfId="9598" xr:uid="{00000000-0005-0000-0000-0000830B0000}"/>
    <cellStyle name="Calculation 10 3 6" xfId="9599" xr:uid="{00000000-0005-0000-0000-0000840B0000}"/>
    <cellStyle name="Calculation 10 3 6 2" xfId="9600" xr:uid="{00000000-0005-0000-0000-0000850B0000}"/>
    <cellStyle name="Calculation 10 3 6 3" xfId="9601" xr:uid="{00000000-0005-0000-0000-0000860B0000}"/>
    <cellStyle name="Calculation 10 3 7" xfId="9602" xr:uid="{00000000-0005-0000-0000-0000870B0000}"/>
    <cellStyle name="Calculation 10 3 7 2" xfId="9603" xr:uid="{00000000-0005-0000-0000-0000880B0000}"/>
    <cellStyle name="Calculation 10 3 7 3" xfId="9604" xr:uid="{00000000-0005-0000-0000-0000890B0000}"/>
    <cellStyle name="Calculation 10 3 8" xfId="9605" xr:uid="{00000000-0005-0000-0000-00008A0B0000}"/>
    <cellStyle name="Calculation 10 3 9" xfId="9606" xr:uid="{00000000-0005-0000-0000-00008B0B0000}"/>
    <cellStyle name="Calculation 10 4" xfId="9607" xr:uid="{00000000-0005-0000-0000-00008C0B0000}"/>
    <cellStyle name="Calculation 10 4 10" xfId="9608" xr:uid="{00000000-0005-0000-0000-00008D0B0000}"/>
    <cellStyle name="Calculation 10 4 11" xfId="9609" xr:uid="{00000000-0005-0000-0000-00008E0B0000}"/>
    <cellStyle name="Calculation 10 4 2" xfId="9610" xr:uid="{00000000-0005-0000-0000-00008F0B0000}"/>
    <cellStyle name="Calculation 10 4 2 2" xfId="9611" xr:uid="{00000000-0005-0000-0000-0000900B0000}"/>
    <cellStyle name="Calculation 10 4 2 3" xfId="9612" xr:uid="{00000000-0005-0000-0000-0000910B0000}"/>
    <cellStyle name="Calculation 10 4 2 4" xfId="9613" xr:uid="{00000000-0005-0000-0000-0000920B0000}"/>
    <cellStyle name="Calculation 10 4 3" xfId="9614" xr:uid="{00000000-0005-0000-0000-0000930B0000}"/>
    <cellStyle name="Calculation 10 4 3 2" xfId="9615" xr:uid="{00000000-0005-0000-0000-0000940B0000}"/>
    <cellStyle name="Calculation 10 4 3 3" xfId="9616" xr:uid="{00000000-0005-0000-0000-0000950B0000}"/>
    <cellStyle name="Calculation 10 4 3 4" xfId="9617" xr:uid="{00000000-0005-0000-0000-0000960B0000}"/>
    <cellStyle name="Calculation 10 4 4" xfId="9618" xr:uid="{00000000-0005-0000-0000-0000970B0000}"/>
    <cellStyle name="Calculation 10 4 4 2" xfId="9619" xr:uid="{00000000-0005-0000-0000-0000980B0000}"/>
    <cellStyle name="Calculation 10 4 4 3" xfId="9620" xr:uid="{00000000-0005-0000-0000-0000990B0000}"/>
    <cellStyle name="Calculation 10 4 4 4" xfId="9621" xr:uid="{00000000-0005-0000-0000-00009A0B0000}"/>
    <cellStyle name="Calculation 10 4 5" xfId="9622" xr:uid="{00000000-0005-0000-0000-00009B0B0000}"/>
    <cellStyle name="Calculation 10 4 5 2" xfId="9623" xr:uid="{00000000-0005-0000-0000-00009C0B0000}"/>
    <cellStyle name="Calculation 10 4 5 3" xfId="9624" xr:uid="{00000000-0005-0000-0000-00009D0B0000}"/>
    <cellStyle name="Calculation 10 4 6" xfId="9625" xr:uid="{00000000-0005-0000-0000-00009E0B0000}"/>
    <cellStyle name="Calculation 10 4 6 2" xfId="9626" xr:uid="{00000000-0005-0000-0000-00009F0B0000}"/>
    <cellStyle name="Calculation 10 4 6 3" xfId="9627" xr:uid="{00000000-0005-0000-0000-0000A00B0000}"/>
    <cellStyle name="Calculation 10 4 7" xfId="9628" xr:uid="{00000000-0005-0000-0000-0000A10B0000}"/>
    <cellStyle name="Calculation 10 4 7 2" xfId="9629" xr:uid="{00000000-0005-0000-0000-0000A20B0000}"/>
    <cellStyle name="Calculation 10 4 7 3" xfId="9630" xr:uid="{00000000-0005-0000-0000-0000A30B0000}"/>
    <cellStyle name="Calculation 10 4 8" xfId="9631" xr:uid="{00000000-0005-0000-0000-0000A40B0000}"/>
    <cellStyle name="Calculation 10 4 8 2" xfId="9632" xr:uid="{00000000-0005-0000-0000-0000A50B0000}"/>
    <cellStyle name="Calculation 10 4 8 3" xfId="9633" xr:uid="{00000000-0005-0000-0000-0000A60B0000}"/>
    <cellStyle name="Calculation 10 4 9" xfId="9634" xr:uid="{00000000-0005-0000-0000-0000A70B0000}"/>
    <cellStyle name="Calculation 10 5" xfId="9635" xr:uid="{00000000-0005-0000-0000-0000A80B0000}"/>
    <cellStyle name="Calculation 10 5 2" xfId="9636" xr:uid="{00000000-0005-0000-0000-0000A90B0000}"/>
    <cellStyle name="Calculation 10 5 2 2" xfId="9637" xr:uid="{00000000-0005-0000-0000-0000AA0B0000}"/>
    <cellStyle name="Calculation 10 5 2 3" xfId="9638" xr:uid="{00000000-0005-0000-0000-0000AB0B0000}"/>
    <cellStyle name="Calculation 10 5 3" xfId="9639" xr:uid="{00000000-0005-0000-0000-0000AC0B0000}"/>
    <cellStyle name="Calculation 10 5 3 2" xfId="9640" xr:uid="{00000000-0005-0000-0000-0000AD0B0000}"/>
    <cellStyle name="Calculation 10 5 3 3" xfId="9641" xr:uid="{00000000-0005-0000-0000-0000AE0B0000}"/>
    <cellStyle name="Calculation 10 5 4" xfId="9642" xr:uid="{00000000-0005-0000-0000-0000AF0B0000}"/>
    <cellStyle name="Calculation 10 5 4 2" xfId="9643" xr:uid="{00000000-0005-0000-0000-0000B00B0000}"/>
    <cellStyle name="Calculation 10 5 4 3" xfId="9644" xr:uid="{00000000-0005-0000-0000-0000B10B0000}"/>
    <cellStyle name="Calculation 10 5 5" xfId="9645" xr:uid="{00000000-0005-0000-0000-0000B20B0000}"/>
    <cellStyle name="Calculation 10 5 5 2" xfId="9646" xr:uid="{00000000-0005-0000-0000-0000B30B0000}"/>
    <cellStyle name="Calculation 10 5 5 3" xfId="9647" xr:uid="{00000000-0005-0000-0000-0000B40B0000}"/>
    <cellStyle name="Calculation 10 5 6" xfId="9648" xr:uid="{00000000-0005-0000-0000-0000B50B0000}"/>
    <cellStyle name="Calculation 10 5 7" xfId="9649" xr:uid="{00000000-0005-0000-0000-0000B60B0000}"/>
    <cellStyle name="Calculation 10 6" xfId="9650" xr:uid="{00000000-0005-0000-0000-0000B70B0000}"/>
    <cellStyle name="Calculation 10 6 2" xfId="9651" xr:uid="{00000000-0005-0000-0000-0000B80B0000}"/>
    <cellStyle name="Calculation 10 6 3" xfId="9652" xr:uid="{00000000-0005-0000-0000-0000B90B0000}"/>
    <cellStyle name="Calculation 10 6 4" xfId="9653" xr:uid="{00000000-0005-0000-0000-0000BA0B0000}"/>
    <cellStyle name="Calculation 10 7" xfId="9654" xr:uid="{00000000-0005-0000-0000-0000BB0B0000}"/>
    <cellStyle name="Calculation 10 7 2" xfId="9655" xr:uid="{00000000-0005-0000-0000-0000BC0B0000}"/>
    <cellStyle name="Calculation 10 7 3" xfId="9656" xr:uid="{00000000-0005-0000-0000-0000BD0B0000}"/>
    <cellStyle name="Calculation 10 8" xfId="9657" xr:uid="{00000000-0005-0000-0000-0000BE0B0000}"/>
    <cellStyle name="Calculation 10 8 2" xfId="9658" xr:uid="{00000000-0005-0000-0000-0000BF0B0000}"/>
    <cellStyle name="Calculation 10 8 3" xfId="9659" xr:uid="{00000000-0005-0000-0000-0000C00B0000}"/>
    <cellStyle name="Calculation 10 9" xfId="9660" xr:uid="{00000000-0005-0000-0000-0000C10B0000}"/>
    <cellStyle name="Calculation 11" xfId="649" xr:uid="{00000000-0005-0000-0000-0000C20B0000}"/>
    <cellStyle name="Calculation 11 10" xfId="9661" xr:uid="{00000000-0005-0000-0000-0000C30B0000}"/>
    <cellStyle name="Calculation 11 10 2" xfId="9662" xr:uid="{00000000-0005-0000-0000-0000C40B0000}"/>
    <cellStyle name="Calculation 11 10 2 2" xfId="9663" xr:uid="{00000000-0005-0000-0000-0000C50B0000}"/>
    <cellStyle name="Calculation 11 10 2 3" xfId="9664" xr:uid="{00000000-0005-0000-0000-0000C60B0000}"/>
    <cellStyle name="Calculation 11 10 3" xfId="9665" xr:uid="{00000000-0005-0000-0000-0000C70B0000}"/>
    <cellStyle name="Calculation 11 10 3 2" xfId="9666" xr:uid="{00000000-0005-0000-0000-0000C80B0000}"/>
    <cellStyle name="Calculation 11 10 3 3" xfId="9667" xr:uid="{00000000-0005-0000-0000-0000C90B0000}"/>
    <cellStyle name="Calculation 11 10 4" xfId="9668" xr:uid="{00000000-0005-0000-0000-0000CA0B0000}"/>
    <cellStyle name="Calculation 11 10 4 2" xfId="9669" xr:uid="{00000000-0005-0000-0000-0000CB0B0000}"/>
    <cellStyle name="Calculation 11 10 4 3" xfId="9670" xr:uid="{00000000-0005-0000-0000-0000CC0B0000}"/>
    <cellStyle name="Calculation 11 10 5" xfId="9671" xr:uid="{00000000-0005-0000-0000-0000CD0B0000}"/>
    <cellStyle name="Calculation 11 10 5 2" xfId="9672" xr:uid="{00000000-0005-0000-0000-0000CE0B0000}"/>
    <cellStyle name="Calculation 11 10 5 3" xfId="9673" xr:uid="{00000000-0005-0000-0000-0000CF0B0000}"/>
    <cellStyle name="Calculation 11 10 6" xfId="9674" xr:uid="{00000000-0005-0000-0000-0000D00B0000}"/>
    <cellStyle name="Calculation 11 10 7" xfId="9675" xr:uid="{00000000-0005-0000-0000-0000D10B0000}"/>
    <cellStyle name="Calculation 11 11" xfId="9676" xr:uid="{00000000-0005-0000-0000-0000D20B0000}"/>
    <cellStyle name="Calculation 11 11 2" xfId="9677" xr:uid="{00000000-0005-0000-0000-0000D30B0000}"/>
    <cellStyle name="Calculation 11 11 2 2" xfId="9678" xr:uid="{00000000-0005-0000-0000-0000D40B0000}"/>
    <cellStyle name="Calculation 11 11 2 3" xfId="9679" xr:uid="{00000000-0005-0000-0000-0000D50B0000}"/>
    <cellStyle name="Calculation 11 11 3" xfId="9680" xr:uid="{00000000-0005-0000-0000-0000D60B0000}"/>
    <cellStyle name="Calculation 11 11 3 2" xfId="9681" xr:uid="{00000000-0005-0000-0000-0000D70B0000}"/>
    <cellStyle name="Calculation 11 11 3 3" xfId="9682" xr:uid="{00000000-0005-0000-0000-0000D80B0000}"/>
    <cellStyle name="Calculation 11 11 4" xfId="9683" xr:uid="{00000000-0005-0000-0000-0000D90B0000}"/>
    <cellStyle name="Calculation 11 11 4 2" xfId="9684" xr:uid="{00000000-0005-0000-0000-0000DA0B0000}"/>
    <cellStyle name="Calculation 11 11 4 3" xfId="9685" xr:uid="{00000000-0005-0000-0000-0000DB0B0000}"/>
    <cellStyle name="Calculation 11 11 5" xfId="9686" xr:uid="{00000000-0005-0000-0000-0000DC0B0000}"/>
    <cellStyle name="Calculation 11 11 5 2" xfId="9687" xr:uid="{00000000-0005-0000-0000-0000DD0B0000}"/>
    <cellStyle name="Calculation 11 11 5 3" xfId="9688" xr:uid="{00000000-0005-0000-0000-0000DE0B0000}"/>
    <cellStyle name="Calculation 11 11 6" xfId="9689" xr:uid="{00000000-0005-0000-0000-0000DF0B0000}"/>
    <cellStyle name="Calculation 11 11 7" xfId="9690" xr:uid="{00000000-0005-0000-0000-0000E00B0000}"/>
    <cellStyle name="Calculation 11 12" xfId="9691" xr:uid="{00000000-0005-0000-0000-0000E10B0000}"/>
    <cellStyle name="Calculation 11 12 2" xfId="9692" xr:uid="{00000000-0005-0000-0000-0000E20B0000}"/>
    <cellStyle name="Calculation 11 12 2 2" xfId="9693" xr:uid="{00000000-0005-0000-0000-0000E30B0000}"/>
    <cellStyle name="Calculation 11 12 2 3" xfId="9694" xr:uid="{00000000-0005-0000-0000-0000E40B0000}"/>
    <cellStyle name="Calculation 11 12 3" xfId="9695" xr:uid="{00000000-0005-0000-0000-0000E50B0000}"/>
    <cellStyle name="Calculation 11 12 3 2" xfId="9696" xr:uid="{00000000-0005-0000-0000-0000E60B0000}"/>
    <cellStyle name="Calculation 11 12 3 3" xfId="9697" xr:uid="{00000000-0005-0000-0000-0000E70B0000}"/>
    <cellStyle name="Calculation 11 12 4" xfId="9698" xr:uid="{00000000-0005-0000-0000-0000E80B0000}"/>
    <cellStyle name="Calculation 11 12 4 2" xfId="9699" xr:uid="{00000000-0005-0000-0000-0000E90B0000}"/>
    <cellStyle name="Calculation 11 12 4 3" xfId="9700" xr:uid="{00000000-0005-0000-0000-0000EA0B0000}"/>
    <cellStyle name="Calculation 11 12 5" xfId="9701" xr:uid="{00000000-0005-0000-0000-0000EB0B0000}"/>
    <cellStyle name="Calculation 11 12 5 2" xfId="9702" xr:uid="{00000000-0005-0000-0000-0000EC0B0000}"/>
    <cellStyle name="Calculation 11 12 5 3" xfId="9703" xr:uid="{00000000-0005-0000-0000-0000ED0B0000}"/>
    <cellStyle name="Calculation 11 12 6" xfId="9704" xr:uid="{00000000-0005-0000-0000-0000EE0B0000}"/>
    <cellStyle name="Calculation 11 12 7" xfId="9705" xr:uid="{00000000-0005-0000-0000-0000EF0B0000}"/>
    <cellStyle name="Calculation 11 13" xfId="9706" xr:uid="{00000000-0005-0000-0000-0000F00B0000}"/>
    <cellStyle name="Calculation 11 13 2" xfId="9707" xr:uid="{00000000-0005-0000-0000-0000F10B0000}"/>
    <cellStyle name="Calculation 11 13 2 2" xfId="9708" xr:uid="{00000000-0005-0000-0000-0000F20B0000}"/>
    <cellStyle name="Calculation 11 13 2 3" xfId="9709" xr:uid="{00000000-0005-0000-0000-0000F30B0000}"/>
    <cellStyle name="Calculation 11 13 3" xfId="9710" xr:uid="{00000000-0005-0000-0000-0000F40B0000}"/>
    <cellStyle name="Calculation 11 13 3 2" xfId="9711" xr:uid="{00000000-0005-0000-0000-0000F50B0000}"/>
    <cellStyle name="Calculation 11 13 3 3" xfId="9712" xr:uid="{00000000-0005-0000-0000-0000F60B0000}"/>
    <cellStyle name="Calculation 11 13 4" xfId="9713" xr:uid="{00000000-0005-0000-0000-0000F70B0000}"/>
    <cellStyle name="Calculation 11 13 4 2" xfId="9714" xr:uid="{00000000-0005-0000-0000-0000F80B0000}"/>
    <cellStyle name="Calculation 11 13 4 3" xfId="9715" xr:uid="{00000000-0005-0000-0000-0000F90B0000}"/>
    <cellStyle name="Calculation 11 13 5" xfId="9716" xr:uid="{00000000-0005-0000-0000-0000FA0B0000}"/>
    <cellStyle name="Calculation 11 13 5 2" xfId="9717" xr:uid="{00000000-0005-0000-0000-0000FB0B0000}"/>
    <cellStyle name="Calculation 11 13 5 3" xfId="9718" xr:uid="{00000000-0005-0000-0000-0000FC0B0000}"/>
    <cellStyle name="Calculation 11 13 6" xfId="9719" xr:uid="{00000000-0005-0000-0000-0000FD0B0000}"/>
    <cellStyle name="Calculation 11 13 7" xfId="9720" xr:uid="{00000000-0005-0000-0000-0000FE0B0000}"/>
    <cellStyle name="Calculation 11 14" xfId="9721" xr:uid="{00000000-0005-0000-0000-0000FF0B0000}"/>
    <cellStyle name="Calculation 11 14 2" xfId="9722" xr:uid="{00000000-0005-0000-0000-0000000C0000}"/>
    <cellStyle name="Calculation 11 14 2 2" xfId="9723" xr:uid="{00000000-0005-0000-0000-0000010C0000}"/>
    <cellStyle name="Calculation 11 14 2 3" xfId="9724" xr:uid="{00000000-0005-0000-0000-0000020C0000}"/>
    <cellStyle name="Calculation 11 14 3" xfId="9725" xr:uid="{00000000-0005-0000-0000-0000030C0000}"/>
    <cellStyle name="Calculation 11 14 3 2" xfId="9726" xr:uid="{00000000-0005-0000-0000-0000040C0000}"/>
    <cellStyle name="Calculation 11 14 3 3" xfId="9727" xr:uid="{00000000-0005-0000-0000-0000050C0000}"/>
    <cellStyle name="Calculation 11 14 4" xfId="9728" xr:uid="{00000000-0005-0000-0000-0000060C0000}"/>
    <cellStyle name="Calculation 11 14 4 2" xfId="9729" xr:uid="{00000000-0005-0000-0000-0000070C0000}"/>
    <cellStyle name="Calculation 11 14 4 3" xfId="9730" xr:uid="{00000000-0005-0000-0000-0000080C0000}"/>
    <cellStyle name="Calculation 11 14 5" xfId="9731" xr:uid="{00000000-0005-0000-0000-0000090C0000}"/>
    <cellStyle name="Calculation 11 14 5 2" xfId="9732" xr:uid="{00000000-0005-0000-0000-00000A0C0000}"/>
    <cellStyle name="Calculation 11 14 5 3" xfId="9733" xr:uid="{00000000-0005-0000-0000-00000B0C0000}"/>
    <cellStyle name="Calculation 11 14 6" xfId="9734" xr:uid="{00000000-0005-0000-0000-00000C0C0000}"/>
    <cellStyle name="Calculation 11 14 7" xfId="9735" xr:uid="{00000000-0005-0000-0000-00000D0C0000}"/>
    <cellStyle name="Calculation 11 15" xfId="9736" xr:uid="{00000000-0005-0000-0000-00000E0C0000}"/>
    <cellStyle name="Calculation 11 15 2" xfId="9737" xr:uid="{00000000-0005-0000-0000-00000F0C0000}"/>
    <cellStyle name="Calculation 11 15 2 2" xfId="9738" xr:uid="{00000000-0005-0000-0000-0000100C0000}"/>
    <cellStyle name="Calculation 11 15 2 3" xfId="9739" xr:uid="{00000000-0005-0000-0000-0000110C0000}"/>
    <cellStyle name="Calculation 11 15 3" xfId="9740" xr:uid="{00000000-0005-0000-0000-0000120C0000}"/>
    <cellStyle name="Calculation 11 15 3 2" xfId="9741" xr:uid="{00000000-0005-0000-0000-0000130C0000}"/>
    <cellStyle name="Calculation 11 15 3 3" xfId="9742" xr:uid="{00000000-0005-0000-0000-0000140C0000}"/>
    <cellStyle name="Calculation 11 15 4" xfId="9743" xr:uid="{00000000-0005-0000-0000-0000150C0000}"/>
    <cellStyle name="Calculation 11 15 4 2" xfId="9744" xr:uid="{00000000-0005-0000-0000-0000160C0000}"/>
    <cellStyle name="Calculation 11 15 4 3" xfId="9745" xr:uid="{00000000-0005-0000-0000-0000170C0000}"/>
    <cellStyle name="Calculation 11 15 5" xfId="9746" xr:uid="{00000000-0005-0000-0000-0000180C0000}"/>
    <cellStyle name="Calculation 11 15 5 2" xfId="9747" xr:uid="{00000000-0005-0000-0000-0000190C0000}"/>
    <cellStyle name="Calculation 11 15 5 3" xfId="9748" xr:uid="{00000000-0005-0000-0000-00001A0C0000}"/>
    <cellStyle name="Calculation 11 15 6" xfId="9749" xr:uid="{00000000-0005-0000-0000-00001B0C0000}"/>
    <cellStyle name="Calculation 11 15 7" xfId="9750" xr:uid="{00000000-0005-0000-0000-00001C0C0000}"/>
    <cellStyle name="Calculation 11 16" xfId="9751" xr:uid="{00000000-0005-0000-0000-00001D0C0000}"/>
    <cellStyle name="Calculation 11 16 2" xfId="9752" xr:uid="{00000000-0005-0000-0000-00001E0C0000}"/>
    <cellStyle name="Calculation 11 16 2 2" xfId="9753" xr:uid="{00000000-0005-0000-0000-00001F0C0000}"/>
    <cellStyle name="Calculation 11 16 2 3" xfId="9754" xr:uid="{00000000-0005-0000-0000-0000200C0000}"/>
    <cellStyle name="Calculation 11 16 3" xfId="9755" xr:uid="{00000000-0005-0000-0000-0000210C0000}"/>
    <cellStyle name="Calculation 11 16 3 2" xfId="9756" xr:uid="{00000000-0005-0000-0000-0000220C0000}"/>
    <cellStyle name="Calculation 11 16 3 3" xfId="9757" xr:uid="{00000000-0005-0000-0000-0000230C0000}"/>
    <cellStyle name="Calculation 11 16 4" xfId="9758" xr:uid="{00000000-0005-0000-0000-0000240C0000}"/>
    <cellStyle name="Calculation 11 16 4 2" xfId="9759" xr:uid="{00000000-0005-0000-0000-0000250C0000}"/>
    <cellStyle name="Calculation 11 16 4 3" xfId="9760" xr:uid="{00000000-0005-0000-0000-0000260C0000}"/>
    <cellStyle name="Calculation 11 16 5" xfId="9761" xr:uid="{00000000-0005-0000-0000-0000270C0000}"/>
    <cellStyle name="Calculation 11 16 5 2" xfId="9762" xr:uid="{00000000-0005-0000-0000-0000280C0000}"/>
    <cellStyle name="Calculation 11 16 5 3" xfId="9763" xr:uid="{00000000-0005-0000-0000-0000290C0000}"/>
    <cellStyle name="Calculation 11 16 6" xfId="9764" xr:uid="{00000000-0005-0000-0000-00002A0C0000}"/>
    <cellStyle name="Calculation 11 16 7" xfId="9765" xr:uid="{00000000-0005-0000-0000-00002B0C0000}"/>
    <cellStyle name="Calculation 11 17" xfId="9766" xr:uid="{00000000-0005-0000-0000-00002C0C0000}"/>
    <cellStyle name="Calculation 11 17 2" xfId="9767" xr:uid="{00000000-0005-0000-0000-00002D0C0000}"/>
    <cellStyle name="Calculation 11 17 2 2" xfId="9768" xr:uid="{00000000-0005-0000-0000-00002E0C0000}"/>
    <cellStyle name="Calculation 11 17 2 3" xfId="9769" xr:uid="{00000000-0005-0000-0000-00002F0C0000}"/>
    <cellStyle name="Calculation 11 17 3" xfId="9770" xr:uid="{00000000-0005-0000-0000-0000300C0000}"/>
    <cellStyle name="Calculation 11 17 3 2" xfId="9771" xr:uid="{00000000-0005-0000-0000-0000310C0000}"/>
    <cellStyle name="Calculation 11 17 3 3" xfId="9772" xr:uid="{00000000-0005-0000-0000-0000320C0000}"/>
    <cellStyle name="Calculation 11 17 4" xfId="9773" xr:uid="{00000000-0005-0000-0000-0000330C0000}"/>
    <cellStyle name="Calculation 11 17 4 2" xfId="9774" xr:uid="{00000000-0005-0000-0000-0000340C0000}"/>
    <cellStyle name="Calculation 11 17 4 3" xfId="9775" xr:uid="{00000000-0005-0000-0000-0000350C0000}"/>
    <cellStyle name="Calculation 11 17 5" xfId="9776" xr:uid="{00000000-0005-0000-0000-0000360C0000}"/>
    <cellStyle name="Calculation 11 17 5 2" xfId="9777" xr:uid="{00000000-0005-0000-0000-0000370C0000}"/>
    <cellStyle name="Calculation 11 17 5 3" xfId="9778" xr:uid="{00000000-0005-0000-0000-0000380C0000}"/>
    <cellStyle name="Calculation 11 17 6" xfId="9779" xr:uid="{00000000-0005-0000-0000-0000390C0000}"/>
    <cellStyle name="Calculation 11 17 7" xfId="9780" xr:uid="{00000000-0005-0000-0000-00003A0C0000}"/>
    <cellStyle name="Calculation 11 18" xfId="9781" xr:uid="{00000000-0005-0000-0000-00003B0C0000}"/>
    <cellStyle name="Calculation 11 18 2" xfId="9782" xr:uid="{00000000-0005-0000-0000-00003C0C0000}"/>
    <cellStyle name="Calculation 11 18 2 2" xfId="9783" xr:uid="{00000000-0005-0000-0000-00003D0C0000}"/>
    <cellStyle name="Calculation 11 18 2 3" xfId="9784" xr:uid="{00000000-0005-0000-0000-00003E0C0000}"/>
    <cellStyle name="Calculation 11 18 3" xfId="9785" xr:uid="{00000000-0005-0000-0000-00003F0C0000}"/>
    <cellStyle name="Calculation 11 18 3 2" xfId="9786" xr:uid="{00000000-0005-0000-0000-0000400C0000}"/>
    <cellStyle name="Calculation 11 18 3 3" xfId="9787" xr:uid="{00000000-0005-0000-0000-0000410C0000}"/>
    <cellStyle name="Calculation 11 18 4" xfId="9788" xr:uid="{00000000-0005-0000-0000-0000420C0000}"/>
    <cellStyle name="Calculation 11 18 4 2" xfId="9789" xr:uid="{00000000-0005-0000-0000-0000430C0000}"/>
    <cellStyle name="Calculation 11 18 4 3" xfId="9790" xr:uid="{00000000-0005-0000-0000-0000440C0000}"/>
    <cellStyle name="Calculation 11 18 5" xfId="9791" xr:uid="{00000000-0005-0000-0000-0000450C0000}"/>
    <cellStyle name="Calculation 11 18 5 2" xfId="9792" xr:uid="{00000000-0005-0000-0000-0000460C0000}"/>
    <cellStyle name="Calculation 11 18 5 3" xfId="9793" xr:uid="{00000000-0005-0000-0000-0000470C0000}"/>
    <cellStyle name="Calculation 11 18 6" xfId="9794" xr:uid="{00000000-0005-0000-0000-0000480C0000}"/>
    <cellStyle name="Calculation 11 18 7" xfId="9795" xr:uid="{00000000-0005-0000-0000-0000490C0000}"/>
    <cellStyle name="Calculation 11 19" xfId="9796" xr:uid="{00000000-0005-0000-0000-00004A0C0000}"/>
    <cellStyle name="Calculation 11 19 2" xfId="9797" xr:uid="{00000000-0005-0000-0000-00004B0C0000}"/>
    <cellStyle name="Calculation 11 19 2 2" xfId="9798" xr:uid="{00000000-0005-0000-0000-00004C0C0000}"/>
    <cellStyle name="Calculation 11 19 2 3" xfId="9799" xr:uid="{00000000-0005-0000-0000-00004D0C0000}"/>
    <cellStyle name="Calculation 11 19 3" xfId="9800" xr:uid="{00000000-0005-0000-0000-00004E0C0000}"/>
    <cellStyle name="Calculation 11 19 3 2" xfId="9801" xr:uid="{00000000-0005-0000-0000-00004F0C0000}"/>
    <cellStyle name="Calculation 11 19 3 3" xfId="9802" xr:uid="{00000000-0005-0000-0000-0000500C0000}"/>
    <cellStyle name="Calculation 11 19 4" xfId="9803" xr:uid="{00000000-0005-0000-0000-0000510C0000}"/>
    <cellStyle name="Calculation 11 19 4 2" xfId="9804" xr:uid="{00000000-0005-0000-0000-0000520C0000}"/>
    <cellStyle name="Calculation 11 19 4 3" xfId="9805" xr:uid="{00000000-0005-0000-0000-0000530C0000}"/>
    <cellStyle name="Calculation 11 19 5" xfId="9806" xr:uid="{00000000-0005-0000-0000-0000540C0000}"/>
    <cellStyle name="Calculation 11 19 5 2" xfId="9807" xr:uid="{00000000-0005-0000-0000-0000550C0000}"/>
    <cellStyle name="Calculation 11 19 5 3" xfId="9808" xr:uid="{00000000-0005-0000-0000-0000560C0000}"/>
    <cellStyle name="Calculation 11 19 6" xfId="9809" xr:uid="{00000000-0005-0000-0000-0000570C0000}"/>
    <cellStyle name="Calculation 11 19 7" xfId="9810" xr:uid="{00000000-0005-0000-0000-0000580C0000}"/>
    <cellStyle name="Calculation 11 2" xfId="650" xr:uid="{00000000-0005-0000-0000-0000590C0000}"/>
    <cellStyle name="Calculation 11 2 2" xfId="9811" xr:uid="{00000000-0005-0000-0000-00005A0C0000}"/>
    <cellStyle name="Calculation 11 2 2 10" xfId="9812" xr:uid="{00000000-0005-0000-0000-00005B0C0000}"/>
    <cellStyle name="Calculation 11 2 2 11" xfId="9813" xr:uid="{00000000-0005-0000-0000-00005C0C0000}"/>
    <cellStyle name="Calculation 11 2 2 2" xfId="9814" xr:uid="{00000000-0005-0000-0000-00005D0C0000}"/>
    <cellStyle name="Calculation 11 2 2 2 2" xfId="9815" xr:uid="{00000000-0005-0000-0000-00005E0C0000}"/>
    <cellStyle name="Calculation 11 2 2 2 3" xfId="9816" xr:uid="{00000000-0005-0000-0000-00005F0C0000}"/>
    <cellStyle name="Calculation 11 2 2 2 4" xfId="9817" xr:uid="{00000000-0005-0000-0000-0000600C0000}"/>
    <cellStyle name="Calculation 11 2 2 3" xfId="9818" xr:uid="{00000000-0005-0000-0000-0000610C0000}"/>
    <cellStyle name="Calculation 11 2 2 3 2" xfId="9819" xr:uid="{00000000-0005-0000-0000-0000620C0000}"/>
    <cellStyle name="Calculation 11 2 2 3 3" xfId="9820" xr:uid="{00000000-0005-0000-0000-0000630C0000}"/>
    <cellStyle name="Calculation 11 2 2 3 4" xfId="9821" xr:uid="{00000000-0005-0000-0000-0000640C0000}"/>
    <cellStyle name="Calculation 11 2 2 4" xfId="9822" xr:uid="{00000000-0005-0000-0000-0000650C0000}"/>
    <cellStyle name="Calculation 11 2 2 4 2" xfId="9823" xr:uid="{00000000-0005-0000-0000-0000660C0000}"/>
    <cellStyle name="Calculation 11 2 2 4 3" xfId="9824" xr:uid="{00000000-0005-0000-0000-0000670C0000}"/>
    <cellStyle name="Calculation 11 2 2 4 4" xfId="9825" xr:uid="{00000000-0005-0000-0000-0000680C0000}"/>
    <cellStyle name="Calculation 11 2 2 5" xfId="9826" xr:uid="{00000000-0005-0000-0000-0000690C0000}"/>
    <cellStyle name="Calculation 11 2 2 5 2" xfId="9827" xr:uid="{00000000-0005-0000-0000-00006A0C0000}"/>
    <cellStyle name="Calculation 11 2 2 5 3" xfId="9828" xr:uid="{00000000-0005-0000-0000-00006B0C0000}"/>
    <cellStyle name="Calculation 11 2 2 5 4" xfId="9829" xr:uid="{00000000-0005-0000-0000-00006C0C0000}"/>
    <cellStyle name="Calculation 11 2 2 6" xfId="9830" xr:uid="{00000000-0005-0000-0000-00006D0C0000}"/>
    <cellStyle name="Calculation 11 2 2 6 2" xfId="9831" xr:uid="{00000000-0005-0000-0000-00006E0C0000}"/>
    <cellStyle name="Calculation 11 2 2 6 3" xfId="9832" xr:uid="{00000000-0005-0000-0000-00006F0C0000}"/>
    <cellStyle name="Calculation 11 2 2 7" xfId="9833" xr:uid="{00000000-0005-0000-0000-0000700C0000}"/>
    <cellStyle name="Calculation 11 2 2 7 2" xfId="9834" xr:uid="{00000000-0005-0000-0000-0000710C0000}"/>
    <cellStyle name="Calculation 11 2 2 7 3" xfId="9835" xr:uid="{00000000-0005-0000-0000-0000720C0000}"/>
    <cellStyle name="Calculation 11 2 2 8" xfId="9836" xr:uid="{00000000-0005-0000-0000-0000730C0000}"/>
    <cellStyle name="Calculation 11 2 2 8 2" xfId="9837" xr:uid="{00000000-0005-0000-0000-0000740C0000}"/>
    <cellStyle name="Calculation 11 2 2 8 3" xfId="9838" xr:uid="{00000000-0005-0000-0000-0000750C0000}"/>
    <cellStyle name="Calculation 11 2 2 9" xfId="9839" xr:uid="{00000000-0005-0000-0000-0000760C0000}"/>
    <cellStyle name="Calculation 11 2 3" xfId="9840" xr:uid="{00000000-0005-0000-0000-0000770C0000}"/>
    <cellStyle name="Calculation 11 2 3 2" xfId="9841" xr:uid="{00000000-0005-0000-0000-0000780C0000}"/>
    <cellStyle name="Calculation 11 2 3 3" xfId="9842" xr:uid="{00000000-0005-0000-0000-0000790C0000}"/>
    <cellStyle name="Calculation 11 2 3 4" xfId="9843" xr:uid="{00000000-0005-0000-0000-00007A0C0000}"/>
    <cellStyle name="Calculation 11 2 4" xfId="9844" xr:uid="{00000000-0005-0000-0000-00007B0C0000}"/>
    <cellStyle name="Calculation 11 2 4 2" xfId="9845" xr:uid="{00000000-0005-0000-0000-00007C0C0000}"/>
    <cellStyle name="Calculation 11 2 4 3" xfId="9846" xr:uid="{00000000-0005-0000-0000-00007D0C0000}"/>
    <cellStyle name="Calculation 11 2 4 4" xfId="9847" xr:uid="{00000000-0005-0000-0000-00007E0C0000}"/>
    <cellStyle name="Calculation 11 2 5" xfId="9848" xr:uid="{00000000-0005-0000-0000-00007F0C0000}"/>
    <cellStyle name="Calculation 11 2 5 2" xfId="9849" xr:uid="{00000000-0005-0000-0000-0000800C0000}"/>
    <cellStyle name="Calculation 11 2 5 3" xfId="9850" xr:uid="{00000000-0005-0000-0000-0000810C0000}"/>
    <cellStyle name="Calculation 11 2 6" xfId="9851" xr:uid="{00000000-0005-0000-0000-0000820C0000}"/>
    <cellStyle name="Calculation 11 2 6 2" xfId="9852" xr:uid="{00000000-0005-0000-0000-0000830C0000}"/>
    <cellStyle name="Calculation 11 2 6 3" xfId="9853" xr:uid="{00000000-0005-0000-0000-0000840C0000}"/>
    <cellStyle name="Calculation 11 2 7" xfId="9854" xr:uid="{00000000-0005-0000-0000-0000850C0000}"/>
    <cellStyle name="Calculation 11 2 7 2" xfId="9855" xr:uid="{00000000-0005-0000-0000-0000860C0000}"/>
    <cellStyle name="Calculation 11 2 7 3" xfId="9856" xr:uid="{00000000-0005-0000-0000-0000870C0000}"/>
    <cellStyle name="Calculation 11 2 8" xfId="9857" xr:uid="{00000000-0005-0000-0000-0000880C0000}"/>
    <cellStyle name="Calculation 11 2 9" xfId="9858" xr:uid="{00000000-0005-0000-0000-0000890C0000}"/>
    <cellStyle name="Calculation 11 20" xfId="9859" xr:uid="{00000000-0005-0000-0000-00008A0C0000}"/>
    <cellStyle name="Calculation 11 20 2" xfId="9860" xr:uid="{00000000-0005-0000-0000-00008B0C0000}"/>
    <cellStyle name="Calculation 11 20 2 2" xfId="9861" xr:uid="{00000000-0005-0000-0000-00008C0C0000}"/>
    <cellStyle name="Calculation 11 20 2 3" xfId="9862" xr:uid="{00000000-0005-0000-0000-00008D0C0000}"/>
    <cellStyle name="Calculation 11 20 3" xfId="9863" xr:uid="{00000000-0005-0000-0000-00008E0C0000}"/>
    <cellStyle name="Calculation 11 20 3 2" xfId="9864" xr:uid="{00000000-0005-0000-0000-00008F0C0000}"/>
    <cellStyle name="Calculation 11 20 3 3" xfId="9865" xr:uid="{00000000-0005-0000-0000-0000900C0000}"/>
    <cellStyle name="Calculation 11 20 4" xfId="9866" xr:uid="{00000000-0005-0000-0000-0000910C0000}"/>
    <cellStyle name="Calculation 11 20 4 2" xfId="9867" xr:uid="{00000000-0005-0000-0000-0000920C0000}"/>
    <cellStyle name="Calculation 11 20 4 3" xfId="9868" xr:uid="{00000000-0005-0000-0000-0000930C0000}"/>
    <cellStyle name="Calculation 11 20 5" xfId="9869" xr:uid="{00000000-0005-0000-0000-0000940C0000}"/>
    <cellStyle name="Calculation 11 20 5 2" xfId="9870" xr:uid="{00000000-0005-0000-0000-0000950C0000}"/>
    <cellStyle name="Calculation 11 20 5 3" xfId="9871" xr:uid="{00000000-0005-0000-0000-0000960C0000}"/>
    <cellStyle name="Calculation 11 20 6" xfId="9872" xr:uid="{00000000-0005-0000-0000-0000970C0000}"/>
    <cellStyle name="Calculation 11 20 7" xfId="9873" xr:uid="{00000000-0005-0000-0000-0000980C0000}"/>
    <cellStyle name="Calculation 11 21" xfId="9874" xr:uid="{00000000-0005-0000-0000-0000990C0000}"/>
    <cellStyle name="Calculation 11 21 2" xfId="9875" xr:uid="{00000000-0005-0000-0000-00009A0C0000}"/>
    <cellStyle name="Calculation 11 21 2 2" xfId="9876" xr:uid="{00000000-0005-0000-0000-00009B0C0000}"/>
    <cellStyle name="Calculation 11 21 2 3" xfId="9877" xr:uid="{00000000-0005-0000-0000-00009C0C0000}"/>
    <cellStyle name="Calculation 11 21 3" xfId="9878" xr:uid="{00000000-0005-0000-0000-00009D0C0000}"/>
    <cellStyle name="Calculation 11 21 3 2" xfId="9879" xr:uid="{00000000-0005-0000-0000-00009E0C0000}"/>
    <cellStyle name="Calculation 11 21 3 3" xfId="9880" xr:uid="{00000000-0005-0000-0000-00009F0C0000}"/>
    <cellStyle name="Calculation 11 21 4" xfId="9881" xr:uid="{00000000-0005-0000-0000-0000A00C0000}"/>
    <cellStyle name="Calculation 11 21 4 2" xfId="9882" xr:uid="{00000000-0005-0000-0000-0000A10C0000}"/>
    <cellStyle name="Calculation 11 21 4 3" xfId="9883" xr:uid="{00000000-0005-0000-0000-0000A20C0000}"/>
    <cellStyle name="Calculation 11 21 5" xfId="9884" xr:uid="{00000000-0005-0000-0000-0000A30C0000}"/>
    <cellStyle name="Calculation 11 21 5 2" xfId="9885" xr:uid="{00000000-0005-0000-0000-0000A40C0000}"/>
    <cellStyle name="Calculation 11 21 5 3" xfId="9886" xr:uid="{00000000-0005-0000-0000-0000A50C0000}"/>
    <cellStyle name="Calculation 11 21 6" xfId="9887" xr:uid="{00000000-0005-0000-0000-0000A60C0000}"/>
    <cellStyle name="Calculation 11 21 7" xfId="9888" xr:uid="{00000000-0005-0000-0000-0000A70C0000}"/>
    <cellStyle name="Calculation 11 22" xfId="9889" xr:uid="{00000000-0005-0000-0000-0000A80C0000}"/>
    <cellStyle name="Calculation 11 22 2" xfId="9890" xr:uid="{00000000-0005-0000-0000-0000A90C0000}"/>
    <cellStyle name="Calculation 11 22 3" xfId="9891" xr:uid="{00000000-0005-0000-0000-0000AA0C0000}"/>
    <cellStyle name="Calculation 11 23" xfId="9892" xr:uid="{00000000-0005-0000-0000-0000AB0C0000}"/>
    <cellStyle name="Calculation 11 3" xfId="9893" xr:uid="{00000000-0005-0000-0000-0000AC0C0000}"/>
    <cellStyle name="Calculation 11 3 10" xfId="9894" xr:uid="{00000000-0005-0000-0000-0000AD0C0000}"/>
    <cellStyle name="Calculation 11 3 11" xfId="9895" xr:uid="{00000000-0005-0000-0000-0000AE0C0000}"/>
    <cellStyle name="Calculation 11 3 12" xfId="9896" xr:uid="{00000000-0005-0000-0000-0000AF0C0000}"/>
    <cellStyle name="Calculation 11 3 13" xfId="9897" xr:uid="{00000000-0005-0000-0000-0000B00C0000}"/>
    <cellStyle name="Calculation 11 3 2" xfId="9898" xr:uid="{00000000-0005-0000-0000-0000B10C0000}"/>
    <cellStyle name="Calculation 11 3 2 2" xfId="9899" xr:uid="{00000000-0005-0000-0000-0000B20C0000}"/>
    <cellStyle name="Calculation 11 3 2 3" xfId="9900" xr:uid="{00000000-0005-0000-0000-0000B30C0000}"/>
    <cellStyle name="Calculation 11 3 2 4" xfId="9901" xr:uid="{00000000-0005-0000-0000-0000B40C0000}"/>
    <cellStyle name="Calculation 11 3 3" xfId="9902" xr:uid="{00000000-0005-0000-0000-0000B50C0000}"/>
    <cellStyle name="Calculation 11 3 3 2" xfId="9903" xr:uid="{00000000-0005-0000-0000-0000B60C0000}"/>
    <cellStyle name="Calculation 11 3 3 3" xfId="9904" xr:uid="{00000000-0005-0000-0000-0000B70C0000}"/>
    <cellStyle name="Calculation 11 3 3 4" xfId="9905" xr:uid="{00000000-0005-0000-0000-0000B80C0000}"/>
    <cellStyle name="Calculation 11 3 4" xfId="9906" xr:uid="{00000000-0005-0000-0000-0000B90C0000}"/>
    <cellStyle name="Calculation 11 3 4 2" xfId="9907" xr:uid="{00000000-0005-0000-0000-0000BA0C0000}"/>
    <cellStyle name="Calculation 11 3 4 3" xfId="9908" xr:uid="{00000000-0005-0000-0000-0000BB0C0000}"/>
    <cellStyle name="Calculation 11 3 4 4" xfId="9909" xr:uid="{00000000-0005-0000-0000-0000BC0C0000}"/>
    <cellStyle name="Calculation 11 3 5" xfId="9910" xr:uid="{00000000-0005-0000-0000-0000BD0C0000}"/>
    <cellStyle name="Calculation 11 3 5 2" xfId="9911" xr:uid="{00000000-0005-0000-0000-0000BE0C0000}"/>
    <cellStyle name="Calculation 11 3 5 3" xfId="9912" xr:uid="{00000000-0005-0000-0000-0000BF0C0000}"/>
    <cellStyle name="Calculation 11 3 6" xfId="9913" xr:uid="{00000000-0005-0000-0000-0000C00C0000}"/>
    <cellStyle name="Calculation 11 3 6 2" xfId="9914" xr:uid="{00000000-0005-0000-0000-0000C10C0000}"/>
    <cellStyle name="Calculation 11 3 6 3" xfId="9915" xr:uid="{00000000-0005-0000-0000-0000C20C0000}"/>
    <cellStyle name="Calculation 11 3 7" xfId="9916" xr:uid="{00000000-0005-0000-0000-0000C30C0000}"/>
    <cellStyle name="Calculation 11 3 7 2" xfId="9917" xr:uid="{00000000-0005-0000-0000-0000C40C0000}"/>
    <cellStyle name="Calculation 11 3 7 3" xfId="9918" xr:uid="{00000000-0005-0000-0000-0000C50C0000}"/>
    <cellStyle name="Calculation 11 3 8" xfId="9919" xr:uid="{00000000-0005-0000-0000-0000C60C0000}"/>
    <cellStyle name="Calculation 11 3 8 2" xfId="9920" xr:uid="{00000000-0005-0000-0000-0000C70C0000}"/>
    <cellStyle name="Calculation 11 3 8 3" xfId="9921" xr:uid="{00000000-0005-0000-0000-0000C80C0000}"/>
    <cellStyle name="Calculation 11 3 9" xfId="9922" xr:uid="{00000000-0005-0000-0000-0000C90C0000}"/>
    <cellStyle name="Calculation 11 4" xfId="9923" xr:uid="{00000000-0005-0000-0000-0000CA0C0000}"/>
    <cellStyle name="Calculation 11 4 2" xfId="9924" xr:uid="{00000000-0005-0000-0000-0000CB0C0000}"/>
    <cellStyle name="Calculation 11 4 2 2" xfId="9925" xr:uid="{00000000-0005-0000-0000-0000CC0C0000}"/>
    <cellStyle name="Calculation 11 4 2 3" xfId="9926" xr:uid="{00000000-0005-0000-0000-0000CD0C0000}"/>
    <cellStyle name="Calculation 11 4 3" xfId="9927" xr:uid="{00000000-0005-0000-0000-0000CE0C0000}"/>
    <cellStyle name="Calculation 11 4 3 2" xfId="9928" xr:uid="{00000000-0005-0000-0000-0000CF0C0000}"/>
    <cellStyle name="Calculation 11 4 3 3" xfId="9929" xr:uid="{00000000-0005-0000-0000-0000D00C0000}"/>
    <cellStyle name="Calculation 11 4 4" xfId="9930" xr:uid="{00000000-0005-0000-0000-0000D10C0000}"/>
    <cellStyle name="Calculation 11 4 4 2" xfId="9931" xr:uid="{00000000-0005-0000-0000-0000D20C0000}"/>
    <cellStyle name="Calculation 11 4 4 3" xfId="9932" xr:uid="{00000000-0005-0000-0000-0000D30C0000}"/>
    <cellStyle name="Calculation 11 4 5" xfId="9933" xr:uid="{00000000-0005-0000-0000-0000D40C0000}"/>
    <cellStyle name="Calculation 11 4 5 2" xfId="9934" xr:uid="{00000000-0005-0000-0000-0000D50C0000}"/>
    <cellStyle name="Calculation 11 4 5 3" xfId="9935" xr:uid="{00000000-0005-0000-0000-0000D60C0000}"/>
    <cellStyle name="Calculation 11 4 6" xfId="9936" xr:uid="{00000000-0005-0000-0000-0000D70C0000}"/>
    <cellStyle name="Calculation 11 4 7" xfId="9937" xr:uid="{00000000-0005-0000-0000-0000D80C0000}"/>
    <cellStyle name="Calculation 11 5" xfId="9938" xr:uid="{00000000-0005-0000-0000-0000D90C0000}"/>
    <cellStyle name="Calculation 11 5 2" xfId="9939" xr:uid="{00000000-0005-0000-0000-0000DA0C0000}"/>
    <cellStyle name="Calculation 11 5 2 2" xfId="9940" xr:uid="{00000000-0005-0000-0000-0000DB0C0000}"/>
    <cellStyle name="Calculation 11 5 2 3" xfId="9941" xr:uid="{00000000-0005-0000-0000-0000DC0C0000}"/>
    <cellStyle name="Calculation 11 5 3" xfId="9942" xr:uid="{00000000-0005-0000-0000-0000DD0C0000}"/>
    <cellStyle name="Calculation 11 5 3 2" xfId="9943" xr:uid="{00000000-0005-0000-0000-0000DE0C0000}"/>
    <cellStyle name="Calculation 11 5 3 3" xfId="9944" xr:uid="{00000000-0005-0000-0000-0000DF0C0000}"/>
    <cellStyle name="Calculation 11 5 4" xfId="9945" xr:uid="{00000000-0005-0000-0000-0000E00C0000}"/>
    <cellStyle name="Calculation 11 5 4 2" xfId="9946" xr:uid="{00000000-0005-0000-0000-0000E10C0000}"/>
    <cellStyle name="Calculation 11 5 4 3" xfId="9947" xr:uid="{00000000-0005-0000-0000-0000E20C0000}"/>
    <cellStyle name="Calculation 11 5 5" xfId="9948" xr:uid="{00000000-0005-0000-0000-0000E30C0000}"/>
    <cellStyle name="Calculation 11 5 5 2" xfId="9949" xr:uid="{00000000-0005-0000-0000-0000E40C0000}"/>
    <cellStyle name="Calculation 11 5 5 3" xfId="9950" xr:uid="{00000000-0005-0000-0000-0000E50C0000}"/>
    <cellStyle name="Calculation 11 5 6" xfId="9951" xr:uid="{00000000-0005-0000-0000-0000E60C0000}"/>
    <cellStyle name="Calculation 11 5 7" xfId="9952" xr:uid="{00000000-0005-0000-0000-0000E70C0000}"/>
    <cellStyle name="Calculation 11 6" xfId="9953" xr:uid="{00000000-0005-0000-0000-0000E80C0000}"/>
    <cellStyle name="Calculation 11 6 2" xfId="9954" xr:uid="{00000000-0005-0000-0000-0000E90C0000}"/>
    <cellStyle name="Calculation 11 6 2 2" xfId="9955" xr:uid="{00000000-0005-0000-0000-0000EA0C0000}"/>
    <cellStyle name="Calculation 11 6 2 3" xfId="9956" xr:uid="{00000000-0005-0000-0000-0000EB0C0000}"/>
    <cellStyle name="Calculation 11 6 3" xfId="9957" xr:uid="{00000000-0005-0000-0000-0000EC0C0000}"/>
    <cellStyle name="Calculation 11 6 3 2" xfId="9958" xr:uid="{00000000-0005-0000-0000-0000ED0C0000}"/>
    <cellStyle name="Calculation 11 6 3 3" xfId="9959" xr:uid="{00000000-0005-0000-0000-0000EE0C0000}"/>
    <cellStyle name="Calculation 11 6 4" xfId="9960" xr:uid="{00000000-0005-0000-0000-0000EF0C0000}"/>
    <cellStyle name="Calculation 11 6 4 2" xfId="9961" xr:uid="{00000000-0005-0000-0000-0000F00C0000}"/>
    <cellStyle name="Calculation 11 6 4 3" xfId="9962" xr:uid="{00000000-0005-0000-0000-0000F10C0000}"/>
    <cellStyle name="Calculation 11 6 5" xfId="9963" xr:uid="{00000000-0005-0000-0000-0000F20C0000}"/>
    <cellStyle name="Calculation 11 6 5 2" xfId="9964" xr:uid="{00000000-0005-0000-0000-0000F30C0000}"/>
    <cellStyle name="Calculation 11 6 5 3" xfId="9965" xr:uid="{00000000-0005-0000-0000-0000F40C0000}"/>
    <cellStyle name="Calculation 11 6 6" xfId="9966" xr:uid="{00000000-0005-0000-0000-0000F50C0000}"/>
    <cellStyle name="Calculation 11 6 7" xfId="9967" xr:uid="{00000000-0005-0000-0000-0000F60C0000}"/>
    <cellStyle name="Calculation 11 7" xfId="9968" xr:uid="{00000000-0005-0000-0000-0000F70C0000}"/>
    <cellStyle name="Calculation 11 7 2" xfId="9969" xr:uid="{00000000-0005-0000-0000-0000F80C0000}"/>
    <cellStyle name="Calculation 11 7 2 2" xfId="9970" xr:uid="{00000000-0005-0000-0000-0000F90C0000}"/>
    <cellStyle name="Calculation 11 7 2 3" xfId="9971" xr:uid="{00000000-0005-0000-0000-0000FA0C0000}"/>
    <cellStyle name="Calculation 11 7 3" xfId="9972" xr:uid="{00000000-0005-0000-0000-0000FB0C0000}"/>
    <cellStyle name="Calculation 11 7 3 2" xfId="9973" xr:uid="{00000000-0005-0000-0000-0000FC0C0000}"/>
    <cellStyle name="Calculation 11 7 3 3" xfId="9974" xr:uid="{00000000-0005-0000-0000-0000FD0C0000}"/>
    <cellStyle name="Calculation 11 7 4" xfId="9975" xr:uid="{00000000-0005-0000-0000-0000FE0C0000}"/>
    <cellStyle name="Calculation 11 7 4 2" xfId="9976" xr:uid="{00000000-0005-0000-0000-0000FF0C0000}"/>
    <cellStyle name="Calculation 11 7 4 3" xfId="9977" xr:uid="{00000000-0005-0000-0000-0000000D0000}"/>
    <cellStyle name="Calculation 11 7 5" xfId="9978" xr:uid="{00000000-0005-0000-0000-0000010D0000}"/>
    <cellStyle name="Calculation 11 7 5 2" xfId="9979" xr:uid="{00000000-0005-0000-0000-0000020D0000}"/>
    <cellStyle name="Calculation 11 7 5 3" xfId="9980" xr:uid="{00000000-0005-0000-0000-0000030D0000}"/>
    <cellStyle name="Calculation 11 7 6" xfId="9981" xr:uid="{00000000-0005-0000-0000-0000040D0000}"/>
    <cellStyle name="Calculation 11 7 7" xfId="9982" xr:uid="{00000000-0005-0000-0000-0000050D0000}"/>
    <cellStyle name="Calculation 11 8" xfId="9983" xr:uid="{00000000-0005-0000-0000-0000060D0000}"/>
    <cellStyle name="Calculation 11 8 2" xfId="9984" xr:uid="{00000000-0005-0000-0000-0000070D0000}"/>
    <cellStyle name="Calculation 11 8 2 2" xfId="9985" xr:uid="{00000000-0005-0000-0000-0000080D0000}"/>
    <cellStyle name="Calculation 11 8 2 3" xfId="9986" xr:uid="{00000000-0005-0000-0000-0000090D0000}"/>
    <cellStyle name="Calculation 11 8 3" xfId="9987" xr:uid="{00000000-0005-0000-0000-00000A0D0000}"/>
    <cellStyle name="Calculation 11 8 3 2" xfId="9988" xr:uid="{00000000-0005-0000-0000-00000B0D0000}"/>
    <cellStyle name="Calculation 11 8 3 3" xfId="9989" xr:uid="{00000000-0005-0000-0000-00000C0D0000}"/>
    <cellStyle name="Calculation 11 8 4" xfId="9990" xr:uid="{00000000-0005-0000-0000-00000D0D0000}"/>
    <cellStyle name="Calculation 11 8 4 2" xfId="9991" xr:uid="{00000000-0005-0000-0000-00000E0D0000}"/>
    <cellStyle name="Calculation 11 8 4 3" xfId="9992" xr:uid="{00000000-0005-0000-0000-00000F0D0000}"/>
    <cellStyle name="Calculation 11 8 5" xfId="9993" xr:uid="{00000000-0005-0000-0000-0000100D0000}"/>
    <cellStyle name="Calculation 11 8 5 2" xfId="9994" xr:uid="{00000000-0005-0000-0000-0000110D0000}"/>
    <cellStyle name="Calculation 11 8 5 3" xfId="9995" xr:uid="{00000000-0005-0000-0000-0000120D0000}"/>
    <cellStyle name="Calculation 11 8 6" xfId="9996" xr:uid="{00000000-0005-0000-0000-0000130D0000}"/>
    <cellStyle name="Calculation 11 8 7" xfId="9997" xr:uid="{00000000-0005-0000-0000-0000140D0000}"/>
    <cellStyle name="Calculation 11 9" xfId="9998" xr:uid="{00000000-0005-0000-0000-0000150D0000}"/>
    <cellStyle name="Calculation 11 9 2" xfId="9999" xr:uid="{00000000-0005-0000-0000-0000160D0000}"/>
    <cellStyle name="Calculation 11 9 2 2" xfId="10000" xr:uid="{00000000-0005-0000-0000-0000170D0000}"/>
    <cellStyle name="Calculation 11 9 2 3" xfId="10001" xr:uid="{00000000-0005-0000-0000-0000180D0000}"/>
    <cellStyle name="Calculation 11 9 3" xfId="10002" xr:uid="{00000000-0005-0000-0000-0000190D0000}"/>
    <cellStyle name="Calculation 11 9 3 2" xfId="10003" xr:uid="{00000000-0005-0000-0000-00001A0D0000}"/>
    <cellStyle name="Calculation 11 9 3 3" xfId="10004" xr:uid="{00000000-0005-0000-0000-00001B0D0000}"/>
    <cellStyle name="Calculation 11 9 4" xfId="10005" xr:uid="{00000000-0005-0000-0000-00001C0D0000}"/>
    <cellStyle name="Calculation 11 9 4 2" xfId="10006" xr:uid="{00000000-0005-0000-0000-00001D0D0000}"/>
    <cellStyle name="Calculation 11 9 4 3" xfId="10007" xr:uid="{00000000-0005-0000-0000-00001E0D0000}"/>
    <cellStyle name="Calculation 11 9 5" xfId="10008" xr:uid="{00000000-0005-0000-0000-00001F0D0000}"/>
    <cellStyle name="Calculation 11 9 5 2" xfId="10009" xr:uid="{00000000-0005-0000-0000-0000200D0000}"/>
    <cellStyle name="Calculation 11 9 5 3" xfId="10010" xr:uid="{00000000-0005-0000-0000-0000210D0000}"/>
    <cellStyle name="Calculation 11 9 6" xfId="10011" xr:uid="{00000000-0005-0000-0000-0000220D0000}"/>
    <cellStyle name="Calculation 11 9 7" xfId="10012" xr:uid="{00000000-0005-0000-0000-0000230D0000}"/>
    <cellStyle name="Calculation 12" xfId="651" xr:uid="{00000000-0005-0000-0000-0000240D0000}"/>
    <cellStyle name="Calculation 12 10" xfId="10013" xr:uid="{00000000-0005-0000-0000-0000250D0000}"/>
    <cellStyle name="Calculation 12 11" xfId="10014" xr:uid="{00000000-0005-0000-0000-0000260D0000}"/>
    <cellStyle name="Calculation 12 12" xfId="10015" xr:uid="{00000000-0005-0000-0000-0000270D0000}"/>
    <cellStyle name="Calculation 12 13" xfId="10016" xr:uid="{00000000-0005-0000-0000-0000280D0000}"/>
    <cellStyle name="Calculation 12 14" xfId="10017" xr:uid="{00000000-0005-0000-0000-0000290D0000}"/>
    <cellStyle name="Calculation 12 2" xfId="10018" xr:uid="{00000000-0005-0000-0000-00002A0D0000}"/>
    <cellStyle name="Calculation 12 2 10" xfId="10019" xr:uid="{00000000-0005-0000-0000-00002B0D0000}"/>
    <cellStyle name="Calculation 12 2 11" xfId="10020" xr:uid="{00000000-0005-0000-0000-00002C0D0000}"/>
    <cellStyle name="Calculation 12 2 2" xfId="10021" xr:uid="{00000000-0005-0000-0000-00002D0D0000}"/>
    <cellStyle name="Calculation 12 2 2 2" xfId="10022" xr:uid="{00000000-0005-0000-0000-00002E0D0000}"/>
    <cellStyle name="Calculation 12 2 2 3" xfId="10023" xr:uid="{00000000-0005-0000-0000-00002F0D0000}"/>
    <cellStyle name="Calculation 12 2 2 4" xfId="10024" xr:uid="{00000000-0005-0000-0000-0000300D0000}"/>
    <cellStyle name="Calculation 12 2 3" xfId="10025" xr:uid="{00000000-0005-0000-0000-0000310D0000}"/>
    <cellStyle name="Calculation 12 2 3 2" xfId="10026" xr:uid="{00000000-0005-0000-0000-0000320D0000}"/>
    <cellStyle name="Calculation 12 2 3 3" xfId="10027" xr:uid="{00000000-0005-0000-0000-0000330D0000}"/>
    <cellStyle name="Calculation 12 2 3 4" xfId="10028" xr:uid="{00000000-0005-0000-0000-0000340D0000}"/>
    <cellStyle name="Calculation 12 2 4" xfId="10029" xr:uid="{00000000-0005-0000-0000-0000350D0000}"/>
    <cellStyle name="Calculation 12 2 4 2" xfId="10030" xr:uid="{00000000-0005-0000-0000-0000360D0000}"/>
    <cellStyle name="Calculation 12 2 4 3" xfId="10031" xr:uid="{00000000-0005-0000-0000-0000370D0000}"/>
    <cellStyle name="Calculation 12 2 4 4" xfId="10032" xr:uid="{00000000-0005-0000-0000-0000380D0000}"/>
    <cellStyle name="Calculation 12 2 5" xfId="10033" xr:uid="{00000000-0005-0000-0000-0000390D0000}"/>
    <cellStyle name="Calculation 12 2 5 2" xfId="10034" xr:uid="{00000000-0005-0000-0000-00003A0D0000}"/>
    <cellStyle name="Calculation 12 2 5 3" xfId="10035" xr:uid="{00000000-0005-0000-0000-00003B0D0000}"/>
    <cellStyle name="Calculation 12 2 6" xfId="10036" xr:uid="{00000000-0005-0000-0000-00003C0D0000}"/>
    <cellStyle name="Calculation 12 2 6 2" xfId="10037" xr:uid="{00000000-0005-0000-0000-00003D0D0000}"/>
    <cellStyle name="Calculation 12 2 6 3" xfId="10038" xr:uid="{00000000-0005-0000-0000-00003E0D0000}"/>
    <cellStyle name="Calculation 12 2 7" xfId="10039" xr:uid="{00000000-0005-0000-0000-00003F0D0000}"/>
    <cellStyle name="Calculation 12 2 7 2" xfId="10040" xr:uid="{00000000-0005-0000-0000-0000400D0000}"/>
    <cellStyle name="Calculation 12 2 7 3" xfId="10041" xr:uid="{00000000-0005-0000-0000-0000410D0000}"/>
    <cellStyle name="Calculation 12 2 8" xfId="10042" xr:uid="{00000000-0005-0000-0000-0000420D0000}"/>
    <cellStyle name="Calculation 12 2 8 2" xfId="10043" xr:uid="{00000000-0005-0000-0000-0000430D0000}"/>
    <cellStyle name="Calculation 12 2 8 3" xfId="10044" xr:uid="{00000000-0005-0000-0000-0000440D0000}"/>
    <cellStyle name="Calculation 12 2 9" xfId="10045" xr:uid="{00000000-0005-0000-0000-0000450D0000}"/>
    <cellStyle name="Calculation 12 3" xfId="10046" xr:uid="{00000000-0005-0000-0000-0000460D0000}"/>
    <cellStyle name="Calculation 12 3 2" xfId="10047" xr:uid="{00000000-0005-0000-0000-0000470D0000}"/>
    <cellStyle name="Calculation 12 3 3" xfId="10048" xr:uid="{00000000-0005-0000-0000-0000480D0000}"/>
    <cellStyle name="Calculation 12 3 4" xfId="10049" xr:uid="{00000000-0005-0000-0000-0000490D0000}"/>
    <cellStyle name="Calculation 12 3 5" xfId="10050" xr:uid="{00000000-0005-0000-0000-00004A0D0000}"/>
    <cellStyle name="Calculation 12 3 6" xfId="10051" xr:uid="{00000000-0005-0000-0000-00004B0D0000}"/>
    <cellStyle name="Calculation 12 4" xfId="10052" xr:uid="{00000000-0005-0000-0000-00004C0D0000}"/>
    <cellStyle name="Calculation 12 4 2" xfId="10053" xr:uid="{00000000-0005-0000-0000-00004D0D0000}"/>
    <cellStyle name="Calculation 12 4 3" xfId="10054" xr:uid="{00000000-0005-0000-0000-00004E0D0000}"/>
    <cellStyle name="Calculation 12 4 4" xfId="10055" xr:uid="{00000000-0005-0000-0000-00004F0D0000}"/>
    <cellStyle name="Calculation 12 5" xfId="10056" xr:uid="{00000000-0005-0000-0000-0000500D0000}"/>
    <cellStyle name="Calculation 12 5 2" xfId="10057" xr:uid="{00000000-0005-0000-0000-0000510D0000}"/>
    <cellStyle name="Calculation 12 5 3" xfId="10058" xr:uid="{00000000-0005-0000-0000-0000520D0000}"/>
    <cellStyle name="Calculation 12 5 4" xfId="10059" xr:uid="{00000000-0005-0000-0000-0000530D0000}"/>
    <cellStyle name="Calculation 12 6" xfId="10060" xr:uid="{00000000-0005-0000-0000-0000540D0000}"/>
    <cellStyle name="Calculation 12 6 2" xfId="10061" xr:uid="{00000000-0005-0000-0000-0000550D0000}"/>
    <cellStyle name="Calculation 12 6 3" xfId="10062" xr:uid="{00000000-0005-0000-0000-0000560D0000}"/>
    <cellStyle name="Calculation 12 6 4" xfId="10063" xr:uid="{00000000-0005-0000-0000-0000570D0000}"/>
    <cellStyle name="Calculation 12 7" xfId="10064" xr:uid="{00000000-0005-0000-0000-0000580D0000}"/>
    <cellStyle name="Calculation 12 7 2" xfId="10065" xr:uid="{00000000-0005-0000-0000-0000590D0000}"/>
    <cellStyle name="Calculation 12 7 3" xfId="10066" xr:uid="{00000000-0005-0000-0000-00005A0D0000}"/>
    <cellStyle name="Calculation 12 7 4" xfId="10067" xr:uid="{00000000-0005-0000-0000-00005B0D0000}"/>
    <cellStyle name="Calculation 12 8" xfId="10068" xr:uid="{00000000-0005-0000-0000-00005C0D0000}"/>
    <cellStyle name="Calculation 12 8 2" xfId="10069" xr:uid="{00000000-0005-0000-0000-00005D0D0000}"/>
    <cellStyle name="Calculation 12 8 3" xfId="10070" xr:uid="{00000000-0005-0000-0000-00005E0D0000}"/>
    <cellStyle name="Calculation 12 8 4" xfId="10071" xr:uid="{00000000-0005-0000-0000-00005F0D0000}"/>
    <cellStyle name="Calculation 12 9" xfId="10072" xr:uid="{00000000-0005-0000-0000-0000600D0000}"/>
    <cellStyle name="Calculation 12 9 2" xfId="10073" xr:uid="{00000000-0005-0000-0000-0000610D0000}"/>
    <cellStyle name="Calculation 12 9 3" xfId="10074" xr:uid="{00000000-0005-0000-0000-0000620D0000}"/>
    <cellStyle name="Calculation 13" xfId="652" xr:uid="{00000000-0005-0000-0000-0000630D0000}"/>
    <cellStyle name="Calculation 13 2" xfId="10075" xr:uid="{00000000-0005-0000-0000-0000640D0000}"/>
    <cellStyle name="Calculation 13 2 10" xfId="10076" xr:uid="{00000000-0005-0000-0000-0000650D0000}"/>
    <cellStyle name="Calculation 13 2 11" xfId="10077" xr:uid="{00000000-0005-0000-0000-0000660D0000}"/>
    <cellStyle name="Calculation 13 2 2" xfId="10078" xr:uid="{00000000-0005-0000-0000-0000670D0000}"/>
    <cellStyle name="Calculation 13 2 2 2" xfId="10079" xr:uid="{00000000-0005-0000-0000-0000680D0000}"/>
    <cellStyle name="Calculation 13 2 2 3" xfId="10080" xr:uid="{00000000-0005-0000-0000-0000690D0000}"/>
    <cellStyle name="Calculation 13 2 2 4" xfId="10081" xr:uid="{00000000-0005-0000-0000-00006A0D0000}"/>
    <cellStyle name="Calculation 13 2 3" xfId="10082" xr:uid="{00000000-0005-0000-0000-00006B0D0000}"/>
    <cellStyle name="Calculation 13 2 3 2" xfId="10083" xr:uid="{00000000-0005-0000-0000-00006C0D0000}"/>
    <cellStyle name="Calculation 13 2 3 3" xfId="10084" xr:uid="{00000000-0005-0000-0000-00006D0D0000}"/>
    <cellStyle name="Calculation 13 2 3 4" xfId="10085" xr:uid="{00000000-0005-0000-0000-00006E0D0000}"/>
    <cellStyle name="Calculation 13 2 4" xfId="10086" xr:uid="{00000000-0005-0000-0000-00006F0D0000}"/>
    <cellStyle name="Calculation 13 2 4 2" xfId="10087" xr:uid="{00000000-0005-0000-0000-0000700D0000}"/>
    <cellStyle name="Calculation 13 2 4 3" xfId="10088" xr:uid="{00000000-0005-0000-0000-0000710D0000}"/>
    <cellStyle name="Calculation 13 2 4 4" xfId="10089" xr:uid="{00000000-0005-0000-0000-0000720D0000}"/>
    <cellStyle name="Calculation 13 2 5" xfId="10090" xr:uid="{00000000-0005-0000-0000-0000730D0000}"/>
    <cellStyle name="Calculation 13 2 5 2" xfId="10091" xr:uid="{00000000-0005-0000-0000-0000740D0000}"/>
    <cellStyle name="Calculation 13 2 5 3" xfId="10092" xr:uid="{00000000-0005-0000-0000-0000750D0000}"/>
    <cellStyle name="Calculation 13 2 6" xfId="10093" xr:uid="{00000000-0005-0000-0000-0000760D0000}"/>
    <cellStyle name="Calculation 13 2 6 2" xfId="10094" xr:uid="{00000000-0005-0000-0000-0000770D0000}"/>
    <cellStyle name="Calculation 13 2 6 3" xfId="10095" xr:uid="{00000000-0005-0000-0000-0000780D0000}"/>
    <cellStyle name="Calculation 13 2 7" xfId="10096" xr:uid="{00000000-0005-0000-0000-0000790D0000}"/>
    <cellStyle name="Calculation 13 2 7 2" xfId="10097" xr:uid="{00000000-0005-0000-0000-00007A0D0000}"/>
    <cellStyle name="Calculation 13 2 7 3" xfId="10098" xr:uid="{00000000-0005-0000-0000-00007B0D0000}"/>
    <cellStyle name="Calculation 13 2 8" xfId="10099" xr:uid="{00000000-0005-0000-0000-00007C0D0000}"/>
    <cellStyle name="Calculation 13 2 8 2" xfId="10100" xr:uid="{00000000-0005-0000-0000-00007D0D0000}"/>
    <cellStyle name="Calculation 13 2 8 3" xfId="10101" xr:uid="{00000000-0005-0000-0000-00007E0D0000}"/>
    <cellStyle name="Calculation 13 2 9" xfId="10102" xr:uid="{00000000-0005-0000-0000-00007F0D0000}"/>
    <cellStyle name="Calculation 13 3" xfId="10103" xr:uid="{00000000-0005-0000-0000-0000800D0000}"/>
    <cellStyle name="Calculation 13 3 2" xfId="10104" xr:uid="{00000000-0005-0000-0000-0000810D0000}"/>
    <cellStyle name="Calculation 13 3 3" xfId="10105" xr:uid="{00000000-0005-0000-0000-0000820D0000}"/>
    <cellStyle name="Calculation 13 3 4" xfId="10106" xr:uid="{00000000-0005-0000-0000-0000830D0000}"/>
    <cellStyle name="Calculation 13 4" xfId="10107" xr:uid="{00000000-0005-0000-0000-0000840D0000}"/>
    <cellStyle name="Calculation 13 4 2" xfId="10108" xr:uid="{00000000-0005-0000-0000-0000850D0000}"/>
    <cellStyle name="Calculation 13 4 3" xfId="10109" xr:uid="{00000000-0005-0000-0000-0000860D0000}"/>
    <cellStyle name="Calculation 13 4 4" xfId="10110" xr:uid="{00000000-0005-0000-0000-0000870D0000}"/>
    <cellStyle name="Calculation 13 5" xfId="10111" xr:uid="{00000000-0005-0000-0000-0000880D0000}"/>
    <cellStyle name="Calculation 13 5 2" xfId="10112" xr:uid="{00000000-0005-0000-0000-0000890D0000}"/>
    <cellStyle name="Calculation 13 5 3" xfId="10113" xr:uid="{00000000-0005-0000-0000-00008A0D0000}"/>
    <cellStyle name="Calculation 13 6" xfId="10114" xr:uid="{00000000-0005-0000-0000-00008B0D0000}"/>
    <cellStyle name="Calculation 13 6 2" xfId="10115" xr:uid="{00000000-0005-0000-0000-00008C0D0000}"/>
    <cellStyle name="Calculation 13 6 3" xfId="10116" xr:uid="{00000000-0005-0000-0000-00008D0D0000}"/>
    <cellStyle name="Calculation 13 7" xfId="10117" xr:uid="{00000000-0005-0000-0000-00008E0D0000}"/>
    <cellStyle name="Calculation 13 7 2" xfId="10118" xr:uid="{00000000-0005-0000-0000-00008F0D0000}"/>
    <cellStyle name="Calculation 13 7 3" xfId="10119" xr:uid="{00000000-0005-0000-0000-0000900D0000}"/>
    <cellStyle name="Calculation 13 8" xfId="10120" xr:uid="{00000000-0005-0000-0000-0000910D0000}"/>
    <cellStyle name="Calculation 13 9" xfId="10121" xr:uid="{00000000-0005-0000-0000-0000920D0000}"/>
    <cellStyle name="Calculation 14" xfId="10122" xr:uid="{00000000-0005-0000-0000-0000930D0000}"/>
    <cellStyle name="Calculation 14 2" xfId="10123" xr:uid="{00000000-0005-0000-0000-0000940D0000}"/>
    <cellStyle name="Calculation 14 2 2" xfId="10124" xr:uid="{00000000-0005-0000-0000-0000950D0000}"/>
    <cellStyle name="Calculation 14 2 3" xfId="10125" xr:uid="{00000000-0005-0000-0000-0000960D0000}"/>
    <cellStyle name="Calculation 14 2 4" xfId="10126" xr:uid="{00000000-0005-0000-0000-0000970D0000}"/>
    <cellStyle name="Calculation 14 3" xfId="10127" xr:uid="{00000000-0005-0000-0000-0000980D0000}"/>
    <cellStyle name="Calculation 14 3 2" xfId="10128" xr:uid="{00000000-0005-0000-0000-0000990D0000}"/>
    <cellStyle name="Calculation 14 3 3" xfId="10129" xr:uid="{00000000-0005-0000-0000-00009A0D0000}"/>
    <cellStyle name="Calculation 14 4" xfId="10130" xr:uid="{00000000-0005-0000-0000-00009B0D0000}"/>
    <cellStyle name="Calculation 14 4 2" xfId="10131" xr:uid="{00000000-0005-0000-0000-00009C0D0000}"/>
    <cellStyle name="Calculation 14 4 3" xfId="10132" xr:uid="{00000000-0005-0000-0000-00009D0D0000}"/>
    <cellStyle name="Calculation 14 5" xfId="10133" xr:uid="{00000000-0005-0000-0000-00009E0D0000}"/>
    <cellStyle name="Calculation 14 6" xfId="10134" xr:uid="{00000000-0005-0000-0000-00009F0D0000}"/>
    <cellStyle name="Calculation 14 7" xfId="10135" xr:uid="{00000000-0005-0000-0000-0000A00D0000}"/>
    <cellStyle name="Calculation 15" xfId="10136" xr:uid="{00000000-0005-0000-0000-0000A10D0000}"/>
    <cellStyle name="Calculation 15 2" xfId="10137" xr:uid="{00000000-0005-0000-0000-0000A20D0000}"/>
    <cellStyle name="Calculation 15 3" xfId="10138" xr:uid="{00000000-0005-0000-0000-0000A30D0000}"/>
    <cellStyle name="Calculation 15 4" xfId="10139" xr:uid="{00000000-0005-0000-0000-0000A40D0000}"/>
    <cellStyle name="Calculation 16" xfId="10140" xr:uid="{00000000-0005-0000-0000-0000A50D0000}"/>
    <cellStyle name="Calculation 16 2" xfId="10141" xr:uid="{00000000-0005-0000-0000-0000A60D0000}"/>
    <cellStyle name="Calculation 16 3" xfId="10142" xr:uid="{00000000-0005-0000-0000-0000A70D0000}"/>
    <cellStyle name="Calculation 2" xfId="653" xr:uid="{00000000-0005-0000-0000-0000A80D0000}"/>
    <cellStyle name="Calculation 2 10" xfId="10143" xr:uid="{00000000-0005-0000-0000-0000A90D0000}"/>
    <cellStyle name="Calculation 2 10 2" xfId="10144" xr:uid="{00000000-0005-0000-0000-0000AA0D0000}"/>
    <cellStyle name="Calculation 2 10 3" xfId="10145" xr:uid="{00000000-0005-0000-0000-0000AB0D0000}"/>
    <cellStyle name="Calculation 2 10 4" xfId="10146" xr:uid="{00000000-0005-0000-0000-0000AC0D0000}"/>
    <cellStyle name="Calculation 2 11" xfId="10147" xr:uid="{00000000-0005-0000-0000-0000AD0D0000}"/>
    <cellStyle name="Calculation 2 11 2" xfId="10148" xr:uid="{00000000-0005-0000-0000-0000AE0D0000}"/>
    <cellStyle name="Calculation 2 11 3" xfId="10149" xr:uid="{00000000-0005-0000-0000-0000AF0D0000}"/>
    <cellStyle name="Calculation 2 12" xfId="10150" xr:uid="{00000000-0005-0000-0000-0000B00D0000}"/>
    <cellStyle name="Calculation 2 12 2" xfId="10151" xr:uid="{00000000-0005-0000-0000-0000B10D0000}"/>
    <cellStyle name="Calculation 2 12 3" xfId="10152" xr:uid="{00000000-0005-0000-0000-0000B20D0000}"/>
    <cellStyle name="Calculation 2 13" xfId="10153" xr:uid="{00000000-0005-0000-0000-0000B30D0000}"/>
    <cellStyle name="Calculation 2 14" xfId="10154" xr:uid="{00000000-0005-0000-0000-0000B40D0000}"/>
    <cellStyle name="Calculation 2 2" xfId="654" xr:uid="{00000000-0005-0000-0000-0000B50D0000}"/>
    <cellStyle name="Calculation 2 2 10" xfId="10155" xr:uid="{00000000-0005-0000-0000-0000B60D0000}"/>
    <cellStyle name="Calculation 2 2 10 2" xfId="10156" xr:uid="{00000000-0005-0000-0000-0000B70D0000}"/>
    <cellStyle name="Calculation 2 2 10 2 2" xfId="10157" xr:uid="{00000000-0005-0000-0000-0000B80D0000}"/>
    <cellStyle name="Calculation 2 2 10 2 3" xfId="10158" xr:uid="{00000000-0005-0000-0000-0000B90D0000}"/>
    <cellStyle name="Calculation 2 2 10 3" xfId="10159" xr:uid="{00000000-0005-0000-0000-0000BA0D0000}"/>
    <cellStyle name="Calculation 2 2 10 3 2" xfId="10160" xr:uid="{00000000-0005-0000-0000-0000BB0D0000}"/>
    <cellStyle name="Calculation 2 2 10 3 3" xfId="10161" xr:uid="{00000000-0005-0000-0000-0000BC0D0000}"/>
    <cellStyle name="Calculation 2 2 10 4" xfId="10162" xr:uid="{00000000-0005-0000-0000-0000BD0D0000}"/>
    <cellStyle name="Calculation 2 2 10 4 2" xfId="10163" xr:uid="{00000000-0005-0000-0000-0000BE0D0000}"/>
    <cellStyle name="Calculation 2 2 10 4 3" xfId="10164" xr:uid="{00000000-0005-0000-0000-0000BF0D0000}"/>
    <cellStyle name="Calculation 2 2 10 5" xfId="10165" xr:uid="{00000000-0005-0000-0000-0000C00D0000}"/>
    <cellStyle name="Calculation 2 2 10 5 2" xfId="10166" xr:uid="{00000000-0005-0000-0000-0000C10D0000}"/>
    <cellStyle name="Calculation 2 2 10 5 3" xfId="10167" xr:uid="{00000000-0005-0000-0000-0000C20D0000}"/>
    <cellStyle name="Calculation 2 2 10 6" xfId="10168" xr:uid="{00000000-0005-0000-0000-0000C30D0000}"/>
    <cellStyle name="Calculation 2 2 10 7" xfId="10169" xr:uid="{00000000-0005-0000-0000-0000C40D0000}"/>
    <cellStyle name="Calculation 2 2 11" xfId="10170" xr:uid="{00000000-0005-0000-0000-0000C50D0000}"/>
    <cellStyle name="Calculation 2 2 11 2" xfId="10171" xr:uid="{00000000-0005-0000-0000-0000C60D0000}"/>
    <cellStyle name="Calculation 2 2 11 2 2" xfId="10172" xr:uid="{00000000-0005-0000-0000-0000C70D0000}"/>
    <cellStyle name="Calculation 2 2 11 2 3" xfId="10173" xr:uid="{00000000-0005-0000-0000-0000C80D0000}"/>
    <cellStyle name="Calculation 2 2 11 3" xfId="10174" xr:uid="{00000000-0005-0000-0000-0000C90D0000}"/>
    <cellStyle name="Calculation 2 2 11 3 2" xfId="10175" xr:uid="{00000000-0005-0000-0000-0000CA0D0000}"/>
    <cellStyle name="Calculation 2 2 11 3 3" xfId="10176" xr:uid="{00000000-0005-0000-0000-0000CB0D0000}"/>
    <cellStyle name="Calculation 2 2 11 4" xfId="10177" xr:uid="{00000000-0005-0000-0000-0000CC0D0000}"/>
    <cellStyle name="Calculation 2 2 11 4 2" xfId="10178" xr:uid="{00000000-0005-0000-0000-0000CD0D0000}"/>
    <cellStyle name="Calculation 2 2 11 4 3" xfId="10179" xr:uid="{00000000-0005-0000-0000-0000CE0D0000}"/>
    <cellStyle name="Calculation 2 2 11 5" xfId="10180" xr:uid="{00000000-0005-0000-0000-0000CF0D0000}"/>
    <cellStyle name="Calculation 2 2 11 5 2" xfId="10181" xr:uid="{00000000-0005-0000-0000-0000D00D0000}"/>
    <cellStyle name="Calculation 2 2 11 5 3" xfId="10182" xr:uid="{00000000-0005-0000-0000-0000D10D0000}"/>
    <cellStyle name="Calculation 2 2 11 6" xfId="10183" xr:uid="{00000000-0005-0000-0000-0000D20D0000}"/>
    <cellStyle name="Calculation 2 2 11 7" xfId="10184" xr:uid="{00000000-0005-0000-0000-0000D30D0000}"/>
    <cellStyle name="Calculation 2 2 12" xfId="10185" xr:uid="{00000000-0005-0000-0000-0000D40D0000}"/>
    <cellStyle name="Calculation 2 2 12 2" xfId="10186" xr:uid="{00000000-0005-0000-0000-0000D50D0000}"/>
    <cellStyle name="Calculation 2 2 12 2 2" xfId="10187" xr:uid="{00000000-0005-0000-0000-0000D60D0000}"/>
    <cellStyle name="Calculation 2 2 12 2 3" xfId="10188" xr:uid="{00000000-0005-0000-0000-0000D70D0000}"/>
    <cellStyle name="Calculation 2 2 12 3" xfId="10189" xr:uid="{00000000-0005-0000-0000-0000D80D0000}"/>
    <cellStyle name="Calculation 2 2 12 3 2" xfId="10190" xr:uid="{00000000-0005-0000-0000-0000D90D0000}"/>
    <cellStyle name="Calculation 2 2 12 3 3" xfId="10191" xr:uid="{00000000-0005-0000-0000-0000DA0D0000}"/>
    <cellStyle name="Calculation 2 2 12 4" xfId="10192" xr:uid="{00000000-0005-0000-0000-0000DB0D0000}"/>
    <cellStyle name="Calculation 2 2 12 4 2" xfId="10193" xr:uid="{00000000-0005-0000-0000-0000DC0D0000}"/>
    <cellStyle name="Calculation 2 2 12 4 3" xfId="10194" xr:uid="{00000000-0005-0000-0000-0000DD0D0000}"/>
    <cellStyle name="Calculation 2 2 12 5" xfId="10195" xr:uid="{00000000-0005-0000-0000-0000DE0D0000}"/>
    <cellStyle name="Calculation 2 2 12 5 2" xfId="10196" xr:uid="{00000000-0005-0000-0000-0000DF0D0000}"/>
    <cellStyle name="Calculation 2 2 12 5 3" xfId="10197" xr:uid="{00000000-0005-0000-0000-0000E00D0000}"/>
    <cellStyle name="Calculation 2 2 12 6" xfId="10198" xr:uid="{00000000-0005-0000-0000-0000E10D0000}"/>
    <cellStyle name="Calculation 2 2 12 7" xfId="10199" xr:uid="{00000000-0005-0000-0000-0000E20D0000}"/>
    <cellStyle name="Calculation 2 2 13" xfId="10200" xr:uid="{00000000-0005-0000-0000-0000E30D0000}"/>
    <cellStyle name="Calculation 2 2 13 2" xfId="10201" xr:uid="{00000000-0005-0000-0000-0000E40D0000}"/>
    <cellStyle name="Calculation 2 2 13 2 2" xfId="10202" xr:uid="{00000000-0005-0000-0000-0000E50D0000}"/>
    <cellStyle name="Calculation 2 2 13 2 3" xfId="10203" xr:uid="{00000000-0005-0000-0000-0000E60D0000}"/>
    <cellStyle name="Calculation 2 2 13 3" xfId="10204" xr:uid="{00000000-0005-0000-0000-0000E70D0000}"/>
    <cellStyle name="Calculation 2 2 13 3 2" xfId="10205" xr:uid="{00000000-0005-0000-0000-0000E80D0000}"/>
    <cellStyle name="Calculation 2 2 13 3 3" xfId="10206" xr:uid="{00000000-0005-0000-0000-0000E90D0000}"/>
    <cellStyle name="Calculation 2 2 13 4" xfId="10207" xr:uid="{00000000-0005-0000-0000-0000EA0D0000}"/>
    <cellStyle name="Calculation 2 2 13 4 2" xfId="10208" xr:uid="{00000000-0005-0000-0000-0000EB0D0000}"/>
    <cellStyle name="Calculation 2 2 13 4 3" xfId="10209" xr:uid="{00000000-0005-0000-0000-0000EC0D0000}"/>
    <cellStyle name="Calculation 2 2 13 5" xfId="10210" xr:uid="{00000000-0005-0000-0000-0000ED0D0000}"/>
    <cellStyle name="Calculation 2 2 13 5 2" xfId="10211" xr:uid="{00000000-0005-0000-0000-0000EE0D0000}"/>
    <cellStyle name="Calculation 2 2 13 5 3" xfId="10212" xr:uid="{00000000-0005-0000-0000-0000EF0D0000}"/>
    <cellStyle name="Calculation 2 2 13 6" xfId="10213" xr:uid="{00000000-0005-0000-0000-0000F00D0000}"/>
    <cellStyle name="Calculation 2 2 13 7" xfId="10214" xr:uid="{00000000-0005-0000-0000-0000F10D0000}"/>
    <cellStyle name="Calculation 2 2 14" xfId="10215" xr:uid="{00000000-0005-0000-0000-0000F20D0000}"/>
    <cellStyle name="Calculation 2 2 14 2" xfId="10216" xr:uid="{00000000-0005-0000-0000-0000F30D0000}"/>
    <cellStyle name="Calculation 2 2 14 2 2" xfId="10217" xr:uid="{00000000-0005-0000-0000-0000F40D0000}"/>
    <cellStyle name="Calculation 2 2 14 2 3" xfId="10218" xr:uid="{00000000-0005-0000-0000-0000F50D0000}"/>
    <cellStyle name="Calculation 2 2 14 3" xfId="10219" xr:uid="{00000000-0005-0000-0000-0000F60D0000}"/>
    <cellStyle name="Calculation 2 2 14 3 2" xfId="10220" xr:uid="{00000000-0005-0000-0000-0000F70D0000}"/>
    <cellStyle name="Calculation 2 2 14 3 3" xfId="10221" xr:uid="{00000000-0005-0000-0000-0000F80D0000}"/>
    <cellStyle name="Calculation 2 2 14 4" xfId="10222" xr:uid="{00000000-0005-0000-0000-0000F90D0000}"/>
    <cellStyle name="Calculation 2 2 14 4 2" xfId="10223" xr:uid="{00000000-0005-0000-0000-0000FA0D0000}"/>
    <cellStyle name="Calculation 2 2 14 4 3" xfId="10224" xr:uid="{00000000-0005-0000-0000-0000FB0D0000}"/>
    <cellStyle name="Calculation 2 2 14 5" xfId="10225" xr:uid="{00000000-0005-0000-0000-0000FC0D0000}"/>
    <cellStyle name="Calculation 2 2 14 5 2" xfId="10226" xr:uid="{00000000-0005-0000-0000-0000FD0D0000}"/>
    <cellStyle name="Calculation 2 2 14 5 3" xfId="10227" xr:uid="{00000000-0005-0000-0000-0000FE0D0000}"/>
    <cellStyle name="Calculation 2 2 14 6" xfId="10228" xr:uid="{00000000-0005-0000-0000-0000FF0D0000}"/>
    <cellStyle name="Calculation 2 2 14 7" xfId="10229" xr:uid="{00000000-0005-0000-0000-0000000E0000}"/>
    <cellStyle name="Calculation 2 2 15" xfId="10230" xr:uid="{00000000-0005-0000-0000-0000010E0000}"/>
    <cellStyle name="Calculation 2 2 15 2" xfId="10231" xr:uid="{00000000-0005-0000-0000-0000020E0000}"/>
    <cellStyle name="Calculation 2 2 15 2 2" xfId="10232" xr:uid="{00000000-0005-0000-0000-0000030E0000}"/>
    <cellStyle name="Calculation 2 2 15 2 3" xfId="10233" xr:uid="{00000000-0005-0000-0000-0000040E0000}"/>
    <cellStyle name="Calculation 2 2 15 3" xfId="10234" xr:uid="{00000000-0005-0000-0000-0000050E0000}"/>
    <cellStyle name="Calculation 2 2 15 3 2" xfId="10235" xr:uid="{00000000-0005-0000-0000-0000060E0000}"/>
    <cellStyle name="Calculation 2 2 15 3 3" xfId="10236" xr:uid="{00000000-0005-0000-0000-0000070E0000}"/>
    <cellStyle name="Calculation 2 2 15 4" xfId="10237" xr:uid="{00000000-0005-0000-0000-0000080E0000}"/>
    <cellStyle name="Calculation 2 2 15 4 2" xfId="10238" xr:uid="{00000000-0005-0000-0000-0000090E0000}"/>
    <cellStyle name="Calculation 2 2 15 4 3" xfId="10239" xr:uid="{00000000-0005-0000-0000-00000A0E0000}"/>
    <cellStyle name="Calculation 2 2 15 5" xfId="10240" xr:uid="{00000000-0005-0000-0000-00000B0E0000}"/>
    <cellStyle name="Calculation 2 2 15 5 2" xfId="10241" xr:uid="{00000000-0005-0000-0000-00000C0E0000}"/>
    <cellStyle name="Calculation 2 2 15 5 3" xfId="10242" xr:uid="{00000000-0005-0000-0000-00000D0E0000}"/>
    <cellStyle name="Calculation 2 2 15 6" xfId="10243" xr:uid="{00000000-0005-0000-0000-00000E0E0000}"/>
    <cellStyle name="Calculation 2 2 15 7" xfId="10244" xr:uid="{00000000-0005-0000-0000-00000F0E0000}"/>
    <cellStyle name="Calculation 2 2 16" xfId="10245" xr:uid="{00000000-0005-0000-0000-0000100E0000}"/>
    <cellStyle name="Calculation 2 2 16 2" xfId="10246" xr:uid="{00000000-0005-0000-0000-0000110E0000}"/>
    <cellStyle name="Calculation 2 2 16 2 2" xfId="10247" xr:uid="{00000000-0005-0000-0000-0000120E0000}"/>
    <cellStyle name="Calculation 2 2 16 2 3" xfId="10248" xr:uid="{00000000-0005-0000-0000-0000130E0000}"/>
    <cellStyle name="Calculation 2 2 16 3" xfId="10249" xr:uid="{00000000-0005-0000-0000-0000140E0000}"/>
    <cellStyle name="Calculation 2 2 16 3 2" xfId="10250" xr:uid="{00000000-0005-0000-0000-0000150E0000}"/>
    <cellStyle name="Calculation 2 2 16 3 3" xfId="10251" xr:uid="{00000000-0005-0000-0000-0000160E0000}"/>
    <cellStyle name="Calculation 2 2 16 4" xfId="10252" xr:uid="{00000000-0005-0000-0000-0000170E0000}"/>
    <cellStyle name="Calculation 2 2 16 4 2" xfId="10253" xr:uid="{00000000-0005-0000-0000-0000180E0000}"/>
    <cellStyle name="Calculation 2 2 16 4 3" xfId="10254" xr:uid="{00000000-0005-0000-0000-0000190E0000}"/>
    <cellStyle name="Calculation 2 2 16 5" xfId="10255" xr:uid="{00000000-0005-0000-0000-00001A0E0000}"/>
    <cellStyle name="Calculation 2 2 16 5 2" xfId="10256" xr:uid="{00000000-0005-0000-0000-00001B0E0000}"/>
    <cellStyle name="Calculation 2 2 16 5 3" xfId="10257" xr:uid="{00000000-0005-0000-0000-00001C0E0000}"/>
    <cellStyle name="Calculation 2 2 16 6" xfId="10258" xr:uid="{00000000-0005-0000-0000-00001D0E0000}"/>
    <cellStyle name="Calculation 2 2 16 7" xfId="10259" xr:uid="{00000000-0005-0000-0000-00001E0E0000}"/>
    <cellStyle name="Calculation 2 2 17" xfId="10260" xr:uid="{00000000-0005-0000-0000-00001F0E0000}"/>
    <cellStyle name="Calculation 2 2 17 2" xfId="10261" xr:uid="{00000000-0005-0000-0000-0000200E0000}"/>
    <cellStyle name="Calculation 2 2 17 2 2" xfId="10262" xr:uid="{00000000-0005-0000-0000-0000210E0000}"/>
    <cellStyle name="Calculation 2 2 17 2 3" xfId="10263" xr:uid="{00000000-0005-0000-0000-0000220E0000}"/>
    <cellStyle name="Calculation 2 2 17 3" xfId="10264" xr:uid="{00000000-0005-0000-0000-0000230E0000}"/>
    <cellStyle name="Calculation 2 2 17 3 2" xfId="10265" xr:uid="{00000000-0005-0000-0000-0000240E0000}"/>
    <cellStyle name="Calculation 2 2 17 3 3" xfId="10266" xr:uid="{00000000-0005-0000-0000-0000250E0000}"/>
    <cellStyle name="Calculation 2 2 17 4" xfId="10267" xr:uid="{00000000-0005-0000-0000-0000260E0000}"/>
    <cellStyle name="Calculation 2 2 17 4 2" xfId="10268" xr:uid="{00000000-0005-0000-0000-0000270E0000}"/>
    <cellStyle name="Calculation 2 2 17 4 3" xfId="10269" xr:uid="{00000000-0005-0000-0000-0000280E0000}"/>
    <cellStyle name="Calculation 2 2 17 5" xfId="10270" xr:uid="{00000000-0005-0000-0000-0000290E0000}"/>
    <cellStyle name="Calculation 2 2 17 5 2" xfId="10271" xr:uid="{00000000-0005-0000-0000-00002A0E0000}"/>
    <cellStyle name="Calculation 2 2 17 5 3" xfId="10272" xr:uid="{00000000-0005-0000-0000-00002B0E0000}"/>
    <cellStyle name="Calculation 2 2 17 6" xfId="10273" xr:uid="{00000000-0005-0000-0000-00002C0E0000}"/>
    <cellStyle name="Calculation 2 2 17 7" xfId="10274" xr:uid="{00000000-0005-0000-0000-00002D0E0000}"/>
    <cellStyle name="Calculation 2 2 18" xfId="10275" xr:uid="{00000000-0005-0000-0000-00002E0E0000}"/>
    <cellStyle name="Calculation 2 2 18 2" xfId="10276" xr:uid="{00000000-0005-0000-0000-00002F0E0000}"/>
    <cellStyle name="Calculation 2 2 18 2 2" xfId="10277" xr:uid="{00000000-0005-0000-0000-0000300E0000}"/>
    <cellStyle name="Calculation 2 2 18 2 3" xfId="10278" xr:uid="{00000000-0005-0000-0000-0000310E0000}"/>
    <cellStyle name="Calculation 2 2 18 3" xfId="10279" xr:uid="{00000000-0005-0000-0000-0000320E0000}"/>
    <cellStyle name="Calculation 2 2 18 3 2" xfId="10280" xr:uid="{00000000-0005-0000-0000-0000330E0000}"/>
    <cellStyle name="Calculation 2 2 18 3 3" xfId="10281" xr:uid="{00000000-0005-0000-0000-0000340E0000}"/>
    <cellStyle name="Calculation 2 2 18 4" xfId="10282" xr:uid="{00000000-0005-0000-0000-0000350E0000}"/>
    <cellStyle name="Calculation 2 2 18 4 2" xfId="10283" xr:uid="{00000000-0005-0000-0000-0000360E0000}"/>
    <cellStyle name="Calculation 2 2 18 4 3" xfId="10284" xr:uid="{00000000-0005-0000-0000-0000370E0000}"/>
    <cellStyle name="Calculation 2 2 18 5" xfId="10285" xr:uid="{00000000-0005-0000-0000-0000380E0000}"/>
    <cellStyle name="Calculation 2 2 18 5 2" xfId="10286" xr:uid="{00000000-0005-0000-0000-0000390E0000}"/>
    <cellStyle name="Calculation 2 2 18 5 3" xfId="10287" xr:uid="{00000000-0005-0000-0000-00003A0E0000}"/>
    <cellStyle name="Calculation 2 2 18 6" xfId="10288" xr:uid="{00000000-0005-0000-0000-00003B0E0000}"/>
    <cellStyle name="Calculation 2 2 18 7" xfId="10289" xr:uid="{00000000-0005-0000-0000-00003C0E0000}"/>
    <cellStyle name="Calculation 2 2 19" xfId="10290" xr:uid="{00000000-0005-0000-0000-00003D0E0000}"/>
    <cellStyle name="Calculation 2 2 19 2" xfId="10291" xr:uid="{00000000-0005-0000-0000-00003E0E0000}"/>
    <cellStyle name="Calculation 2 2 19 3" xfId="10292" xr:uid="{00000000-0005-0000-0000-00003F0E0000}"/>
    <cellStyle name="Calculation 2 2 2" xfId="655" xr:uid="{00000000-0005-0000-0000-0000400E0000}"/>
    <cellStyle name="Calculation 2 2 2 2" xfId="10293" xr:uid="{00000000-0005-0000-0000-0000410E0000}"/>
    <cellStyle name="Calculation 2 2 2 2 10" xfId="10294" xr:uid="{00000000-0005-0000-0000-0000420E0000}"/>
    <cellStyle name="Calculation 2 2 2 2 11" xfId="10295" xr:uid="{00000000-0005-0000-0000-0000430E0000}"/>
    <cellStyle name="Calculation 2 2 2 2 2" xfId="10296" xr:uid="{00000000-0005-0000-0000-0000440E0000}"/>
    <cellStyle name="Calculation 2 2 2 2 2 2" xfId="10297" xr:uid="{00000000-0005-0000-0000-0000450E0000}"/>
    <cellStyle name="Calculation 2 2 2 2 2 3" xfId="10298" xr:uid="{00000000-0005-0000-0000-0000460E0000}"/>
    <cellStyle name="Calculation 2 2 2 2 2 4" xfId="10299" xr:uid="{00000000-0005-0000-0000-0000470E0000}"/>
    <cellStyle name="Calculation 2 2 2 2 3" xfId="10300" xr:uid="{00000000-0005-0000-0000-0000480E0000}"/>
    <cellStyle name="Calculation 2 2 2 2 3 2" xfId="10301" xr:uid="{00000000-0005-0000-0000-0000490E0000}"/>
    <cellStyle name="Calculation 2 2 2 2 3 3" xfId="10302" xr:uid="{00000000-0005-0000-0000-00004A0E0000}"/>
    <cellStyle name="Calculation 2 2 2 2 3 4" xfId="10303" xr:uid="{00000000-0005-0000-0000-00004B0E0000}"/>
    <cellStyle name="Calculation 2 2 2 2 4" xfId="10304" xr:uid="{00000000-0005-0000-0000-00004C0E0000}"/>
    <cellStyle name="Calculation 2 2 2 2 4 2" xfId="10305" xr:uid="{00000000-0005-0000-0000-00004D0E0000}"/>
    <cellStyle name="Calculation 2 2 2 2 4 3" xfId="10306" xr:uid="{00000000-0005-0000-0000-00004E0E0000}"/>
    <cellStyle name="Calculation 2 2 2 2 4 4" xfId="10307" xr:uid="{00000000-0005-0000-0000-00004F0E0000}"/>
    <cellStyle name="Calculation 2 2 2 2 5" xfId="10308" xr:uid="{00000000-0005-0000-0000-0000500E0000}"/>
    <cellStyle name="Calculation 2 2 2 2 5 2" xfId="10309" xr:uid="{00000000-0005-0000-0000-0000510E0000}"/>
    <cellStyle name="Calculation 2 2 2 2 5 3" xfId="10310" xr:uid="{00000000-0005-0000-0000-0000520E0000}"/>
    <cellStyle name="Calculation 2 2 2 2 6" xfId="10311" xr:uid="{00000000-0005-0000-0000-0000530E0000}"/>
    <cellStyle name="Calculation 2 2 2 2 6 2" xfId="10312" xr:uid="{00000000-0005-0000-0000-0000540E0000}"/>
    <cellStyle name="Calculation 2 2 2 2 6 3" xfId="10313" xr:uid="{00000000-0005-0000-0000-0000550E0000}"/>
    <cellStyle name="Calculation 2 2 2 2 7" xfId="10314" xr:uid="{00000000-0005-0000-0000-0000560E0000}"/>
    <cellStyle name="Calculation 2 2 2 2 7 2" xfId="10315" xr:uid="{00000000-0005-0000-0000-0000570E0000}"/>
    <cellStyle name="Calculation 2 2 2 2 7 3" xfId="10316" xr:uid="{00000000-0005-0000-0000-0000580E0000}"/>
    <cellStyle name="Calculation 2 2 2 2 8" xfId="10317" xr:uid="{00000000-0005-0000-0000-0000590E0000}"/>
    <cellStyle name="Calculation 2 2 2 2 8 2" xfId="10318" xr:uid="{00000000-0005-0000-0000-00005A0E0000}"/>
    <cellStyle name="Calculation 2 2 2 2 8 3" xfId="10319" xr:uid="{00000000-0005-0000-0000-00005B0E0000}"/>
    <cellStyle name="Calculation 2 2 2 2 9" xfId="10320" xr:uid="{00000000-0005-0000-0000-00005C0E0000}"/>
    <cellStyle name="Calculation 2 2 2 3" xfId="10321" xr:uid="{00000000-0005-0000-0000-00005D0E0000}"/>
    <cellStyle name="Calculation 2 2 2 3 2" xfId="10322" xr:uid="{00000000-0005-0000-0000-00005E0E0000}"/>
    <cellStyle name="Calculation 2 2 2 3 3" xfId="10323" xr:uid="{00000000-0005-0000-0000-00005F0E0000}"/>
    <cellStyle name="Calculation 2 2 2 3 4" xfId="10324" xr:uid="{00000000-0005-0000-0000-0000600E0000}"/>
    <cellStyle name="Calculation 2 2 2 4" xfId="10325" xr:uid="{00000000-0005-0000-0000-0000610E0000}"/>
    <cellStyle name="Calculation 2 2 2 4 2" xfId="10326" xr:uid="{00000000-0005-0000-0000-0000620E0000}"/>
    <cellStyle name="Calculation 2 2 2 4 3" xfId="10327" xr:uid="{00000000-0005-0000-0000-0000630E0000}"/>
    <cellStyle name="Calculation 2 2 2 4 4" xfId="10328" xr:uid="{00000000-0005-0000-0000-0000640E0000}"/>
    <cellStyle name="Calculation 2 2 2 5" xfId="10329" xr:uid="{00000000-0005-0000-0000-0000650E0000}"/>
    <cellStyle name="Calculation 2 2 2 5 2" xfId="10330" xr:uid="{00000000-0005-0000-0000-0000660E0000}"/>
    <cellStyle name="Calculation 2 2 2 5 3" xfId="10331" xr:uid="{00000000-0005-0000-0000-0000670E0000}"/>
    <cellStyle name="Calculation 2 2 2 6" xfId="10332" xr:uid="{00000000-0005-0000-0000-0000680E0000}"/>
    <cellStyle name="Calculation 2 2 2 6 2" xfId="10333" xr:uid="{00000000-0005-0000-0000-0000690E0000}"/>
    <cellStyle name="Calculation 2 2 2 6 3" xfId="10334" xr:uid="{00000000-0005-0000-0000-00006A0E0000}"/>
    <cellStyle name="Calculation 2 2 2 7" xfId="10335" xr:uid="{00000000-0005-0000-0000-00006B0E0000}"/>
    <cellStyle name="Calculation 2 2 2 8" xfId="10336" xr:uid="{00000000-0005-0000-0000-00006C0E0000}"/>
    <cellStyle name="Calculation 2 2 20" xfId="10337" xr:uid="{00000000-0005-0000-0000-00006D0E0000}"/>
    <cellStyle name="Calculation 2 2 20 2" xfId="10338" xr:uid="{00000000-0005-0000-0000-00006E0E0000}"/>
    <cellStyle name="Calculation 2 2 20 3" xfId="10339" xr:uid="{00000000-0005-0000-0000-00006F0E0000}"/>
    <cellStyle name="Calculation 2 2 21" xfId="10340" xr:uid="{00000000-0005-0000-0000-0000700E0000}"/>
    <cellStyle name="Calculation 2 2 21 2" xfId="10341" xr:uid="{00000000-0005-0000-0000-0000710E0000}"/>
    <cellStyle name="Calculation 2 2 21 3" xfId="10342" xr:uid="{00000000-0005-0000-0000-0000720E0000}"/>
    <cellStyle name="Calculation 2 2 22" xfId="10343" xr:uid="{00000000-0005-0000-0000-0000730E0000}"/>
    <cellStyle name="Calculation 2 2 23" xfId="10344" xr:uid="{00000000-0005-0000-0000-0000740E0000}"/>
    <cellStyle name="Calculation 2 2 3" xfId="10345" xr:uid="{00000000-0005-0000-0000-0000750E0000}"/>
    <cellStyle name="Calculation 2 2 3 10" xfId="10346" xr:uid="{00000000-0005-0000-0000-0000760E0000}"/>
    <cellStyle name="Calculation 2 2 3 11" xfId="10347" xr:uid="{00000000-0005-0000-0000-0000770E0000}"/>
    <cellStyle name="Calculation 2 2 3 2" xfId="10348" xr:uid="{00000000-0005-0000-0000-0000780E0000}"/>
    <cellStyle name="Calculation 2 2 3 2 2" xfId="10349" xr:uid="{00000000-0005-0000-0000-0000790E0000}"/>
    <cellStyle name="Calculation 2 2 3 2 3" xfId="10350" xr:uid="{00000000-0005-0000-0000-00007A0E0000}"/>
    <cellStyle name="Calculation 2 2 3 2 4" xfId="10351" xr:uid="{00000000-0005-0000-0000-00007B0E0000}"/>
    <cellStyle name="Calculation 2 2 3 3" xfId="10352" xr:uid="{00000000-0005-0000-0000-00007C0E0000}"/>
    <cellStyle name="Calculation 2 2 3 3 2" xfId="10353" xr:uid="{00000000-0005-0000-0000-00007D0E0000}"/>
    <cellStyle name="Calculation 2 2 3 3 3" xfId="10354" xr:uid="{00000000-0005-0000-0000-00007E0E0000}"/>
    <cellStyle name="Calculation 2 2 3 3 4" xfId="10355" xr:uid="{00000000-0005-0000-0000-00007F0E0000}"/>
    <cellStyle name="Calculation 2 2 3 4" xfId="10356" xr:uid="{00000000-0005-0000-0000-0000800E0000}"/>
    <cellStyle name="Calculation 2 2 3 4 2" xfId="10357" xr:uid="{00000000-0005-0000-0000-0000810E0000}"/>
    <cellStyle name="Calculation 2 2 3 4 3" xfId="10358" xr:uid="{00000000-0005-0000-0000-0000820E0000}"/>
    <cellStyle name="Calculation 2 2 3 4 4" xfId="10359" xr:uid="{00000000-0005-0000-0000-0000830E0000}"/>
    <cellStyle name="Calculation 2 2 3 5" xfId="10360" xr:uid="{00000000-0005-0000-0000-0000840E0000}"/>
    <cellStyle name="Calculation 2 2 3 5 2" xfId="10361" xr:uid="{00000000-0005-0000-0000-0000850E0000}"/>
    <cellStyle name="Calculation 2 2 3 5 3" xfId="10362" xr:uid="{00000000-0005-0000-0000-0000860E0000}"/>
    <cellStyle name="Calculation 2 2 3 6" xfId="10363" xr:uid="{00000000-0005-0000-0000-0000870E0000}"/>
    <cellStyle name="Calculation 2 2 3 6 2" xfId="10364" xr:uid="{00000000-0005-0000-0000-0000880E0000}"/>
    <cellStyle name="Calculation 2 2 3 6 3" xfId="10365" xr:uid="{00000000-0005-0000-0000-0000890E0000}"/>
    <cellStyle name="Calculation 2 2 3 7" xfId="10366" xr:uid="{00000000-0005-0000-0000-00008A0E0000}"/>
    <cellStyle name="Calculation 2 2 3 7 2" xfId="10367" xr:uid="{00000000-0005-0000-0000-00008B0E0000}"/>
    <cellStyle name="Calculation 2 2 3 7 3" xfId="10368" xr:uid="{00000000-0005-0000-0000-00008C0E0000}"/>
    <cellStyle name="Calculation 2 2 3 8" xfId="10369" xr:uid="{00000000-0005-0000-0000-00008D0E0000}"/>
    <cellStyle name="Calculation 2 2 3 8 2" xfId="10370" xr:uid="{00000000-0005-0000-0000-00008E0E0000}"/>
    <cellStyle name="Calculation 2 2 3 8 3" xfId="10371" xr:uid="{00000000-0005-0000-0000-00008F0E0000}"/>
    <cellStyle name="Calculation 2 2 3 9" xfId="10372" xr:uid="{00000000-0005-0000-0000-0000900E0000}"/>
    <cellStyle name="Calculation 2 2 4" xfId="10373" xr:uid="{00000000-0005-0000-0000-0000910E0000}"/>
    <cellStyle name="Calculation 2 2 4 2" xfId="10374" xr:uid="{00000000-0005-0000-0000-0000920E0000}"/>
    <cellStyle name="Calculation 2 2 4 2 2" xfId="10375" xr:uid="{00000000-0005-0000-0000-0000930E0000}"/>
    <cellStyle name="Calculation 2 2 4 2 3" xfId="10376" xr:uid="{00000000-0005-0000-0000-0000940E0000}"/>
    <cellStyle name="Calculation 2 2 4 3" xfId="10377" xr:uid="{00000000-0005-0000-0000-0000950E0000}"/>
    <cellStyle name="Calculation 2 2 4 3 2" xfId="10378" xr:uid="{00000000-0005-0000-0000-0000960E0000}"/>
    <cellStyle name="Calculation 2 2 4 3 3" xfId="10379" xr:uid="{00000000-0005-0000-0000-0000970E0000}"/>
    <cellStyle name="Calculation 2 2 4 4" xfId="10380" xr:uid="{00000000-0005-0000-0000-0000980E0000}"/>
    <cellStyle name="Calculation 2 2 4 4 2" xfId="10381" xr:uid="{00000000-0005-0000-0000-0000990E0000}"/>
    <cellStyle name="Calculation 2 2 4 4 3" xfId="10382" xr:uid="{00000000-0005-0000-0000-00009A0E0000}"/>
    <cellStyle name="Calculation 2 2 4 5" xfId="10383" xr:uid="{00000000-0005-0000-0000-00009B0E0000}"/>
    <cellStyle name="Calculation 2 2 4 5 2" xfId="10384" xr:uid="{00000000-0005-0000-0000-00009C0E0000}"/>
    <cellStyle name="Calculation 2 2 4 5 3" xfId="10385" xr:uid="{00000000-0005-0000-0000-00009D0E0000}"/>
    <cellStyle name="Calculation 2 2 4 6" xfId="10386" xr:uid="{00000000-0005-0000-0000-00009E0E0000}"/>
    <cellStyle name="Calculation 2 2 4 7" xfId="10387" xr:uid="{00000000-0005-0000-0000-00009F0E0000}"/>
    <cellStyle name="Calculation 2 2 5" xfId="10388" xr:uid="{00000000-0005-0000-0000-0000A00E0000}"/>
    <cellStyle name="Calculation 2 2 5 2" xfId="10389" xr:uid="{00000000-0005-0000-0000-0000A10E0000}"/>
    <cellStyle name="Calculation 2 2 5 2 2" xfId="10390" xr:uid="{00000000-0005-0000-0000-0000A20E0000}"/>
    <cellStyle name="Calculation 2 2 5 2 3" xfId="10391" xr:uid="{00000000-0005-0000-0000-0000A30E0000}"/>
    <cellStyle name="Calculation 2 2 5 3" xfId="10392" xr:uid="{00000000-0005-0000-0000-0000A40E0000}"/>
    <cellStyle name="Calculation 2 2 5 3 2" xfId="10393" xr:uid="{00000000-0005-0000-0000-0000A50E0000}"/>
    <cellStyle name="Calculation 2 2 5 3 3" xfId="10394" xr:uid="{00000000-0005-0000-0000-0000A60E0000}"/>
    <cellStyle name="Calculation 2 2 5 4" xfId="10395" xr:uid="{00000000-0005-0000-0000-0000A70E0000}"/>
    <cellStyle name="Calculation 2 2 5 4 2" xfId="10396" xr:uid="{00000000-0005-0000-0000-0000A80E0000}"/>
    <cellStyle name="Calculation 2 2 5 4 3" xfId="10397" xr:uid="{00000000-0005-0000-0000-0000A90E0000}"/>
    <cellStyle name="Calculation 2 2 5 5" xfId="10398" xr:uid="{00000000-0005-0000-0000-0000AA0E0000}"/>
    <cellStyle name="Calculation 2 2 5 5 2" xfId="10399" xr:uid="{00000000-0005-0000-0000-0000AB0E0000}"/>
    <cellStyle name="Calculation 2 2 5 5 3" xfId="10400" xr:uid="{00000000-0005-0000-0000-0000AC0E0000}"/>
    <cellStyle name="Calculation 2 2 5 6" xfId="10401" xr:uid="{00000000-0005-0000-0000-0000AD0E0000}"/>
    <cellStyle name="Calculation 2 2 5 7" xfId="10402" xr:uid="{00000000-0005-0000-0000-0000AE0E0000}"/>
    <cellStyle name="Calculation 2 2 6" xfId="10403" xr:uid="{00000000-0005-0000-0000-0000AF0E0000}"/>
    <cellStyle name="Calculation 2 2 6 2" xfId="10404" xr:uid="{00000000-0005-0000-0000-0000B00E0000}"/>
    <cellStyle name="Calculation 2 2 6 2 2" xfId="10405" xr:uid="{00000000-0005-0000-0000-0000B10E0000}"/>
    <cellStyle name="Calculation 2 2 6 2 3" xfId="10406" xr:uid="{00000000-0005-0000-0000-0000B20E0000}"/>
    <cellStyle name="Calculation 2 2 6 3" xfId="10407" xr:uid="{00000000-0005-0000-0000-0000B30E0000}"/>
    <cellStyle name="Calculation 2 2 6 3 2" xfId="10408" xr:uid="{00000000-0005-0000-0000-0000B40E0000}"/>
    <cellStyle name="Calculation 2 2 6 3 3" xfId="10409" xr:uid="{00000000-0005-0000-0000-0000B50E0000}"/>
    <cellStyle name="Calculation 2 2 6 4" xfId="10410" xr:uid="{00000000-0005-0000-0000-0000B60E0000}"/>
    <cellStyle name="Calculation 2 2 6 4 2" xfId="10411" xr:uid="{00000000-0005-0000-0000-0000B70E0000}"/>
    <cellStyle name="Calculation 2 2 6 4 3" xfId="10412" xr:uid="{00000000-0005-0000-0000-0000B80E0000}"/>
    <cellStyle name="Calculation 2 2 6 5" xfId="10413" xr:uid="{00000000-0005-0000-0000-0000B90E0000}"/>
    <cellStyle name="Calculation 2 2 6 5 2" xfId="10414" xr:uid="{00000000-0005-0000-0000-0000BA0E0000}"/>
    <cellStyle name="Calculation 2 2 6 5 3" xfId="10415" xr:uid="{00000000-0005-0000-0000-0000BB0E0000}"/>
    <cellStyle name="Calculation 2 2 6 6" xfId="10416" xr:uid="{00000000-0005-0000-0000-0000BC0E0000}"/>
    <cellStyle name="Calculation 2 2 6 7" xfId="10417" xr:uid="{00000000-0005-0000-0000-0000BD0E0000}"/>
    <cellStyle name="Calculation 2 2 7" xfId="10418" xr:uid="{00000000-0005-0000-0000-0000BE0E0000}"/>
    <cellStyle name="Calculation 2 2 7 2" xfId="10419" xr:uid="{00000000-0005-0000-0000-0000BF0E0000}"/>
    <cellStyle name="Calculation 2 2 7 2 2" xfId="10420" xr:uid="{00000000-0005-0000-0000-0000C00E0000}"/>
    <cellStyle name="Calculation 2 2 7 2 3" xfId="10421" xr:uid="{00000000-0005-0000-0000-0000C10E0000}"/>
    <cellStyle name="Calculation 2 2 7 3" xfId="10422" xr:uid="{00000000-0005-0000-0000-0000C20E0000}"/>
    <cellStyle name="Calculation 2 2 7 3 2" xfId="10423" xr:uid="{00000000-0005-0000-0000-0000C30E0000}"/>
    <cellStyle name="Calculation 2 2 7 3 3" xfId="10424" xr:uid="{00000000-0005-0000-0000-0000C40E0000}"/>
    <cellStyle name="Calculation 2 2 7 4" xfId="10425" xr:uid="{00000000-0005-0000-0000-0000C50E0000}"/>
    <cellStyle name="Calculation 2 2 7 4 2" xfId="10426" xr:uid="{00000000-0005-0000-0000-0000C60E0000}"/>
    <cellStyle name="Calculation 2 2 7 4 3" xfId="10427" xr:uid="{00000000-0005-0000-0000-0000C70E0000}"/>
    <cellStyle name="Calculation 2 2 7 5" xfId="10428" xr:uid="{00000000-0005-0000-0000-0000C80E0000}"/>
    <cellStyle name="Calculation 2 2 7 5 2" xfId="10429" xr:uid="{00000000-0005-0000-0000-0000C90E0000}"/>
    <cellStyle name="Calculation 2 2 7 5 3" xfId="10430" xr:uid="{00000000-0005-0000-0000-0000CA0E0000}"/>
    <cellStyle name="Calculation 2 2 7 6" xfId="10431" xr:uid="{00000000-0005-0000-0000-0000CB0E0000}"/>
    <cellStyle name="Calculation 2 2 7 7" xfId="10432" xr:uid="{00000000-0005-0000-0000-0000CC0E0000}"/>
    <cellStyle name="Calculation 2 2 8" xfId="10433" xr:uid="{00000000-0005-0000-0000-0000CD0E0000}"/>
    <cellStyle name="Calculation 2 2 8 2" xfId="10434" xr:uid="{00000000-0005-0000-0000-0000CE0E0000}"/>
    <cellStyle name="Calculation 2 2 8 2 2" xfId="10435" xr:uid="{00000000-0005-0000-0000-0000CF0E0000}"/>
    <cellStyle name="Calculation 2 2 8 2 3" xfId="10436" xr:uid="{00000000-0005-0000-0000-0000D00E0000}"/>
    <cellStyle name="Calculation 2 2 8 3" xfId="10437" xr:uid="{00000000-0005-0000-0000-0000D10E0000}"/>
    <cellStyle name="Calculation 2 2 8 3 2" xfId="10438" xr:uid="{00000000-0005-0000-0000-0000D20E0000}"/>
    <cellStyle name="Calculation 2 2 8 3 3" xfId="10439" xr:uid="{00000000-0005-0000-0000-0000D30E0000}"/>
    <cellStyle name="Calculation 2 2 8 4" xfId="10440" xr:uid="{00000000-0005-0000-0000-0000D40E0000}"/>
    <cellStyle name="Calculation 2 2 8 4 2" xfId="10441" xr:uid="{00000000-0005-0000-0000-0000D50E0000}"/>
    <cellStyle name="Calculation 2 2 8 4 3" xfId="10442" xr:uid="{00000000-0005-0000-0000-0000D60E0000}"/>
    <cellStyle name="Calculation 2 2 8 5" xfId="10443" xr:uid="{00000000-0005-0000-0000-0000D70E0000}"/>
    <cellStyle name="Calculation 2 2 8 5 2" xfId="10444" xr:uid="{00000000-0005-0000-0000-0000D80E0000}"/>
    <cellStyle name="Calculation 2 2 8 5 3" xfId="10445" xr:uid="{00000000-0005-0000-0000-0000D90E0000}"/>
    <cellStyle name="Calculation 2 2 8 6" xfId="10446" xr:uid="{00000000-0005-0000-0000-0000DA0E0000}"/>
    <cellStyle name="Calculation 2 2 8 7" xfId="10447" xr:uid="{00000000-0005-0000-0000-0000DB0E0000}"/>
    <cellStyle name="Calculation 2 2 9" xfId="10448" xr:uid="{00000000-0005-0000-0000-0000DC0E0000}"/>
    <cellStyle name="Calculation 2 2 9 2" xfId="10449" xr:uid="{00000000-0005-0000-0000-0000DD0E0000}"/>
    <cellStyle name="Calculation 2 2 9 2 2" xfId="10450" xr:uid="{00000000-0005-0000-0000-0000DE0E0000}"/>
    <cellStyle name="Calculation 2 2 9 2 3" xfId="10451" xr:uid="{00000000-0005-0000-0000-0000DF0E0000}"/>
    <cellStyle name="Calculation 2 2 9 3" xfId="10452" xr:uid="{00000000-0005-0000-0000-0000E00E0000}"/>
    <cellStyle name="Calculation 2 2 9 3 2" xfId="10453" xr:uid="{00000000-0005-0000-0000-0000E10E0000}"/>
    <cellStyle name="Calculation 2 2 9 3 3" xfId="10454" xr:uid="{00000000-0005-0000-0000-0000E20E0000}"/>
    <cellStyle name="Calculation 2 2 9 4" xfId="10455" xr:uid="{00000000-0005-0000-0000-0000E30E0000}"/>
    <cellStyle name="Calculation 2 2 9 4 2" xfId="10456" xr:uid="{00000000-0005-0000-0000-0000E40E0000}"/>
    <cellStyle name="Calculation 2 2 9 4 3" xfId="10457" xr:uid="{00000000-0005-0000-0000-0000E50E0000}"/>
    <cellStyle name="Calculation 2 2 9 5" xfId="10458" xr:uid="{00000000-0005-0000-0000-0000E60E0000}"/>
    <cellStyle name="Calculation 2 2 9 5 2" xfId="10459" xr:uid="{00000000-0005-0000-0000-0000E70E0000}"/>
    <cellStyle name="Calculation 2 2 9 5 3" xfId="10460" xr:uid="{00000000-0005-0000-0000-0000E80E0000}"/>
    <cellStyle name="Calculation 2 2 9 6" xfId="10461" xr:uid="{00000000-0005-0000-0000-0000E90E0000}"/>
    <cellStyle name="Calculation 2 2 9 7" xfId="10462" xr:uid="{00000000-0005-0000-0000-0000EA0E0000}"/>
    <cellStyle name="Calculation 2 3" xfId="656" xr:uid="{00000000-0005-0000-0000-0000EB0E0000}"/>
    <cellStyle name="Calculation 2 3 10" xfId="10463" xr:uid="{00000000-0005-0000-0000-0000EC0E0000}"/>
    <cellStyle name="Calculation 2 3 11" xfId="10464" xr:uid="{00000000-0005-0000-0000-0000ED0E0000}"/>
    <cellStyle name="Calculation 2 3 2" xfId="657" xr:uid="{00000000-0005-0000-0000-0000EE0E0000}"/>
    <cellStyle name="Calculation 2 3 2 10" xfId="10465" xr:uid="{00000000-0005-0000-0000-0000EF0E0000}"/>
    <cellStyle name="Calculation 2 3 2 11" xfId="10466" xr:uid="{00000000-0005-0000-0000-0000F00E0000}"/>
    <cellStyle name="Calculation 2 3 2 2" xfId="10467" xr:uid="{00000000-0005-0000-0000-0000F10E0000}"/>
    <cellStyle name="Calculation 2 3 2 2 10" xfId="10468" xr:uid="{00000000-0005-0000-0000-0000F20E0000}"/>
    <cellStyle name="Calculation 2 3 2 2 11" xfId="10469" xr:uid="{00000000-0005-0000-0000-0000F30E0000}"/>
    <cellStyle name="Calculation 2 3 2 2 2" xfId="10470" xr:uid="{00000000-0005-0000-0000-0000F40E0000}"/>
    <cellStyle name="Calculation 2 3 2 2 2 2" xfId="10471" xr:uid="{00000000-0005-0000-0000-0000F50E0000}"/>
    <cellStyle name="Calculation 2 3 2 2 2 3" xfId="10472" xr:uid="{00000000-0005-0000-0000-0000F60E0000}"/>
    <cellStyle name="Calculation 2 3 2 2 2 4" xfId="10473" xr:uid="{00000000-0005-0000-0000-0000F70E0000}"/>
    <cellStyle name="Calculation 2 3 2 2 3" xfId="10474" xr:uid="{00000000-0005-0000-0000-0000F80E0000}"/>
    <cellStyle name="Calculation 2 3 2 2 3 2" xfId="10475" xr:uid="{00000000-0005-0000-0000-0000F90E0000}"/>
    <cellStyle name="Calculation 2 3 2 2 3 3" xfId="10476" xr:uid="{00000000-0005-0000-0000-0000FA0E0000}"/>
    <cellStyle name="Calculation 2 3 2 2 3 4" xfId="10477" xr:uid="{00000000-0005-0000-0000-0000FB0E0000}"/>
    <cellStyle name="Calculation 2 3 2 2 4" xfId="10478" xr:uid="{00000000-0005-0000-0000-0000FC0E0000}"/>
    <cellStyle name="Calculation 2 3 2 2 4 2" xfId="10479" xr:uid="{00000000-0005-0000-0000-0000FD0E0000}"/>
    <cellStyle name="Calculation 2 3 2 2 4 3" xfId="10480" xr:uid="{00000000-0005-0000-0000-0000FE0E0000}"/>
    <cellStyle name="Calculation 2 3 2 2 4 4" xfId="10481" xr:uid="{00000000-0005-0000-0000-0000FF0E0000}"/>
    <cellStyle name="Calculation 2 3 2 2 5" xfId="10482" xr:uid="{00000000-0005-0000-0000-0000000F0000}"/>
    <cellStyle name="Calculation 2 3 2 2 5 2" xfId="10483" xr:uid="{00000000-0005-0000-0000-0000010F0000}"/>
    <cellStyle name="Calculation 2 3 2 2 5 3" xfId="10484" xr:uid="{00000000-0005-0000-0000-0000020F0000}"/>
    <cellStyle name="Calculation 2 3 2 2 6" xfId="10485" xr:uid="{00000000-0005-0000-0000-0000030F0000}"/>
    <cellStyle name="Calculation 2 3 2 2 6 2" xfId="10486" xr:uid="{00000000-0005-0000-0000-0000040F0000}"/>
    <cellStyle name="Calculation 2 3 2 2 6 3" xfId="10487" xr:uid="{00000000-0005-0000-0000-0000050F0000}"/>
    <cellStyle name="Calculation 2 3 2 2 7" xfId="10488" xr:uid="{00000000-0005-0000-0000-0000060F0000}"/>
    <cellStyle name="Calculation 2 3 2 2 7 2" xfId="10489" xr:uid="{00000000-0005-0000-0000-0000070F0000}"/>
    <cellStyle name="Calculation 2 3 2 2 7 3" xfId="10490" xr:uid="{00000000-0005-0000-0000-0000080F0000}"/>
    <cellStyle name="Calculation 2 3 2 2 8" xfId="10491" xr:uid="{00000000-0005-0000-0000-0000090F0000}"/>
    <cellStyle name="Calculation 2 3 2 2 8 2" xfId="10492" xr:uid="{00000000-0005-0000-0000-00000A0F0000}"/>
    <cellStyle name="Calculation 2 3 2 2 8 3" xfId="10493" xr:uid="{00000000-0005-0000-0000-00000B0F0000}"/>
    <cellStyle name="Calculation 2 3 2 2 9" xfId="10494" xr:uid="{00000000-0005-0000-0000-00000C0F0000}"/>
    <cellStyle name="Calculation 2 3 2 3" xfId="10495" xr:uid="{00000000-0005-0000-0000-00000D0F0000}"/>
    <cellStyle name="Calculation 2 3 2 3 2" xfId="10496" xr:uid="{00000000-0005-0000-0000-00000E0F0000}"/>
    <cellStyle name="Calculation 2 3 2 3 3" xfId="10497" xr:uid="{00000000-0005-0000-0000-00000F0F0000}"/>
    <cellStyle name="Calculation 2 3 2 3 4" xfId="10498" xr:uid="{00000000-0005-0000-0000-0000100F0000}"/>
    <cellStyle name="Calculation 2 3 2 4" xfId="10499" xr:uid="{00000000-0005-0000-0000-0000110F0000}"/>
    <cellStyle name="Calculation 2 3 2 4 2" xfId="10500" xr:uid="{00000000-0005-0000-0000-0000120F0000}"/>
    <cellStyle name="Calculation 2 3 2 4 3" xfId="10501" xr:uid="{00000000-0005-0000-0000-0000130F0000}"/>
    <cellStyle name="Calculation 2 3 2 4 4" xfId="10502" xr:uid="{00000000-0005-0000-0000-0000140F0000}"/>
    <cellStyle name="Calculation 2 3 2 5" xfId="10503" xr:uid="{00000000-0005-0000-0000-0000150F0000}"/>
    <cellStyle name="Calculation 2 3 2 5 2" xfId="10504" xr:uid="{00000000-0005-0000-0000-0000160F0000}"/>
    <cellStyle name="Calculation 2 3 2 5 3" xfId="10505" xr:uid="{00000000-0005-0000-0000-0000170F0000}"/>
    <cellStyle name="Calculation 2 3 2 6" xfId="10506" xr:uid="{00000000-0005-0000-0000-0000180F0000}"/>
    <cellStyle name="Calculation 2 3 2 6 2" xfId="10507" xr:uid="{00000000-0005-0000-0000-0000190F0000}"/>
    <cellStyle name="Calculation 2 3 2 6 3" xfId="10508" xr:uid="{00000000-0005-0000-0000-00001A0F0000}"/>
    <cellStyle name="Calculation 2 3 2 7" xfId="10509" xr:uid="{00000000-0005-0000-0000-00001B0F0000}"/>
    <cellStyle name="Calculation 2 3 2 7 2" xfId="10510" xr:uid="{00000000-0005-0000-0000-00001C0F0000}"/>
    <cellStyle name="Calculation 2 3 2 7 3" xfId="10511" xr:uid="{00000000-0005-0000-0000-00001D0F0000}"/>
    <cellStyle name="Calculation 2 3 2 8" xfId="10512" xr:uid="{00000000-0005-0000-0000-00001E0F0000}"/>
    <cellStyle name="Calculation 2 3 2 9" xfId="10513" xr:uid="{00000000-0005-0000-0000-00001F0F0000}"/>
    <cellStyle name="Calculation 2 3 3" xfId="10514" xr:uid="{00000000-0005-0000-0000-0000200F0000}"/>
    <cellStyle name="Calculation 2 3 3 10" xfId="10515" xr:uid="{00000000-0005-0000-0000-0000210F0000}"/>
    <cellStyle name="Calculation 2 3 3 11" xfId="10516" xr:uid="{00000000-0005-0000-0000-0000220F0000}"/>
    <cellStyle name="Calculation 2 3 3 2" xfId="10517" xr:uid="{00000000-0005-0000-0000-0000230F0000}"/>
    <cellStyle name="Calculation 2 3 3 2 2" xfId="10518" xr:uid="{00000000-0005-0000-0000-0000240F0000}"/>
    <cellStyle name="Calculation 2 3 3 2 3" xfId="10519" xr:uid="{00000000-0005-0000-0000-0000250F0000}"/>
    <cellStyle name="Calculation 2 3 3 2 4" xfId="10520" xr:uid="{00000000-0005-0000-0000-0000260F0000}"/>
    <cellStyle name="Calculation 2 3 3 3" xfId="10521" xr:uid="{00000000-0005-0000-0000-0000270F0000}"/>
    <cellStyle name="Calculation 2 3 3 3 2" xfId="10522" xr:uid="{00000000-0005-0000-0000-0000280F0000}"/>
    <cellStyle name="Calculation 2 3 3 3 3" xfId="10523" xr:uid="{00000000-0005-0000-0000-0000290F0000}"/>
    <cellStyle name="Calculation 2 3 3 3 4" xfId="10524" xr:uid="{00000000-0005-0000-0000-00002A0F0000}"/>
    <cellStyle name="Calculation 2 3 3 4" xfId="10525" xr:uid="{00000000-0005-0000-0000-00002B0F0000}"/>
    <cellStyle name="Calculation 2 3 3 4 2" xfId="10526" xr:uid="{00000000-0005-0000-0000-00002C0F0000}"/>
    <cellStyle name="Calculation 2 3 3 4 3" xfId="10527" xr:uid="{00000000-0005-0000-0000-00002D0F0000}"/>
    <cellStyle name="Calculation 2 3 3 4 4" xfId="10528" xr:uid="{00000000-0005-0000-0000-00002E0F0000}"/>
    <cellStyle name="Calculation 2 3 3 5" xfId="10529" xr:uid="{00000000-0005-0000-0000-00002F0F0000}"/>
    <cellStyle name="Calculation 2 3 3 5 2" xfId="10530" xr:uid="{00000000-0005-0000-0000-0000300F0000}"/>
    <cellStyle name="Calculation 2 3 3 5 3" xfId="10531" xr:uid="{00000000-0005-0000-0000-0000310F0000}"/>
    <cellStyle name="Calculation 2 3 3 6" xfId="10532" xr:uid="{00000000-0005-0000-0000-0000320F0000}"/>
    <cellStyle name="Calculation 2 3 3 6 2" xfId="10533" xr:uid="{00000000-0005-0000-0000-0000330F0000}"/>
    <cellStyle name="Calculation 2 3 3 6 3" xfId="10534" xr:uid="{00000000-0005-0000-0000-0000340F0000}"/>
    <cellStyle name="Calculation 2 3 3 7" xfId="10535" xr:uid="{00000000-0005-0000-0000-0000350F0000}"/>
    <cellStyle name="Calculation 2 3 3 7 2" xfId="10536" xr:uid="{00000000-0005-0000-0000-0000360F0000}"/>
    <cellStyle name="Calculation 2 3 3 7 3" xfId="10537" xr:uid="{00000000-0005-0000-0000-0000370F0000}"/>
    <cellStyle name="Calculation 2 3 3 8" xfId="10538" xr:uid="{00000000-0005-0000-0000-0000380F0000}"/>
    <cellStyle name="Calculation 2 3 3 8 2" xfId="10539" xr:uid="{00000000-0005-0000-0000-0000390F0000}"/>
    <cellStyle name="Calculation 2 3 3 8 3" xfId="10540" xr:uid="{00000000-0005-0000-0000-00003A0F0000}"/>
    <cellStyle name="Calculation 2 3 3 9" xfId="10541" xr:uid="{00000000-0005-0000-0000-00003B0F0000}"/>
    <cellStyle name="Calculation 2 3 4" xfId="10542" xr:uid="{00000000-0005-0000-0000-00003C0F0000}"/>
    <cellStyle name="Calculation 2 3 4 2" xfId="10543" xr:uid="{00000000-0005-0000-0000-00003D0F0000}"/>
    <cellStyle name="Calculation 2 3 4 3" xfId="10544" xr:uid="{00000000-0005-0000-0000-00003E0F0000}"/>
    <cellStyle name="Calculation 2 3 4 4" xfId="10545" xr:uid="{00000000-0005-0000-0000-00003F0F0000}"/>
    <cellStyle name="Calculation 2 3 5" xfId="10546" xr:uid="{00000000-0005-0000-0000-0000400F0000}"/>
    <cellStyle name="Calculation 2 3 5 2" xfId="10547" xr:uid="{00000000-0005-0000-0000-0000410F0000}"/>
    <cellStyle name="Calculation 2 3 5 3" xfId="10548" xr:uid="{00000000-0005-0000-0000-0000420F0000}"/>
    <cellStyle name="Calculation 2 3 5 4" xfId="10549" xr:uid="{00000000-0005-0000-0000-0000430F0000}"/>
    <cellStyle name="Calculation 2 3 6" xfId="10550" xr:uid="{00000000-0005-0000-0000-0000440F0000}"/>
    <cellStyle name="Calculation 2 3 6 2" xfId="10551" xr:uid="{00000000-0005-0000-0000-0000450F0000}"/>
    <cellStyle name="Calculation 2 3 6 3" xfId="10552" xr:uid="{00000000-0005-0000-0000-0000460F0000}"/>
    <cellStyle name="Calculation 2 3 6 4" xfId="10553" xr:uid="{00000000-0005-0000-0000-0000470F0000}"/>
    <cellStyle name="Calculation 2 3 7" xfId="10554" xr:uid="{00000000-0005-0000-0000-0000480F0000}"/>
    <cellStyle name="Calculation 2 3 7 2" xfId="10555" xr:uid="{00000000-0005-0000-0000-0000490F0000}"/>
    <cellStyle name="Calculation 2 3 7 3" xfId="10556" xr:uid="{00000000-0005-0000-0000-00004A0F0000}"/>
    <cellStyle name="Calculation 2 3 8" xfId="10557" xr:uid="{00000000-0005-0000-0000-00004B0F0000}"/>
    <cellStyle name="Calculation 2 3 8 2" xfId="10558" xr:uid="{00000000-0005-0000-0000-00004C0F0000}"/>
    <cellStyle name="Calculation 2 3 8 3" xfId="10559" xr:uid="{00000000-0005-0000-0000-00004D0F0000}"/>
    <cellStyle name="Calculation 2 3 9" xfId="10560" xr:uid="{00000000-0005-0000-0000-00004E0F0000}"/>
    <cellStyle name="Calculation 2 4" xfId="10561" xr:uid="{00000000-0005-0000-0000-00004F0F0000}"/>
    <cellStyle name="Calculation 2 4 10" xfId="10562" xr:uid="{00000000-0005-0000-0000-0000500F0000}"/>
    <cellStyle name="Calculation 2 4 11" xfId="10563" xr:uid="{00000000-0005-0000-0000-0000510F0000}"/>
    <cellStyle name="Calculation 2 4 2" xfId="10564" xr:uid="{00000000-0005-0000-0000-0000520F0000}"/>
    <cellStyle name="Calculation 2 4 2 2" xfId="10565" xr:uid="{00000000-0005-0000-0000-0000530F0000}"/>
    <cellStyle name="Calculation 2 4 2 3" xfId="10566" xr:uid="{00000000-0005-0000-0000-0000540F0000}"/>
    <cellStyle name="Calculation 2 4 2 4" xfId="10567" xr:uid="{00000000-0005-0000-0000-0000550F0000}"/>
    <cellStyle name="Calculation 2 4 3" xfId="10568" xr:uid="{00000000-0005-0000-0000-0000560F0000}"/>
    <cellStyle name="Calculation 2 4 3 2" xfId="10569" xr:uid="{00000000-0005-0000-0000-0000570F0000}"/>
    <cellStyle name="Calculation 2 4 3 3" xfId="10570" xr:uid="{00000000-0005-0000-0000-0000580F0000}"/>
    <cellStyle name="Calculation 2 4 3 4" xfId="10571" xr:uid="{00000000-0005-0000-0000-0000590F0000}"/>
    <cellStyle name="Calculation 2 4 4" xfId="10572" xr:uid="{00000000-0005-0000-0000-00005A0F0000}"/>
    <cellStyle name="Calculation 2 4 4 2" xfId="10573" xr:uid="{00000000-0005-0000-0000-00005B0F0000}"/>
    <cellStyle name="Calculation 2 4 4 3" xfId="10574" xr:uid="{00000000-0005-0000-0000-00005C0F0000}"/>
    <cellStyle name="Calculation 2 4 4 4" xfId="10575" xr:uid="{00000000-0005-0000-0000-00005D0F0000}"/>
    <cellStyle name="Calculation 2 4 5" xfId="10576" xr:uid="{00000000-0005-0000-0000-00005E0F0000}"/>
    <cellStyle name="Calculation 2 4 5 2" xfId="10577" xr:uid="{00000000-0005-0000-0000-00005F0F0000}"/>
    <cellStyle name="Calculation 2 4 5 3" xfId="10578" xr:uid="{00000000-0005-0000-0000-0000600F0000}"/>
    <cellStyle name="Calculation 2 4 5 4" xfId="10579" xr:uid="{00000000-0005-0000-0000-0000610F0000}"/>
    <cellStyle name="Calculation 2 4 6" xfId="10580" xr:uid="{00000000-0005-0000-0000-0000620F0000}"/>
    <cellStyle name="Calculation 2 4 6 2" xfId="10581" xr:uid="{00000000-0005-0000-0000-0000630F0000}"/>
    <cellStyle name="Calculation 2 4 6 3" xfId="10582" xr:uid="{00000000-0005-0000-0000-0000640F0000}"/>
    <cellStyle name="Calculation 2 4 7" xfId="10583" xr:uid="{00000000-0005-0000-0000-0000650F0000}"/>
    <cellStyle name="Calculation 2 4 7 2" xfId="10584" xr:uid="{00000000-0005-0000-0000-0000660F0000}"/>
    <cellStyle name="Calculation 2 4 7 3" xfId="10585" xr:uid="{00000000-0005-0000-0000-0000670F0000}"/>
    <cellStyle name="Calculation 2 4 8" xfId="10586" xr:uid="{00000000-0005-0000-0000-0000680F0000}"/>
    <cellStyle name="Calculation 2 4 8 2" xfId="10587" xr:uid="{00000000-0005-0000-0000-0000690F0000}"/>
    <cellStyle name="Calculation 2 4 8 3" xfId="10588" xr:uid="{00000000-0005-0000-0000-00006A0F0000}"/>
    <cellStyle name="Calculation 2 4 9" xfId="10589" xr:uid="{00000000-0005-0000-0000-00006B0F0000}"/>
    <cellStyle name="Calculation 2 5" xfId="10590" xr:uid="{00000000-0005-0000-0000-00006C0F0000}"/>
    <cellStyle name="Calculation 2 5 2" xfId="10591" xr:uid="{00000000-0005-0000-0000-00006D0F0000}"/>
    <cellStyle name="Calculation 2 5 2 2" xfId="10592" xr:uid="{00000000-0005-0000-0000-00006E0F0000}"/>
    <cellStyle name="Calculation 2 5 2 3" xfId="10593" xr:uid="{00000000-0005-0000-0000-00006F0F0000}"/>
    <cellStyle name="Calculation 2 5 2 4" xfId="10594" xr:uid="{00000000-0005-0000-0000-0000700F0000}"/>
    <cellStyle name="Calculation 2 5 3" xfId="10595" xr:uid="{00000000-0005-0000-0000-0000710F0000}"/>
    <cellStyle name="Calculation 2 5 3 2" xfId="10596" xr:uid="{00000000-0005-0000-0000-0000720F0000}"/>
    <cellStyle name="Calculation 2 5 3 3" xfId="10597" xr:uid="{00000000-0005-0000-0000-0000730F0000}"/>
    <cellStyle name="Calculation 2 5 4" xfId="10598" xr:uid="{00000000-0005-0000-0000-0000740F0000}"/>
    <cellStyle name="Calculation 2 5 4 2" xfId="10599" xr:uid="{00000000-0005-0000-0000-0000750F0000}"/>
    <cellStyle name="Calculation 2 5 4 3" xfId="10600" xr:uid="{00000000-0005-0000-0000-0000760F0000}"/>
    <cellStyle name="Calculation 2 5 5" xfId="10601" xr:uid="{00000000-0005-0000-0000-0000770F0000}"/>
    <cellStyle name="Calculation 2 5 5 2" xfId="10602" xr:uid="{00000000-0005-0000-0000-0000780F0000}"/>
    <cellStyle name="Calculation 2 5 5 3" xfId="10603" xr:uid="{00000000-0005-0000-0000-0000790F0000}"/>
    <cellStyle name="Calculation 2 5 6" xfId="10604" xr:uid="{00000000-0005-0000-0000-00007A0F0000}"/>
    <cellStyle name="Calculation 2 5 7" xfId="10605" xr:uid="{00000000-0005-0000-0000-00007B0F0000}"/>
    <cellStyle name="Calculation 2 5 8" xfId="10606" xr:uid="{00000000-0005-0000-0000-00007C0F0000}"/>
    <cellStyle name="Calculation 2 6" xfId="10607" xr:uid="{00000000-0005-0000-0000-00007D0F0000}"/>
    <cellStyle name="Calculation 2 6 2" xfId="10608" xr:uid="{00000000-0005-0000-0000-00007E0F0000}"/>
    <cellStyle name="Calculation 2 6 3" xfId="10609" xr:uid="{00000000-0005-0000-0000-00007F0F0000}"/>
    <cellStyle name="Calculation 2 6 4" xfId="10610" xr:uid="{00000000-0005-0000-0000-0000800F0000}"/>
    <cellStyle name="Calculation 2 7" xfId="10611" xr:uid="{00000000-0005-0000-0000-0000810F0000}"/>
    <cellStyle name="Calculation 2 7 2" xfId="10612" xr:uid="{00000000-0005-0000-0000-0000820F0000}"/>
    <cellStyle name="Calculation 2 7 3" xfId="10613" xr:uid="{00000000-0005-0000-0000-0000830F0000}"/>
    <cellStyle name="Calculation 2 7 4" xfId="10614" xr:uid="{00000000-0005-0000-0000-0000840F0000}"/>
    <cellStyle name="Calculation 2 8" xfId="10615" xr:uid="{00000000-0005-0000-0000-0000850F0000}"/>
    <cellStyle name="Calculation 2 8 2" xfId="10616" xr:uid="{00000000-0005-0000-0000-0000860F0000}"/>
    <cellStyle name="Calculation 2 8 3" xfId="10617" xr:uid="{00000000-0005-0000-0000-0000870F0000}"/>
    <cellStyle name="Calculation 2 8 4" xfId="10618" xr:uid="{00000000-0005-0000-0000-0000880F0000}"/>
    <cellStyle name="Calculation 2 9" xfId="10619" xr:uid="{00000000-0005-0000-0000-0000890F0000}"/>
    <cellStyle name="Calculation 2 9 2" xfId="10620" xr:uid="{00000000-0005-0000-0000-00008A0F0000}"/>
    <cellStyle name="Calculation 2 9 3" xfId="10621" xr:uid="{00000000-0005-0000-0000-00008B0F0000}"/>
    <cellStyle name="Calculation 2 9 4" xfId="10622" xr:uid="{00000000-0005-0000-0000-00008C0F0000}"/>
    <cellStyle name="Calculation 2_FERC versus US GAAP differences - GSE MECO and Nantucket" xfId="658" xr:uid="{00000000-0005-0000-0000-00008D0F0000}"/>
    <cellStyle name="Calculation 3" xfId="659" xr:uid="{00000000-0005-0000-0000-00008E0F0000}"/>
    <cellStyle name="Calculation 3 10" xfId="10623" xr:uid="{00000000-0005-0000-0000-00008F0F0000}"/>
    <cellStyle name="Calculation 3 2" xfId="660" xr:uid="{00000000-0005-0000-0000-0000900F0000}"/>
    <cellStyle name="Calculation 3 2 10" xfId="10624" xr:uid="{00000000-0005-0000-0000-0000910F0000}"/>
    <cellStyle name="Calculation 3 2 10 2" xfId="10625" xr:uid="{00000000-0005-0000-0000-0000920F0000}"/>
    <cellStyle name="Calculation 3 2 10 2 2" xfId="10626" xr:uid="{00000000-0005-0000-0000-0000930F0000}"/>
    <cellStyle name="Calculation 3 2 10 2 3" xfId="10627" xr:uid="{00000000-0005-0000-0000-0000940F0000}"/>
    <cellStyle name="Calculation 3 2 10 3" xfId="10628" xr:uid="{00000000-0005-0000-0000-0000950F0000}"/>
    <cellStyle name="Calculation 3 2 10 3 2" xfId="10629" xr:uid="{00000000-0005-0000-0000-0000960F0000}"/>
    <cellStyle name="Calculation 3 2 10 3 3" xfId="10630" xr:uid="{00000000-0005-0000-0000-0000970F0000}"/>
    <cellStyle name="Calculation 3 2 10 4" xfId="10631" xr:uid="{00000000-0005-0000-0000-0000980F0000}"/>
    <cellStyle name="Calculation 3 2 10 4 2" xfId="10632" xr:uid="{00000000-0005-0000-0000-0000990F0000}"/>
    <cellStyle name="Calculation 3 2 10 4 3" xfId="10633" xr:uid="{00000000-0005-0000-0000-00009A0F0000}"/>
    <cellStyle name="Calculation 3 2 10 5" xfId="10634" xr:uid="{00000000-0005-0000-0000-00009B0F0000}"/>
    <cellStyle name="Calculation 3 2 10 5 2" xfId="10635" xr:uid="{00000000-0005-0000-0000-00009C0F0000}"/>
    <cellStyle name="Calculation 3 2 10 5 3" xfId="10636" xr:uid="{00000000-0005-0000-0000-00009D0F0000}"/>
    <cellStyle name="Calculation 3 2 10 6" xfId="10637" xr:uid="{00000000-0005-0000-0000-00009E0F0000}"/>
    <cellStyle name="Calculation 3 2 10 7" xfId="10638" xr:uid="{00000000-0005-0000-0000-00009F0F0000}"/>
    <cellStyle name="Calculation 3 2 11" xfId="10639" xr:uid="{00000000-0005-0000-0000-0000A00F0000}"/>
    <cellStyle name="Calculation 3 2 11 2" xfId="10640" xr:uid="{00000000-0005-0000-0000-0000A10F0000}"/>
    <cellStyle name="Calculation 3 2 11 2 2" xfId="10641" xr:uid="{00000000-0005-0000-0000-0000A20F0000}"/>
    <cellStyle name="Calculation 3 2 11 2 3" xfId="10642" xr:uid="{00000000-0005-0000-0000-0000A30F0000}"/>
    <cellStyle name="Calculation 3 2 11 3" xfId="10643" xr:uid="{00000000-0005-0000-0000-0000A40F0000}"/>
    <cellStyle name="Calculation 3 2 11 3 2" xfId="10644" xr:uid="{00000000-0005-0000-0000-0000A50F0000}"/>
    <cellStyle name="Calculation 3 2 11 3 3" xfId="10645" xr:uid="{00000000-0005-0000-0000-0000A60F0000}"/>
    <cellStyle name="Calculation 3 2 11 4" xfId="10646" xr:uid="{00000000-0005-0000-0000-0000A70F0000}"/>
    <cellStyle name="Calculation 3 2 11 4 2" xfId="10647" xr:uid="{00000000-0005-0000-0000-0000A80F0000}"/>
    <cellStyle name="Calculation 3 2 11 4 3" xfId="10648" xr:uid="{00000000-0005-0000-0000-0000A90F0000}"/>
    <cellStyle name="Calculation 3 2 11 5" xfId="10649" xr:uid="{00000000-0005-0000-0000-0000AA0F0000}"/>
    <cellStyle name="Calculation 3 2 11 5 2" xfId="10650" xr:uid="{00000000-0005-0000-0000-0000AB0F0000}"/>
    <cellStyle name="Calculation 3 2 11 5 3" xfId="10651" xr:uid="{00000000-0005-0000-0000-0000AC0F0000}"/>
    <cellStyle name="Calculation 3 2 11 6" xfId="10652" xr:uid="{00000000-0005-0000-0000-0000AD0F0000}"/>
    <cellStyle name="Calculation 3 2 11 7" xfId="10653" xr:uid="{00000000-0005-0000-0000-0000AE0F0000}"/>
    <cellStyle name="Calculation 3 2 12" xfId="10654" xr:uid="{00000000-0005-0000-0000-0000AF0F0000}"/>
    <cellStyle name="Calculation 3 2 12 2" xfId="10655" xr:uid="{00000000-0005-0000-0000-0000B00F0000}"/>
    <cellStyle name="Calculation 3 2 12 2 2" xfId="10656" xr:uid="{00000000-0005-0000-0000-0000B10F0000}"/>
    <cellStyle name="Calculation 3 2 12 2 3" xfId="10657" xr:uid="{00000000-0005-0000-0000-0000B20F0000}"/>
    <cellStyle name="Calculation 3 2 12 3" xfId="10658" xr:uid="{00000000-0005-0000-0000-0000B30F0000}"/>
    <cellStyle name="Calculation 3 2 12 3 2" xfId="10659" xr:uid="{00000000-0005-0000-0000-0000B40F0000}"/>
    <cellStyle name="Calculation 3 2 12 3 3" xfId="10660" xr:uid="{00000000-0005-0000-0000-0000B50F0000}"/>
    <cellStyle name="Calculation 3 2 12 4" xfId="10661" xr:uid="{00000000-0005-0000-0000-0000B60F0000}"/>
    <cellStyle name="Calculation 3 2 12 4 2" xfId="10662" xr:uid="{00000000-0005-0000-0000-0000B70F0000}"/>
    <cellStyle name="Calculation 3 2 12 4 3" xfId="10663" xr:uid="{00000000-0005-0000-0000-0000B80F0000}"/>
    <cellStyle name="Calculation 3 2 12 5" xfId="10664" xr:uid="{00000000-0005-0000-0000-0000B90F0000}"/>
    <cellStyle name="Calculation 3 2 12 5 2" xfId="10665" xr:uid="{00000000-0005-0000-0000-0000BA0F0000}"/>
    <cellStyle name="Calculation 3 2 12 5 3" xfId="10666" xr:uid="{00000000-0005-0000-0000-0000BB0F0000}"/>
    <cellStyle name="Calculation 3 2 12 6" xfId="10667" xr:uid="{00000000-0005-0000-0000-0000BC0F0000}"/>
    <cellStyle name="Calculation 3 2 12 7" xfId="10668" xr:uid="{00000000-0005-0000-0000-0000BD0F0000}"/>
    <cellStyle name="Calculation 3 2 13" xfId="10669" xr:uid="{00000000-0005-0000-0000-0000BE0F0000}"/>
    <cellStyle name="Calculation 3 2 13 2" xfId="10670" xr:uid="{00000000-0005-0000-0000-0000BF0F0000}"/>
    <cellStyle name="Calculation 3 2 13 2 2" xfId="10671" xr:uid="{00000000-0005-0000-0000-0000C00F0000}"/>
    <cellStyle name="Calculation 3 2 13 2 3" xfId="10672" xr:uid="{00000000-0005-0000-0000-0000C10F0000}"/>
    <cellStyle name="Calculation 3 2 13 3" xfId="10673" xr:uid="{00000000-0005-0000-0000-0000C20F0000}"/>
    <cellStyle name="Calculation 3 2 13 3 2" xfId="10674" xr:uid="{00000000-0005-0000-0000-0000C30F0000}"/>
    <cellStyle name="Calculation 3 2 13 3 3" xfId="10675" xr:uid="{00000000-0005-0000-0000-0000C40F0000}"/>
    <cellStyle name="Calculation 3 2 13 4" xfId="10676" xr:uid="{00000000-0005-0000-0000-0000C50F0000}"/>
    <cellStyle name="Calculation 3 2 13 4 2" xfId="10677" xr:uid="{00000000-0005-0000-0000-0000C60F0000}"/>
    <cellStyle name="Calculation 3 2 13 4 3" xfId="10678" xr:uid="{00000000-0005-0000-0000-0000C70F0000}"/>
    <cellStyle name="Calculation 3 2 13 5" xfId="10679" xr:uid="{00000000-0005-0000-0000-0000C80F0000}"/>
    <cellStyle name="Calculation 3 2 13 5 2" xfId="10680" xr:uid="{00000000-0005-0000-0000-0000C90F0000}"/>
    <cellStyle name="Calculation 3 2 13 5 3" xfId="10681" xr:uid="{00000000-0005-0000-0000-0000CA0F0000}"/>
    <cellStyle name="Calculation 3 2 13 6" xfId="10682" xr:uid="{00000000-0005-0000-0000-0000CB0F0000}"/>
    <cellStyle name="Calculation 3 2 13 7" xfId="10683" xr:uid="{00000000-0005-0000-0000-0000CC0F0000}"/>
    <cellStyle name="Calculation 3 2 14" xfId="10684" xr:uid="{00000000-0005-0000-0000-0000CD0F0000}"/>
    <cellStyle name="Calculation 3 2 14 2" xfId="10685" xr:uid="{00000000-0005-0000-0000-0000CE0F0000}"/>
    <cellStyle name="Calculation 3 2 14 2 2" xfId="10686" xr:uid="{00000000-0005-0000-0000-0000CF0F0000}"/>
    <cellStyle name="Calculation 3 2 14 2 3" xfId="10687" xr:uid="{00000000-0005-0000-0000-0000D00F0000}"/>
    <cellStyle name="Calculation 3 2 14 3" xfId="10688" xr:uid="{00000000-0005-0000-0000-0000D10F0000}"/>
    <cellStyle name="Calculation 3 2 14 3 2" xfId="10689" xr:uid="{00000000-0005-0000-0000-0000D20F0000}"/>
    <cellStyle name="Calculation 3 2 14 3 3" xfId="10690" xr:uid="{00000000-0005-0000-0000-0000D30F0000}"/>
    <cellStyle name="Calculation 3 2 14 4" xfId="10691" xr:uid="{00000000-0005-0000-0000-0000D40F0000}"/>
    <cellStyle name="Calculation 3 2 14 4 2" xfId="10692" xr:uid="{00000000-0005-0000-0000-0000D50F0000}"/>
    <cellStyle name="Calculation 3 2 14 4 3" xfId="10693" xr:uid="{00000000-0005-0000-0000-0000D60F0000}"/>
    <cellStyle name="Calculation 3 2 14 5" xfId="10694" xr:uid="{00000000-0005-0000-0000-0000D70F0000}"/>
    <cellStyle name="Calculation 3 2 14 5 2" xfId="10695" xr:uid="{00000000-0005-0000-0000-0000D80F0000}"/>
    <cellStyle name="Calculation 3 2 14 5 3" xfId="10696" xr:uid="{00000000-0005-0000-0000-0000D90F0000}"/>
    <cellStyle name="Calculation 3 2 14 6" xfId="10697" xr:uid="{00000000-0005-0000-0000-0000DA0F0000}"/>
    <cellStyle name="Calculation 3 2 14 7" xfId="10698" xr:uid="{00000000-0005-0000-0000-0000DB0F0000}"/>
    <cellStyle name="Calculation 3 2 15" xfId="10699" xr:uid="{00000000-0005-0000-0000-0000DC0F0000}"/>
    <cellStyle name="Calculation 3 2 15 2" xfId="10700" xr:uid="{00000000-0005-0000-0000-0000DD0F0000}"/>
    <cellStyle name="Calculation 3 2 15 2 2" xfId="10701" xr:uid="{00000000-0005-0000-0000-0000DE0F0000}"/>
    <cellStyle name="Calculation 3 2 15 2 3" xfId="10702" xr:uid="{00000000-0005-0000-0000-0000DF0F0000}"/>
    <cellStyle name="Calculation 3 2 15 3" xfId="10703" xr:uid="{00000000-0005-0000-0000-0000E00F0000}"/>
    <cellStyle name="Calculation 3 2 15 3 2" xfId="10704" xr:uid="{00000000-0005-0000-0000-0000E10F0000}"/>
    <cellStyle name="Calculation 3 2 15 3 3" xfId="10705" xr:uid="{00000000-0005-0000-0000-0000E20F0000}"/>
    <cellStyle name="Calculation 3 2 15 4" xfId="10706" xr:uid="{00000000-0005-0000-0000-0000E30F0000}"/>
    <cellStyle name="Calculation 3 2 15 4 2" xfId="10707" xr:uid="{00000000-0005-0000-0000-0000E40F0000}"/>
    <cellStyle name="Calculation 3 2 15 4 3" xfId="10708" xr:uid="{00000000-0005-0000-0000-0000E50F0000}"/>
    <cellStyle name="Calculation 3 2 15 5" xfId="10709" xr:uid="{00000000-0005-0000-0000-0000E60F0000}"/>
    <cellStyle name="Calculation 3 2 15 5 2" xfId="10710" xr:uid="{00000000-0005-0000-0000-0000E70F0000}"/>
    <cellStyle name="Calculation 3 2 15 5 3" xfId="10711" xr:uid="{00000000-0005-0000-0000-0000E80F0000}"/>
    <cellStyle name="Calculation 3 2 15 6" xfId="10712" xr:uid="{00000000-0005-0000-0000-0000E90F0000}"/>
    <cellStyle name="Calculation 3 2 15 7" xfId="10713" xr:uid="{00000000-0005-0000-0000-0000EA0F0000}"/>
    <cellStyle name="Calculation 3 2 16" xfId="10714" xr:uid="{00000000-0005-0000-0000-0000EB0F0000}"/>
    <cellStyle name="Calculation 3 2 16 2" xfId="10715" xr:uid="{00000000-0005-0000-0000-0000EC0F0000}"/>
    <cellStyle name="Calculation 3 2 16 2 2" xfId="10716" xr:uid="{00000000-0005-0000-0000-0000ED0F0000}"/>
    <cellStyle name="Calculation 3 2 16 2 3" xfId="10717" xr:uid="{00000000-0005-0000-0000-0000EE0F0000}"/>
    <cellStyle name="Calculation 3 2 16 3" xfId="10718" xr:uid="{00000000-0005-0000-0000-0000EF0F0000}"/>
    <cellStyle name="Calculation 3 2 16 3 2" xfId="10719" xr:uid="{00000000-0005-0000-0000-0000F00F0000}"/>
    <cellStyle name="Calculation 3 2 16 3 3" xfId="10720" xr:uid="{00000000-0005-0000-0000-0000F10F0000}"/>
    <cellStyle name="Calculation 3 2 16 4" xfId="10721" xr:uid="{00000000-0005-0000-0000-0000F20F0000}"/>
    <cellStyle name="Calculation 3 2 16 4 2" xfId="10722" xr:uid="{00000000-0005-0000-0000-0000F30F0000}"/>
    <cellStyle name="Calculation 3 2 16 4 3" xfId="10723" xr:uid="{00000000-0005-0000-0000-0000F40F0000}"/>
    <cellStyle name="Calculation 3 2 16 5" xfId="10724" xr:uid="{00000000-0005-0000-0000-0000F50F0000}"/>
    <cellStyle name="Calculation 3 2 16 5 2" xfId="10725" xr:uid="{00000000-0005-0000-0000-0000F60F0000}"/>
    <cellStyle name="Calculation 3 2 16 5 3" xfId="10726" xr:uid="{00000000-0005-0000-0000-0000F70F0000}"/>
    <cellStyle name="Calculation 3 2 16 6" xfId="10727" xr:uid="{00000000-0005-0000-0000-0000F80F0000}"/>
    <cellStyle name="Calculation 3 2 16 7" xfId="10728" xr:uid="{00000000-0005-0000-0000-0000F90F0000}"/>
    <cellStyle name="Calculation 3 2 17" xfId="10729" xr:uid="{00000000-0005-0000-0000-0000FA0F0000}"/>
    <cellStyle name="Calculation 3 2 17 2" xfId="10730" xr:uid="{00000000-0005-0000-0000-0000FB0F0000}"/>
    <cellStyle name="Calculation 3 2 17 2 2" xfId="10731" xr:uid="{00000000-0005-0000-0000-0000FC0F0000}"/>
    <cellStyle name="Calculation 3 2 17 2 3" xfId="10732" xr:uid="{00000000-0005-0000-0000-0000FD0F0000}"/>
    <cellStyle name="Calculation 3 2 17 3" xfId="10733" xr:uid="{00000000-0005-0000-0000-0000FE0F0000}"/>
    <cellStyle name="Calculation 3 2 17 3 2" xfId="10734" xr:uid="{00000000-0005-0000-0000-0000FF0F0000}"/>
    <cellStyle name="Calculation 3 2 17 3 3" xfId="10735" xr:uid="{00000000-0005-0000-0000-000000100000}"/>
    <cellStyle name="Calculation 3 2 17 4" xfId="10736" xr:uid="{00000000-0005-0000-0000-000001100000}"/>
    <cellStyle name="Calculation 3 2 17 4 2" xfId="10737" xr:uid="{00000000-0005-0000-0000-000002100000}"/>
    <cellStyle name="Calculation 3 2 17 4 3" xfId="10738" xr:uid="{00000000-0005-0000-0000-000003100000}"/>
    <cellStyle name="Calculation 3 2 17 5" xfId="10739" xr:uid="{00000000-0005-0000-0000-000004100000}"/>
    <cellStyle name="Calculation 3 2 17 5 2" xfId="10740" xr:uid="{00000000-0005-0000-0000-000005100000}"/>
    <cellStyle name="Calculation 3 2 17 5 3" xfId="10741" xr:uid="{00000000-0005-0000-0000-000006100000}"/>
    <cellStyle name="Calculation 3 2 17 6" xfId="10742" xr:uid="{00000000-0005-0000-0000-000007100000}"/>
    <cellStyle name="Calculation 3 2 17 7" xfId="10743" xr:uid="{00000000-0005-0000-0000-000008100000}"/>
    <cellStyle name="Calculation 3 2 18" xfId="10744" xr:uid="{00000000-0005-0000-0000-000009100000}"/>
    <cellStyle name="Calculation 3 2 18 2" xfId="10745" xr:uid="{00000000-0005-0000-0000-00000A100000}"/>
    <cellStyle name="Calculation 3 2 18 2 2" xfId="10746" xr:uid="{00000000-0005-0000-0000-00000B100000}"/>
    <cellStyle name="Calculation 3 2 18 2 3" xfId="10747" xr:uid="{00000000-0005-0000-0000-00000C100000}"/>
    <cellStyle name="Calculation 3 2 18 3" xfId="10748" xr:uid="{00000000-0005-0000-0000-00000D100000}"/>
    <cellStyle name="Calculation 3 2 18 3 2" xfId="10749" xr:uid="{00000000-0005-0000-0000-00000E100000}"/>
    <cellStyle name="Calculation 3 2 18 3 3" xfId="10750" xr:uid="{00000000-0005-0000-0000-00000F100000}"/>
    <cellStyle name="Calculation 3 2 18 4" xfId="10751" xr:uid="{00000000-0005-0000-0000-000010100000}"/>
    <cellStyle name="Calculation 3 2 18 4 2" xfId="10752" xr:uid="{00000000-0005-0000-0000-000011100000}"/>
    <cellStyle name="Calculation 3 2 18 4 3" xfId="10753" xr:uid="{00000000-0005-0000-0000-000012100000}"/>
    <cellStyle name="Calculation 3 2 18 5" xfId="10754" xr:uid="{00000000-0005-0000-0000-000013100000}"/>
    <cellStyle name="Calculation 3 2 18 5 2" xfId="10755" xr:uid="{00000000-0005-0000-0000-000014100000}"/>
    <cellStyle name="Calculation 3 2 18 5 3" xfId="10756" xr:uid="{00000000-0005-0000-0000-000015100000}"/>
    <cellStyle name="Calculation 3 2 18 6" xfId="10757" xr:uid="{00000000-0005-0000-0000-000016100000}"/>
    <cellStyle name="Calculation 3 2 18 7" xfId="10758" xr:uid="{00000000-0005-0000-0000-000017100000}"/>
    <cellStyle name="Calculation 3 2 19" xfId="10759" xr:uid="{00000000-0005-0000-0000-000018100000}"/>
    <cellStyle name="Calculation 3 2 19 2" xfId="10760" xr:uid="{00000000-0005-0000-0000-000019100000}"/>
    <cellStyle name="Calculation 3 2 19 3" xfId="10761" xr:uid="{00000000-0005-0000-0000-00001A100000}"/>
    <cellStyle name="Calculation 3 2 2" xfId="10762" xr:uid="{00000000-0005-0000-0000-00001B100000}"/>
    <cellStyle name="Calculation 3 2 2 10" xfId="10763" xr:uid="{00000000-0005-0000-0000-00001C100000}"/>
    <cellStyle name="Calculation 3 2 2 11" xfId="10764" xr:uid="{00000000-0005-0000-0000-00001D100000}"/>
    <cellStyle name="Calculation 3 2 2 2" xfId="10765" xr:uid="{00000000-0005-0000-0000-00001E100000}"/>
    <cellStyle name="Calculation 3 2 2 2 2" xfId="10766" xr:uid="{00000000-0005-0000-0000-00001F100000}"/>
    <cellStyle name="Calculation 3 2 2 2 3" xfId="10767" xr:uid="{00000000-0005-0000-0000-000020100000}"/>
    <cellStyle name="Calculation 3 2 2 2 4" xfId="10768" xr:uid="{00000000-0005-0000-0000-000021100000}"/>
    <cellStyle name="Calculation 3 2 2 3" xfId="10769" xr:uid="{00000000-0005-0000-0000-000022100000}"/>
    <cellStyle name="Calculation 3 2 2 3 2" xfId="10770" xr:uid="{00000000-0005-0000-0000-000023100000}"/>
    <cellStyle name="Calculation 3 2 2 3 3" xfId="10771" xr:uid="{00000000-0005-0000-0000-000024100000}"/>
    <cellStyle name="Calculation 3 2 2 3 4" xfId="10772" xr:uid="{00000000-0005-0000-0000-000025100000}"/>
    <cellStyle name="Calculation 3 2 2 4" xfId="10773" xr:uid="{00000000-0005-0000-0000-000026100000}"/>
    <cellStyle name="Calculation 3 2 2 4 2" xfId="10774" xr:uid="{00000000-0005-0000-0000-000027100000}"/>
    <cellStyle name="Calculation 3 2 2 4 3" xfId="10775" xr:uid="{00000000-0005-0000-0000-000028100000}"/>
    <cellStyle name="Calculation 3 2 2 4 4" xfId="10776" xr:uid="{00000000-0005-0000-0000-000029100000}"/>
    <cellStyle name="Calculation 3 2 2 5" xfId="10777" xr:uid="{00000000-0005-0000-0000-00002A100000}"/>
    <cellStyle name="Calculation 3 2 2 5 2" xfId="10778" xr:uid="{00000000-0005-0000-0000-00002B100000}"/>
    <cellStyle name="Calculation 3 2 2 5 3" xfId="10779" xr:uid="{00000000-0005-0000-0000-00002C100000}"/>
    <cellStyle name="Calculation 3 2 2 6" xfId="10780" xr:uid="{00000000-0005-0000-0000-00002D100000}"/>
    <cellStyle name="Calculation 3 2 2 6 2" xfId="10781" xr:uid="{00000000-0005-0000-0000-00002E100000}"/>
    <cellStyle name="Calculation 3 2 2 6 3" xfId="10782" xr:uid="{00000000-0005-0000-0000-00002F100000}"/>
    <cellStyle name="Calculation 3 2 2 7" xfId="10783" xr:uid="{00000000-0005-0000-0000-000030100000}"/>
    <cellStyle name="Calculation 3 2 2 7 2" xfId="10784" xr:uid="{00000000-0005-0000-0000-000031100000}"/>
    <cellStyle name="Calculation 3 2 2 7 3" xfId="10785" xr:uid="{00000000-0005-0000-0000-000032100000}"/>
    <cellStyle name="Calculation 3 2 2 8" xfId="10786" xr:uid="{00000000-0005-0000-0000-000033100000}"/>
    <cellStyle name="Calculation 3 2 2 9" xfId="10787" xr:uid="{00000000-0005-0000-0000-000034100000}"/>
    <cellStyle name="Calculation 3 2 20" xfId="10788" xr:uid="{00000000-0005-0000-0000-000035100000}"/>
    <cellStyle name="Calculation 3 2 20 2" xfId="10789" xr:uid="{00000000-0005-0000-0000-000036100000}"/>
    <cellStyle name="Calculation 3 2 20 3" xfId="10790" xr:uid="{00000000-0005-0000-0000-000037100000}"/>
    <cellStyle name="Calculation 3 2 21" xfId="10791" xr:uid="{00000000-0005-0000-0000-000038100000}"/>
    <cellStyle name="Calculation 3 2 21 2" xfId="10792" xr:uid="{00000000-0005-0000-0000-000039100000}"/>
    <cellStyle name="Calculation 3 2 21 3" xfId="10793" xr:uid="{00000000-0005-0000-0000-00003A100000}"/>
    <cellStyle name="Calculation 3 2 22" xfId="10794" xr:uid="{00000000-0005-0000-0000-00003B100000}"/>
    <cellStyle name="Calculation 3 2 3" xfId="10795" xr:uid="{00000000-0005-0000-0000-00003C100000}"/>
    <cellStyle name="Calculation 3 2 3 2" xfId="10796" xr:uid="{00000000-0005-0000-0000-00003D100000}"/>
    <cellStyle name="Calculation 3 2 3 2 2" xfId="10797" xr:uid="{00000000-0005-0000-0000-00003E100000}"/>
    <cellStyle name="Calculation 3 2 3 2 3" xfId="10798" xr:uid="{00000000-0005-0000-0000-00003F100000}"/>
    <cellStyle name="Calculation 3 2 3 3" xfId="10799" xr:uid="{00000000-0005-0000-0000-000040100000}"/>
    <cellStyle name="Calculation 3 2 3 3 2" xfId="10800" xr:uid="{00000000-0005-0000-0000-000041100000}"/>
    <cellStyle name="Calculation 3 2 3 3 3" xfId="10801" xr:uid="{00000000-0005-0000-0000-000042100000}"/>
    <cellStyle name="Calculation 3 2 3 4" xfId="10802" xr:uid="{00000000-0005-0000-0000-000043100000}"/>
    <cellStyle name="Calculation 3 2 3 4 2" xfId="10803" xr:uid="{00000000-0005-0000-0000-000044100000}"/>
    <cellStyle name="Calculation 3 2 3 4 3" xfId="10804" xr:uid="{00000000-0005-0000-0000-000045100000}"/>
    <cellStyle name="Calculation 3 2 3 5" xfId="10805" xr:uid="{00000000-0005-0000-0000-000046100000}"/>
    <cellStyle name="Calculation 3 2 3 5 2" xfId="10806" xr:uid="{00000000-0005-0000-0000-000047100000}"/>
    <cellStyle name="Calculation 3 2 3 5 3" xfId="10807" xr:uid="{00000000-0005-0000-0000-000048100000}"/>
    <cellStyle name="Calculation 3 2 3 6" xfId="10808" xr:uid="{00000000-0005-0000-0000-000049100000}"/>
    <cellStyle name="Calculation 3 2 3 7" xfId="10809" xr:uid="{00000000-0005-0000-0000-00004A100000}"/>
    <cellStyle name="Calculation 3 2 4" xfId="10810" xr:uid="{00000000-0005-0000-0000-00004B100000}"/>
    <cellStyle name="Calculation 3 2 4 2" xfId="10811" xr:uid="{00000000-0005-0000-0000-00004C100000}"/>
    <cellStyle name="Calculation 3 2 4 2 2" xfId="10812" xr:uid="{00000000-0005-0000-0000-00004D100000}"/>
    <cellStyle name="Calculation 3 2 4 2 3" xfId="10813" xr:uid="{00000000-0005-0000-0000-00004E100000}"/>
    <cellStyle name="Calculation 3 2 4 3" xfId="10814" xr:uid="{00000000-0005-0000-0000-00004F100000}"/>
    <cellStyle name="Calculation 3 2 4 3 2" xfId="10815" xr:uid="{00000000-0005-0000-0000-000050100000}"/>
    <cellStyle name="Calculation 3 2 4 3 3" xfId="10816" xr:uid="{00000000-0005-0000-0000-000051100000}"/>
    <cellStyle name="Calculation 3 2 4 4" xfId="10817" xr:uid="{00000000-0005-0000-0000-000052100000}"/>
    <cellStyle name="Calculation 3 2 4 4 2" xfId="10818" xr:uid="{00000000-0005-0000-0000-000053100000}"/>
    <cellStyle name="Calculation 3 2 4 4 3" xfId="10819" xr:uid="{00000000-0005-0000-0000-000054100000}"/>
    <cellStyle name="Calculation 3 2 4 5" xfId="10820" xr:uid="{00000000-0005-0000-0000-000055100000}"/>
    <cellStyle name="Calculation 3 2 4 5 2" xfId="10821" xr:uid="{00000000-0005-0000-0000-000056100000}"/>
    <cellStyle name="Calculation 3 2 4 5 3" xfId="10822" xr:uid="{00000000-0005-0000-0000-000057100000}"/>
    <cellStyle name="Calculation 3 2 4 6" xfId="10823" xr:uid="{00000000-0005-0000-0000-000058100000}"/>
    <cellStyle name="Calculation 3 2 4 7" xfId="10824" xr:uid="{00000000-0005-0000-0000-000059100000}"/>
    <cellStyle name="Calculation 3 2 5" xfId="10825" xr:uid="{00000000-0005-0000-0000-00005A100000}"/>
    <cellStyle name="Calculation 3 2 5 2" xfId="10826" xr:uid="{00000000-0005-0000-0000-00005B100000}"/>
    <cellStyle name="Calculation 3 2 5 2 2" xfId="10827" xr:uid="{00000000-0005-0000-0000-00005C100000}"/>
    <cellStyle name="Calculation 3 2 5 2 3" xfId="10828" xr:uid="{00000000-0005-0000-0000-00005D100000}"/>
    <cellStyle name="Calculation 3 2 5 3" xfId="10829" xr:uid="{00000000-0005-0000-0000-00005E100000}"/>
    <cellStyle name="Calculation 3 2 5 3 2" xfId="10830" xr:uid="{00000000-0005-0000-0000-00005F100000}"/>
    <cellStyle name="Calculation 3 2 5 3 3" xfId="10831" xr:uid="{00000000-0005-0000-0000-000060100000}"/>
    <cellStyle name="Calculation 3 2 5 4" xfId="10832" xr:uid="{00000000-0005-0000-0000-000061100000}"/>
    <cellStyle name="Calculation 3 2 5 4 2" xfId="10833" xr:uid="{00000000-0005-0000-0000-000062100000}"/>
    <cellStyle name="Calculation 3 2 5 4 3" xfId="10834" xr:uid="{00000000-0005-0000-0000-000063100000}"/>
    <cellStyle name="Calculation 3 2 5 5" xfId="10835" xr:uid="{00000000-0005-0000-0000-000064100000}"/>
    <cellStyle name="Calculation 3 2 5 5 2" xfId="10836" xr:uid="{00000000-0005-0000-0000-000065100000}"/>
    <cellStyle name="Calculation 3 2 5 5 3" xfId="10837" xr:uid="{00000000-0005-0000-0000-000066100000}"/>
    <cellStyle name="Calculation 3 2 5 6" xfId="10838" xr:uid="{00000000-0005-0000-0000-000067100000}"/>
    <cellStyle name="Calculation 3 2 5 7" xfId="10839" xr:uid="{00000000-0005-0000-0000-000068100000}"/>
    <cellStyle name="Calculation 3 2 6" xfId="10840" xr:uid="{00000000-0005-0000-0000-000069100000}"/>
    <cellStyle name="Calculation 3 2 6 2" xfId="10841" xr:uid="{00000000-0005-0000-0000-00006A100000}"/>
    <cellStyle name="Calculation 3 2 6 2 2" xfId="10842" xr:uid="{00000000-0005-0000-0000-00006B100000}"/>
    <cellStyle name="Calculation 3 2 6 2 3" xfId="10843" xr:uid="{00000000-0005-0000-0000-00006C100000}"/>
    <cellStyle name="Calculation 3 2 6 3" xfId="10844" xr:uid="{00000000-0005-0000-0000-00006D100000}"/>
    <cellStyle name="Calculation 3 2 6 3 2" xfId="10845" xr:uid="{00000000-0005-0000-0000-00006E100000}"/>
    <cellStyle name="Calculation 3 2 6 3 3" xfId="10846" xr:uid="{00000000-0005-0000-0000-00006F100000}"/>
    <cellStyle name="Calculation 3 2 6 4" xfId="10847" xr:uid="{00000000-0005-0000-0000-000070100000}"/>
    <cellStyle name="Calculation 3 2 6 4 2" xfId="10848" xr:uid="{00000000-0005-0000-0000-000071100000}"/>
    <cellStyle name="Calculation 3 2 6 4 3" xfId="10849" xr:uid="{00000000-0005-0000-0000-000072100000}"/>
    <cellStyle name="Calculation 3 2 6 5" xfId="10850" xr:uid="{00000000-0005-0000-0000-000073100000}"/>
    <cellStyle name="Calculation 3 2 6 5 2" xfId="10851" xr:uid="{00000000-0005-0000-0000-000074100000}"/>
    <cellStyle name="Calculation 3 2 6 5 3" xfId="10852" xr:uid="{00000000-0005-0000-0000-000075100000}"/>
    <cellStyle name="Calculation 3 2 6 6" xfId="10853" xr:uid="{00000000-0005-0000-0000-000076100000}"/>
    <cellStyle name="Calculation 3 2 6 7" xfId="10854" xr:uid="{00000000-0005-0000-0000-000077100000}"/>
    <cellStyle name="Calculation 3 2 7" xfId="10855" xr:uid="{00000000-0005-0000-0000-000078100000}"/>
    <cellStyle name="Calculation 3 2 7 2" xfId="10856" xr:uid="{00000000-0005-0000-0000-000079100000}"/>
    <cellStyle name="Calculation 3 2 7 2 2" xfId="10857" xr:uid="{00000000-0005-0000-0000-00007A100000}"/>
    <cellStyle name="Calculation 3 2 7 2 3" xfId="10858" xr:uid="{00000000-0005-0000-0000-00007B100000}"/>
    <cellStyle name="Calculation 3 2 7 3" xfId="10859" xr:uid="{00000000-0005-0000-0000-00007C100000}"/>
    <cellStyle name="Calculation 3 2 7 3 2" xfId="10860" xr:uid="{00000000-0005-0000-0000-00007D100000}"/>
    <cellStyle name="Calculation 3 2 7 3 3" xfId="10861" xr:uid="{00000000-0005-0000-0000-00007E100000}"/>
    <cellStyle name="Calculation 3 2 7 4" xfId="10862" xr:uid="{00000000-0005-0000-0000-00007F100000}"/>
    <cellStyle name="Calculation 3 2 7 4 2" xfId="10863" xr:uid="{00000000-0005-0000-0000-000080100000}"/>
    <cellStyle name="Calculation 3 2 7 4 3" xfId="10864" xr:uid="{00000000-0005-0000-0000-000081100000}"/>
    <cellStyle name="Calculation 3 2 7 5" xfId="10865" xr:uid="{00000000-0005-0000-0000-000082100000}"/>
    <cellStyle name="Calculation 3 2 7 5 2" xfId="10866" xr:uid="{00000000-0005-0000-0000-000083100000}"/>
    <cellStyle name="Calculation 3 2 7 5 3" xfId="10867" xr:uid="{00000000-0005-0000-0000-000084100000}"/>
    <cellStyle name="Calculation 3 2 7 6" xfId="10868" xr:uid="{00000000-0005-0000-0000-000085100000}"/>
    <cellStyle name="Calculation 3 2 7 7" xfId="10869" xr:uid="{00000000-0005-0000-0000-000086100000}"/>
    <cellStyle name="Calculation 3 2 8" xfId="10870" xr:uid="{00000000-0005-0000-0000-000087100000}"/>
    <cellStyle name="Calculation 3 2 8 2" xfId="10871" xr:uid="{00000000-0005-0000-0000-000088100000}"/>
    <cellStyle name="Calculation 3 2 8 2 2" xfId="10872" xr:uid="{00000000-0005-0000-0000-000089100000}"/>
    <cellStyle name="Calculation 3 2 8 2 3" xfId="10873" xr:uid="{00000000-0005-0000-0000-00008A100000}"/>
    <cellStyle name="Calculation 3 2 8 3" xfId="10874" xr:uid="{00000000-0005-0000-0000-00008B100000}"/>
    <cellStyle name="Calculation 3 2 8 3 2" xfId="10875" xr:uid="{00000000-0005-0000-0000-00008C100000}"/>
    <cellStyle name="Calculation 3 2 8 3 3" xfId="10876" xr:uid="{00000000-0005-0000-0000-00008D100000}"/>
    <cellStyle name="Calculation 3 2 8 4" xfId="10877" xr:uid="{00000000-0005-0000-0000-00008E100000}"/>
    <cellStyle name="Calculation 3 2 8 4 2" xfId="10878" xr:uid="{00000000-0005-0000-0000-00008F100000}"/>
    <cellStyle name="Calculation 3 2 8 4 3" xfId="10879" xr:uid="{00000000-0005-0000-0000-000090100000}"/>
    <cellStyle name="Calculation 3 2 8 5" xfId="10880" xr:uid="{00000000-0005-0000-0000-000091100000}"/>
    <cellStyle name="Calculation 3 2 8 5 2" xfId="10881" xr:uid="{00000000-0005-0000-0000-000092100000}"/>
    <cellStyle name="Calculation 3 2 8 5 3" xfId="10882" xr:uid="{00000000-0005-0000-0000-000093100000}"/>
    <cellStyle name="Calculation 3 2 8 6" xfId="10883" xr:uid="{00000000-0005-0000-0000-000094100000}"/>
    <cellStyle name="Calculation 3 2 8 7" xfId="10884" xr:uid="{00000000-0005-0000-0000-000095100000}"/>
    <cellStyle name="Calculation 3 2 9" xfId="10885" xr:uid="{00000000-0005-0000-0000-000096100000}"/>
    <cellStyle name="Calculation 3 2 9 2" xfId="10886" xr:uid="{00000000-0005-0000-0000-000097100000}"/>
    <cellStyle name="Calculation 3 2 9 2 2" xfId="10887" xr:uid="{00000000-0005-0000-0000-000098100000}"/>
    <cellStyle name="Calculation 3 2 9 2 3" xfId="10888" xr:uid="{00000000-0005-0000-0000-000099100000}"/>
    <cellStyle name="Calculation 3 2 9 3" xfId="10889" xr:uid="{00000000-0005-0000-0000-00009A100000}"/>
    <cellStyle name="Calculation 3 2 9 3 2" xfId="10890" xr:uid="{00000000-0005-0000-0000-00009B100000}"/>
    <cellStyle name="Calculation 3 2 9 3 3" xfId="10891" xr:uid="{00000000-0005-0000-0000-00009C100000}"/>
    <cellStyle name="Calculation 3 2 9 4" xfId="10892" xr:uid="{00000000-0005-0000-0000-00009D100000}"/>
    <cellStyle name="Calculation 3 2 9 4 2" xfId="10893" xr:uid="{00000000-0005-0000-0000-00009E100000}"/>
    <cellStyle name="Calculation 3 2 9 4 3" xfId="10894" xr:uid="{00000000-0005-0000-0000-00009F100000}"/>
    <cellStyle name="Calculation 3 2 9 5" xfId="10895" xr:uid="{00000000-0005-0000-0000-0000A0100000}"/>
    <cellStyle name="Calculation 3 2 9 5 2" xfId="10896" xr:uid="{00000000-0005-0000-0000-0000A1100000}"/>
    <cellStyle name="Calculation 3 2 9 5 3" xfId="10897" xr:uid="{00000000-0005-0000-0000-0000A2100000}"/>
    <cellStyle name="Calculation 3 2 9 6" xfId="10898" xr:uid="{00000000-0005-0000-0000-0000A3100000}"/>
    <cellStyle name="Calculation 3 2 9 7" xfId="10899" xr:uid="{00000000-0005-0000-0000-0000A4100000}"/>
    <cellStyle name="Calculation 3 3" xfId="10900" xr:uid="{00000000-0005-0000-0000-0000A5100000}"/>
    <cellStyle name="Calculation 3 3 10" xfId="10901" xr:uid="{00000000-0005-0000-0000-0000A6100000}"/>
    <cellStyle name="Calculation 3 3 11" xfId="10902" xr:uid="{00000000-0005-0000-0000-0000A7100000}"/>
    <cellStyle name="Calculation 3 3 12" xfId="10903" xr:uid="{00000000-0005-0000-0000-0000A8100000}"/>
    <cellStyle name="Calculation 3 3 2" xfId="10904" xr:uid="{00000000-0005-0000-0000-0000A9100000}"/>
    <cellStyle name="Calculation 3 3 2 2" xfId="10905" xr:uid="{00000000-0005-0000-0000-0000AA100000}"/>
    <cellStyle name="Calculation 3 3 2 2 2" xfId="10906" xr:uid="{00000000-0005-0000-0000-0000AB100000}"/>
    <cellStyle name="Calculation 3 3 2 2 3" xfId="10907" xr:uid="{00000000-0005-0000-0000-0000AC100000}"/>
    <cellStyle name="Calculation 3 3 2 2 4" xfId="10908" xr:uid="{00000000-0005-0000-0000-0000AD100000}"/>
    <cellStyle name="Calculation 3 3 2 3" xfId="10909" xr:uid="{00000000-0005-0000-0000-0000AE100000}"/>
    <cellStyle name="Calculation 3 3 2 3 2" xfId="10910" xr:uid="{00000000-0005-0000-0000-0000AF100000}"/>
    <cellStyle name="Calculation 3 3 2 3 3" xfId="10911" xr:uid="{00000000-0005-0000-0000-0000B0100000}"/>
    <cellStyle name="Calculation 3 3 2 3 4" xfId="10912" xr:uid="{00000000-0005-0000-0000-0000B1100000}"/>
    <cellStyle name="Calculation 3 3 2 4" xfId="10913" xr:uid="{00000000-0005-0000-0000-0000B2100000}"/>
    <cellStyle name="Calculation 3 3 2 4 2" xfId="10914" xr:uid="{00000000-0005-0000-0000-0000B3100000}"/>
    <cellStyle name="Calculation 3 3 2 4 3" xfId="10915" xr:uid="{00000000-0005-0000-0000-0000B4100000}"/>
    <cellStyle name="Calculation 3 3 2 4 4" xfId="10916" xr:uid="{00000000-0005-0000-0000-0000B5100000}"/>
    <cellStyle name="Calculation 3 3 2 5" xfId="10917" xr:uid="{00000000-0005-0000-0000-0000B6100000}"/>
    <cellStyle name="Calculation 3 3 2 6" xfId="10918" xr:uid="{00000000-0005-0000-0000-0000B7100000}"/>
    <cellStyle name="Calculation 3 3 2 7" xfId="10919" xr:uid="{00000000-0005-0000-0000-0000B8100000}"/>
    <cellStyle name="Calculation 3 3 2 8" xfId="10920" xr:uid="{00000000-0005-0000-0000-0000B9100000}"/>
    <cellStyle name="Calculation 3 3 3" xfId="10921" xr:uid="{00000000-0005-0000-0000-0000BA100000}"/>
    <cellStyle name="Calculation 3 3 3 2" xfId="10922" xr:uid="{00000000-0005-0000-0000-0000BB100000}"/>
    <cellStyle name="Calculation 3 3 3 3" xfId="10923" xr:uid="{00000000-0005-0000-0000-0000BC100000}"/>
    <cellStyle name="Calculation 3 3 3 4" xfId="10924" xr:uid="{00000000-0005-0000-0000-0000BD100000}"/>
    <cellStyle name="Calculation 3 3 4" xfId="10925" xr:uid="{00000000-0005-0000-0000-0000BE100000}"/>
    <cellStyle name="Calculation 3 3 4 2" xfId="10926" xr:uid="{00000000-0005-0000-0000-0000BF100000}"/>
    <cellStyle name="Calculation 3 3 4 3" xfId="10927" xr:uid="{00000000-0005-0000-0000-0000C0100000}"/>
    <cellStyle name="Calculation 3 3 4 4" xfId="10928" xr:uid="{00000000-0005-0000-0000-0000C1100000}"/>
    <cellStyle name="Calculation 3 3 5" xfId="10929" xr:uid="{00000000-0005-0000-0000-0000C2100000}"/>
    <cellStyle name="Calculation 3 3 5 2" xfId="10930" xr:uid="{00000000-0005-0000-0000-0000C3100000}"/>
    <cellStyle name="Calculation 3 3 5 3" xfId="10931" xr:uid="{00000000-0005-0000-0000-0000C4100000}"/>
    <cellStyle name="Calculation 3 3 5 4" xfId="10932" xr:uid="{00000000-0005-0000-0000-0000C5100000}"/>
    <cellStyle name="Calculation 3 3 6" xfId="10933" xr:uid="{00000000-0005-0000-0000-0000C6100000}"/>
    <cellStyle name="Calculation 3 3 6 2" xfId="10934" xr:uid="{00000000-0005-0000-0000-0000C7100000}"/>
    <cellStyle name="Calculation 3 3 6 3" xfId="10935" xr:uid="{00000000-0005-0000-0000-0000C8100000}"/>
    <cellStyle name="Calculation 3 3 7" xfId="10936" xr:uid="{00000000-0005-0000-0000-0000C9100000}"/>
    <cellStyle name="Calculation 3 3 7 2" xfId="10937" xr:uid="{00000000-0005-0000-0000-0000CA100000}"/>
    <cellStyle name="Calculation 3 3 7 3" xfId="10938" xr:uid="{00000000-0005-0000-0000-0000CB100000}"/>
    <cellStyle name="Calculation 3 3 8" xfId="10939" xr:uid="{00000000-0005-0000-0000-0000CC100000}"/>
    <cellStyle name="Calculation 3 3 9" xfId="10940" xr:uid="{00000000-0005-0000-0000-0000CD100000}"/>
    <cellStyle name="Calculation 3 4" xfId="10941" xr:uid="{00000000-0005-0000-0000-0000CE100000}"/>
    <cellStyle name="Calculation 3 4 10" xfId="10942" xr:uid="{00000000-0005-0000-0000-0000CF100000}"/>
    <cellStyle name="Calculation 3 4 11" xfId="10943" xr:uid="{00000000-0005-0000-0000-0000D0100000}"/>
    <cellStyle name="Calculation 3 4 2" xfId="10944" xr:uid="{00000000-0005-0000-0000-0000D1100000}"/>
    <cellStyle name="Calculation 3 4 2 2" xfId="10945" xr:uid="{00000000-0005-0000-0000-0000D2100000}"/>
    <cellStyle name="Calculation 3 4 2 3" xfId="10946" xr:uid="{00000000-0005-0000-0000-0000D3100000}"/>
    <cellStyle name="Calculation 3 4 2 4" xfId="10947" xr:uid="{00000000-0005-0000-0000-0000D4100000}"/>
    <cellStyle name="Calculation 3 4 3" xfId="10948" xr:uid="{00000000-0005-0000-0000-0000D5100000}"/>
    <cellStyle name="Calculation 3 4 3 2" xfId="10949" xr:uid="{00000000-0005-0000-0000-0000D6100000}"/>
    <cellStyle name="Calculation 3 4 3 3" xfId="10950" xr:uid="{00000000-0005-0000-0000-0000D7100000}"/>
    <cellStyle name="Calculation 3 4 3 4" xfId="10951" xr:uid="{00000000-0005-0000-0000-0000D8100000}"/>
    <cellStyle name="Calculation 3 4 4" xfId="10952" xr:uid="{00000000-0005-0000-0000-0000D9100000}"/>
    <cellStyle name="Calculation 3 4 4 2" xfId="10953" xr:uid="{00000000-0005-0000-0000-0000DA100000}"/>
    <cellStyle name="Calculation 3 4 4 3" xfId="10954" xr:uid="{00000000-0005-0000-0000-0000DB100000}"/>
    <cellStyle name="Calculation 3 4 4 4" xfId="10955" xr:uid="{00000000-0005-0000-0000-0000DC100000}"/>
    <cellStyle name="Calculation 3 4 5" xfId="10956" xr:uid="{00000000-0005-0000-0000-0000DD100000}"/>
    <cellStyle name="Calculation 3 4 5 2" xfId="10957" xr:uid="{00000000-0005-0000-0000-0000DE100000}"/>
    <cellStyle name="Calculation 3 4 5 3" xfId="10958" xr:uid="{00000000-0005-0000-0000-0000DF100000}"/>
    <cellStyle name="Calculation 3 4 6" xfId="10959" xr:uid="{00000000-0005-0000-0000-0000E0100000}"/>
    <cellStyle name="Calculation 3 4 6 2" xfId="10960" xr:uid="{00000000-0005-0000-0000-0000E1100000}"/>
    <cellStyle name="Calculation 3 4 6 3" xfId="10961" xr:uid="{00000000-0005-0000-0000-0000E2100000}"/>
    <cellStyle name="Calculation 3 4 7" xfId="10962" xr:uid="{00000000-0005-0000-0000-0000E3100000}"/>
    <cellStyle name="Calculation 3 4 7 2" xfId="10963" xr:uid="{00000000-0005-0000-0000-0000E4100000}"/>
    <cellStyle name="Calculation 3 4 7 3" xfId="10964" xr:uid="{00000000-0005-0000-0000-0000E5100000}"/>
    <cellStyle name="Calculation 3 4 8" xfId="10965" xr:uid="{00000000-0005-0000-0000-0000E6100000}"/>
    <cellStyle name="Calculation 3 4 8 2" xfId="10966" xr:uid="{00000000-0005-0000-0000-0000E7100000}"/>
    <cellStyle name="Calculation 3 4 8 3" xfId="10967" xr:uid="{00000000-0005-0000-0000-0000E8100000}"/>
    <cellStyle name="Calculation 3 4 9" xfId="10968" xr:uid="{00000000-0005-0000-0000-0000E9100000}"/>
    <cellStyle name="Calculation 3 5" xfId="10969" xr:uid="{00000000-0005-0000-0000-0000EA100000}"/>
    <cellStyle name="Calculation 3 5 2" xfId="10970" xr:uid="{00000000-0005-0000-0000-0000EB100000}"/>
    <cellStyle name="Calculation 3 5 2 2" xfId="10971" xr:uid="{00000000-0005-0000-0000-0000EC100000}"/>
    <cellStyle name="Calculation 3 5 2 3" xfId="10972" xr:uid="{00000000-0005-0000-0000-0000ED100000}"/>
    <cellStyle name="Calculation 3 5 3" xfId="10973" xr:uid="{00000000-0005-0000-0000-0000EE100000}"/>
    <cellStyle name="Calculation 3 5 3 2" xfId="10974" xr:uid="{00000000-0005-0000-0000-0000EF100000}"/>
    <cellStyle name="Calculation 3 5 3 3" xfId="10975" xr:uid="{00000000-0005-0000-0000-0000F0100000}"/>
    <cellStyle name="Calculation 3 5 4" xfId="10976" xr:uid="{00000000-0005-0000-0000-0000F1100000}"/>
    <cellStyle name="Calculation 3 5 4 2" xfId="10977" xr:uid="{00000000-0005-0000-0000-0000F2100000}"/>
    <cellStyle name="Calculation 3 5 4 3" xfId="10978" xr:uid="{00000000-0005-0000-0000-0000F3100000}"/>
    <cellStyle name="Calculation 3 5 5" xfId="10979" xr:uid="{00000000-0005-0000-0000-0000F4100000}"/>
    <cellStyle name="Calculation 3 5 5 2" xfId="10980" xr:uid="{00000000-0005-0000-0000-0000F5100000}"/>
    <cellStyle name="Calculation 3 5 5 3" xfId="10981" xr:uid="{00000000-0005-0000-0000-0000F6100000}"/>
    <cellStyle name="Calculation 3 5 6" xfId="10982" xr:uid="{00000000-0005-0000-0000-0000F7100000}"/>
    <cellStyle name="Calculation 3 5 7" xfId="10983" xr:uid="{00000000-0005-0000-0000-0000F8100000}"/>
    <cellStyle name="Calculation 3 5 8" xfId="10984" xr:uid="{00000000-0005-0000-0000-0000F9100000}"/>
    <cellStyle name="Calculation 3 6" xfId="10985" xr:uid="{00000000-0005-0000-0000-0000FA100000}"/>
    <cellStyle name="Calculation 3 6 2" xfId="10986" xr:uid="{00000000-0005-0000-0000-0000FB100000}"/>
    <cellStyle name="Calculation 3 6 3" xfId="10987" xr:uid="{00000000-0005-0000-0000-0000FC100000}"/>
    <cellStyle name="Calculation 3 6 4" xfId="10988" xr:uid="{00000000-0005-0000-0000-0000FD100000}"/>
    <cellStyle name="Calculation 3 7" xfId="10989" xr:uid="{00000000-0005-0000-0000-0000FE100000}"/>
    <cellStyle name="Calculation 3 7 2" xfId="10990" xr:uid="{00000000-0005-0000-0000-0000FF100000}"/>
    <cellStyle name="Calculation 3 7 3" xfId="10991" xr:uid="{00000000-0005-0000-0000-000000110000}"/>
    <cellStyle name="Calculation 3 8" xfId="10992" xr:uid="{00000000-0005-0000-0000-000001110000}"/>
    <cellStyle name="Calculation 3 8 2" xfId="10993" xr:uid="{00000000-0005-0000-0000-000002110000}"/>
    <cellStyle name="Calculation 3 8 3" xfId="10994" xr:uid="{00000000-0005-0000-0000-000003110000}"/>
    <cellStyle name="Calculation 3 9" xfId="10995" xr:uid="{00000000-0005-0000-0000-000004110000}"/>
    <cellStyle name="Calculation 4" xfId="661" xr:uid="{00000000-0005-0000-0000-000005110000}"/>
    <cellStyle name="Calculation 4 10" xfId="10996" xr:uid="{00000000-0005-0000-0000-000006110000}"/>
    <cellStyle name="Calculation 4 2" xfId="662" xr:uid="{00000000-0005-0000-0000-000007110000}"/>
    <cellStyle name="Calculation 4 2 10" xfId="10997" xr:uid="{00000000-0005-0000-0000-000008110000}"/>
    <cellStyle name="Calculation 4 2 10 2" xfId="10998" xr:uid="{00000000-0005-0000-0000-000009110000}"/>
    <cellStyle name="Calculation 4 2 10 2 2" xfId="10999" xr:uid="{00000000-0005-0000-0000-00000A110000}"/>
    <cellStyle name="Calculation 4 2 10 2 3" xfId="11000" xr:uid="{00000000-0005-0000-0000-00000B110000}"/>
    <cellStyle name="Calculation 4 2 10 3" xfId="11001" xr:uid="{00000000-0005-0000-0000-00000C110000}"/>
    <cellStyle name="Calculation 4 2 10 3 2" xfId="11002" xr:uid="{00000000-0005-0000-0000-00000D110000}"/>
    <cellStyle name="Calculation 4 2 10 3 3" xfId="11003" xr:uid="{00000000-0005-0000-0000-00000E110000}"/>
    <cellStyle name="Calculation 4 2 10 4" xfId="11004" xr:uid="{00000000-0005-0000-0000-00000F110000}"/>
    <cellStyle name="Calculation 4 2 10 4 2" xfId="11005" xr:uid="{00000000-0005-0000-0000-000010110000}"/>
    <cellStyle name="Calculation 4 2 10 4 3" xfId="11006" xr:uid="{00000000-0005-0000-0000-000011110000}"/>
    <cellStyle name="Calculation 4 2 10 5" xfId="11007" xr:uid="{00000000-0005-0000-0000-000012110000}"/>
    <cellStyle name="Calculation 4 2 10 5 2" xfId="11008" xr:uid="{00000000-0005-0000-0000-000013110000}"/>
    <cellStyle name="Calculation 4 2 10 5 3" xfId="11009" xr:uid="{00000000-0005-0000-0000-000014110000}"/>
    <cellStyle name="Calculation 4 2 10 6" xfId="11010" xr:uid="{00000000-0005-0000-0000-000015110000}"/>
    <cellStyle name="Calculation 4 2 10 7" xfId="11011" xr:uid="{00000000-0005-0000-0000-000016110000}"/>
    <cellStyle name="Calculation 4 2 11" xfId="11012" xr:uid="{00000000-0005-0000-0000-000017110000}"/>
    <cellStyle name="Calculation 4 2 11 2" xfId="11013" xr:uid="{00000000-0005-0000-0000-000018110000}"/>
    <cellStyle name="Calculation 4 2 11 2 2" xfId="11014" xr:uid="{00000000-0005-0000-0000-000019110000}"/>
    <cellStyle name="Calculation 4 2 11 2 3" xfId="11015" xr:uid="{00000000-0005-0000-0000-00001A110000}"/>
    <cellStyle name="Calculation 4 2 11 3" xfId="11016" xr:uid="{00000000-0005-0000-0000-00001B110000}"/>
    <cellStyle name="Calculation 4 2 11 3 2" xfId="11017" xr:uid="{00000000-0005-0000-0000-00001C110000}"/>
    <cellStyle name="Calculation 4 2 11 3 3" xfId="11018" xr:uid="{00000000-0005-0000-0000-00001D110000}"/>
    <cellStyle name="Calculation 4 2 11 4" xfId="11019" xr:uid="{00000000-0005-0000-0000-00001E110000}"/>
    <cellStyle name="Calculation 4 2 11 4 2" xfId="11020" xr:uid="{00000000-0005-0000-0000-00001F110000}"/>
    <cellStyle name="Calculation 4 2 11 4 3" xfId="11021" xr:uid="{00000000-0005-0000-0000-000020110000}"/>
    <cellStyle name="Calculation 4 2 11 5" xfId="11022" xr:uid="{00000000-0005-0000-0000-000021110000}"/>
    <cellStyle name="Calculation 4 2 11 5 2" xfId="11023" xr:uid="{00000000-0005-0000-0000-000022110000}"/>
    <cellStyle name="Calculation 4 2 11 5 3" xfId="11024" xr:uid="{00000000-0005-0000-0000-000023110000}"/>
    <cellStyle name="Calculation 4 2 11 6" xfId="11025" xr:uid="{00000000-0005-0000-0000-000024110000}"/>
    <cellStyle name="Calculation 4 2 11 7" xfId="11026" xr:uid="{00000000-0005-0000-0000-000025110000}"/>
    <cellStyle name="Calculation 4 2 12" xfId="11027" xr:uid="{00000000-0005-0000-0000-000026110000}"/>
    <cellStyle name="Calculation 4 2 12 2" xfId="11028" xr:uid="{00000000-0005-0000-0000-000027110000}"/>
    <cellStyle name="Calculation 4 2 12 2 2" xfId="11029" xr:uid="{00000000-0005-0000-0000-000028110000}"/>
    <cellStyle name="Calculation 4 2 12 2 3" xfId="11030" xr:uid="{00000000-0005-0000-0000-000029110000}"/>
    <cellStyle name="Calculation 4 2 12 3" xfId="11031" xr:uid="{00000000-0005-0000-0000-00002A110000}"/>
    <cellStyle name="Calculation 4 2 12 3 2" xfId="11032" xr:uid="{00000000-0005-0000-0000-00002B110000}"/>
    <cellStyle name="Calculation 4 2 12 3 3" xfId="11033" xr:uid="{00000000-0005-0000-0000-00002C110000}"/>
    <cellStyle name="Calculation 4 2 12 4" xfId="11034" xr:uid="{00000000-0005-0000-0000-00002D110000}"/>
    <cellStyle name="Calculation 4 2 12 4 2" xfId="11035" xr:uid="{00000000-0005-0000-0000-00002E110000}"/>
    <cellStyle name="Calculation 4 2 12 4 3" xfId="11036" xr:uid="{00000000-0005-0000-0000-00002F110000}"/>
    <cellStyle name="Calculation 4 2 12 5" xfId="11037" xr:uid="{00000000-0005-0000-0000-000030110000}"/>
    <cellStyle name="Calculation 4 2 12 5 2" xfId="11038" xr:uid="{00000000-0005-0000-0000-000031110000}"/>
    <cellStyle name="Calculation 4 2 12 5 3" xfId="11039" xr:uid="{00000000-0005-0000-0000-000032110000}"/>
    <cellStyle name="Calculation 4 2 12 6" xfId="11040" xr:uid="{00000000-0005-0000-0000-000033110000}"/>
    <cellStyle name="Calculation 4 2 12 7" xfId="11041" xr:uid="{00000000-0005-0000-0000-000034110000}"/>
    <cellStyle name="Calculation 4 2 13" xfId="11042" xr:uid="{00000000-0005-0000-0000-000035110000}"/>
    <cellStyle name="Calculation 4 2 13 2" xfId="11043" xr:uid="{00000000-0005-0000-0000-000036110000}"/>
    <cellStyle name="Calculation 4 2 13 2 2" xfId="11044" xr:uid="{00000000-0005-0000-0000-000037110000}"/>
    <cellStyle name="Calculation 4 2 13 2 3" xfId="11045" xr:uid="{00000000-0005-0000-0000-000038110000}"/>
    <cellStyle name="Calculation 4 2 13 3" xfId="11046" xr:uid="{00000000-0005-0000-0000-000039110000}"/>
    <cellStyle name="Calculation 4 2 13 3 2" xfId="11047" xr:uid="{00000000-0005-0000-0000-00003A110000}"/>
    <cellStyle name="Calculation 4 2 13 3 3" xfId="11048" xr:uid="{00000000-0005-0000-0000-00003B110000}"/>
    <cellStyle name="Calculation 4 2 13 4" xfId="11049" xr:uid="{00000000-0005-0000-0000-00003C110000}"/>
    <cellStyle name="Calculation 4 2 13 4 2" xfId="11050" xr:uid="{00000000-0005-0000-0000-00003D110000}"/>
    <cellStyle name="Calculation 4 2 13 4 3" xfId="11051" xr:uid="{00000000-0005-0000-0000-00003E110000}"/>
    <cellStyle name="Calculation 4 2 13 5" xfId="11052" xr:uid="{00000000-0005-0000-0000-00003F110000}"/>
    <cellStyle name="Calculation 4 2 13 5 2" xfId="11053" xr:uid="{00000000-0005-0000-0000-000040110000}"/>
    <cellStyle name="Calculation 4 2 13 5 3" xfId="11054" xr:uid="{00000000-0005-0000-0000-000041110000}"/>
    <cellStyle name="Calculation 4 2 13 6" xfId="11055" xr:uid="{00000000-0005-0000-0000-000042110000}"/>
    <cellStyle name="Calculation 4 2 13 7" xfId="11056" xr:uid="{00000000-0005-0000-0000-000043110000}"/>
    <cellStyle name="Calculation 4 2 14" xfId="11057" xr:uid="{00000000-0005-0000-0000-000044110000}"/>
    <cellStyle name="Calculation 4 2 14 2" xfId="11058" xr:uid="{00000000-0005-0000-0000-000045110000}"/>
    <cellStyle name="Calculation 4 2 14 2 2" xfId="11059" xr:uid="{00000000-0005-0000-0000-000046110000}"/>
    <cellStyle name="Calculation 4 2 14 2 3" xfId="11060" xr:uid="{00000000-0005-0000-0000-000047110000}"/>
    <cellStyle name="Calculation 4 2 14 3" xfId="11061" xr:uid="{00000000-0005-0000-0000-000048110000}"/>
    <cellStyle name="Calculation 4 2 14 3 2" xfId="11062" xr:uid="{00000000-0005-0000-0000-000049110000}"/>
    <cellStyle name="Calculation 4 2 14 3 3" xfId="11063" xr:uid="{00000000-0005-0000-0000-00004A110000}"/>
    <cellStyle name="Calculation 4 2 14 4" xfId="11064" xr:uid="{00000000-0005-0000-0000-00004B110000}"/>
    <cellStyle name="Calculation 4 2 14 4 2" xfId="11065" xr:uid="{00000000-0005-0000-0000-00004C110000}"/>
    <cellStyle name="Calculation 4 2 14 4 3" xfId="11066" xr:uid="{00000000-0005-0000-0000-00004D110000}"/>
    <cellStyle name="Calculation 4 2 14 5" xfId="11067" xr:uid="{00000000-0005-0000-0000-00004E110000}"/>
    <cellStyle name="Calculation 4 2 14 5 2" xfId="11068" xr:uid="{00000000-0005-0000-0000-00004F110000}"/>
    <cellStyle name="Calculation 4 2 14 5 3" xfId="11069" xr:uid="{00000000-0005-0000-0000-000050110000}"/>
    <cellStyle name="Calculation 4 2 14 6" xfId="11070" xr:uid="{00000000-0005-0000-0000-000051110000}"/>
    <cellStyle name="Calculation 4 2 14 7" xfId="11071" xr:uid="{00000000-0005-0000-0000-000052110000}"/>
    <cellStyle name="Calculation 4 2 15" xfId="11072" xr:uid="{00000000-0005-0000-0000-000053110000}"/>
    <cellStyle name="Calculation 4 2 15 2" xfId="11073" xr:uid="{00000000-0005-0000-0000-000054110000}"/>
    <cellStyle name="Calculation 4 2 15 2 2" xfId="11074" xr:uid="{00000000-0005-0000-0000-000055110000}"/>
    <cellStyle name="Calculation 4 2 15 2 3" xfId="11075" xr:uid="{00000000-0005-0000-0000-000056110000}"/>
    <cellStyle name="Calculation 4 2 15 3" xfId="11076" xr:uid="{00000000-0005-0000-0000-000057110000}"/>
    <cellStyle name="Calculation 4 2 15 3 2" xfId="11077" xr:uid="{00000000-0005-0000-0000-000058110000}"/>
    <cellStyle name="Calculation 4 2 15 3 3" xfId="11078" xr:uid="{00000000-0005-0000-0000-000059110000}"/>
    <cellStyle name="Calculation 4 2 15 4" xfId="11079" xr:uid="{00000000-0005-0000-0000-00005A110000}"/>
    <cellStyle name="Calculation 4 2 15 4 2" xfId="11080" xr:uid="{00000000-0005-0000-0000-00005B110000}"/>
    <cellStyle name="Calculation 4 2 15 4 3" xfId="11081" xr:uid="{00000000-0005-0000-0000-00005C110000}"/>
    <cellStyle name="Calculation 4 2 15 5" xfId="11082" xr:uid="{00000000-0005-0000-0000-00005D110000}"/>
    <cellStyle name="Calculation 4 2 15 5 2" xfId="11083" xr:uid="{00000000-0005-0000-0000-00005E110000}"/>
    <cellStyle name="Calculation 4 2 15 5 3" xfId="11084" xr:uid="{00000000-0005-0000-0000-00005F110000}"/>
    <cellStyle name="Calculation 4 2 15 6" xfId="11085" xr:uid="{00000000-0005-0000-0000-000060110000}"/>
    <cellStyle name="Calculation 4 2 15 7" xfId="11086" xr:uid="{00000000-0005-0000-0000-000061110000}"/>
    <cellStyle name="Calculation 4 2 16" xfId="11087" xr:uid="{00000000-0005-0000-0000-000062110000}"/>
    <cellStyle name="Calculation 4 2 16 2" xfId="11088" xr:uid="{00000000-0005-0000-0000-000063110000}"/>
    <cellStyle name="Calculation 4 2 16 2 2" xfId="11089" xr:uid="{00000000-0005-0000-0000-000064110000}"/>
    <cellStyle name="Calculation 4 2 16 2 3" xfId="11090" xr:uid="{00000000-0005-0000-0000-000065110000}"/>
    <cellStyle name="Calculation 4 2 16 3" xfId="11091" xr:uid="{00000000-0005-0000-0000-000066110000}"/>
    <cellStyle name="Calculation 4 2 16 3 2" xfId="11092" xr:uid="{00000000-0005-0000-0000-000067110000}"/>
    <cellStyle name="Calculation 4 2 16 3 3" xfId="11093" xr:uid="{00000000-0005-0000-0000-000068110000}"/>
    <cellStyle name="Calculation 4 2 16 4" xfId="11094" xr:uid="{00000000-0005-0000-0000-000069110000}"/>
    <cellStyle name="Calculation 4 2 16 4 2" xfId="11095" xr:uid="{00000000-0005-0000-0000-00006A110000}"/>
    <cellStyle name="Calculation 4 2 16 4 3" xfId="11096" xr:uid="{00000000-0005-0000-0000-00006B110000}"/>
    <cellStyle name="Calculation 4 2 16 5" xfId="11097" xr:uid="{00000000-0005-0000-0000-00006C110000}"/>
    <cellStyle name="Calculation 4 2 16 5 2" xfId="11098" xr:uid="{00000000-0005-0000-0000-00006D110000}"/>
    <cellStyle name="Calculation 4 2 16 5 3" xfId="11099" xr:uid="{00000000-0005-0000-0000-00006E110000}"/>
    <cellStyle name="Calculation 4 2 16 6" xfId="11100" xr:uid="{00000000-0005-0000-0000-00006F110000}"/>
    <cellStyle name="Calculation 4 2 16 7" xfId="11101" xr:uid="{00000000-0005-0000-0000-000070110000}"/>
    <cellStyle name="Calculation 4 2 17" xfId="11102" xr:uid="{00000000-0005-0000-0000-000071110000}"/>
    <cellStyle name="Calculation 4 2 17 2" xfId="11103" xr:uid="{00000000-0005-0000-0000-000072110000}"/>
    <cellStyle name="Calculation 4 2 17 2 2" xfId="11104" xr:uid="{00000000-0005-0000-0000-000073110000}"/>
    <cellStyle name="Calculation 4 2 17 2 3" xfId="11105" xr:uid="{00000000-0005-0000-0000-000074110000}"/>
    <cellStyle name="Calculation 4 2 17 3" xfId="11106" xr:uid="{00000000-0005-0000-0000-000075110000}"/>
    <cellStyle name="Calculation 4 2 17 3 2" xfId="11107" xr:uid="{00000000-0005-0000-0000-000076110000}"/>
    <cellStyle name="Calculation 4 2 17 3 3" xfId="11108" xr:uid="{00000000-0005-0000-0000-000077110000}"/>
    <cellStyle name="Calculation 4 2 17 4" xfId="11109" xr:uid="{00000000-0005-0000-0000-000078110000}"/>
    <cellStyle name="Calculation 4 2 17 4 2" xfId="11110" xr:uid="{00000000-0005-0000-0000-000079110000}"/>
    <cellStyle name="Calculation 4 2 17 4 3" xfId="11111" xr:uid="{00000000-0005-0000-0000-00007A110000}"/>
    <cellStyle name="Calculation 4 2 17 5" xfId="11112" xr:uid="{00000000-0005-0000-0000-00007B110000}"/>
    <cellStyle name="Calculation 4 2 17 5 2" xfId="11113" xr:uid="{00000000-0005-0000-0000-00007C110000}"/>
    <cellStyle name="Calculation 4 2 17 5 3" xfId="11114" xr:uid="{00000000-0005-0000-0000-00007D110000}"/>
    <cellStyle name="Calculation 4 2 17 6" xfId="11115" xr:uid="{00000000-0005-0000-0000-00007E110000}"/>
    <cellStyle name="Calculation 4 2 17 7" xfId="11116" xr:uid="{00000000-0005-0000-0000-00007F110000}"/>
    <cellStyle name="Calculation 4 2 18" xfId="11117" xr:uid="{00000000-0005-0000-0000-000080110000}"/>
    <cellStyle name="Calculation 4 2 18 2" xfId="11118" xr:uid="{00000000-0005-0000-0000-000081110000}"/>
    <cellStyle name="Calculation 4 2 18 2 2" xfId="11119" xr:uid="{00000000-0005-0000-0000-000082110000}"/>
    <cellStyle name="Calculation 4 2 18 2 3" xfId="11120" xr:uid="{00000000-0005-0000-0000-000083110000}"/>
    <cellStyle name="Calculation 4 2 18 3" xfId="11121" xr:uid="{00000000-0005-0000-0000-000084110000}"/>
    <cellStyle name="Calculation 4 2 18 3 2" xfId="11122" xr:uid="{00000000-0005-0000-0000-000085110000}"/>
    <cellStyle name="Calculation 4 2 18 3 3" xfId="11123" xr:uid="{00000000-0005-0000-0000-000086110000}"/>
    <cellStyle name="Calculation 4 2 18 4" xfId="11124" xr:uid="{00000000-0005-0000-0000-000087110000}"/>
    <cellStyle name="Calculation 4 2 18 4 2" xfId="11125" xr:uid="{00000000-0005-0000-0000-000088110000}"/>
    <cellStyle name="Calculation 4 2 18 4 3" xfId="11126" xr:uid="{00000000-0005-0000-0000-000089110000}"/>
    <cellStyle name="Calculation 4 2 18 5" xfId="11127" xr:uid="{00000000-0005-0000-0000-00008A110000}"/>
    <cellStyle name="Calculation 4 2 18 5 2" xfId="11128" xr:uid="{00000000-0005-0000-0000-00008B110000}"/>
    <cellStyle name="Calculation 4 2 18 5 3" xfId="11129" xr:uid="{00000000-0005-0000-0000-00008C110000}"/>
    <cellStyle name="Calculation 4 2 18 6" xfId="11130" xr:uid="{00000000-0005-0000-0000-00008D110000}"/>
    <cellStyle name="Calculation 4 2 18 7" xfId="11131" xr:uid="{00000000-0005-0000-0000-00008E110000}"/>
    <cellStyle name="Calculation 4 2 19" xfId="11132" xr:uid="{00000000-0005-0000-0000-00008F110000}"/>
    <cellStyle name="Calculation 4 2 19 2" xfId="11133" xr:uid="{00000000-0005-0000-0000-000090110000}"/>
    <cellStyle name="Calculation 4 2 19 3" xfId="11134" xr:uid="{00000000-0005-0000-0000-000091110000}"/>
    <cellStyle name="Calculation 4 2 2" xfId="11135" xr:uid="{00000000-0005-0000-0000-000092110000}"/>
    <cellStyle name="Calculation 4 2 2 10" xfId="11136" xr:uid="{00000000-0005-0000-0000-000093110000}"/>
    <cellStyle name="Calculation 4 2 2 11" xfId="11137" xr:uid="{00000000-0005-0000-0000-000094110000}"/>
    <cellStyle name="Calculation 4 2 2 2" xfId="11138" xr:uid="{00000000-0005-0000-0000-000095110000}"/>
    <cellStyle name="Calculation 4 2 2 2 2" xfId="11139" xr:uid="{00000000-0005-0000-0000-000096110000}"/>
    <cellStyle name="Calculation 4 2 2 2 3" xfId="11140" xr:uid="{00000000-0005-0000-0000-000097110000}"/>
    <cellStyle name="Calculation 4 2 2 2 4" xfId="11141" xr:uid="{00000000-0005-0000-0000-000098110000}"/>
    <cellStyle name="Calculation 4 2 2 3" xfId="11142" xr:uid="{00000000-0005-0000-0000-000099110000}"/>
    <cellStyle name="Calculation 4 2 2 3 2" xfId="11143" xr:uid="{00000000-0005-0000-0000-00009A110000}"/>
    <cellStyle name="Calculation 4 2 2 3 3" xfId="11144" xr:uid="{00000000-0005-0000-0000-00009B110000}"/>
    <cellStyle name="Calculation 4 2 2 3 4" xfId="11145" xr:uid="{00000000-0005-0000-0000-00009C110000}"/>
    <cellStyle name="Calculation 4 2 2 4" xfId="11146" xr:uid="{00000000-0005-0000-0000-00009D110000}"/>
    <cellStyle name="Calculation 4 2 2 4 2" xfId="11147" xr:uid="{00000000-0005-0000-0000-00009E110000}"/>
    <cellStyle name="Calculation 4 2 2 4 3" xfId="11148" xr:uid="{00000000-0005-0000-0000-00009F110000}"/>
    <cellStyle name="Calculation 4 2 2 4 4" xfId="11149" xr:uid="{00000000-0005-0000-0000-0000A0110000}"/>
    <cellStyle name="Calculation 4 2 2 5" xfId="11150" xr:uid="{00000000-0005-0000-0000-0000A1110000}"/>
    <cellStyle name="Calculation 4 2 2 5 2" xfId="11151" xr:uid="{00000000-0005-0000-0000-0000A2110000}"/>
    <cellStyle name="Calculation 4 2 2 5 3" xfId="11152" xr:uid="{00000000-0005-0000-0000-0000A3110000}"/>
    <cellStyle name="Calculation 4 2 2 6" xfId="11153" xr:uid="{00000000-0005-0000-0000-0000A4110000}"/>
    <cellStyle name="Calculation 4 2 2 6 2" xfId="11154" xr:uid="{00000000-0005-0000-0000-0000A5110000}"/>
    <cellStyle name="Calculation 4 2 2 6 3" xfId="11155" xr:uid="{00000000-0005-0000-0000-0000A6110000}"/>
    <cellStyle name="Calculation 4 2 2 7" xfId="11156" xr:uid="{00000000-0005-0000-0000-0000A7110000}"/>
    <cellStyle name="Calculation 4 2 2 7 2" xfId="11157" xr:uid="{00000000-0005-0000-0000-0000A8110000}"/>
    <cellStyle name="Calculation 4 2 2 7 3" xfId="11158" xr:uid="{00000000-0005-0000-0000-0000A9110000}"/>
    <cellStyle name="Calculation 4 2 2 8" xfId="11159" xr:uid="{00000000-0005-0000-0000-0000AA110000}"/>
    <cellStyle name="Calculation 4 2 2 9" xfId="11160" xr:uid="{00000000-0005-0000-0000-0000AB110000}"/>
    <cellStyle name="Calculation 4 2 20" xfId="11161" xr:uid="{00000000-0005-0000-0000-0000AC110000}"/>
    <cellStyle name="Calculation 4 2 20 2" xfId="11162" xr:uid="{00000000-0005-0000-0000-0000AD110000}"/>
    <cellStyle name="Calculation 4 2 20 3" xfId="11163" xr:uid="{00000000-0005-0000-0000-0000AE110000}"/>
    <cellStyle name="Calculation 4 2 21" xfId="11164" xr:uid="{00000000-0005-0000-0000-0000AF110000}"/>
    <cellStyle name="Calculation 4 2 21 2" xfId="11165" xr:uid="{00000000-0005-0000-0000-0000B0110000}"/>
    <cellStyle name="Calculation 4 2 21 3" xfId="11166" xr:uid="{00000000-0005-0000-0000-0000B1110000}"/>
    <cellStyle name="Calculation 4 2 22" xfId="11167" xr:uid="{00000000-0005-0000-0000-0000B2110000}"/>
    <cellStyle name="Calculation 4 2 3" xfId="11168" xr:uid="{00000000-0005-0000-0000-0000B3110000}"/>
    <cellStyle name="Calculation 4 2 3 2" xfId="11169" xr:uid="{00000000-0005-0000-0000-0000B4110000}"/>
    <cellStyle name="Calculation 4 2 3 2 2" xfId="11170" xr:uid="{00000000-0005-0000-0000-0000B5110000}"/>
    <cellStyle name="Calculation 4 2 3 2 3" xfId="11171" xr:uid="{00000000-0005-0000-0000-0000B6110000}"/>
    <cellStyle name="Calculation 4 2 3 3" xfId="11172" xr:uid="{00000000-0005-0000-0000-0000B7110000}"/>
    <cellStyle name="Calculation 4 2 3 3 2" xfId="11173" xr:uid="{00000000-0005-0000-0000-0000B8110000}"/>
    <cellStyle name="Calculation 4 2 3 3 3" xfId="11174" xr:uid="{00000000-0005-0000-0000-0000B9110000}"/>
    <cellStyle name="Calculation 4 2 3 4" xfId="11175" xr:uid="{00000000-0005-0000-0000-0000BA110000}"/>
    <cellStyle name="Calculation 4 2 3 4 2" xfId="11176" xr:uid="{00000000-0005-0000-0000-0000BB110000}"/>
    <cellStyle name="Calculation 4 2 3 4 3" xfId="11177" xr:uid="{00000000-0005-0000-0000-0000BC110000}"/>
    <cellStyle name="Calculation 4 2 3 5" xfId="11178" xr:uid="{00000000-0005-0000-0000-0000BD110000}"/>
    <cellStyle name="Calculation 4 2 3 5 2" xfId="11179" xr:uid="{00000000-0005-0000-0000-0000BE110000}"/>
    <cellStyle name="Calculation 4 2 3 5 3" xfId="11180" xr:uid="{00000000-0005-0000-0000-0000BF110000}"/>
    <cellStyle name="Calculation 4 2 3 6" xfId="11181" xr:uid="{00000000-0005-0000-0000-0000C0110000}"/>
    <cellStyle name="Calculation 4 2 3 7" xfId="11182" xr:uid="{00000000-0005-0000-0000-0000C1110000}"/>
    <cellStyle name="Calculation 4 2 4" xfId="11183" xr:uid="{00000000-0005-0000-0000-0000C2110000}"/>
    <cellStyle name="Calculation 4 2 4 2" xfId="11184" xr:uid="{00000000-0005-0000-0000-0000C3110000}"/>
    <cellStyle name="Calculation 4 2 4 2 2" xfId="11185" xr:uid="{00000000-0005-0000-0000-0000C4110000}"/>
    <cellStyle name="Calculation 4 2 4 2 3" xfId="11186" xr:uid="{00000000-0005-0000-0000-0000C5110000}"/>
    <cellStyle name="Calculation 4 2 4 3" xfId="11187" xr:uid="{00000000-0005-0000-0000-0000C6110000}"/>
    <cellStyle name="Calculation 4 2 4 3 2" xfId="11188" xr:uid="{00000000-0005-0000-0000-0000C7110000}"/>
    <cellStyle name="Calculation 4 2 4 3 3" xfId="11189" xr:uid="{00000000-0005-0000-0000-0000C8110000}"/>
    <cellStyle name="Calculation 4 2 4 4" xfId="11190" xr:uid="{00000000-0005-0000-0000-0000C9110000}"/>
    <cellStyle name="Calculation 4 2 4 4 2" xfId="11191" xr:uid="{00000000-0005-0000-0000-0000CA110000}"/>
    <cellStyle name="Calculation 4 2 4 4 3" xfId="11192" xr:uid="{00000000-0005-0000-0000-0000CB110000}"/>
    <cellStyle name="Calculation 4 2 4 5" xfId="11193" xr:uid="{00000000-0005-0000-0000-0000CC110000}"/>
    <cellStyle name="Calculation 4 2 4 5 2" xfId="11194" xr:uid="{00000000-0005-0000-0000-0000CD110000}"/>
    <cellStyle name="Calculation 4 2 4 5 3" xfId="11195" xr:uid="{00000000-0005-0000-0000-0000CE110000}"/>
    <cellStyle name="Calculation 4 2 4 6" xfId="11196" xr:uid="{00000000-0005-0000-0000-0000CF110000}"/>
    <cellStyle name="Calculation 4 2 4 7" xfId="11197" xr:uid="{00000000-0005-0000-0000-0000D0110000}"/>
    <cellStyle name="Calculation 4 2 5" xfId="11198" xr:uid="{00000000-0005-0000-0000-0000D1110000}"/>
    <cellStyle name="Calculation 4 2 5 2" xfId="11199" xr:uid="{00000000-0005-0000-0000-0000D2110000}"/>
    <cellStyle name="Calculation 4 2 5 2 2" xfId="11200" xr:uid="{00000000-0005-0000-0000-0000D3110000}"/>
    <cellStyle name="Calculation 4 2 5 2 3" xfId="11201" xr:uid="{00000000-0005-0000-0000-0000D4110000}"/>
    <cellStyle name="Calculation 4 2 5 3" xfId="11202" xr:uid="{00000000-0005-0000-0000-0000D5110000}"/>
    <cellStyle name="Calculation 4 2 5 3 2" xfId="11203" xr:uid="{00000000-0005-0000-0000-0000D6110000}"/>
    <cellStyle name="Calculation 4 2 5 3 3" xfId="11204" xr:uid="{00000000-0005-0000-0000-0000D7110000}"/>
    <cellStyle name="Calculation 4 2 5 4" xfId="11205" xr:uid="{00000000-0005-0000-0000-0000D8110000}"/>
    <cellStyle name="Calculation 4 2 5 4 2" xfId="11206" xr:uid="{00000000-0005-0000-0000-0000D9110000}"/>
    <cellStyle name="Calculation 4 2 5 4 3" xfId="11207" xr:uid="{00000000-0005-0000-0000-0000DA110000}"/>
    <cellStyle name="Calculation 4 2 5 5" xfId="11208" xr:uid="{00000000-0005-0000-0000-0000DB110000}"/>
    <cellStyle name="Calculation 4 2 5 5 2" xfId="11209" xr:uid="{00000000-0005-0000-0000-0000DC110000}"/>
    <cellStyle name="Calculation 4 2 5 5 3" xfId="11210" xr:uid="{00000000-0005-0000-0000-0000DD110000}"/>
    <cellStyle name="Calculation 4 2 5 6" xfId="11211" xr:uid="{00000000-0005-0000-0000-0000DE110000}"/>
    <cellStyle name="Calculation 4 2 5 7" xfId="11212" xr:uid="{00000000-0005-0000-0000-0000DF110000}"/>
    <cellStyle name="Calculation 4 2 6" xfId="11213" xr:uid="{00000000-0005-0000-0000-0000E0110000}"/>
    <cellStyle name="Calculation 4 2 6 2" xfId="11214" xr:uid="{00000000-0005-0000-0000-0000E1110000}"/>
    <cellStyle name="Calculation 4 2 6 2 2" xfId="11215" xr:uid="{00000000-0005-0000-0000-0000E2110000}"/>
    <cellStyle name="Calculation 4 2 6 2 3" xfId="11216" xr:uid="{00000000-0005-0000-0000-0000E3110000}"/>
    <cellStyle name="Calculation 4 2 6 3" xfId="11217" xr:uid="{00000000-0005-0000-0000-0000E4110000}"/>
    <cellStyle name="Calculation 4 2 6 3 2" xfId="11218" xr:uid="{00000000-0005-0000-0000-0000E5110000}"/>
    <cellStyle name="Calculation 4 2 6 3 3" xfId="11219" xr:uid="{00000000-0005-0000-0000-0000E6110000}"/>
    <cellStyle name="Calculation 4 2 6 4" xfId="11220" xr:uid="{00000000-0005-0000-0000-0000E7110000}"/>
    <cellStyle name="Calculation 4 2 6 4 2" xfId="11221" xr:uid="{00000000-0005-0000-0000-0000E8110000}"/>
    <cellStyle name="Calculation 4 2 6 4 3" xfId="11222" xr:uid="{00000000-0005-0000-0000-0000E9110000}"/>
    <cellStyle name="Calculation 4 2 6 5" xfId="11223" xr:uid="{00000000-0005-0000-0000-0000EA110000}"/>
    <cellStyle name="Calculation 4 2 6 5 2" xfId="11224" xr:uid="{00000000-0005-0000-0000-0000EB110000}"/>
    <cellStyle name="Calculation 4 2 6 5 3" xfId="11225" xr:uid="{00000000-0005-0000-0000-0000EC110000}"/>
    <cellStyle name="Calculation 4 2 6 6" xfId="11226" xr:uid="{00000000-0005-0000-0000-0000ED110000}"/>
    <cellStyle name="Calculation 4 2 6 7" xfId="11227" xr:uid="{00000000-0005-0000-0000-0000EE110000}"/>
    <cellStyle name="Calculation 4 2 7" xfId="11228" xr:uid="{00000000-0005-0000-0000-0000EF110000}"/>
    <cellStyle name="Calculation 4 2 7 2" xfId="11229" xr:uid="{00000000-0005-0000-0000-0000F0110000}"/>
    <cellStyle name="Calculation 4 2 7 2 2" xfId="11230" xr:uid="{00000000-0005-0000-0000-0000F1110000}"/>
    <cellStyle name="Calculation 4 2 7 2 3" xfId="11231" xr:uid="{00000000-0005-0000-0000-0000F2110000}"/>
    <cellStyle name="Calculation 4 2 7 3" xfId="11232" xr:uid="{00000000-0005-0000-0000-0000F3110000}"/>
    <cellStyle name="Calculation 4 2 7 3 2" xfId="11233" xr:uid="{00000000-0005-0000-0000-0000F4110000}"/>
    <cellStyle name="Calculation 4 2 7 3 3" xfId="11234" xr:uid="{00000000-0005-0000-0000-0000F5110000}"/>
    <cellStyle name="Calculation 4 2 7 4" xfId="11235" xr:uid="{00000000-0005-0000-0000-0000F6110000}"/>
    <cellStyle name="Calculation 4 2 7 4 2" xfId="11236" xr:uid="{00000000-0005-0000-0000-0000F7110000}"/>
    <cellStyle name="Calculation 4 2 7 4 3" xfId="11237" xr:uid="{00000000-0005-0000-0000-0000F8110000}"/>
    <cellStyle name="Calculation 4 2 7 5" xfId="11238" xr:uid="{00000000-0005-0000-0000-0000F9110000}"/>
    <cellStyle name="Calculation 4 2 7 5 2" xfId="11239" xr:uid="{00000000-0005-0000-0000-0000FA110000}"/>
    <cellStyle name="Calculation 4 2 7 5 3" xfId="11240" xr:uid="{00000000-0005-0000-0000-0000FB110000}"/>
    <cellStyle name="Calculation 4 2 7 6" xfId="11241" xr:uid="{00000000-0005-0000-0000-0000FC110000}"/>
    <cellStyle name="Calculation 4 2 7 7" xfId="11242" xr:uid="{00000000-0005-0000-0000-0000FD110000}"/>
    <cellStyle name="Calculation 4 2 8" xfId="11243" xr:uid="{00000000-0005-0000-0000-0000FE110000}"/>
    <cellStyle name="Calculation 4 2 8 2" xfId="11244" xr:uid="{00000000-0005-0000-0000-0000FF110000}"/>
    <cellStyle name="Calculation 4 2 8 2 2" xfId="11245" xr:uid="{00000000-0005-0000-0000-000000120000}"/>
    <cellStyle name="Calculation 4 2 8 2 3" xfId="11246" xr:uid="{00000000-0005-0000-0000-000001120000}"/>
    <cellStyle name="Calculation 4 2 8 3" xfId="11247" xr:uid="{00000000-0005-0000-0000-000002120000}"/>
    <cellStyle name="Calculation 4 2 8 3 2" xfId="11248" xr:uid="{00000000-0005-0000-0000-000003120000}"/>
    <cellStyle name="Calculation 4 2 8 3 3" xfId="11249" xr:uid="{00000000-0005-0000-0000-000004120000}"/>
    <cellStyle name="Calculation 4 2 8 4" xfId="11250" xr:uid="{00000000-0005-0000-0000-000005120000}"/>
    <cellStyle name="Calculation 4 2 8 4 2" xfId="11251" xr:uid="{00000000-0005-0000-0000-000006120000}"/>
    <cellStyle name="Calculation 4 2 8 4 3" xfId="11252" xr:uid="{00000000-0005-0000-0000-000007120000}"/>
    <cellStyle name="Calculation 4 2 8 5" xfId="11253" xr:uid="{00000000-0005-0000-0000-000008120000}"/>
    <cellStyle name="Calculation 4 2 8 5 2" xfId="11254" xr:uid="{00000000-0005-0000-0000-000009120000}"/>
    <cellStyle name="Calculation 4 2 8 5 3" xfId="11255" xr:uid="{00000000-0005-0000-0000-00000A120000}"/>
    <cellStyle name="Calculation 4 2 8 6" xfId="11256" xr:uid="{00000000-0005-0000-0000-00000B120000}"/>
    <cellStyle name="Calculation 4 2 8 7" xfId="11257" xr:uid="{00000000-0005-0000-0000-00000C120000}"/>
    <cellStyle name="Calculation 4 2 9" xfId="11258" xr:uid="{00000000-0005-0000-0000-00000D120000}"/>
    <cellStyle name="Calculation 4 2 9 2" xfId="11259" xr:uid="{00000000-0005-0000-0000-00000E120000}"/>
    <cellStyle name="Calculation 4 2 9 2 2" xfId="11260" xr:uid="{00000000-0005-0000-0000-00000F120000}"/>
    <cellStyle name="Calculation 4 2 9 2 3" xfId="11261" xr:uid="{00000000-0005-0000-0000-000010120000}"/>
    <cellStyle name="Calculation 4 2 9 3" xfId="11262" xr:uid="{00000000-0005-0000-0000-000011120000}"/>
    <cellStyle name="Calculation 4 2 9 3 2" xfId="11263" xr:uid="{00000000-0005-0000-0000-000012120000}"/>
    <cellStyle name="Calculation 4 2 9 3 3" xfId="11264" xr:uid="{00000000-0005-0000-0000-000013120000}"/>
    <cellStyle name="Calculation 4 2 9 4" xfId="11265" xr:uid="{00000000-0005-0000-0000-000014120000}"/>
    <cellStyle name="Calculation 4 2 9 4 2" xfId="11266" xr:uid="{00000000-0005-0000-0000-000015120000}"/>
    <cellStyle name="Calculation 4 2 9 4 3" xfId="11267" xr:uid="{00000000-0005-0000-0000-000016120000}"/>
    <cellStyle name="Calculation 4 2 9 5" xfId="11268" xr:uid="{00000000-0005-0000-0000-000017120000}"/>
    <cellStyle name="Calculation 4 2 9 5 2" xfId="11269" xr:uid="{00000000-0005-0000-0000-000018120000}"/>
    <cellStyle name="Calculation 4 2 9 5 3" xfId="11270" xr:uid="{00000000-0005-0000-0000-000019120000}"/>
    <cellStyle name="Calculation 4 2 9 6" xfId="11271" xr:uid="{00000000-0005-0000-0000-00001A120000}"/>
    <cellStyle name="Calculation 4 2 9 7" xfId="11272" xr:uid="{00000000-0005-0000-0000-00001B120000}"/>
    <cellStyle name="Calculation 4 3" xfId="11273" xr:uid="{00000000-0005-0000-0000-00001C120000}"/>
    <cellStyle name="Calculation 4 3 10" xfId="11274" xr:uid="{00000000-0005-0000-0000-00001D120000}"/>
    <cellStyle name="Calculation 4 3 11" xfId="11275" xr:uid="{00000000-0005-0000-0000-00001E120000}"/>
    <cellStyle name="Calculation 4 3 12" xfId="11276" xr:uid="{00000000-0005-0000-0000-00001F120000}"/>
    <cellStyle name="Calculation 4 3 2" xfId="11277" xr:uid="{00000000-0005-0000-0000-000020120000}"/>
    <cellStyle name="Calculation 4 3 2 2" xfId="11278" xr:uid="{00000000-0005-0000-0000-000021120000}"/>
    <cellStyle name="Calculation 4 3 2 2 2" xfId="11279" xr:uid="{00000000-0005-0000-0000-000022120000}"/>
    <cellStyle name="Calculation 4 3 2 2 3" xfId="11280" xr:uid="{00000000-0005-0000-0000-000023120000}"/>
    <cellStyle name="Calculation 4 3 2 2 4" xfId="11281" xr:uid="{00000000-0005-0000-0000-000024120000}"/>
    <cellStyle name="Calculation 4 3 2 3" xfId="11282" xr:uid="{00000000-0005-0000-0000-000025120000}"/>
    <cellStyle name="Calculation 4 3 2 3 2" xfId="11283" xr:uid="{00000000-0005-0000-0000-000026120000}"/>
    <cellStyle name="Calculation 4 3 2 3 3" xfId="11284" xr:uid="{00000000-0005-0000-0000-000027120000}"/>
    <cellStyle name="Calculation 4 3 2 3 4" xfId="11285" xr:uid="{00000000-0005-0000-0000-000028120000}"/>
    <cellStyle name="Calculation 4 3 2 4" xfId="11286" xr:uid="{00000000-0005-0000-0000-000029120000}"/>
    <cellStyle name="Calculation 4 3 2 4 2" xfId="11287" xr:uid="{00000000-0005-0000-0000-00002A120000}"/>
    <cellStyle name="Calculation 4 3 2 4 3" xfId="11288" xr:uid="{00000000-0005-0000-0000-00002B120000}"/>
    <cellStyle name="Calculation 4 3 2 4 4" xfId="11289" xr:uid="{00000000-0005-0000-0000-00002C120000}"/>
    <cellStyle name="Calculation 4 3 2 5" xfId="11290" xr:uid="{00000000-0005-0000-0000-00002D120000}"/>
    <cellStyle name="Calculation 4 3 2 6" xfId="11291" xr:uid="{00000000-0005-0000-0000-00002E120000}"/>
    <cellStyle name="Calculation 4 3 2 7" xfId="11292" xr:uid="{00000000-0005-0000-0000-00002F120000}"/>
    <cellStyle name="Calculation 4 3 2 8" xfId="11293" xr:uid="{00000000-0005-0000-0000-000030120000}"/>
    <cellStyle name="Calculation 4 3 3" xfId="11294" xr:uid="{00000000-0005-0000-0000-000031120000}"/>
    <cellStyle name="Calculation 4 3 3 2" xfId="11295" xr:uid="{00000000-0005-0000-0000-000032120000}"/>
    <cellStyle name="Calculation 4 3 3 3" xfId="11296" xr:uid="{00000000-0005-0000-0000-000033120000}"/>
    <cellStyle name="Calculation 4 3 3 4" xfId="11297" xr:uid="{00000000-0005-0000-0000-000034120000}"/>
    <cellStyle name="Calculation 4 3 4" xfId="11298" xr:uid="{00000000-0005-0000-0000-000035120000}"/>
    <cellStyle name="Calculation 4 3 4 2" xfId="11299" xr:uid="{00000000-0005-0000-0000-000036120000}"/>
    <cellStyle name="Calculation 4 3 4 3" xfId="11300" xr:uid="{00000000-0005-0000-0000-000037120000}"/>
    <cellStyle name="Calculation 4 3 4 4" xfId="11301" xr:uid="{00000000-0005-0000-0000-000038120000}"/>
    <cellStyle name="Calculation 4 3 5" xfId="11302" xr:uid="{00000000-0005-0000-0000-000039120000}"/>
    <cellStyle name="Calculation 4 3 5 2" xfId="11303" xr:uid="{00000000-0005-0000-0000-00003A120000}"/>
    <cellStyle name="Calculation 4 3 5 3" xfId="11304" xr:uid="{00000000-0005-0000-0000-00003B120000}"/>
    <cellStyle name="Calculation 4 3 5 4" xfId="11305" xr:uid="{00000000-0005-0000-0000-00003C120000}"/>
    <cellStyle name="Calculation 4 3 6" xfId="11306" xr:uid="{00000000-0005-0000-0000-00003D120000}"/>
    <cellStyle name="Calculation 4 3 6 2" xfId="11307" xr:uid="{00000000-0005-0000-0000-00003E120000}"/>
    <cellStyle name="Calculation 4 3 6 3" xfId="11308" xr:uid="{00000000-0005-0000-0000-00003F120000}"/>
    <cellStyle name="Calculation 4 3 7" xfId="11309" xr:uid="{00000000-0005-0000-0000-000040120000}"/>
    <cellStyle name="Calculation 4 3 7 2" xfId="11310" xr:uid="{00000000-0005-0000-0000-000041120000}"/>
    <cellStyle name="Calculation 4 3 7 3" xfId="11311" xr:uid="{00000000-0005-0000-0000-000042120000}"/>
    <cellStyle name="Calculation 4 3 8" xfId="11312" xr:uid="{00000000-0005-0000-0000-000043120000}"/>
    <cellStyle name="Calculation 4 3 9" xfId="11313" xr:uid="{00000000-0005-0000-0000-000044120000}"/>
    <cellStyle name="Calculation 4 4" xfId="11314" xr:uid="{00000000-0005-0000-0000-000045120000}"/>
    <cellStyle name="Calculation 4 4 10" xfId="11315" xr:uid="{00000000-0005-0000-0000-000046120000}"/>
    <cellStyle name="Calculation 4 4 11" xfId="11316" xr:uid="{00000000-0005-0000-0000-000047120000}"/>
    <cellStyle name="Calculation 4 4 2" xfId="11317" xr:uid="{00000000-0005-0000-0000-000048120000}"/>
    <cellStyle name="Calculation 4 4 2 2" xfId="11318" xr:uid="{00000000-0005-0000-0000-000049120000}"/>
    <cellStyle name="Calculation 4 4 2 3" xfId="11319" xr:uid="{00000000-0005-0000-0000-00004A120000}"/>
    <cellStyle name="Calculation 4 4 2 4" xfId="11320" xr:uid="{00000000-0005-0000-0000-00004B120000}"/>
    <cellStyle name="Calculation 4 4 3" xfId="11321" xr:uid="{00000000-0005-0000-0000-00004C120000}"/>
    <cellStyle name="Calculation 4 4 3 2" xfId="11322" xr:uid="{00000000-0005-0000-0000-00004D120000}"/>
    <cellStyle name="Calculation 4 4 3 3" xfId="11323" xr:uid="{00000000-0005-0000-0000-00004E120000}"/>
    <cellStyle name="Calculation 4 4 3 4" xfId="11324" xr:uid="{00000000-0005-0000-0000-00004F120000}"/>
    <cellStyle name="Calculation 4 4 4" xfId="11325" xr:uid="{00000000-0005-0000-0000-000050120000}"/>
    <cellStyle name="Calculation 4 4 4 2" xfId="11326" xr:uid="{00000000-0005-0000-0000-000051120000}"/>
    <cellStyle name="Calculation 4 4 4 3" xfId="11327" xr:uid="{00000000-0005-0000-0000-000052120000}"/>
    <cellStyle name="Calculation 4 4 4 4" xfId="11328" xr:uid="{00000000-0005-0000-0000-000053120000}"/>
    <cellStyle name="Calculation 4 4 5" xfId="11329" xr:uid="{00000000-0005-0000-0000-000054120000}"/>
    <cellStyle name="Calculation 4 4 5 2" xfId="11330" xr:uid="{00000000-0005-0000-0000-000055120000}"/>
    <cellStyle name="Calculation 4 4 5 3" xfId="11331" xr:uid="{00000000-0005-0000-0000-000056120000}"/>
    <cellStyle name="Calculation 4 4 6" xfId="11332" xr:uid="{00000000-0005-0000-0000-000057120000}"/>
    <cellStyle name="Calculation 4 4 6 2" xfId="11333" xr:uid="{00000000-0005-0000-0000-000058120000}"/>
    <cellStyle name="Calculation 4 4 6 3" xfId="11334" xr:uid="{00000000-0005-0000-0000-000059120000}"/>
    <cellStyle name="Calculation 4 4 7" xfId="11335" xr:uid="{00000000-0005-0000-0000-00005A120000}"/>
    <cellStyle name="Calculation 4 4 7 2" xfId="11336" xr:uid="{00000000-0005-0000-0000-00005B120000}"/>
    <cellStyle name="Calculation 4 4 7 3" xfId="11337" xr:uid="{00000000-0005-0000-0000-00005C120000}"/>
    <cellStyle name="Calculation 4 4 8" xfId="11338" xr:uid="{00000000-0005-0000-0000-00005D120000}"/>
    <cellStyle name="Calculation 4 4 8 2" xfId="11339" xr:uid="{00000000-0005-0000-0000-00005E120000}"/>
    <cellStyle name="Calculation 4 4 8 3" xfId="11340" xr:uid="{00000000-0005-0000-0000-00005F120000}"/>
    <cellStyle name="Calculation 4 4 9" xfId="11341" xr:uid="{00000000-0005-0000-0000-000060120000}"/>
    <cellStyle name="Calculation 4 5" xfId="11342" xr:uid="{00000000-0005-0000-0000-000061120000}"/>
    <cellStyle name="Calculation 4 5 2" xfId="11343" xr:uid="{00000000-0005-0000-0000-000062120000}"/>
    <cellStyle name="Calculation 4 5 2 2" xfId="11344" xr:uid="{00000000-0005-0000-0000-000063120000}"/>
    <cellStyle name="Calculation 4 5 2 3" xfId="11345" xr:uid="{00000000-0005-0000-0000-000064120000}"/>
    <cellStyle name="Calculation 4 5 3" xfId="11346" xr:uid="{00000000-0005-0000-0000-000065120000}"/>
    <cellStyle name="Calculation 4 5 3 2" xfId="11347" xr:uid="{00000000-0005-0000-0000-000066120000}"/>
    <cellStyle name="Calculation 4 5 3 3" xfId="11348" xr:uid="{00000000-0005-0000-0000-000067120000}"/>
    <cellStyle name="Calculation 4 5 4" xfId="11349" xr:uid="{00000000-0005-0000-0000-000068120000}"/>
    <cellStyle name="Calculation 4 5 4 2" xfId="11350" xr:uid="{00000000-0005-0000-0000-000069120000}"/>
    <cellStyle name="Calculation 4 5 4 3" xfId="11351" xr:uid="{00000000-0005-0000-0000-00006A120000}"/>
    <cellStyle name="Calculation 4 5 5" xfId="11352" xr:uid="{00000000-0005-0000-0000-00006B120000}"/>
    <cellStyle name="Calculation 4 5 5 2" xfId="11353" xr:uid="{00000000-0005-0000-0000-00006C120000}"/>
    <cellStyle name="Calculation 4 5 5 3" xfId="11354" xr:uid="{00000000-0005-0000-0000-00006D120000}"/>
    <cellStyle name="Calculation 4 5 6" xfId="11355" xr:uid="{00000000-0005-0000-0000-00006E120000}"/>
    <cellStyle name="Calculation 4 5 7" xfId="11356" xr:uid="{00000000-0005-0000-0000-00006F120000}"/>
    <cellStyle name="Calculation 4 6" xfId="11357" xr:uid="{00000000-0005-0000-0000-000070120000}"/>
    <cellStyle name="Calculation 4 6 2" xfId="11358" xr:uid="{00000000-0005-0000-0000-000071120000}"/>
    <cellStyle name="Calculation 4 6 3" xfId="11359" xr:uid="{00000000-0005-0000-0000-000072120000}"/>
    <cellStyle name="Calculation 4 6 4" xfId="11360" xr:uid="{00000000-0005-0000-0000-000073120000}"/>
    <cellStyle name="Calculation 4 7" xfId="11361" xr:uid="{00000000-0005-0000-0000-000074120000}"/>
    <cellStyle name="Calculation 4 7 2" xfId="11362" xr:uid="{00000000-0005-0000-0000-000075120000}"/>
    <cellStyle name="Calculation 4 7 3" xfId="11363" xr:uid="{00000000-0005-0000-0000-000076120000}"/>
    <cellStyle name="Calculation 4 8" xfId="11364" xr:uid="{00000000-0005-0000-0000-000077120000}"/>
    <cellStyle name="Calculation 4 8 2" xfId="11365" xr:uid="{00000000-0005-0000-0000-000078120000}"/>
    <cellStyle name="Calculation 4 8 3" xfId="11366" xr:uid="{00000000-0005-0000-0000-000079120000}"/>
    <cellStyle name="Calculation 4 9" xfId="11367" xr:uid="{00000000-0005-0000-0000-00007A120000}"/>
    <cellStyle name="Calculation 5" xfId="663" xr:uid="{00000000-0005-0000-0000-00007B120000}"/>
    <cellStyle name="Calculation 5 10" xfId="11368" xr:uid="{00000000-0005-0000-0000-00007C120000}"/>
    <cellStyle name="Calculation 5 2" xfId="664" xr:uid="{00000000-0005-0000-0000-00007D120000}"/>
    <cellStyle name="Calculation 5 2 10" xfId="11369" xr:uid="{00000000-0005-0000-0000-00007E120000}"/>
    <cellStyle name="Calculation 5 2 10 2" xfId="11370" xr:uid="{00000000-0005-0000-0000-00007F120000}"/>
    <cellStyle name="Calculation 5 2 10 2 2" xfId="11371" xr:uid="{00000000-0005-0000-0000-000080120000}"/>
    <cellStyle name="Calculation 5 2 10 2 3" xfId="11372" xr:uid="{00000000-0005-0000-0000-000081120000}"/>
    <cellStyle name="Calculation 5 2 10 3" xfId="11373" xr:uid="{00000000-0005-0000-0000-000082120000}"/>
    <cellStyle name="Calculation 5 2 10 3 2" xfId="11374" xr:uid="{00000000-0005-0000-0000-000083120000}"/>
    <cellStyle name="Calculation 5 2 10 3 3" xfId="11375" xr:uid="{00000000-0005-0000-0000-000084120000}"/>
    <cellStyle name="Calculation 5 2 10 4" xfId="11376" xr:uid="{00000000-0005-0000-0000-000085120000}"/>
    <cellStyle name="Calculation 5 2 10 4 2" xfId="11377" xr:uid="{00000000-0005-0000-0000-000086120000}"/>
    <cellStyle name="Calculation 5 2 10 4 3" xfId="11378" xr:uid="{00000000-0005-0000-0000-000087120000}"/>
    <cellStyle name="Calculation 5 2 10 5" xfId="11379" xr:uid="{00000000-0005-0000-0000-000088120000}"/>
    <cellStyle name="Calculation 5 2 10 5 2" xfId="11380" xr:uid="{00000000-0005-0000-0000-000089120000}"/>
    <cellStyle name="Calculation 5 2 10 5 3" xfId="11381" xr:uid="{00000000-0005-0000-0000-00008A120000}"/>
    <cellStyle name="Calculation 5 2 10 6" xfId="11382" xr:uid="{00000000-0005-0000-0000-00008B120000}"/>
    <cellStyle name="Calculation 5 2 10 7" xfId="11383" xr:uid="{00000000-0005-0000-0000-00008C120000}"/>
    <cellStyle name="Calculation 5 2 11" xfId="11384" xr:uid="{00000000-0005-0000-0000-00008D120000}"/>
    <cellStyle name="Calculation 5 2 11 2" xfId="11385" xr:uid="{00000000-0005-0000-0000-00008E120000}"/>
    <cellStyle name="Calculation 5 2 11 2 2" xfId="11386" xr:uid="{00000000-0005-0000-0000-00008F120000}"/>
    <cellStyle name="Calculation 5 2 11 2 3" xfId="11387" xr:uid="{00000000-0005-0000-0000-000090120000}"/>
    <cellStyle name="Calculation 5 2 11 3" xfId="11388" xr:uid="{00000000-0005-0000-0000-000091120000}"/>
    <cellStyle name="Calculation 5 2 11 3 2" xfId="11389" xr:uid="{00000000-0005-0000-0000-000092120000}"/>
    <cellStyle name="Calculation 5 2 11 3 3" xfId="11390" xr:uid="{00000000-0005-0000-0000-000093120000}"/>
    <cellStyle name="Calculation 5 2 11 4" xfId="11391" xr:uid="{00000000-0005-0000-0000-000094120000}"/>
    <cellStyle name="Calculation 5 2 11 4 2" xfId="11392" xr:uid="{00000000-0005-0000-0000-000095120000}"/>
    <cellStyle name="Calculation 5 2 11 4 3" xfId="11393" xr:uid="{00000000-0005-0000-0000-000096120000}"/>
    <cellStyle name="Calculation 5 2 11 5" xfId="11394" xr:uid="{00000000-0005-0000-0000-000097120000}"/>
    <cellStyle name="Calculation 5 2 11 5 2" xfId="11395" xr:uid="{00000000-0005-0000-0000-000098120000}"/>
    <cellStyle name="Calculation 5 2 11 5 3" xfId="11396" xr:uid="{00000000-0005-0000-0000-000099120000}"/>
    <cellStyle name="Calculation 5 2 11 6" xfId="11397" xr:uid="{00000000-0005-0000-0000-00009A120000}"/>
    <cellStyle name="Calculation 5 2 11 7" xfId="11398" xr:uid="{00000000-0005-0000-0000-00009B120000}"/>
    <cellStyle name="Calculation 5 2 12" xfId="11399" xr:uid="{00000000-0005-0000-0000-00009C120000}"/>
    <cellStyle name="Calculation 5 2 12 2" xfId="11400" xr:uid="{00000000-0005-0000-0000-00009D120000}"/>
    <cellStyle name="Calculation 5 2 12 2 2" xfId="11401" xr:uid="{00000000-0005-0000-0000-00009E120000}"/>
    <cellStyle name="Calculation 5 2 12 2 3" xfId="11402" xr:uid="{00000000-0005-0000-0000-00009F120000}"/>
    <cellStyle name="Calculation 5 2 12 3" xfId="11403" xr:uid="{00000000-0005-0000-0000-0000A0120000}"/>
    <cellStyle name="Calculation 5 2 12 3 2" xfId="11404" xr:uid="{00000000-0005-0000-0000-0000A1120000}"/>
    <cellStyle name="Calculation 5 2 12 3 3" xfId="11405" xr:uid="{00000000-0005-0000-0000-0000A2120000}"/>
    <cellStyle name="Calculation 5 2 12 4" xfId="11406" xr:uid="{00000000-0005-0000-0000-0000A3120000}"/>
    <cellStyle name="Calculation 5 2 12 4 2" xfId="11407" xr:uid="{00000000-0005-0000-0000-0000A4120000}"/>
    <cellStyle name="Calculation 5 2 12 4 3" xfId="11408" xr:uid="{00000000-0005-0000-0000-0000A5120000}"/>
    <cellStyle name="Calculation 5 2 12 5" xfId="11409" xr:uid="{00000000-0005-0000-0000-0000A6120000}"/>
    <cellStyle name="Calculation 5 2 12 5 2" xfId="11410" xr:uid="{00000000-0005-0000-0000-0000A7120000}"/>
    <cellStyle name="Calculation 5 2 12 5 3" xfId="11411" xr:uid="{00000000-0005-0000-0000-0000A8120000}"/>
    <cellStyle name="Calculation 5 2 12 6" xfId="11412" xr:uid="{00000000-0005-0000-0000-0000A9120000}"/>
    <cellStyle name="Calculation 5 2 12 7" xfId="11413" xr:uid="{00000000-0005-0000-0000-0000AA120000}"/>
    <cellStyle name="Calculation 5 2 13" xfId="11414" xr:uid="{00000000-0005-0000-0000-0000AB120000}"/>
    <cellStyle name="Calculation 5 2 13 2" xfId="11415" xr:uid="{00000000-0005-0000-0000-0000AC120000}"/>
    <cellStyle name="Calculation 5 2 13 2 2" xfId="11416" xr:uid="{00000000-0005-0000-0000-0000AD120000}"/>
    <cellStyle name="Calculation 5 2 13 2 3" xfId="11417" xr:uid="{00000000-0005-0000-0000-0000AE120000}"/>
    <cellStyle name="Calculation 5 2 13 3" xfId="11418" xr:uid="{00000000-0005-0000-0000-0000AF120000}"/>
    <cellStyle name="Calculation 5 2 13 3 2" xfId="11419" xr:uid="{00000000-0005-0000-0000-0000B0120000}"/>
    <cellStyle name="Calculation 5 2 13 3 3" xfId="11420" xr:uid="{00000000-0005-0000-0000-0000B1120000}"/>
    <cellStyle name="Calculation 5 2 13 4" xfId="11421" xr:uid="{00000000-0005-0000-0000-0000B2120000}"/>
    <cellStyle name="Calculation 5 2 13 4 2" xfId="11422" xr:uid="{00000000-0005-0000-0000-0000B3120000}"/>
    <cellStyle name="Calculation 5 2 13 4 3" xfId="11423" xr:uid="{00000000-0005-0000-0000-0000B4120000}"/>
    <cellStyle name="Calculation 5 2 13 5" xfId="11424" xr:uid="{00000000-0005-0000-0000-0000B5120000}"/>
    <cellStyle name="Calculation 5 2 13 5 2" xfId="11425" xr:uid="{00000000-0005-0000-0000-0000B6120000}"/>
    <cellStyle name="Calculation 5 2 13 5 3" xfId="11426" xr:uid="{00000000-0005-0000-0000-0000B7120000}"/>
    <cellStyle name="Calculation 5 2 13 6" xfId="11427" xr:uid="{00000000-0005-0000-0000-0000B8120000}"/>
    <cellStyle name="Calculation 5 2 13 7" xfId="11428" xr:uid="{00000000-0005-0000-0000-0000B9120000}"/>
    <cellStyle name="Calculation 5 2 14" xfId="11429" xr:uid="{00000000-0005-0000-0000-0000BA120000}"/>
    <cellStyle name="Calculation 5 2 14 2" xfId="11430" xr:uid="{00000000-0005-0000-0000-0000BB120000}"/>
    <cellStyle name="Calculation 5 2 14 2 2" xfId="11431" xr:uid="{00000000-0005-0000-0000-0000BC120000}"/>
    <cellStyle name="Calculation 5 2 14 2 3" xfId="11432" xr:uid="{00000000-0005-0000-0000-0000BD120000}"/>
    <cellStyle name="Calculation 5 2 14 3" xfId="11433" xr:uid="{00000000-0005-0000-0000-0000BE120000}"/>
    <cellStyle name="Calculation 5 2 14 3 2" xfId="11434" xr:uid="{00000000-0005-0000-0000-0000BF120000}"/>
    <cellStyle name="Calculation 5 2 14 3 3" xfId="11435" xr:uid="{00000000-0005-0000-0000-0000C0120000}"/>
    <cellStyle name="Calculation 5 2 14 4" xfId="11436" xr:uid="{00000000-0005-0000-0000-0000C1120000}"/>
    <cellStyle name="Calculation 5 2 14 4 2" xfId="11437" xr:uid="{00000000-0005-0000-0000-0000C2120000}"/>
    <cellStyle name="Calculation 5 2 14 4 3" xfId="11438" xr:uid="{00000000-0005-0000-0000-0000C3120000}"/>
    <cellStyle name="Calculation 5 2 14 5" xfId="11439" xr:uid="{00000000-0005-0000-0000-0000C4120000}"/>
    <cellStyle name="Calculation 5 2 14 5 2" xfId="11440" xr:uid="{00000000-0005-0000-0000-0000C5120000}"/>
    <cellStyle name="Calculation 5 2 14 5 3" xfId="11441" xr:uid="{00000000-0005-0000-0000-0000C6120000}"/>
    <cellStyle name="Calculation 5 2 14 6" xfId="11442" xr:uid="{00000000-0005-0000-0000-0000C7120000}"/>
    <cellStyle name="Calculation 5 2 14 7" xfId="11443" xr:uid="{00000000-0005-0000-0000-0000C8120000}"/>
    <cellStyle name="Calculation 5 2 15" xfId="11444" xr:uid="{00000000-0005-0000-0000-0000C9120000}"/>
    <cellStyle name="Calculation 5 2 15 2" xfId="11445" xr:uid="{00000000-0005-0000-0000-0000CA120000}"/>
    <cellStyle name="Calculation 5 2 15 2 2" xfId="11446" xr:uid="{00000000-0005-0000-0000-0000CB120000}"/>
    <cellStyle name="Calculation 5 2 15 2 3" xfId="11447" xr:uid="{00000000-0005-0000-0000-0000CC120000}"/>
    <cellStyle name="Calculation 5 2 15 3" xfId="11448" xr:uid="{00000000-0005-0000-0000-0000CD120000}"/>
    <cellStyle name="Calculation 5 2 15 3 2" xfId="11449" xr:uid="{00000000-0005-0000-0000-0000CE120000}"/>
    <cellStyle name="Calculation 5 2 15 3 3" xfId="11450" xr:uid="{00000000-0005-0000-0000-0000CF120000}"/>
    <cellStyle name="Calculation 5 2 15 4" xfId="11451" xr:uid="{00000000-0005-0000-0000-0000D0120000}"/>
    <cellStyle name="Calculation 5 2 15 4 2" xfId="11452" xr:uid="{00000000-0005-0000-0000-0000D1120000}"/>
    <cellStyle name="Calculation 5 2 15 4 3" xfId="11453" xr:uid="{00000000-0005-0000-0000-0000D2120000}"/>
    <cellStyle name="Calculation 5 2 15 5" xfId="11454" xr:uid="{00000000-0005-0000-0000-0000D3120000}"/>
    <cellStyle name="Calculation 5 2 15 5 2" xfId="11455" xr:uid="{00000000-0005-0000-0000-0000D4120000}"/>
    <cellStyle name="Calculation 5 2 15 5 3" xfId="11456" xr:uid="{00000000-0005-0000-0000-0000D5120000}"/>
    <cellStyle name="Calculation 5 2 15 6" xfId="11457" xr:uid="{00000000-0005-0000-0000-0000D6120000}"/>
    <cellStyle name="Calculation 5 2 15 7" xfId="11458" xr:uid="{00000000-0005-0000-0000-0000D7120000}"/>
    <cellStyle name="Calculation 5 2 16" xfId="11459" xr:uid="{00000000-0005-0000-0000-0000D8120000}"/>
    <cellStyle name="Calculation 5 2 16 2" xfId="11460" xr:uid="{00000000-0005-0000-0000-0000D9120000}"/>
    <cellStyle name="Calculation 5 2 16 2 2" xfId="11461" xr:uid="{00000000-0005-0000-0000-0000DA120000}"/>
    <cellStyle name="Calculation 5 2 16 2 3" xfId="11462" xr:uid="{00000000-0005-0000-0000-0000DB120000}"/>
    <cellStyle name="Calculation 5 2 16 3" xfId="11463" xr:uid="{00000000-0005-0000-0000-0000DC120000}"/>
    <cellStyle name="Calculation 5 2 16 3 2" xfId="11464" xr:uid="{00000000-0005-0000-0000-0000DD120000}"/>
    <cellStyle name="Calculation 5 2 16 3 3" xfId="11465" xr:uid="{00000000-0005-0000-0000-0000DE120000}"/>
    <cellStyle name="Calculation 5 2 16 4" xfId="11466" xr:uid="{00000000-0005-0000-0000-0000DF120000}"/>
    <cellStyle name="Calculation 5 2 16 4 2" xfId="11467" xr:uid="{00000000-0005-0000-0000-0000E0120000}"/>
    <cellStyle name="Calculation 5 2 16 4 3" xfId="11468" xr:uid="{00000000-0005-0000-0000-0000E1120000}"/>
    <cellStyle name="Calculation 5 2 16 5" xfId="11469" xr:uid="{00000000-0005-0000-0000-0000E2120000}"/>
    <cellStyle name="Calculation 5 2 16 5 2" xfId="11470" xr:uid="{00000000-0005-0000-0000-0000E3120000}"/>
    <cellStyle name="Calculation 5 2 16 5 3" xfId="11471" xr:uid="{00000000-0005-0000-0000-0000E4120000}"/>
    <cellStyle name="Calculation 5 2 16 6" xfId="11472" xr:uid="{00000000-0005-0000-0000-0000E5120000}"/>
    <cellStyle name="Calculation 5 2 16 7" xfId="11473" xr:uid="{00000000-0005-0000-0000-0000E6120000}"/>
    <cellStyle name="Calculation 5 2 17" xfId="11474" xr:uid="{00000000-0005-0000-0000-0000E7120000}"/>
    <cellStyle name="Calculation 5 2 17 2" xfId="11475" xr:uid="{00000000-0005-0000-0000-0000E8120000}"/>
    <cellStyle name="Calculation 5 2 17 2 2" xfId="11476" xr:uid="{00000000-0005-0000-0000-0000E9120000}"/>
    <cellStyle name="Calculation 5 2 17 2 3" xfId="11477" xr:uid="{00000000-0005-0000-0000-0000EA120000}"/>
    <cellStyle name="Calculation 5 2 17 3" xfId="11478" xr:uid="{00000000-0005-0000-0000-0000EB120000}"/>
    <cellStyle name="Calculation 5 2 17 3 2" xfId="11479" xr:uid="{00000000-0005-0000-0000-0000EC120000}"/>
    <cellStyle name="Calculation 5 2 17 3 3" xfId="11480" xr:uid="{00000000-0005-0000-0000-0000ED120000}"/>
    <cellStyle name="Calculation 5 2 17 4" xfId="11481" xr:uid="{00000000-0005-0000-0000-0000EE120000}"/>
    <cellStyle name="Calculation 5 2 17 4 2" xfId="11482" xr:uid="{00000000-0005-0000-0000-0000EF120000}"/>
    <cellStyle name="Calculation 5 2 17 4 3" xfId="11483" xr:uid="{00000000-0005-0000-0000-0000F0120000}"/>
    <cellStyle name="Calculation 5 2 17 5" xfId="11484" xr:uid="{00000000-0005-0000-0000-0000F1120000}"/>
    <cellStyle name="Calculation 5 2 17 5 2" xfId="11485" xr:uid="{00000000-0005-0000-0000-0000F2120000}"/>
    <cellStyle name="Calculation 5 2 17 5 3" xfId="11486" xr:uid="{00000000-0005-0000-0000-0000F3120000}"/>
    <cellStyle name="Calculation 5 2 17 6" xfId="11487" xr:uid="{00000000-0005-0000-0000-0000F4120000}"/>
    <cellStyle name="Calculation 5 2 17 7" xfId="11488" xr:uid="{00000000-0005-0000-0000-0000F5120000}"/>
    <cellStyle name="Calculation 5 2 18" xfId="11489" xr:uid="{00000000-0005-0000-0000-0000F6120000}"/>
    <cellStyle name="Calculation 5 2 18 2" xfId="11490" xr:uid="{00000000-0005-0000-0000-0000F7120000}"/>
    <cellStyle name="Calculation 5 2 18 2 2" xfId="11491" xr:uid="{00000000-0005-0000-0000-0000F8120000}"/>
    <cellStyle name="Calculation 5 2 18 2 3" xfId="11492" xr:uid="{00000000-0005-0000-0000-0000F9120000}"/>
    <cellStyle name="Calculation 5 2 18 3" xfId="11493" xr:uid="{00000000-0005-0000-0000-0000FA120000}"/>
    <cellStyle name="Calculation 5 2 18 3 2" xfId="11494" xr:uid="{00000000-0005-0000-0000-0000FB120000}"/>
    <cellStyle name="Calculation 5 2 18 3 3" xfId="11495" xr:uid="{00000000-0005-0000-0000-0000FC120000}"/>
    <cellStyle name="Calculation 5 2 18 4" xfId="11496" xr:uid="{00000000-0005-0000-0000-0000FD120000}"/>
    <cellStyle name="Calculation 5 2 18 4 2" xfId="11497" xr:uid="{00000000-0005-0000-0000-0000FE120000}"/>
    <cellStyle name="Calculation 5 2 18 4 3" xfId="11498" xr:uid="{00000000-0005-0000-0000-0000FF120000}"/>
    <cellStyle name="Calculation 5 2 18 5" xfId="11499" xr:uid="{00000000-0005-0000-0000-000000130000}"/>
    <cellStyle name="Calculation 5 2 18 5 2" xfId="11500" xr:uid="{00000000-0005-0000-0000-000001130000}"/>
    <cellStyle name="Calculation 5 2 18 5 3" xfId="11501" xr:uid="{00000000-0005-0000-0000-000002130000}"/>
    <cellStyle name="Calculation 5 2 18 6" xfId="11502" xr:uid="{00000000-0005-0000-0000-000003130000}"/>
    <cellStyle name="Calculation 5 2 18 7" xfId="11503" xr:uid="{00000000-0005-0000-0000-000004130000}"/>
    <cellStyle name="Calculation 5 2 19" xfId="11504" xr:uid="{00000000-0005-0000-0000-000005130000}"/>
    <cellStyle name="Calculation 5 2 19 2" xfId="11505" xr:uid="{00000000-0005-0000-0000-000006130000}"/>
    <cellStyle name="Calculation 5 2 19 3" xfId="11506" xr:uid="{00000000-0005-0000-0000-000007130000}"/>
    <cellStyle name="Calculation 5 2 2" xfId="11507" xr:uid="{00000000-0005-0000-0000-000008130000}"/>
    <cellStyle name="Calculation 5 2 2 10" xfId="11508" xr:uid="{00000000-0005-0000-0000-000009130000}"/>
    <cellStyle name="Calculation 5 2 2 11" xfId="11509" xr:uid="{00000000-0005-0000-0000-00000A130000}"/>
    <cellStyle name="Calculation 5 2 2 2" xfId="11510" xr:uid="{00000000-0005-0000-0000-00000B130000}"/>
    <cellStyle name="Calculation 5 2 2 2 2" xfId="11511" xr:uid="{00000000-0005-0000-0000-00000C130000}"/>
    <cellStyle name="Calculation 5 2 2 2 3" xfId="11512" xr:uid="{00000000-0005-0000-0000-00000D130000}"/>
    <cellStyle name="Calculation 5 2 2 2 4" xfId="11513" xr:uid="{00000000-0005-0000-0000-00000E130000}"/>
    <cellStyle name="Calculation 5 2 2 3" xfId="11514" xr:uid="{00000000-0005-0000-0000-00000F130000}"/>
    <cellStyle name="Calculation 5 2 2 3 2" xfId="11515" xr:uid="{00000000-0005-0000-0000-000010130000}"/>
    <cellStyle name="Calculation 5 2 2 3 3" xfId="11516" xr:uid="{00000000-0005-0000-0000-000011130000}"/>
    <cellStyle name="Calculation 5 2 2 3 4" xfId="11517" xr:uid="{00000000-0005-0000-0000-000012130000}"/>
    <cellStyle name="Calculation 5 2 2 4" xfId="11518" xr:uid="{00000000-0005-0000-0000-000013130000}"/>
    <cellStyle name="Calculation 5 2 2 4 2" xfId="11519" xr:uid="{00000000-0005-0000-0000-000014130000}"/>
    <cellStyle name="Calculation 5 2 2 4 3" xfId="11520" xr:uid="{00000000-0005-0000-0000-000015130000}"/>
    <cellStyle name="Calculation 5 2 2 4 4" xfId="11521" xr:uid="{00000000-0005-0000-0000-000016130000}"/>
    <cellStyle name="Calculation 5 2 2 5" xfId="11522" xr:uid="{00000000-0005-0000-0000-000017130000}"/>
    <cellStyle name="Calculation 5 2 2 5 2" xfId="11523" xr:uid="{00000000-0005-0000-0000-000018130000}"/>
    <cellStyle name="Calculation 5 2 2 5 3" xfId="11524" xr:uid="{00000000-0005-0000-0000-000019130000}"/>
    <cellStyle name="Calculation 5 2 2 6" xfId="11525" xr:uid="{00000000-0005-0000-0000-00001A130000}"/>
    <cellStyle name="Calculation 5 2 2 6 2" xfId="11526" xr:uid="{00000000-0005-0000-0000-00001B130000}"/>
    <cellStyle name="Calculation 5 2 2 6 3" xfId="11527" xr:uid="{00000000-0005-0000-0000-00001C130000}"/>
    <cellStyle name="Calculation 5 2 2 7" xfId="11528" xr:uid="{00000000-0005-0000-0000-00001D130000}"/>
    <cellStyle name="Calculation 5 2 2 7 2" xfId="11529" xr:uid="{00000000-0005-0000-0000-00001E130000}"/>
    <cellStyle name="Calculation 5 2 2 7 3" xfId="11530" xr:uid="{00000000-0005-0000-0000-00001F130000}"/>
    <cellStyle name="Calculation 5 2 2 8" xfId="11531" xr:uid="{00000000-0005-0000-0000-000020130000}"/>
    <cellStyle name="Calculation 5 2 2 9" xfId="11532" xr:uid="{00000000-0005-0000-0000-000021130000}"/>
    <cellStyle name="Calculation 5 2 20" xfId="11533" xr:uid="{00000000-0005-0000-0000-000022130000}"/>
    <cellStyle name="Calculation 5 2 20 2" xfId="11534" xr:uid="{00000000-0005-0000-0000-000023130000}"/>
    <cellStyle name="Calculation 5 2 20 3" xfId="11535" xr:uid="{00000000-0005-0000-0000-000024130000}"/>
    <cellStyle name="Calculation 5 2 21" xfId="11536" xr:uid="{00000000-0005-0000-0000-000025130000}"/>
    <cellStyle name="Calculation 5 2 21 2" xfId="11537" xr:uid="{00000000-0005-0000-0000-000026130000}"/>
    <cellStyle name="Calculation 5 2 21 3" xfId="11538" xr:uid="{00000000-0005-0000-0000-000027130000}"/>
    <cellStyle name="Calculation 5 2 22" xfId="11539" xr:uid="{00000000-0005-0000-0000-000028130000}"/>
    <cellStyle name="Calculation 5 2 3" xfId="11540" xr:uid="{00000000-0005-0000-0000-000029130000}"/>
    <cellStyle name="Calculation 5 2 3 2" xfId="11541" xr:uid="{00000000-0005-0000-0000-00002A130000}"/>
    <cellStyle name="Calculation 5 2 3 2 2" xfId="11542" xr:uid="{00000000-0005-0000-0000-00002B130000}"/>
    <cellStyle name="Calculation 5 2 3 2 3" xfId="11543" xr:uid="{00000000-0005-0000-0000-00002C130000}"/>
    <cellStyle name="Calculation 5 2 3 3" xfId="11544" xr:uid="{00000000-0005-0000-0000-00002D130000}"/>
    <cellStyle name="Calculation 5 2 3 3 2" xfId="11545" xr:uid="{00000000-0005-0000-0000-00002E130000}"/>
    <cellStyle name="Calculation 5 2 3 3 3" xfId="11546" xr:uid="{00000000-0005-0000-0000-00002F130000}"/>
    <cellStyle name="Calculation 5 2 3 4" xfId="11547" xr:uid="{00000000-0005-0000-0000-000030130000}"/>
    <cellStyle name="Calculation 5 2 3 4 2" xfId="11548" xr:uid="{00000000-0005-0000-0000-000031130000}"/>
    <cellStyle name="Calculation 5 2 3 4 3" xfId="11549" xr:uid="{00000000-0005-0000-0000-000032130000}"/>
    <cellStyle name="Calculation 5 2 3 5" xfId="11550" xr:uid="{00000000-0005-0000-0000-000033130000}"/>
    <cellStyle name="Calculation 5 2 3 5 2" xfId="11551" xr:uid="{00000000-0005-0000-0000-000034130000}"/>
    <cellStyle name="Calculation 5 2 3 5 3" xfId="11552" xr:uid="{00000000-0005-0000-0000-000035130000}"/>
    <cellStyle name="Calculation 5 2 3 6" xfId="11553" xr:uid="{00000000-0005-0000-0000-000036130000}"/>
    <cellStyle name="Calculation 5 2 3 7" xfId="11554" xr:uid="{00000000-0005-0000-0000-000037130000}"/>
    <cellStyle name="Calculation 5 2 4" xfId="11555" xr:uid="{00000000-0005-0000-0000-000038130000}"/>
    <cellStyle name="Calculation 5 2 4 2" xfId="11556" xr:uid="{00000000-0005-0000-0000-000039130000}"/>
    <cellStyle name="Calculation 5 2 4 2 2" xfId="11557" xr:uid="{00000000-0005-0000-0000-00003A130000}"/>
    <cellStyle name="Calculation 5 2 4 2 3" xfId="11558" xr:uid="{00000000-0005-0000-0000-00003B130000}"/>
    <cellStyle name="Calculation 5 2 4 3" xfId="11559" xr:uid="{00000000-0005-0000-0000-00003C130000}"/>
    <cellStyle name="Calculation 5 2 4 3 2" xfId="11560" xr:uid="{00000000-0005-0000-0000-00003D130000}"/>
    <cellStyle name="Calculation 5 2 4 3 3" xfId="11561" xr:uid="{00000000-0005-0000-0000-00003E130000}"/>
    <cellStyle name="Calculation 5 2 4 4" xfId="11562" xr:uid="{00000000-0005-0000-0000-00003F130000}"/>
    <cellStyle name="Calculation 5 2 4 4 2" xfId="11563" xr:uid="{00000000-0005-0000-0000-000040130000}"/>
    <cellStyle name="Calculation 5 2 4 4 3" xfId="11564" xr:uid="{00000000-0005-0000-0000-000041130000}"/>
    <cellStyle name="Calculation 5 2 4 5" xfId="11565" xr:uid="{00000000-0005-0000-0000-000042130000}"/>
    <cellStyle name="Calculation 5 2 4 5 2" xfId="11566" xr:uid="{00000000-0005-0000-0000-000043130000}"/>
    <cellStyle name="Calculation 5 2 4 5 3" xfId="11567" xr:uid="{00000000-0005-0000-0000-000044130000}"/>
    <cellStyle name="Calculation 5 2 4 6" xfId="11568" xr:uid="{00000000-0005-0000-0000-000045130000}"/>
    <cellStyle name="Calculation 5 2 4 7" xfId="11569" xr:uid="{00000000-0005-0000-0000-000046130000}"/>
    <cellStyle name="Calculation 5 2 5" xfId="11570" xr:uid="{00000000-0005-0000-0000-000047130000}"/>
    <cellStyle name="Calculation 5 2 5 2" xfId="11571" xr:uid="{00000000-0005-0000-0000-000048130000}"/>
    <cellStyle name="Calculation 5 2 5 2 2" xfId="11572" xr:uid="{00000000-0005-0000-0000-000049130000}"/>
    <cellStyle name="Calculation 5 2 5 2 3" xfId="11573" xr:uid="{00000000-0005-0000-0000-00004A130000}"/>
    <cellStyle name="Calculation 5 2 5 3" xfId="11574" xr:uid="{00000000-0005-0000-0000-00004B130000}"/>
    <cellStyle name="Calculation 5 2 5 3 2" xfId="11575" xr:uid="{00000000-0005-0000-0000-00004C130000}"/>
    <cellStyle name="Calculation 5 2 5 3 3" xfId="11576" xr:uid="{00000000-0005-0000-0000-00004D130000}"/>
    <cellStyle name="Calculation 5 2 5 4" xfId="11577" xr:uid="{00000000-0005-0000-0000-00004E130000}"/>
    <cellStyle name="Calculation 5 2 5 4 2" xfId="11578" xr:uid="{00000000-0005-0000-0000-00004F130000}"/>
    <cellStyle name="Calculation 5 2 5 4 3" xfId="11579" xr:uid="{00000000-0005-0000-0000-000050130000}"/>
    <cellStyle name="Calculation 5 2 5 5" xfId="11580" xr:uid="{00000000-0005-0000-0000-000051130000}"/>
    <cellStyle name="Calculation 5 2 5 5 2" xfId="11581" xr:uid="{00000000-0005-0000-0000-000052130000}"/>
    <cellStyle name="Calculation 5 2 5 5 3" xfId="11582" xr:uid="{00000000-0005-0000-0000-000053130000}"/>
    <cellStyle name="Calculation 5 2 5 6" xfId="11583" xr:uid="{00000000-0005-0000-0000-000054130000}"/>
    <cellStyle name="Calculation 5 2 5 7" xfId="11584" xr:uid="{00000000-0005-0000-0000-000055130000}"/>
    <cellStyle name="Calculation 5 2 6" xfId="11585" xr:uid="{00000000-0005-0000-0000-000056130000}"/>
    <cellStyle name="Calculation 5 2 6 2" xfId="11586" xr:uid="{00000000-0005-0000-0000-000057130000}"/>
    <cellStyle name="Calculation 5 2 6 2 2" xfId="11587" xr:uid="{00000000-0005-0000-0000-000058130000}"/>
    <cellStyle name="Calculation 5 2 6 2 3" xfId="11588" xr:uid="{00000000-0005-0000-0000-000059130000}"/>
    <cellStyle name="Calculation 5 2 6 3" xfId="11589" xr:uid="{00000000-0005-0000-0000-00005A130000}"/>
    <cellStyle name="Calculation 5 2 6 3 2" xfId="11590" xr:uid="{00000000-0005-0000-0000-00005B130000}"/>
    <cellStyle name="Calculation 5 2 6 3 3" xfId="11591" xr:uid="{00000000-0005-0000-0000-00005C130000}"/>
    <cellStyle name="Calculation 5 2 6 4" xfId="11592" xr:uid="{00000000-0005-0000-0000-00005D130000}"/>
    <cellStyle name="Calculation 5 2 6 4 2" xfId="11593" xr:uid="{00000000-0005-0000-0000-00005E130000}"/>
    <cellStyle name="Calculation 5 2 6 4 3" xfId="11594" xr:uid="{00000000-0005-0000-0000-00005F130000}"/>
    <cellStyle name="Calculation 5 2 6 5" xfId="11595" xr:uid="{00000000-0005-0000-0000-000060130000}"/>
    <cellStyle name="Calculation 5 2 6 5 2" xfId="11596" xr:uid="{00000000-0005-0000-0000-000061130000}"/>
    <cellStyle name="Calculation 5 2 6 5 3" xfId="11597" xr:uid="{00000000-0005-0000-0000-000062130000}"/>
    <cellStyle name="Calculation 5 2 6 6" xfId="11598" xr:uid="{00000000-0005-0000-0000-000063130000}"/>
    <cellStyle name="Calculation 5 2 6 7" xfId="11599" xr:uid="{00000000-0005-0000-0000-000064130000}"/>
    <cellStyle name="Calculation 5 2 7" xfId="11600" xr:uid="{00000000-0005-0000-0000-000065130000}"/>
    <cellStyle name="Calculation 5 2 7 2" xfId="11601" xr:uid="{00000000-0005-0000-0000-000066130000}"/>
    <cellStyle name="Calculation 5 2 7 2 2" xfId="11602" xr:uid="{00000000-0005-0000-0000-000067130000}"/>
    <cellStyle name="Calculation 5 2 7 2 3" xfId="11603" xr:uid="{00000000-0005-0000-0000-000068130000}"/>
    <cellStyle name="Calculation 5 2 7 3" xfId="11604" xr:uid="{00000000-0005-0000-0000-000069130000}"/>
    <cellStyle name="Calculation 5 2 7 3 2" xfId="11605" xr:uid="{00000000-0005-0000-0000-00006A130000}"/>
    <cellStyle name="Calculation 5 2 7 3 3" xfId="11606" xr:uid="{00000000-0005-0000-0000-00006B130000}"/>
    <cellStyle name="Calculation 5 2 7 4" xfId="11607" xr:uid="{00000000-0005-0000-0000-00006C130000}"/>
    <cellStyle name="Calculation 5 2 7 4 2" xfId="11608" xr:uid="{00000000-0005-0000-0000-00006D130000}"/>
    <cellStyle name="Calculation 5 2 7 4 3" xfId="11609" xr:uid="{00000000-0005-0000-0000-00006E130000}"/>
    <cellStyle name="Calculation 5 2 7 5" xfId="11610" xr:uid="{00000000-0005-0000-0000-00006F130000}"/>
    <cellStyle name="Calculation 5 2 7 5 2" xfId="11611" xr:uid="{00000000-0005-0000-0000-000070130000}"/>
    <cellStyle name="Calculation 5 2 7 5 3" xfId="11612" xr:uid="{00000000-0005-0000-0000-000071130000}"/>
    <cellStyle name="Calculation 5 2 7 6" xfId="11613" xr:uid="{00000000-0005-0000-0000-000072130000}"/>
    <cellStyle name="Calculation 5 2 7 7" xfId="11614" xr:uid="{00000000-0005-0000-0000-000073130000}"/>
    <cellStyle name="Calculation 5 2 8" xfId="11615" xr:uid="{00000000-0005-0000-0000-000074130000}"/>
    <cellStyle name="Calculation 5 2 8 2" xfId="11616" xr:uid="{00000000-0005-0000-0000-000075130000}"/>
    <cellStyle name="Calculation 5 2 8 2 2" xfId="11617" xr:uid="{00000000-0005-0000-0000-000076130000}"/>
    <cellStyle name="Calculation 5 2 8 2 3" xfId="11618" xr:uid="{00000000-0005-0000-0000-000077130000}"/>
    <cellStyle name="Calculation 5 2 8 3" xfId="11619" xr:uid="{00000000-0005-0000-0000-000078130000}"/>
    <cellStyle name="Calculation 5 2 8 3 2" xfId="11620" xr:uid="{00000000-0005-0000-0000-000079130000}"/>
    <cellStyle name="Calculation 5 2 8 3 3" xfId="11621" xr:uid="{00000000-0005-0000-0000-00007A130000}"/>
    <cellStyle name="Calculation 5 2 8 4" xfId="11622" xr:uid="{00000000-0005-0000-0000-00007B130000}"/>
    <cellStyle name="Calculation 5 2 8 4 2" xfId="11623" xr:uid="{00000000-0005-0000-0000-00007C130000}"/>
    <cellStyle name="Calculation 5 2 8 4 3" xfId="11624" xr:uid="{00000000-0005-0000-0000-00007D130000}"/>
    <cellStyle name="Calculation 5 2 8 5" xfId="11625" xr:uid="{00000000-0005-0000-0000-00007E130000}"/>
    <cellStyle name="Calculation 5 2 8 5 2" xfId="11626" xr:uid="{00000000-0005-0000-0000-00007F130000}"/>
    <cellStyle name="Calculation 5 2 8 5 3" xfId="11627" xr:uid="{00000000-0005-0000-0000-000080130000}"/>
    <cellStyle name="Calculation 5 2 8 6" xfId="11628" xr:uid="{00000000-0005-0000-0000-000081130000}"/>
    <cellStyle name="Calculation 5 2 8 7" xfId="11629" xr:uid="{00000000-0005-0000-0000-000082130000}"/>
    <cellStyle name="Calculation 5 2 9" xfId="11630" xr:uid="{00000000-0005-0000-0000-000083130000}"/>
    <cellStyle name="Calculation 5 2 9 2" xfId="11631" xr:uid="{00000000-0005-0000-0000-000084130000}"/>
    <cellStyle name="Calculation 5 2 9 2 2" xfId="11632" xr:uid="{00000000-0005-0000-0000-000085130000}"/>
    <cellStyle name="Calculation 5 2 9 2 3" xfId="11633" xr:uid="{00000000-0005-0000-0000-000086130000}"/>
    <cellStyle name="Calculation 5 2 9 3" xfId="11634" xr:uid="{00000000-0005-0000-0000-000087130000}"/>
    <cellStyle name="Calculation 5 2 9 3 2" xfId="11635" xr:uid="{00000000-0005-0000-0000-000088130000}"/>
    <cellStyle name="Calculation 5 2 9 3 3" xfId="11636" xr:uid="{00000000-0005-0000-0000-000089130000}"/>
    <cellStyle name="Calculation 5 2 9 4" xfId="11637" xr:uid="{00000000-0005-0000-0000-00008A130000}"/>
    <cellStyle name="Calculation 5 2 9 4 2" xfId="11638" xr:uid="{00000000-0005-0000-0000-00008B130000}"/>
    <cellStyle name="Calculation 5 2 9 4 3" xfId="11639" xr:uid="{00000000-0005-0000-0000-00008C130000}"/>
    <cellStyle name="Calculation 5 2 9 5" xfId="11640" xr:uid="{00000000-0005-0000-0000-00008D130000}"/>
    <cellStyle name="Calculation 5 2 9 5 2" xfId="11641" xr:uid="{00000000-0005-0000-0000-00008E130000}"/>
    <cellStyle name="Calculation 5 2 9 5 3" xfId="11642" xr:uid="{00000000-0005-0000-0000-00008F130000}"/>
    <cellStyle name="Calculation 5 2 9 6" xfId="11643" xr:uid="{00000000-0005-0000-0000-000090130000}"/>
    <cellStyle name="Calculation 5 2 9 7" xfId="11644" xr:uid="{00000000-0005-0000-0000-000091130000}"/>
    <cellStyle name="Calculation 5 3" xfId="11645" xr:uid="{00000000-0005-0000-0000-000092130000}"/>
    <cellStyle name="Calculation 5 3 10" xfId="11646" xr:uid="{00000000-0005-0000-0000-000093130000}"/>
    <cellStyle name="Calculation 5 3 11" xfId="11647" xr:uid="{00000000-0005-0000-0000-000094130000}"/>
    <cellStyle name="Calculation 5 3 12" xfId="11648" xr:uid="{00000000-0005-0000-0000-000095130000}"/>
    <cellStyle name="Calculation 5 3 2" xfId="11649" xr:uid="{00000000-0005-0000-0000-000096130000}"/>
    <cellStyle name="Calculation 5 3 2 2" xfId="11650" xr:uid="{00000000-0005-0000-0000-000097130000}"/>
    <cellStyle name="Calculation 5 3 2 2 2" xfId="11651" xr:uid="{00000000-0005-0000-0000-000098130000}"/>
    <cellStyle name="Calculation 5 3 2 2 3" xfId="11652" xr:uid="{00000000-0005-0000-0000-000099130000}"/>
    <cellStyle name="Calculation 5 3 2 2 4" xfId="11653" xr:uid="{00000000-0005-0000-0000-00009A130000}"/>
    <cellStyle name="Calculation 5 3 2 3" xfId="11654" xr:uid="{00000000-0005-0000-0000-00009B130000}"/>
    <cellStyle name="Calculation 5 3 2 3 2" xfId="11655" xr:uid="{00000000-0005-0000-0000-00009C130000}"/>
    <cellStyle name="Calculation 5 3 2 3 3" xfId="11656" xr:uid="{00000000-0005-0000-0000-00009D130000}"/>
    <cellStyle name="Calculation 5 3 2 3 4" xfId="11657" xr:uid="{00000000-0005-0000-0000-00009E130000}"/>
    <cellStyle name="Calculation 5 3 2 4" xfId="11658" xr:uid="{00000000-0005-0000-0000-00009F130000}"/>
    <cellStyle name="Calculation 5 3 2 4 2" xfId="11659" xr:uid="{00000000-0005-0000-0000-0000A0130000}"/>
    <cellStyle name="Calculation 5 3 2 4 3" xfId="11660" xr:uid="{00000000-0005-0000-0000-0000A1130000}"/>
    <cellStyle name="Calculation 5 3 2 4 4" xfId="11661" xr:uid="{00000000-0005-0000-0000-0000A2130000}"/>
    <cellStyle name="Calculation 5 3 2 5" xfId="11662" xr:uid="{00000000-0005-0000-0000-0000A3130000}"/>
    <cellStyle name="Calculation 5 3 2 6" xfId="11663" xr:uid="{00000000-0005-0000-0000-0000A4130000}"/>
    <cellStyle name="Calculation 5 3 2 7" xfId="11664" xr:uid="{00000000-0005-0000-0000-0000A5130000}"/>
    <cellStyle name="Calculation 5 3 2 8" xfId="11665" xr:uid="{00000000-0005-0000-0000-0000A6130000}"/>
    <cellStyle name="Calculation 5 3 3" xfId="11666" xr:uid="{00000000-0005-0000-0000-0000A7130000}"/>
    <cellStyle name="Calculation 5 3 3 2" xfId="11667" xr:uid="{00000000-0005-0000-0000-0000A8130000}"/>
    <cellStyle name="Calculation 5 3 3 3" xfId="11668" xr:uid="{00000000-0005-0000-0000-0000A9130000}"/>
    <cellStyle name="Calculation 5 3 3 4" xfId="11669" xr:uid="{00000000-0005-0000-0000-0000AA130000}"/>
    <cellStyle name="Calculation 5 3 4" xfId="11670" xr:uid="{00000000-0005-0000-0000-0000AB130000}"/>
    <cellStyle name="Calculation 5 3 4 2" xfId="11671" xr:uid="{00000000-0005-0000-0000-0000AC130000}"/>
    <cellStyle name="Calculation 5 3 4 3" xfId="11672" xr:uid="{00000000-0005-0000-0000-0000AD130000}"/>
    <cellStyle name="Calculation 5 3 4 4" xfId="11673" xr:uid="{00000000-0005-0000-0000-0000AE130000}"/>
    <cellStyle name="Calculation 5 3 5" xfId="11674" xr:uid="{00000000-0005-0000-0000-0000AF130000}"/>
    <cellStyle name="Calculation 5 3 5 2" xfId="11675" xr:uid="{00000000-0005-0000-0000-0000B0130000}"/>
    <cellStyle name="Calculation 5 3 5 3" xfId="11676" xr:uid="{00000000-0005-0000-0000-0000B1130000}"/>
    <cellStyle name="Calculation 5 3 5 4" xfId="11677" xr:uid="{00000000-0005-0000-0000-0000B2130000}"/>
    <cellStyle name="Calculation 5 3 6" xfId="11678" xr:uid="{00000000-0005-0000-0000-0000B3130000}"/>
    <cellStyle name="Calculation 5 3 6 2" xfId="11679" xr:uid="{00000000-0005-0000-0000-0000B4130000}"/>
    <cellStyle name="Calculation 5 3 6 3" xfId="11680" xr:uid="{00000000-0005-0000-0000-0000B5130000}"/>
    <cellStyle name="Calculation 5 3 7" xfId="11681" xr:uid="{00000000-0005-0000-0000-0000B6130000}"/>
    <cellStyle name="Calculation 5 3 7 2" xfId="11682" xr:uid="{00000000-0005-0000-0000-0000B7130000}"/>
    <cellStyle name="Calculation 5 3 7 3" xfId="11683" xr:uid="{00000000-0005-0000-0000-0000B8130000}"/>
    <cellStyle name="Calculation 5 3 8" xfId="11684" xr:uid="{00000000-0005-0000-0000-0000B9130000}"/>
    <cellStyle name="Calculation 5 3 9" xfId="11685" xr:uid="{00000000-0005-0000-0000-0000BA130000}"/>
    <cellStyle name="Calculation 5 4" xfId="11686" xr:uid="{00000000-0005-0000-0000-0000BB130000}"/>
    <cellStyle name="Calculation 5 4 10" xfId="11687" xr:uid="{00000000-0005-0000-0000-0000BC130000}"/>
    <cellStyle name="Calculation 5 4 11" xfId="11688" xr:uid="{00000000-0005-0000-0000-0000BD130000}"/>
    <cellStyle name="Calculation 5 4 2" xfId="11689" xr:uid="{00000000-0005-0000-0000-0000BE130000}"/>
    <cellStyle name="Calculation 5 4 2 2" xfId="11690" xr:uid="{00000000-0005-0000-0000-0000BF130000}"/>
    <cellStyle name="Calculation 5 4 2 3" xfId="11691" xr:uid="{00000000-0005-0000-0000-0000C0130000}"/>
    <cellStyle name="Calculation 5 4 2 4" xfId="11692" xr:uid="{00000000-0005-0000-0000-0000C1130000}"/>
    <cellStyle name="Calculation 5 4 3" xfId="11693" xr:uid="{00000000-0005-0000-0000-0000C2130000}"/>
    <cellStyle name="Calculation 5 4 3 2" xfId="11694" xr:uid="{00000000-0005-0000-0000-0000C3130000}"/>
    <cellStyle name="Calculation 5 4 3 3" xfId="11695" xr:uid="{00000000-0005-0000-0000-0000C4130000}"/>
    <cellStyle name="Calculation 5 4 3 4" xfId="11696" xr:uid="{00000000-0005-0000-0000-0000C5130000}"/>
    <cellStyle name="Calculation 5 4 4" xfId="11697" xr:uid="{00000000-0005-0000-0000-0000C6130000}"/>
    <cellStyle name="Calculation 5 4 4 2" xfId="11698" xr:uid="{00000000-0005-0000-0000-0000C7130000}"/>
    <cellStyle name="Calculation 5 4 4 3" xfId="11699" xr:uid="{00000000-0005-0000-0000-0000C8130000}"/>
    <cellStyle name="Calculation 5 4 4 4" xfId="11700" xr:uid="{00000000-0005-0000-0000-0000C9130000}"/>
    <cellStyle name="Calculation 5 4 5" xfId="11701" xr:uid="{00000000-0005-0000-0000-0000CA130000}"/>
    <cellStyle name="Calculation 5 4 5 2" xfId="11702" xr:uid="{00000000-0005-0000-0000-0000CB130000}"/>
    <cellStyle name="Calculation 5 4 5 3" xfId="11703" xr:uid="{00000000-0005-0000-0000-0000CC130000}"/>
    <cellStyle name="Calculation 5 4 6" xfId="11704" xr:uid="{00000000-0005-0000-0000-0000CD130000}"/>
    <cellStyle name="Calculation 5 4 6 2" xfId="11705" xr:uid="{00000000-0005-0000-0000-0000CE130000}"/>
    <cellStyle name="Calculation 5 4 6 3" xfId="11706" xr:uid="{00000000-0005-0000-0000-0000CF130000}"/>
    <cellStyle name="Calculation 5 4 7" xfId="11707" xr:uid="{00000000-0005-0000-0000-0000D0130000}"/>
    <cellStyle name="Calculation 5 4 7 2" xfId="11708" xr:uid="{00000000-0005-0000-0000-0000D1130000}"/>
    <cellStyle name="Calculation 5 4 7 3" xfId="11709" xr:uid="{00000000-0005-0000-0000-0000D2130000}"/>
    <cellStyle name="Calculation 5 4 8" xfId="11710" xr:uid="{00000000-0005-0000-0000-0000D3130000}"/>
    <cellStyle name="Calculation 5 4 8 2" xfId="11711" xr:uid="{00000000-0005-0000-0000-0000D4130000}"/>
    <cellStyle name="Calculation 5 4 8 3" xfId="11712" xr:uid="{00000000-0005-0000-0000-0000D5130000}"/>
    <cellStyle name="Calculation 5 4 9" xfId="11713" xr:uid="{00000000-0005-0000-0000-0000D6130000}"/>
    <cellStyle name="Calculation 5 5" xfId="11714" xr:uid="{00000000-0005-0000-0000-0000D7130000}"/>
    <cellStyle name="Calculation 5 5 2" xfId="11715" xr:uid="{00000000-0005-0000-0000-0000D8130000}"/>
    <cellStyle name="Calculation 5 5 2 2" xfId="11716" xr:uid="{00000000-0005-0000-0000-0000D9130000}"/>
    <cellStyle name="Calculation 5 5 2 3" xfId="11717" xr:uid="{00000000-0005-0000-0000-0000DA130000}"/>
    <cellStyle name="Calculation 5 5 3" xfId="11718" xr:uid="{00000000-0005-0000-0000-0000DB130000}"/>
    <cellStyle name="Calculation 5 5 3 2" xfId="11719" xr:uid="{00000000-0005-0000-0000-0000DC130000}"/>
    <cellStyle name="Calculation 5 5 3 3" xfId="11720" xr:uid="{00000000-0005-0000-0000-0000DD130000}"/>
    <cellStyle name="Calculation 5 5 4" xfId="11721" xr:uid="{00000000-0005-0000-0000-0000DE130000}"/>
    <cellStyle name="Calculation 5 5 4 2" xfId="11722" xr:uid="{00000000-0005-0000-0000-0000DF130000}"/>
    <cellStyle name="Calculation 5 5 4 3" xfId="11723" xr:uid="{00000000-0005-0000-0000-0000E0130000}"/>
    <cellStyle name="Calculation 5 5 5" xfId="11724" xr:uid="{00000000-0005-0000-0000-0000E1130000}"/>
    <cellStyle name="Calculation 5 5 5 2" xfId="11725" xr:uid="{00000000-0005-0000-0000-0000E2130000}"/>
    <cellStyle name="Calculation 5 5 5 3" xfId="11726" xr:uid="{00000000-0005-0000-0000-0000E3130000}"/>
    <cellStyle name="Calculation 5 5 6" xfId="11727" xr:uid="{00000000-0005-0000-0000-0000E4130000}"/>
    <cellStyle name="Calculation 5 5 7" xfId="11728" xr:uid="{00000000-0005-0000-0000-0000E5130000}"/>
    <cellStyle name="Calculation 5 6" xfId="11729" xr:uid="{00000000-0005-0000-0000-0000E6130000}"/>
    <cellStyle name="Calculation 5 6 2" xfId="11730" xr:uid="{00000000-0005-0000-0000-0000E7130000}"/>
    <cellStyle name="Calculation 5 6 3" xfId="11731" xr:uid="{00000000-0005-0000-0000-0000E8130000}"/>
    <cellStyle name="Calculation 5 6 4" xfId="11732" xr:uid="{00000000-0005-0000-0000-0000E9130000}"/>
    <cellStyle name="Calculation 5 7" xfId="11733" xr:uid="{00000000-0005-0000-0000-0000EA130000}"/>
    <cellStyle name="Calculation 5 7 2" xfId="11734" xr:uid="{00000000-0005-0000-0000-0000EB130000}"/>
    <cellStyle name="Calculation 5 7 3" xfId="11735" xr:uid="{00000000-0005-0000-0000-0000EC130000}"/>
    <cellStyle name="Calculation 5 8" xfId="11736" xr:uid="{00000000-0005-0000-0000-0000ED130000}"/>
    <cellStyle name="Calculation 5 8 2" xfId="11737" xr:uid="{00000000-0005-0000-0000-0000EE130000}"/>
    <cellStyle name="Calculation 5 8 3" xfId="11738" xr:uid="{00000000-0005-0000-0000-0000EF130000}"/>
    <cellStyle name="Calculation 5 9" xfId="11739" xr:uid="{00000000-0005-0000-0000-0000F0130000}"/>
    <cellStyle name="Calculation 6" xfId="665" xr:uid="{00000000-0005-0000-0000-0000F1130000}"/>
    <cellStyle name="Calculation 6 10" xfId="11740" xr:uid="{00000000-0005-0000-0000-0000F2130000}"/>
    <cellStyle name="Calculation 6 2" xfId="666" xr:uid="{00000000-0005-0000-0000-0000F3130000}"/>
    <cellStyle name="Calculation 6 2 10" xfId="11741" xr:uid="{00000000-0005-0000-0000-0000F4130000}"/>
    <cellStyle name="Calculation 6 2 10 2" xfId="11742" xr:uid="{00000000-0005-0000-0000-0000F5130000}"/>
    <cellStyle name="Calculation 6 2 10 2 2" xfId="11743" xr:uid="{00000000-0005-0000-0000-0000F6130000}"/>
    <cellStyle name="Calculation 6 2 10 2 3" xfId="11744" xr:uid="{00000000-0005-0000-0000-0000F7130000}"/>
    <cellStyle name="Calculation 6 2 10 3" xfId="11745" xr:uid="{00000000-0005-0000-0000-0000F8130000}"/>
    <cellStyle name="Calculation 6 2 10 3 2" xfId="11746" xr:uid="{00000000-0005-0000-0000-0000F9130000}"/>
    <cellStyle name="Calculation 6 2 10 3 3" xfId="11747" xr:uid="{00000000-0005-0000-0000-0000FA130000}"/>
    <cellStyle name="Calculation 6 2 10 4" xfId="11748" xr:uid="{00000000-0005-0000-0000-0000FB130000}"/>
    <cellStyle name="Calculation 6 2 10 4 2" xfId="11749" xr:uid="{00000000-0005-0000-0000-0000FC130000}"/>
    <cellStyle name="Calculation 6 2 10 4 3" xfId="11750" xr:uid="{00000000-0005-0000-0000-0000FD130000}"/>
    <cellStyle name="Calculation 6 2 10 5" xfId="11751" xr:uid="{00000000-0005-0000-0000-0000FE130000}"/>
    <cellStyle name="Calculation 6 2 10 5 2" xfId="11752" xr:uid="{00000000-0005-0000-0000-0000FF130000}"/>
    <cellStyle name="Calculation 6 2 10 5 3" xfId="11753" xr:uid="{00000000-0005-0000-0000-000000140000}"/>
    <cellStyle name="Calculation 6 2 10 6" xfId="11754" xr:uid="{00000000-0005-0000-0000-000001140000}"/>
    <cellStyle name="Calculation 6 2 10 7" xfId="11755" xr:uid="{00000000-0005-0000-0000-000002140000}"/>
    <cellStyle name="Calculation 6 2 11" xfId="11756" xr:uid="{00000000-0005-0000-0000-000003140000}"/>
    <cellStyle name="Calculation 6 2 11 2" xfId="11757" xr:uid="{00000000-0005-0000-0000-000004140000}"/>
    <cellStyle name="Calculation 6 2 11 2 2" xfId="11758" xr:uid="{00000000-0005-0000-0000-000005140000}"/>
    <cellStyle name="Calculation 6 2 11 2 3" xfId="11759" xr:uid="{00000000-0005-0000-0000-000006140000}"/>
    <cellStyle name="Calculation 6 2 11 3" xfId="11760" xr:uid="{00000000-0005-0000-0000-000007140000}"/>
    <cellStyle name="Calculation 6 2 11 3 2" xfId="11761" xr:uid="{00000000-0005-0000-0000-000008140000}"/>
    <cellStyle name="Calculation 6 2 11 3 3" xfId="11762" xr:uid="{00000000-0005-0000-0000-000009140000}"/>
    <cellStyle name="Calculation 6 2 11 4" xfId="11763" xr:uid="{00000000-0005-0000-0000-00000A140000}"/>
    <cellStyle name="Calculation 6 2 11 4 2" xfId="11764" xr:uid="{00000000-0005-0000-0000-00000B140000}"/>
    <cellStyle name="Calculation 6 2 11 4 3" xfId="11765" xr:uid="{00000000-0005-0000-0000-00000C140000}"/>
    <cellStyle name="Calculation 6 2 11 5" xfId="11766" xr:uid="{00000000-0005-0000-0000-00000D140000}"/>
    <cellStyle name="Calculation 6 2 11 5 2" xfId="11767" xr:uid="{00000000-0005-0000-0000-00000E140000}"/>
    <cellStyle name="Calculation 6 2 11 5 3" xfId="11768" xr:uid="{00000000-0005-0000-0000-00000F140000}"/>
    <cellStyle name="Calculation 6 2 11 6" xfId="11769" xr:uid="{00000000-0005-0000-0000-000010140000}"/>
    <cellStyle name="Calculation 6 2 11 7" xfId="11770" xr:uid="{00000000-0005-0000-0000-000011140000}"/>
    <cellStyle name="Calculation 6 2 12" xfId="11771" xr:uid="{00000000-0005-0000-0000-000012140000}"/>
    <cellStyle name="Calculation 6 2 12 2" xfId="11772" xr:uid="{00000000-0005-0000-0000-000013140000}"/>
    <cellStyle name="Calculation 6 2 12 2 2" xfId="11773" xr:uid="{00000000-0005-0000-0000-000014140000}"/>
    <cellStyle name="Calculation 6 2 12 2 3" xfId="11774" xr:uid="{00000000-0005-0000-0000-000015140000}"/>
    <cellStyle name="Calculation 6 2 12 3" xfId="11775" xr:uid="{00000000-0005-0000-0000-000016140000}"/>
    <cellStyle name="Calculation 6 2 12 3 2" xfId="11776" xr:uid="{00000000-0005-0000-0000-000017140000}"/>
    <cellStyle name="Calculation 6 2 12 3 3" xfId="11777" xr:uid="{00000000-0005-0000-0000-000018140000}"/>
    <cellStyle name="Calculation 6 2 12 4" xfId="11778" xr:uid="{00000000-0005-0000-0000-000019140000}"/>
    <cellStyle name="Calculation 6 2 12 4 2" xfId="11779" xr:uid="{00000000-0005-0000-0000-00001A140000}"/>
    <cellStyle name="Calculation 6 2 12 4 3" xfId="11780" xr:uid="{00000000-0005-0000-0000-00001B140000}"/>
    <cellStyle name="Calculation 6 2 12 5" xfId="11781" xr:uid="{00000000-0005-0000-0000-00001C140000}"/>
    <cellStyle name="Calculation 6 2 12 5 2" xfId="11782" xr:uid="{00000000-0005-0000-0000-00001D140000}"/>
    <cellStyle name="Calculation 6 2 12 5 3" xfId="11783" xr:uid="{00000000-0005-0000-0000-00001E140000}"/>
    <cellStyle name="Calculation 6 2 12 6" xfId="11784" xr:uid="{00000000-0005-0000-0000-00001F140000}"/>
    <cellStyle name="Calculation 6 2 12 7" xfId="11785" xr:uid="{00000000-0005-0000-0000-000020140000}"/>
    <cellStyle name="Calculation 6 2 13" xfId="11786" xr:uid="{00000000-0005-0000-0000-000021140000}"/>
    <cellStyle name="Calculation 6 2 13 2" xfId="11787" xr:uid="{00000000-0005-0000-0000-000022140000}"/>
    <cellStyle name="Calculation 6 2 13 2 2" xfId="11788" xr:uid="{00000000-0005-0000-0000-000023140000}"/>
    <cellStyle name="Calculation 6 2 13 2 3" xfId="11789" xr:uid="{00000000-0005-0000-0000-000024140000}"/>
    <cellStyle name="Calculation 6 2 13 3" xfId="11790" xr:uid="{00000000-0005-0000-0000-000025140000}"/>
    <cellStyle name="Calculation 6 2 13 3 2" xfId="11791" xr:uid="{00000000-0005-0000-0000-000026140000}"/>
    <cellStyle name="Calculation 6 2 13 3 3" xfId="11792" xr:uid="{00000000-0005-0000-0000-000027140000}"/>
    <cellStyle name="Calculation 6 2 13 4" xfId="11793" xr:uid="{00000000-0005-0000-0000-000028140000}"/>
    <cellStyle name="Calculation 6 2 13 4 2" xfId="11794" xr:uid="{00000000-0005-0000-0000-000029140000}"/>
    <cellStyle name="Calculation 6 2 13 4 3" xfId="11795" xr:uid="{00000000-0005-0000-0000-00002A140000}"/>
    <cellStyle name="Calculation 6 2 13 5" xfId="11796" xr:uid="{00000000-0005-0000-0000-00002B140000}"/>
    <cellStyle name="Calculation 6 2 13 5 2" xfId="11797" xr:uid="{00000000-0005-0000-0000-00002C140000}"/>
    <cellStyle name="Calculation 6 2 13 5 3" xfId="11798" xr:uid="{00000000-0005-0000-0000-00002D140000}"/>
    <cellStyle name="Calculation 6 2 13 6" xfId="11799" xr:uid="{00000000-0005-0000-0000-00002E140000}"/>
    <cellStyle name="Calculation 6 2 13 7" xfId="11800" xr:uid="{00000000-0005-0000-0000-00002F140000}"/>
    <cellStyle name="Calculation 6 2 14" xfId="11801" xr:uid="{00000000-0005-0000-0000-000030140000}"/>
    <cellStyle name="Calculation 6 2 14 2" xfId="11802" xr:uid="{00000000-0005-0000-0000-000031140000}"/>
    <cellStyle name="Calculation 6 2 14 2 2" xfId="11803" xr:uid="{00000000-0005-0000-0000-000032140000}"/>
    <cellStyle name="Calculation 6 2 14 2 3" xfId="11804" xr:uid="{00000000-0005-0000-0000-000033140000}"/>
    <cellStyle name="Calculation 6 2 14 3" xfId="11805" xr:uid="{00000000-0005-0000-0000-000034140000}"/>
    <cellStyle name="Calculation 6 2 14 3 2" xfId="11806" xr:uid="{00000000-0005-0000-0000-000035140000}"/>
    <cellStyle name="Calculation 6 2 14 3 3" xfId="11807" xr:uid="{00000000-0005-0000-0000-000036140000}"/>
    <cellStyle name="Calculation 6 2 14 4" xfId="11808" xr:uid="{00000000-0005-0000-0000-000037140000}"/>
    <cellStyle name="Calculation 6 2 14 4 2" xfId="11809" xr:uid="{00000000-0005-0000-0000-000038140000}"/>
    <cellStyle name="Calculation 6 2 14 4 3" xfId="11810" xr:uid="{00000000-0005-0000-0000-000039140000}"/>
    <cellStyle name="Calculation 6 2 14 5" xfId="11811" xr:uid="{00000000-0005-0000-0000-00003A140000}"/>
    <cellStyle name="Calculation 6 2 14 5 2" xfId="11812" xr:uid="{00000000-0005-0000-0000-00003B140000}"/>
    <cellStyle name="Calculation 6 2 14 5 3" xfId="11813" xr:uid="{00000000-0005-0000-0000-00003C140000}"/>
    <cellStyle name="Calculation 6 2 14 6" xfId="11814" xr:uid="{00000000-0005-0000-0000-00003D140000}"/>
    <cellStyle name="Calculation 6 2 14 7" xfId="11815" xr:uid="{00000000-0005-0000-0000-00003E140000}"/>
    <cellStyle name="Calculation 6 2 15" xfId="11816" xr:uid="{00000000-0005-0000-0000-00003F140000}"/>
    <cellStyle name="Calculation 6 2 15 2" xfId="11817" xr:uid="{00000000-0005-0000-0000-000040140000}"/>
    <cellStyle name="Calculation 6 2 15 2 2" xfId="11818" xr:uid="{00000000-0005-0000-0000-000041140000}"/>
    <cellStyle name="Calculation 6 2 15 2 3" xfId="11819" xr:uid="{00000000-0005-0000-0000-000042140000}"/>
    <cellStyle name="Calculation 6 2 15 3" xfId="11820" xr:uid="{00000000-0005-0000-0000-000043140000}"/>
    <cellStyle name="Calculation 6 2 15 3 2" xfId="11821" xr:uid="{00000000-0005-0000-0000-000044140000}"/>
    <cellStyle name="Calculation 6 2 15 3 3" xfId="11822" xr:uid="{00000000-0005-0000-0000-000045140000}"/>
    <cellStyle name="Calculation 6 2 15 4" xfId="11823" xr:uid="{00000000-0005-0000-0000-000046140000}"/>
    <cellStyle name="Calculation 6 2 15 4 2" xfId="11824" xr:uid="{00000000-0005-0000-0000-000047140000}"/>
    <cellStyle name="Calculation 6 2 15 4 3" xfId="11825" xr:uid="{00000000-0005-0000-0000-000048140000}"/>
    <cellStyle name="Calculation 6 2 15 5" xfId="11826" xr:uid="{00000000-0005-0000-0000-000049140000}"/>
    <cellStyle name="Calculation 6 2 15 5 2" xfId="11827" xr:uid="{00000000-0005-0000-0000-00004A140000}"/>
    <cellStyle name="Calculation 6 2 15 5 3" xfId="11828" xr:uid="{00000000-0005-0000-0000-00004B140000}"/>
    <cellStyle name="Calculation 6 2 15 6" xfId="11829" xr:uid="{00000000-0005-0000-0000-00004C140000}"/>
    <cellStyle name="Calculation 6 2 15 7" xfId="11830" xr:uid="{00000000-0005-0000-0000-00004D140000}"/>
    <cellStyle name="Calculation 6 2 16" xfId="11831" xr:uid="{00000000-0005-0000-0000-00004E140000}"/>
    <cellStyle name="Calculation 6 2 16 2" xfId="11832" xr:uid="{00000000-0005-0000-0000-00004F140000}"/>
    <cellStyle name="Calculation 6 2 16 2 2" xfId="11833" xr:uid="{00000000-0005-0000-0000-000050140000}"/>
    <cellStyle name="Calculation 6 2 16 2 3" xfId="11834" xr:uid="{00000000-0005-0000-0000-000051140000}"/>
    <cellStyle name="Calculation 6 2 16 3" xfId="11835" xr:uid="{00000000-0005-0000-0000-000052140000}"/>
    <cellStyle name="Calculation 6 2 16 3 2" xfId="11836" xr:uid="{00000000-0005-0000-0000-000053140000}"/>
    <cellStyle name="Calculation 6 2 16 3 3" xfId="11837" xr:uid="{00000000-0005-0000-0000-000054140000}"/>
    <cellStyle name="Calculation 6 2 16 4" xfId="11838" xr:uid="{00000000-0005-0000-0000-000055140000}"/>
    <cellStyle name="Calculation 6 2 16 4 2" xfId="11839" xr:uid="{00000000-0005-0000-0000-000056140000}"/>
    <cellStyle name="Calculation 6 2 16 4 3" xfId="11840" xr:uid="{00000000-0005-0000-0000-000057140000}"/>
    <cellStyle name="Calculation 6 2 16 5" xfId="11841" xr:uid="{00000000-0005-0000-0000-000058140000}"/>
    <cellStyle name="Calculation 6 2 16 5 2" xfId="11842" xr:uid="{00000000-0005-0000-0000-000059140000}"/>
    <cellStyle name="Calculation 6 2 16 5 3" xfId="11843" xr:uid="{00000000-0005-0000-0000-00005A140000}"/>
    <cellStyle name="Calculation 6 2 16 6" xfId="11844" xr:uid="{00000000-0005-0000-0000-00005B140000}"/>
    <cellStyle name="Calculation 6 2 16 7" xfId="11845" xr:uid="{00000000-0005-0000-0000-00005C140000}"/>
    <cellStyle name="Calculation 6 2 17" xfId="11846" xr:uid="{00000000-0005-0000-0000-00005D140000}"/>
    <cellStyle name="Calculation 6 2 17 2" xfId="11847" xr:uid="{00000000-0005-0000-0000-00005E140000}"/>
    <cellStyle name="Calculation 6 2 17 2 2" xfId="11848" xr:uid="{00000000-0005-0000-0000-00005F140000}"/>
    <cellStyle name="Calculation 6 2 17 2 3" xfId="11849" xr:uid="{00000000-0005-0000-0000-000060140000}"/>
    <cellStyle name="Calculation 6 2 17 3" xfId="11850" xr:uid="{00000000-0005-0000-0000-000061140000}"/>
    <cellStyle name="Calculation 6 2 17 3 2" xfId="11851" xr:uid="{00000000-0005-0000-0000-000062140000}"/>
    <cellStyle name="Calculation 6 2 17 3 3" xfId="11852" xr:uid="{00000000-0005-0000-0000-000063140000}"/>
    <cellStyle name="Calculation 6 2 17 4" xfId="11853" xr:uid="{00000000-0005-0000-0000-000064140000}"/>
    <cellStyle name="Calculation 6 2 17 4 2" xfId="11854" xr:uid="{00000000-0005-0000-0000-000065140000}"/>
    <cellStyle name="Calculation 6 2 17 4 3" xfId="11855" xr:uid="{00000000-0005-0000-0000-000066140000}"/>
    <cellStyle name="Calculation 6 2 17 5" xfId="11856" xr:uid="{00000000-0005-0000-0000-000067140000}"/>
    <cellStyle name="Calculation 6 2 17 5 2" xfId="11857" xr:uid="{00000000-0005-0000-0000-000068140000}"/>
    <cellStyle name="Calculation 6 2 17 5 3" xfId="11858" xr:uid="{00000000-0005-0000-0000-000069140000}"/>
    <cellStyle name="Calculation 6 2 17 6" xfId="11859" xr:uid="{00000000-0005-0000-0000-00006A140000}"/>
    <cellStyle name="Calculation 6 2 17 7" xfId="11860" xr:uid="{00000000-0005-0000-0000-00006B140000}"/>
    <cellStyle name="Calculation 6 2 18" xfId="11861" xr:uid="{00000000-0005-0000-0000-00006C140000}"/>
    <cellStyle name="Calculation 6 2 18 2" xfId="11862" xr:uid="{00000000-0005-0000-0000-00006D140000}"/>
    <cellStyle name="Calculation 6 2 18 2 2" xfId="11863" xr:uid="{00000000-0005-0000-0000-00006E140000}"/>
    <cellStyle name="Calculation 6 2 18 2 3" xfId="11864" xr:uid="{00000000-0005-0000-0000-00006F140000}"/>
    <cellStyle name="Calculation 6 2 18 3" xfId="11865" xr:uid="{00000000-0005-0000-0000-000070140000}"/>
    <cellStyle name="Calculation 6 2 18 3 2" xfId="11866" xr:uid="{00000000-0005-0000-0000-000071140000}"/>
    <cellStyle name="Calculation 6 2 18 3 3" xfId="11867" xr:uid="{00000000-0005-0000-0000-000072140000}"/>
    <cellStyle name="Calculation 6 2 18 4" xfId="11868" xr:uid="{00000000-0005-0000-0000-000073140000}"/>
    <cellStyle name="Calculation 6 2 18 4 2" xfId="11869" xr:uid="{00000000-0005-0000-0000-000074140000}"/>
    <cellStyle name="Calculation 6 2 18 4 3" xfId="11870" xr:uid="{00000000-0005-0000-0000-000075140000}"/>
    <cellStyle name="Calculation 6 2 18 5" xfId="11871" xr:uid="{00000000-0005-0000-0000-000076140000}"/>
    <cellStyle name="Calculation 6 2 18 5 2" xfId="11872" xr:uid="{00000000-0005-0000-0000-000077140000}"/>
    <cellStyle name="Calculation 6 2 18 5 3" xfId="11873" xr:uid="{00000000-0005-0000-0000-000078140000}"/>
    <cellStyle name="Calculation 6 2 18 6" xfId="11874" xr:uid="{00000000-0005-0000-0000-000079140000}"/>
    <cellStyle name="Calculation 6 2 18 7" xfId="11875" xr:uid="{00000000-0005-0000-0000-00007A140000}"/>
    <cellStyle name="Calculation 6 2 19" xfId="11876" xr:uid="{00000000-0005-0000-0000-00007B140000}"/>
    <cellStyle name="Calculation 6 2 19 2" xfId="11877" xr:uid="{00000000-0005-0000-0000-00007C140000}"/>
    <cellStyle name="Calculation 6 2 19 3" xfId="11878" xr:uid="{00000000-0005-0000-0000-00007D140000}"/>
    <cellStyle name="Calculation 6 2 2" xfId="11879" xr:uid="{00000000-0005-0000-0000-00007E140000}"/>
    <cellStyle name="Calculation 6 2 2 10" xfId="11880" xr:uid="{00000000-0005-0000-0000-00007F140000}"/>
    <cellStyle name="Calculation 6 2 2 11" xfId="11881" xr:uid="{00000000-0005-0000-0000-000080140000}"/>
    <cellStyle name="Calculation 6 2 2 2" xfId="11882" xr:uid="{00000000-0005-0000-0000-000081140000}"/>
    <cellStyle name="Calculation 6 2 2 2 2" xfId="11883" xr:uid="{00000000-0005-0000-0000-000082140000}"/>
    <cellStyle name="Calculation 6 2 2 2 3" xfId="11884" xr:uid="{00000000-0005-0000-0000-000083140000}"/>
    <cellStyle name="Calculation 6 2 2 2 4" xfId="11885" xr:uid="{00000000-0005-0000-0000-000084140000}"/>
    <cellStyle name="Calculation 6 2 2 3" xfId="11886" xr:uid="{00000000-0005-0000-0000-000085140000}"/>
    <cellStyle name="Calculation 6 2 2 3 2" xfId="11887" xr:uid="{00000000-0005-0000-0000-000086140000}"/>
    <cellStyle name="Calculation 6 2 2 3 3" xfId="11888" xr:uid="{00000000-0005-0000-0000-000087140000}"/>
    <cellStyle name="Calculation 6 2 2 3 4" xfId="11889" xr:uid="{00000000-0005-0000-0000-000088140000}"/>
    <cellStyle name="Calculation 6 2 2 4" xfId="11890" xr:uid="{00000000-0005-0000-0000-000089140000}"/>
    <cellStyle name="Calculation 6 2 2 4 2" xfId="11891" xr:uid="{00000000-0005-0000-0000-00008A140000}"/>
    <cellStyle name="Calculation 6 2 2 4 3" xfId="11892" xr:uid="{00000000-0005-0000-0000-00008B140000}"/>
    <cellStyle name="Calculation 6 2 2 4 4" xfId="11893" xr:uid="{00000000-0005-0000-0000-00008C140000}"/>
    <cellStyle name="Calculation 6 2 2 5" xfId="11894" xr:uid="{00000000-0005-0000-0000-00008D140000}"/>
    <cellStyle name="Calculation 6 2 2 5 2" xfId="11895" xr:uid="{00000000-0005-0000-0000-00008E140000}"/>
    <cellStyle name="Calculation 6 2 2 5 3" xfId="11896" xr:uid="{00000000-0005-0000-0000-00008F140000}"/>
    <cellStyle name="Calculation 6 2 2 6" xfId="11897" xr:uid="{00000000-0005-0000-0000-000090140000}"/>
    <cellStyle name="Calculation 6 2 2 6 2" xfId="11898" xr:uid="{00000000-0005-0000-0000-000091140000}"/>
    <cellStyle name="Calculation 6 2 2 6 3" xfId="11899" xr:uid="{00000000-0005-0000-0000-000092140000}"/>
    <cellStyle name="Calculation 6 2 2 7" xfId="11900" xr:uid="{00000000-0005-0000-0000-000093140000}"/>
    <cellStyle name="Calculation 6 2 2 7 2" xfId="11901" xr:uid="{00000000-0005-0000-0000-000094140000}"/>
    <cellStyle name="Calculation 6 2 2 7 3" xfId="11902" xr:uid="{00000000-0005-0000-0000-000095140000}"/>
    <cellStyle name="Calculation 6 2 2 8" xfId="11903" xr:uid="{00000000-0005-0000-0000-000096140000}"/>
    <cellStyle name="Calculation 6 2 2 9" xfId="11904" xr:uid="{00000000-0005-0000-0000-000097140000}"/>
    <cellStyle name="Calculation 6 2 20" xfId="11905" xr:uid="{00000000-0005-0000-0000-000098140000}"/>
    <cellStyle name="Calculation 6 2 20 2" xfId="11906" xr:uid="{00000000-0005-0000-0000-000099140000}"/>
    <cellStyle name="Calculation 6 2 20 3" xfId="11907" xr:uid="{00000000-0005-0000-0000-00009A140000}"/>
    <cellStyle name="Calculation 6 2 21" xfId="11908" xr:uid="{00000000-0005-0000-0000-00009B140000}"/>
    <cellStyle name="Calculation 6 2 21 2" xfId="11909" xr:uid="{00000000-0005-0000-0000-00009C140000}"/>
    <cellStyle name="Calculation 6 2 21 3" xfId="11910" xr:uid="{00000000-0005-0000-0000-00009D140000}"/>
    <cellStyle name="Calculation 6 2 22" xfId="11911" xr:uid="{00000000-0005-0000-0000-00009E140000}"/>
    <cellStyle name="Calculation 6 2 3" xfId="11912" xr:uid="{00000000-0005-0000-0000-00009F140000}"/>
    <cellStyle name="Calculation 6 2 3 2" xfId="11913" xr:uid="{00000000-0005-0000-0000-0000A0140000}"/>
    <cellStyle name="Calculation 6 2 3 2 2" xfId="11914" xr:uid="{00000000-0005-0000-0000-0000A1140000}"/>
    <cellStyle name="Calculation 6 2 3 2 3" xfId="11915" xr:uid="{00000000-0005-0000-0000-0000A2140000}"/>
    <cellStyle name="Calculation 6 2 3 3" xfId="11916" xr:uid="{00000000-0005-0000-0000-0000A3140000}"/>
    <cellStyle name="Calculation 6 2 3 3 2" xfId="11917" xr:uid="{00000000-0005-0000-0000-0000A4140000}"/>
    <cellStyle name="Calculation 6 2 3 3 3" xfId="11918" xr:uid="{00000000-0005-0000-0000-0000A5140000}"/>
    <cellStyle name="Calculation 6 2 3 4" xfId="11919" xr:uid="{00000000-0005-0000-0000-0000A6140000}"/>
    <cellStyle name="Calculation 6 2 3 4 2" xfId="11920" xr:uid="{00000000-0005-0000-0000-0000A7140000}"/>
    <cellStyle name="Calculation 6 2 3 4 3" xfId="11921" xr:uid="{00000000-0005-0000-0000-0000A8140000}"/>
    <cellStyle name="Calculation 6 2 3 5" xfId="11922" xr:uid="{00000000-0005-0000-0000-0000A9140000}"/>
    <cellStyle name="Calculation 6 2 3 5 2" xfId="11923" xr:uid="{00000000-0005-0000-0000-0000AA140000}"/>
    <cellStyle name="Calculation 6 2 3 5 3" xfId="11924" xr:uid="{00000000-0005-0000-0000-0000AB140000}"/>
    <cellStyle name="Calculation 6 2 3 6" xfId="11925" xr:uid="{00000000-0005-0000-0000-0000AC140000}"/>
    <cellStyle name="Calculation 6 2 3 7" xfId="11926" xr:uid="{00000000-0005-0000-0000-0000AD140000}"/>
    <cellStyle name="Calculation 6 2 4" xfId="11927" xr:uid="{00000000-0005-0000-0000-0000AE140000}"/>
    <cellStyle name="Calculation 6 2 4 2" xfId="11928" xr:uid="{00000000-0005-0000-0000-0000AF140000}"/>
    <cellStyle name="Calculation 6 2 4 2 2" xfId="11929" xr:uid="{00000000-0005-0000-0000-0000B0140000}"/>
    <cellStyle name="Calculation 6 2 4 2 3" xfId="11930" xr:uid="{00000000-0005-0000-0000-0000B1140000}"/>
    <cellStyle name="Calculation 6 2 4 3" xfId="11931" xr:uid="{00000000-0005-0000-0000-0000B2140000}"/>
    <cellStyle name="Calculation 6 2 4 3 2" xfId="11932" xr:uid="{00000000-0005-0000-0000-0000B3140000}"/>
    <cellStyle name="Calculation 6 2 4 3 3" xfId="11933" xr:uid="{00000000-0005-0000-0000-0000B4140000}"/>
    <cellStyle name="Calculation 6 2 4 4" xfId="11934" xr:uid="{00000000-0005-0000-0000-0000B5140000}"/>
    <cellStyle name="Calculation 6 2 4 4 2" xfId="11935" xr:uid="{00000000-0005-0000-0000-0000B6140000}"/>
    <cellStyle name="Calculation 6 2 4 4 3" xfId="11936" xr:uid="{00000000-0005-0000-0000-0000B7140000}"/>
    <cellStyle name="Calculation 6 2 4 5" xfId="11937" xr:uid="{00000000-0005-0000-0000-0000B8140000}"/>
    <cellStyle name="Calculation 6 2 4 5 2" xfId="11938" xr:uid="{00000000-0005-0000-0000-0000B9140000}"/>
    <cellStyle name="Calculation 6 2 4 5 3" xfId="11939" xr:uid="{00000000-0005-0000-0000-0000BA140000}"/>
    <cellStyle name="Calculation 6 2 4 6" xfId="11940" xr:uid="{00000000-0005-0000-0000-0000BB140000}"/>
    <cellStyle name="Calculation 6 2 4 7" xfId="11941" xr:uid="{00000000-0005-0000-0000-0000BC140000}"/>
    <cellStyle name="Calculation 6 2 5" xfId="11942" xr:uid="{00000000-0005-0000-0000-0000BD140000}"/>
    <cellStyle name="Calculation 6 2 5 2" xfId="11943" xr:uid="{00000000-0005-0000-0000-0000BE140000}"/>
    <cellStyle name="Calculation 6 2 5 2 2" xfId="11944" xr:uid="{00000000-0005-0000-0000-0000BF140000}"/>
    <cellStyle name="Calculation 6 2 5 2 3" xfId="11945" xr:uid="{00000000-0005-0000-0000-0000C0140000}"/>
    <cellStyle name="Calculation 6 2 5 3" xfId="11946" xr:uid="{00000000-0005-0000-0000-0000C1140000}"/>
    <cellStyle name="Calculation 6 2 5 3 2" xfId="11947" xr:uid="{00000000-0005-0000-0000-0000C2140000}"/>
    <cellStyle name="Calculation 6 2 5 3 3" xfId="11948" xr:uid="{00000000-0005-0000-0000-0000C3140000}"/>
    <cellStyle name="Calculation 6 2 5 4" xfId="11949" xr:uid="{00000000-0005-0000-0000-0000C4140000}"/>
    <cellStyle name="Calculation 6 2 5 4 2" xfId="11950" xr:uid="{00000000-0005-0000-0000-0000C5140000}"/>
    <cellStyle name="Calculation 6 2 5 4 3" xfId="11951" xr:uid="{00000000-0005-0000-0000-0000C6140000}"/>
    <cellStyle name="Calculation 6 2 5 5" xfId="11952" xr:uid="{00000000-0005-0000-0000-0000C7140000}"/>
    <cellStyle name="Calculation 6 2 5 5 2" xfId="11953" xr:uid="{00000000-0005-0000-0000-0000C8140000}"/>
    <cellStyle name="Calculation 6 2 5 5 3" xfId="11954" xr:uid="{00000000-0005-0000-0000-0000C9140000}"/>
    <cellStyle name="Calculation 6 2 5 6" xfId="11955" xr:uid="{00000000-0005-0000-0000-0000CA140000}"/>
    <cellStyle name="Calculation 6 2 5 7" xfId="11956" xr:uid="{00000000-0005-0000-0000-0000CB140000}"/>
    <cellStyle name="Calculation 6 2 6" xfId="11957" xr:uid="{00000000-0005-0000-0000-0000CC140000}"/>
    <cellStyle name="Calculation 6 2 6 2" xfId="11958" xr:uid="{00000000-0005-0000-0000-0000CD140000}"/>
    <cellStyle name="Calculation 6 2 6 2 2" xfId="11959" xr:uid="{00000000-0005-0000-0000-0000CE140000}"/>
    <cellStyle name="Calculation 6 2 6 2 3" xfId="11960" xr:uid="{00000000-0005-0000-0000-0000CF140000}"/>
    <cellStyle name="Calculation 6 2 6 3" xfId="11961" xr:uid="{00000000-0005-0000-0000-0000D0140000}"/>
    <cellStyle name="Calculation 6 2 6 3 2" xfId="11962" xr:uid="{00000000-0005-0000-0000-0000D1140000}"/>
    <cellStyle name="Calculation 6 2 6 3 3" xfId="11963" xr:uid="{00000000-0005-0000-0000-0000D2140000}"/>
    <cellStyle name="Calculation 6 2 6 4" xfId="11964" xr:uid="{00000000-0005-0000-0000-0000D3140000}"/>
    <cellStyle name="Calculation 6 2 6 4 2" xfId="11965" xr:uid="{00000000-0005-0000-0000-0000D4140000}"/>
    <cellStyle name="Calculation 6 2 6 4 3" xfId="11966" xr:uid="{00000000-0005-0000-0000-0000D5140000}"/>
    <cellStyle name="Calculation 6 2 6 5" xfId="11967" xr:uid="{00000000-0005-0000-0000-0000D6140000}"/>
    <cellStyle name="Calculation 6 2 6 5 2" xfId="11968" xr:uid="{00000000-0005-0000-0000-0000D7140000}"/>
    <cellStyle name="Calculation 6 2 6 5 3" xfId="11969" xr:uid="{00000000-0005-0000-0000-0000D8140000}"/>
    <cellStyle name="Calculation 6 2 6 6" xfId="11970" xr:uid="{00000000-0005-0000-0000-0000D9140000}"/>
    <cellStyle name="Calculation 6 2 6 7" xfId="11971" xr:uid="{00000000-0005-0000-0000-0000DA140000}"/>
    <cellStyle name="Calculation 6 2 7" xfId="11972" xr:uid="{00000000-0005-0000-0000-0000DB140000}"/>
    <cellStyle name="Calculation 6 2 7 2" xfId="11973" xr:uid="{00000000-0005-0000-0000-0000DC140000}"/>
    <cellStyle name="Calculation 6 2 7 2 2" xfId="11974" xr:uid="{00000000-0005-0000-0000-0000DD140000}"/>
    <cellStyle name="Calculation 6 2 7 2 3" xfId="11975" xr:uid="{00000000-0005-0000-0000-0000DE140000}"/>
    <cellStyle name="Calculation 6 2 7 3" xfId="11976" xr:uid="{00000000-0005-0000-0000-0000DF140000}"/>
    <cellStyle name="Calculation 6 2 7 3 2" xfId="11977" xr:uid="{00000000-0005-0000-0000-0000E0140000}"/>
    <cellStyle name="Calculation 6 2 7 3 3" xfId="11978" xr:uid="{00000000-0005-0000-0000-0000E1140000}"/>
    <cellStyle name="Calculation 6 2 7 4" xfId="11979" xr:uid="{00000000-0005-0000-0000-0000E2140000}"/>
    <cellStyle name="Calculation 6 2 7 4 2" xfId="11980" xr:uid="{00000000-0005-0000-0000-0000E3140000}"/>
    <cellStyle name="Calculation 6 2 7 4 3" xfId="11981" xr:uid="{00000000-0005-0000-0000-0000E4140000}"/>
    <cellStyle name="Calculation 6 2 7 5" xfId="11982" xr:uid="{00000000-0005-0000-0000-0000E5140000}"/>
    <cellStyle name="Calculation 6 2 7 5 2" xfId="11983" xr:uid="{00000000-0005-0000-0000-0000E6140000}"/>
    <cellStyle name="Calculation 6 2 7 5 3" xfId="11984" xr:uid="{00000000-0005-0000-0000-0000E7140000}"/>
    <cellStyle name="Calculation 6 2 7 6" xfId="11985" xr:uid="{00000000-0005-0000-0000-0000E8140000}"/>
    <cellStyle name="Calculation 6 2 7 7" xfId="11986" xr:uid="{00000000-0005-0000-0000-0000E9140000}"/>
    <cellStyle name="Calculation 6 2 8" xfId="11987" xr:uid="{00000000-0005-0000-0000-0000EA140000}"/>
    <cellStyle name="Calculation 6 2 8 2" xfId="11988" xr:uid="{00000000-0005-0000-0000-0000EB140000}"/>
    <cellStyle name="Calculation 6 2 8 2 2" xfId="11989" xr:uid="{00000000-0005-0000-0000-0000EC140000}"/>
    <cellStyle name="Calculation 6 2 8 2 3" xfId="11990" xr:uid="{00000000-0005-0000-0000-0000ED140000}"/>
    <cellStyle name="Calculation 6 2 8 3" xfId="11991" xr:uid="{00000000-0005-0000-0000-0000EE140000}"/>
    <cellStyle name="Calculation 6 2 8 3 2" xfId="11992" xr:uid="{00000000-0005-0000-0000-0000EF140000}"/>
    <cellStyle name="Calculation 6 2 8 3 3" xfId="11993" xr:uid="{00000000-0005-0000-0000-0000F0140000}"/>
    <cellStyle name="Calculation 6 2 8 4" xfId="11994" xr:uid="{00000000-0005-0000-0000-0000F1140000}"/>
    <cellStyle name="Calculation 6 2 8 4 2" xfId="11995" xr:uid="{00000000-0005-0000-0000-0000F2140000}"/>
    <cellStyle name="Calculation 6 2 8 4 3" xfId="11996" xr:uid="{00000000-0005-0000-0000-0000F3140000}"/>
    <cellStyle name="Calculation 6 2 8 5" xfId="11997" xr:uid="{00000000-0005-0000-0000-0000F4140000}"/>
    <cellStyle name="Calculation 6 2 8 5 2" xfId="11998" xr:uid="{00000000-0005-0000-0000-0000F5140000}"/>
    <cellStyle name="Calculation 6 2 8 5 3" xfId="11999" xr:uid="{00000000-0005-0000-0000-0000F6140000}"/>
    <cellStyle name="Calculation 6 2 8 6" xfId="12000" xr:uid="{00000000-0005-0000-0000-0000F7140000}"/>
    <cellStyle name="Calculation 6 2 8 7" xfId="12001" xr:uid="{00000000-0005-0000-0000-0000F8140000}"/>
    <cellStyle name="Calculation 6 2 9" xfId="12002" xr:uid="{00000000-0005-0000-0000-0000F9140000}"/>
    <cellStyle name="Calculation 6 2 9 2" xfId="12003" xr:uid="{00000000-0005-0000-0000-0000FA140000}"/>
    <cellStyle name="Calculation 6 2 9 2 2" xfId="12004" xr:uid="{00000000-0005-0000-0000-0000FB140000}"/>
    <cellStyle name="Calculation 6 2 9 2 3" xfId="12005" xr:uid="{00000000-0005-0000-0000-0000FC140000}"/>
    <cellStyle name="Calculation 6 2 9 3" xfId="12006" xr:uid="{00000000-0005-0000-0000-0000FD140000}"/>
    <cellStyle name="Calculation 6 2 9 3 2" xfId="12007" xr:uid="{00000000-0005-0000-0000-0000FE140000}"/>
    <cellStyle name="Calculation 6 2 9 3 3" xfId="12008" xr:uid="{00000000-0005-0000-0000-0000FF140000}"/>
    <cellStyle name="Calculation 6 2 9 4" xfId="12009" xr:uid="{00000000-0005-0000-0000-000000150000}"/>
    <cellStyle name="Calculation 6 2 9 4 2" xfId="12010" xr:uid="{00000000-0005-0000-0000-000001150000}"/>
    <cellStyle name="Calculation 6 2 9 4 3" xfId="12011" xr:uid="{00000000-0005-0000-0000-000002150000}"/>
    <cellStyle name="Calculation 6 2 9 5" xfId="12012" xr:uid="{00000000-0005-0000-0000-000003150000}"/>
    <cellStyle name="Calculation 6 2 9 5 2" xfId="12013" xr:uid="{00000000-0005-0000-0000-000004150000}"/>
    <cellStyle name="Calculation 6 2 9 5 3" xfId="12014" xr:uid="{00000000-0005-0000-0000-000005150000}"/>
    <cellStyle name="Calculation 6 2 9 6" xfId="12015" xr:uid="{00000000-0005-0000-0000-000006150000}"/>
    <cellStyle name="Calculation 6 2 9 7" xfId="12016" xr:uid="{00000000-0005-0000-0000-000007150000}"/>
    <cellStyle name="Calculation 6 3" xfId="12017" xr:uid="{00000000-0005-0000-0000-000008150000}"/>
    <cellStyle name="Calculation 6 3 10" xfId="12018" xr:uid="{00000000-0005-0000-0000-000009150000}"/>
    <cellStyle name="Calculation 6 3 11" xfId="12019" xr:uid="{00000000-0005-0000-0000-00000A150000}"/>
    <cellStyle name="Calculation 6 3 12" xfId="12020" xr:uid="{00000000-0005-0000-0000-00000B150000}"/>
    <cellStyle name="Calculation 6 3 2" xfId="12021" xr:uid="{00000000-0005-0000-0000-00000C150000}"/>
    <cellStyle name="Calculation 6 3 2 2" xfId="12022" xr:uid="{00000000-0005-0000-0000-00000D150000}"/>
    <cellStyle name="Calculation 6 3 2 2 2" xfId="12023" xr:uid="{00000000-0005-0000-0000-00000E150000}"/>
    <cellStyle name="Calculation 6 3 2 2 3" xfId="12024" xr:uid="{00000000-0005-0000-0000-00000F150000}"/>
    <cellStyle name="Calculation 6 3 2 2 4" xfId="12025" xr:uid="{00000000-0005-0000-0000-000010150000}"/>
    <cellStyle name="Calculation 6 3 2 3" xfId="12026" xr:uid="{00000000-0005-0000-0000-000011150000}"/>
    <cellStyle name="Calculation 6 3 2 3 2" xfId="12027" xr:uid="{00000000-0005-0000-0000-000012150000}"/>
    <cellStyle name="Calculation 6 3 2 3 3" xfId="12028" xr:uid="{00000000-0005-0000-0000-000013150000}"/>
    <cellStyle name="Calculation 6 3 2 3 4" xfId="12029" xr:uid="{00000000-0005-0000-0000-000014150000}"/>
    <cellStyle name="Calculation 6 3 2 4" xfId="12030" xr:uid="{00000000-0005-0000-0000-000015150000}"/>
    <cellStyle name="Calculation 6 3 2 4 2" xfId="12031" xr:uid="{00000000-0005-0000-0000-000016150000}"/>
    <cellStyle name="Calculation 6 3 2 4 3" xfId="12032" xr:uid="{00000000-0005-0000-0000-000017150000}"/>
    <cellStyle name="Calculation 6 3 2 4 4" xfId="12033" xr:uid="{00000000-0005-0000-0000-000018150000}"/>
    <cellStyle name="Calculation 6 3 2 5" xfId="12034" xr:uid="{00000000-0005-0000-0000-000019150000}"/>
    <cellStyle name="Calculation 6 3 2 6" xfId="12035" xr:uid="{00000000-0005-0000-0000-00001A150000}"/>
    <cellStyle name="Calculation 6 3 2 7" xfId="12036" xr:uid="{00000000-0005-0000-0000-00001B150000}"/>
    <cellStyle name="Calculation 6 3 2 8" xfId="12037" xr:uid="{00000000-0005-0000-0000-00001C150000}"/>
    <cellStyle name="Calculation 6 3 3" xfId="12038" xr:uid="{00000000-0005-0000-0000-00001D150000}"/>
    <cellStyle name="Calculation 6 3 3 2" xfId="12039" xr:uid="{00000000-0005-0000-0000-00001E150000}"/>
    <cellStyle name="Calculation 6 3 3 3" xfId="12040" xr:uid="{00000000-0005-0000-0000-00001F150000}"/>
    <cellStyle name="Calculation 6 3 3 4" xfId="12041" xr:uid="{00000000-0005-0000-0000-000020150000}"/>
    <cellStyle name="Calculation 6 3 4" xfId="12042" xr:uid="{00000000-0005-0000-0000-000021150000}"/>
    <cellStyle name="Calculation 6 3 4 2" xfId="12043" xr:uid="{00000000-0005-0000-0000-000022150000}"/>
    <cellStyle name="Calculation 6 3 4 3" xfId="12044" xr:uid="{00000000-0005-0000-0000-000023150000}"/>
    <cellStyle name="Calculation 6 3 4 4" xfId="12045" xr:uid="{00000000-0005-0000-0000-000024150000}"/>
    <cellStyle name="Calculation 6 3 5" xfId="12046" xr:uid="{00000000-0005-0000-0000-000025150000}"/>
    <cellStyle name="Calculation 6 3 5 2" xfId="12047" xr:uid="{00000000-0005-0000-0000-000026150000}"/>
    <cellStyle name="Calculation 6 3 5 3" xfId="12048" xr:uid="{00000000-0005-0000-0000-000027150000}"/>
    <cellStyle name="Calculation 6 3 5 4" xfId="12049" xr:uid="{00000000-0005-0000-0000-000028150000}"/>
    <cellStyle name="Calculation 6 3 6" xfId="12050" xr:uid="{00000000-0005-0000-0000-000029150000}"/>
    <cellStyle name="Calculation 6 3 6 2" xfId="12051" xr:uid="{00000000-0005-0000-0000-00002A150000}"/>
    <cellStyle name="Calculation 6 3 6 3" xfId="12052" xr:uid="{00000000-0005-0000-0000-00002B150000}"/>
    <cellStyle name="Calculation 6 3 7" xfId="12053" xr:uid="{00000000-0005-0000-0000-00002C150000}"/>
    <cellStyle name="Calculation 6 3 7 2" xfId="12054" xr:uid="{00000000-0005-0000-0000-00002D150000}"/>
    <cellStyle name="Calculation 6 3 7 3" xfId="12055" xr:uid="{00000000-0005-0000-0000-00002E150000}"/>
    <cellStyle name="Calculation 6 3 8" xfId="12056" xr:uid="{00000000-0005-0000-0000-00002F150000}"/>
    <cellStyle name="Calculation 6 3 9" xfId="12057" xr:uid="{00000000-0005-0000-0000-000030150000}"/>
    <cellStyle name="Calculation 6 4" xfId="12058" xr:uid="{00000000-0005-0000-0000-000031150000}"/>
    <cellStyle name="Calculation 6 4 10" xfId="12059" xr:uid="{00000000-0005-0000-0000-000032150000}"/>
    <cellStyle name="Calculation 6 4 11" xfId="12060" xr:uid="{00000000-0005-0000-0000-000033150000}"/>
    <cellStyle name="Calculation 6 4 2" xfId="12061" xr:uid="{00000000-0005-0000-0000-000034150000}"/>
    <cellStyle name="Calculation 6 4 2 2" xfId="12062" xr:uid="{00000000-0005-0000-0000-000035150000}"/>
    <cellStyle name="Calculation 6 4 2 3" xfId="12063" xr:uid="{00000000-0005-0000-0000-000036150000}"/>
    <cellStyle name="Calculation 6 4 2 4" xfId="12064" xr:uid="{00000000-0005-0000-0000-000037150000}"/>
    <cellStyle name="Calculation 6 4 3" xfId="12065" xr:uid="{00000000-0005-0000-0000-000038150000}"/>
    <cellStyle name="Calculation 6 4 3 2" xfId="12066" xr:uid="{00000000-0005-0000-0000-000039150000}"/>
    <cellStyle name="Calculation 6 4 3 3" xfId="12067" xr:uid="{00000000-0005-0000-0000-00003A150000}"/>
    <cellStyle name="Calculation 6 4 3 4" xfId="12068" xr:uid="{00000000-0005-0000-0000-00003B150000}"/>
    <cellStyle name="Calculation 6 4 4" xfId="12069" xr:uid="{00000000-0005-0000-0000-00003C150000}"/>
    <cellStyle name="Calculation 6 4 4 2" xfId="12070" xr:uid="{00000000-0005-0000-0000-00003D150000}"/>
    <cellStyle name="Calculation 6 4 4 3" xfId="12071" xr:uid="{00000000-0005-0000-0000-00003E150000}"/>
    <cellStyle name="Calculation 6 4 4 4" xfId="12072" xr:uid="{00000000-0005-0000-0000-00003F150000}"/>
    <cellStyle name="Calculation 6 4 5" xfId="12073" xr:uid="{00000000-0005-0000-0000-000040150000}"/>
    <cellStyle name="Calculation 6 4 5 2" xfId="12074" xr:uid="{00000000-0005-0000-0000-000041150000}"/>
    <cellStyle name="Calculation 6 4 5 3" xfId="12075" xr:uid="{00000000-0005-0000-0000-000042150000}"/>
    <cellStyle name="Calculation 6 4 6" xfId="12076" xr:uid="{00000000-0005-0000-0000-000043150000}"/>
    <cellStyle name="Calculation 6 4 6 2" xfId="12077" xr:uid="{00000000-0005-0000-0000-000044150000}"/>
    <cellStyle name="Calculation 6 4 6 3" xfId="12078" xr:uid="{00000000-0005-0000-0000-000045150000}"/>
    <cellStyle name="Calculation 6 4 7" xfId="12079" xr:uid="{00000000-0005-0000-0000-000046150000}"/>
    <cellStyle name="Calculation 6 4 7 2" xfId="12080" xr:uid="{00000000-0005-0000-0000-000047150000}"/>
    <cellStyle name="Calculation 6 4 7 3" xfId="12081" xr:uid="{00000000-0005-0000-0000-000048150000}"/>
    <cellStyle name="Calculation 6 4 8" xfId="12082" xr:uid="{00000000-0005-0000-0000-000049150000}"/>
    <cellStyle name="Calculation 6 4 8 2" xfId="12083" xr:uid="{00000000-0005-0000-0000-00004A150000}"/>
    <cellStyle name="Calculation 6 4 8 3" xfId="12084" xr:uid="{00000000-0005-0000-0000-00004B150000}"/>
    <cellStyle name="Calculation 6 4 9" xfId="12085" xr:uid="{00000000-0005-0000-0000-00004C150000}"/>
    <cellStyle name="Calculation 6 5" xfId="12086" xr:uid="{00000000-0005-0000-0000-00004D150000}"/>
    <cellStyle name="Calculation 6 5 2" xfId="12087" xr:uid="{00000000-0005-0000-0000-00004E150000}"/>
    <cellStyle name="Calculation 6 5 2 2" xfId="12088" xr:uid="{00000000-0005-0000-0000-00004F150000}"/>
    <cellStyle name="Calculation 6 5 2 3" xfId="12089" xr:uid="{00000000-0005-0000-0000-000050150000}"/>
    <cellStyle name="Calculation 6 5 3" xfId="12090" xr:uid="{00000000-0005-0000-0000-000051150000}"/>
    <cellStyle name="Calculation 6 5 3 2" xfId="12091" xr:uid="{00000000-0005-0000-0000-000052150000}"/>
    <cellStyle name="Calculation 6 5 3 3" xfId="12092" xr:uid="{00000000-0005-0000-0000-000053150000}"/>
    <cellStyle name="Calculation 6 5 4" xfId="12093" xr:uid="{00000000-0005-0000-0000-000054150000}"/>
    <cellStyle name="Calculation 6 5 4 2" xfId="12094" xr:uid="{00000000-0005-0000-0000-000055150000}"/>
    <cellStyle name="Calculation 6 5 4 3" xfId="12095" xr:uid="{00000000-0005-0000-0000-000056150000}"/>
    <cellStyle name="Calculation 6 5 5" xfId="12096" xr:uid="{00000000-0005-0000-0000-000057150000}"/>
    <cellStyle name="Calculation 6 5 5 2" xfId="12097" xr:uid="{00000000-0005-0000-0000-000058150000}"/>
    <cellStyle name="Calculation 6 5 5 3" xfId="12098" xr:uid="{00000000-0005-0000-0000-000059150000}"/>
    <cellStyle name="Calculation 6 5 6" xfId="12099" xr:uid="{00000000-0005-0000-0000-00005A150000}"/>
    <cellStyle name="Calculation 6 5 7" xfId="12100" xr:uid="{00000000-0005-0000-0000-00005B150000}"/>
    <cellStyle name="Calculation 6 6" xfId="12101" xr:uid="{00000000-0005-0000-0000-00005C150000}"/>
    <cellStyle name="Calculation 6 6 2" xfId="12102" xr:uid="{00000000-0005-0000-0000-00005D150000}"/>
    <cellStyle name="Calculation 6 6 3" xfId="12103" xr:uid="{00000000-0005-0000-0000-00005E150000}"/>
    <cellStyle name="Calculation 6 6 4" xfId="12104" xr:uid="{00000000-0005-0000-0000-00005F150000}"/>
    <cellStyle name="Calculation 6 7" xfId="12105" xr:uid="{00000000-0005-0000-0000-000060150000}"/>
    <cellStyle name="Calculation 6 7 2" xfId="12106" xr:uid="{00000000-0005-0000-0000-000061150000}"/>
    <cellStyle name="Calculation 6 7 3" xfId="12107" xr:uid="{00000000-0005-0000-0000-000062150000}"/>
    <cellStyle name="Calculation 6 8" xfId="12108" xr:uid="{00000000-0005-0000-0000-000063150000}"/>
    <cellStyle name="Calculation 6 8 2" xfId="12109" xr:uid="{00000000-0005-0000-0000-000064150000}"/>
    <cellStyle name="Calculation 6 8 3" xfId="12110" xr:uid="{00000000-0005-0000-0000-000065150000}"/>
    <cellStyle name="Calculation 6 9" xfId="12111" xr:uid="{00000000-0005-0000-0000-000066150000}"/>
    <cellStyle name="Calculation 7" xfId="667" xr:uid="{00000000-0005-0000-0000-000067150000}"/>
    <cellStyle name="Calculation 7 10" xfId="12112" xr:uid="{00000000-0005-0000-0000-000068150000}"/>
    <cellStyle name="Calculation 7 2" xfId="668" xr:uid="{00000000-0005-0000-0000-000069150000}"/>
    <cellStyle name="Calculation 7 2 10" xfId="12113" xr:uid="{00000000-0005-0000-0000-00006A150000}"/>
    <cellStyle name="Calculation 7 2 10 2" xfId="12114" xr:uid="{00000000-0005-0000-0000-00006B150000}"/>
    <cellStyle name="Calculation 7 2 10 2 2" xfId="12115" xr:uid="{00000000-0005-0000-0000-00006C150000}"/>
    <cellStyle name="Calculation 7 2 10 2 3" xfId="12116" xr:uid="{00000000-0005-0000-0000-00006D150000}"/>
    <cellStyle name="Calculation 7 2 10 3" xfId="12117" xr:uid="{00000000-0005-0000-0000-00006E150000}"/>
    <cellStyle name="Calculation 7 2 10 3 2" xfId="12118" xr:uid="{00000000-0005-0000-0000-00006F150000}"/>
    <cellStyle name="Calculation 7 2 10 3 3" xfId="12119" xr:uid="{00000000-0005-0000-0000-000070150000}"/>
    <cellStyle name="Calculation 7 2 10 4" xfId="12120" xr:uid="{00000000-0005-0000-0000-000071150000}"/>
    <cellStyle name="Calculation 7 2 10 4 2" xfId="12121" xr:uid="{00000000-0005-0000-0000-000072150000}"/>
    <cellStyle name="Calculation 7 2 10 4 3" xfId="12122" xr:uid="{00000000-0005-0000-0000-000073150000}"/>
    <cellStyle name="Calculation 7 2 10 5" xfId="12123" xr:uid="{00000000-0005-0000-0000-000074150000}"/>
    <cellStyle name="Calculation 7 2 10 5 2" xfId="12124" xr:uid="{00000000-0005-0000-0000-000075150000}"/>
    <cellStyle name="Calculation 7 2 10 5 3" xfId="12125" xr:uid="{00000000-0005-0000-0000-000076150000}"/>
    <cellStyle name="Calculation 7 2 10 6" xfId="12126" xr:uid="{00000000-0005-0000-0000-000077150000}"/>
    <cellStyle name="Calculation 7 2 10 7" xfId="12127" xr:uid="{00000000-0005-0000-0000-000078150000}"/>
    <cellStyle name="Calculation 7 2 11" xfId="12128" xr:uid="{00000000-0005-0000-0000-000079150000}"/>
    <cellStyle name="Calculation 7 2 11 2" xfId="12129" xr:uid="{00000000-0005-0000-0000-00007A150000}"/>
    <cellStyle name="Calculation 7 2 11 2 2" xfId="12130" xr:uid="{00000000-0005-0000-0000-00007B150000}"/>
    <cellStyle name="Calculation 7 2 11 2 3" xfId="12131" xr:uid="{00000000-0005-0000-0000-00007C150000}"/>
    <cellStyle name="Calculation 7 2 11 3" xfId="12132" xr:uid="{00000000-0005-0000-0000-00007D150000}"/>
    <cellStyle name="Calculation 7 2 11 3 2" xfId="12133" xr:uid="{00000000-0005-0000-0000-00007E150000}"/>
    <cellStyle name="Calculation 7 2 11 3 3" xfId="12134" xr:uid="{00000000-0005-0000-0000-00007F150000}"/>
    <cellStyle name="Calculation 7 2 11 4" xfId="12135" xr:uid="{00000000-0005-0000-0000-000080150000}"/>
    <cellStyle name="Calculation 7 2 11 4 2" xfId="12136" xr:uid="{00000000-0005-0000-0000-000081150000}"/>
    <cellStyle name="Calculation 7 2 11 4 3" xfId="12137" xr:uid="{00000000-0005-0000-0000-000082150000}"/>
    <cellStyle name="Calculation 7 2 11 5" xfId="12138" xr:uid="{00000000-0005-0000-0000-000083150000}"/>
    <cellStyle name="Calculation 7 2 11 5 2" xfId="12139" xr:uid="{00000000-0005-0000-0000-000084150000}"/>
    <cellStyle name="Calculation 7 2 11 5 3" xfId="12140" xr:uid="{00000000-0005-0000-0000-000085150000}"/>
    <cellStyle name="Calculation 7 2 11 6" xfId="12141" xr:uid="{00000000-0005-0000-0000-000086150000}"/>
    <cellStyle name="Calculation 7 2 11 7" xfId="12142" xr:uid="{00000000-0005-0000-0000-000087150000}"/>
    <cellStyle name="Calculation 7 2 12" xfId="12143" xr:uid="{00000000-0005-0000-0000-000088150000}"/>
    <cellStyle name="Calculation 7 2 12 2" xfId="12144" xr:uid="{00000000-0005-0000-0000-000089150000}"/>
    <cellStyle name="Calculation 7 2 12 2 2" xfId="12145" xr:uid="{00000000-0005-0000-0000-00008A150000}"/>
    <cellStyle name="Calculation 7 2 12 2 3" xfId="12146" xr:uid="{00000000-0005-0000-0000-00008B150000}"/>
    <cellStyle name="Calculation 7 2 12 3" xfId="12147" xr:uid="{00000000-0005-0000-0000-00008C150000}"/>
    <cellStyle name="Calculation 7 2 12 3 2" xfId="12148" xr:uid="{00000000-0005-0000-0000-00008D150000}"/>
    <cellStyle name="Calculation 7 2 12 3 3" xfId="12149" xr:uid="{00000000-0005-0000-0000-00008E150000}"/>
    <cellStyle name="Calculation 7 2 12 4" xfId="12150" xr:uid="{00000000-0005-0000-0000-00008F150000}"/>
    <cellStyle name="Calculation 7 2 12 4 2" xfId="12151" xr:uid="{00000000-0005-0000-0000-000090150000}"/>
    <cellStyle name="Calculation 7 2 12 4 3" xfId="12152" xr:uid="{00000000-0005-0000-0000-000091150000}"/>
    <cellStyle name="Calculation 7 2 12 5" xfId="12153" xr:uid="{00000000-0005-0000-0000-000092150000}"/>
    <cellStyle name="Calculation 7 2 12 5 2" xfId="12154" xr:uid="{00000000-0005-0000-0000-000093150000}"/>
    <cellStyle name="Calculation 7 2 12 5 3" xfId="12155" xr:uid="{00000000-0005-0000-0000-000094150000}"/>
    <cellStyle name="Calculation 7 2 12 6" xfId="12156" xr:uid="{00000000-0005-0000-0000-000095150000}"/>
    <cellStyle name="Calculation 7 2 12 7" xfId="12157" xr:uid="{00000000-0005-0000-0000-000096150000}"/>
    <cellStyle name="Calculation 7 2 13" xfId="12158" xr:uid="{00000000-0005-0000-0000-000097150000}"/>
    <cellStyle name="Calculation 7 2 13 2" xfId="12159" xr:uid="{00000000-0005-0000-0000-000098150000}"/>
    <cellStyle name="Calculation 7 2 13 2 2" xfId="12160" xr:uid="{00000000-0005-0000-0000-000099150000}"/>
    <cellStyle name="Calculation 7 2 13 2 3" xfId="12161" xr:uid="{00000000-0005-0000-0000-00009A150000}"/>
    <cellStyle name="Calculation 7 2 13 3" xfId="12162" xr:uid="{00000000-0005-0000-0000-00009B150000}"/>
    <cellStyle name="Calculation 7 2 13 3 2" xfId="12163" xr:uid="{00000000-0005-0000-0000-00009C150000}"/>
    <cellStyle name="Calculation 7 2 13 3 3" xfId="12164" xr:uid="{00000000-0005-0000-0000-00009D150000}"/>
    <cellStyle name="Calculation 7 2 13 4" xfId="12165" xr:uid="{00000000-0005-0000-0000-00009E150000}"/>
    <cellStyle name="Calculation 7 2 13 4 2" xfId="12166" xr:uid="{00000000-0005-0000-0000-00009F150000}"/>
    <cellStyle name="Calculation 7 2 13 4 3" xfId="12167" xr:uid="{00000000-0005-0000-0000-0000A0150000}"/>
    <cellStyle name="Calculation 7 2 13 5" xfId="12168" xr:uid="{00000000-0005-0000-0000-0000A1150000}"/>
    <cellStyle name="Calculation 7 2 13 5 2" xfId="12169" xr:uid="{00000000-0005-0000-0000-0000A2150000}"/>
    <cellStyle name="Calculation 7 2 13 5 3" xfId="12170" xr:uid="{00000000-0005-0000-0000-0000A3150000}"/>
    <cellStyle name="Calculation 7 2 13 6" xfId="12171" xr:uid="{00000000-0005-0000-0000-0000A4150000}"/>
    <cellStyle name="Calculation 7 2 13 7" xfId="12172" xr:uid="{00000000-0005-0000-0000-0000A5150000}"/>
    <cellStyle name="Calculation 7 2 14" xfId="12173" xr:uid="{00000000-0005-0000-0000-0000A6150000}"/>
    <cellStyle name="Calculation 7 2 14 2" xfId="12174" xr:uid="{00000000-0005-0000-0000-0000A7150000}"/>
    <cellStyle name="Calculation 7 2 14 2 2" xfId="12175" xr:uid="{00000000-0005-0000-0000-0000A8150000}"/>
    <cellStyle name="Calculation 7 2 14 2 3" xfId="12176" xr:uid="{00000000-0005-0000-0000-0000A9150000}"/>
    <cellStyle name="Calculation 7 2 14 3" xfId="12177" xr:uid="{00000000-0005-0000-0000-0000AA150000}"/>
    <cellStyle name="Calculation 7 2 14 3 2" xfId="12178" xr:uid="{00000000-0005-0000-0000-0000AB150000}"/>
    <cellStyle name="Calculation 7 2 14 3 3" xfId="12179" xr:uid="{00000000-0005-0000-0000-0000AC150000}"/>
    <cellStyle name="Calculation 7 2 14 4" xfId="12180" xr:uid="{00000000-0005-0000-0000-0000AD150000}"/>
    <cellStyle name="Calculation 7 2 14 4 2" xfId="12181" xr:uid="{00000000-0005-0000-0000-0000AE150000}"/>
    <cellStyle name="Calculation 7 2 14 4 3" xfId="12182" xr:uid="{00000000-0005-0000-0000-0000AF150000}"/>
    <cellStyle name="Calculation 7 2 14 5" xfId="12183" xr:uid="{00000000-0005-0000-0000-0000B0150000}"/>
    <cellStyle name="Calculation 7 2 14 5 2" xfId="12184" xr:uid="{00000000-0005-0000-0000-0000B1150000}"/>
    <cellStyle name="Calculation 7 2 14 5 3" xfId="12185" xr:uid="{00000000-0005-0000-0000-0000B2150000}"/>
    <cellStyle name="Calculation 7 2 14 6" xfId="12186" xr:uid="{00000000-0005-0000-0000-0000B3150000}"/>
    <cellStyle name="Calculation 7 2 14 7" xfId="12187" xr:uid="{00000000-0005-0000-0000-0000B4150000}"/>
    <cellStyle name="Calculation 7 2 15" xfId="12188" xr:uid="{00000000-0005-0000-0000-0000B5150000}"/>
    <cellStyle name="Calculation 7 2 15 2" xfId="12189" xr:uid="{00000000-0005-0000-0000-0000B6150000}"/>
    <cellStyle name="Calculation 7 2 15 2 2" xfId="12190" xr:uid="{00000000-0005-0000-0000-0000B7150000}"/>
    <cellStyle name="Calculation 7 2 15 2 3" xfId="12191" xr:uid="{00000000-0005-0000-0000-0000B8150000}"/>
    <cellStyle name="Calculation 7 2 15 3" xfId="12192" xr:uid="{00000000-0005-0000-0000-0000B9150000}"/>
    <cellStyle name="Calculation 7 2 15 3 2" xfId="12193" xr:uid="{00000000-0005-0000-0000-0000BA150000}"/>
    <cellStyle name="Calculation 7 2 15 3 3" xfId="12194" xr:uid="{00000000-0005-0000-0000-0000BB150000}"/>
    <cellStyle name="Calculation 7 2 15 4" xfId="12195" xr:uid="{00000000-0005-0000-0000-0000BC150000}"/>
    <cellStyle name="Calculation 7 2 15 4 2" xfId="12196" xr:uid="{00000000-0005-0000-0000-0000BD150000}"/>
    <cellStyle name="Calculation 7 2 15 4 3" xfId="12197" xr:uid="{00000000-0005-0000-0000-0000BE150000}"/>
    <cellStyle name="Calculation 7 2 15 5" xfId="12198" xr:uid="{00000000-0005-0000-0000-0000BF150000}"/>
    <cellStyle name="Calculation 7 2 15 5 2" xfId="12199" xr:uid="{00000000-0005-0000-0000-0000C0150000}"/>
    <cellStyle name="Calculation 7 2 15 5 3" xfId="12200" xr:uid="{00000000-0005-0000-0000-0000C1150000}"/>
    <cellStyle name="Calculation 7 2 15 6" xfId="12201" xr:uid="{00000000-0005-0000-0000-0000C2150000}"/>
    <cellStyle name="Calculation 7 2 15 7" xfId="12202" xr:uid="{00000000-0005-0000-0000-0000C3150000}"/>
    <cellStyle name="Calculation 7 2 16" xfId="12203" xr:uid="{00000000-0005-0000-0000-0000C4150000}"/>
    <cellStyle name="Calculation 7 2 16 2" xfId="12204" xr:uid="{00000000-0005-0000-0000-0000C5150000}"/>
    <cellStyle name="Calculation 7 2 16 2 2" xfId="12205" xr:uid="{00000000-0005-0000-0000-0000C6150000}"/>
    <cellStyle name="Calculation 7 2 16 2 3" xfId="12206" xr:uid="{00000000-0005-0000-0000-0000C7150000}"/>
    <cellStyle name="Calculation 7 2 16 3" xfId="12207" xr:uid="{00000000-0005-0000-0000-0000C8150000}"/>
    <cellStyle name="Calculation 7 2 16 3 2" xfId="12208" xr:uid="{00000000-0005-0000-0000-0000C9150000}"/>
    <cellStyle name="Calculation 7 2 16 3 3" xfId="12209" xr:uid="{00000000-0005-0000-0000-0000CA150000}"/>
    <cellStyle name="Calculation 7 2 16 4" xfId="12210" xr:uid="{00000000-0005-0000-0000-0000CB150000}"/>
    <cellStyle name="Calculation 7 2 16 4 2" xfId="12211" xr:uid="{00000000-0005-0000-0000-0000CC150000}"/>
    <cellStyle name="Calculation 7 2 16 4 3" xfId="12212" xr:uid="{00000000-0005-0000-0000-0000CD150000}"/>
    <cellStyle name="Calculation 7 2 16 5" xfId="12213" xr:uid="{00000000-0005-0000-0000-0000CE150000}"/>
    <cellStyle name="Calculation 7 2 16 5 2" xfId="12214" xr:uid="{00000000-0005-0000-0000-0000CF150000}"/>
    <cellStyle name="Calculation 7 2 16 5 3" xfId="12215" xr:uid="{00000000-0005-0000-0000-0000D0150000}"/>
    <cellStyle name="Calculation 7 2 16 6" xfId="12216" xr:uid="{00000000-0005-0000-0000-0000D1150000}"/>
    <cellStyle name="Calculation 7 2 16 7" xfId="12217" xr:uid="{00000000-0005-0000-0000-0000D2150000}"/>
    <cellStyle name="Calculation 7 2 17" xfId="12218" xr:uid="{00000000-0005-0000-0000-0000D3150000}"/>
    <cellStyle name="Calculation 7 2 17 2" xfId="12219" xr:uid="{00000000-0005-0000-0000-0000D4150000}"/>
    <cellStyle name="Calculation 7 2 17 2 2" xfId="12220" xr:uid="{00000000-0005-0000-0000-0000D5150000}"/>
    <cellStyle name="Calculation 7 2 17 2 3" xfId="12221" xr:uid="{00000000-0005-0000-0000-0000D6150000}"/>
    <cellStyle name="Calculation 7 2 17 3" xfId="12222" xr:uid="{00000000-0005-0000-0000-0000D7150000}"/>
    <cellStyle name="Calculation 7 2 17 3 2" xfId="12223" xr:uid="{00000000-0005-0000-0000-0000D8150000}"/>
    <cellStyle name="Calculation 7 2 17 3 3" xfId="12224" xr:uid="{00000000-0005-0000-0000-0000D9150000}"/>
    <cellStyle name="Calculation 7 2 17 4" xfId="12225" xr:uid="{00000000-0005-0000-0000-0000DA150000}"/>
    <cellStyle name="Calculation 7 2 17 4 2" xfId="12226" xr:uid="{00000000-0005-0000-0000-0000DB150000}"/>
    <cellStyle name="Calculation 7 2 17 4 3" xfId="12227" xr:uid="{00000000-0005-0000-0000-0000DC150000}"/>
    <cellStyle name="Calculation 7 2 17 5" xfId="12228" xr:uid="{00000000-0005-0000-0000-0000DD150000}"/>
    <cellStyle name="Calculation 7 2 17 5 2" xfId="12229" xr:uid="{00000000-0005-0000-0000-0000DE150000}"/>
    <cellStyle name="Calculation 7 2 17 5 3" xfId="12230" xr:uid="{00000000-0005-0000-0000-0000DF150000}"/>
    <cellStyle name="Calculation 7 2 17 6" xfId="12231" xr:uid="{00000000-0005-0000-0000-0000E0150000}"/>
    <cellStyle name="Calculation 7 2 17 7" xfId="12232" xr:uid="{00000000-0005-0000-0000-0000E1150000}"/>
    <cellStyle name="Calculation 7 2 18" xfId="12233" xr:uid="{00000000-0005-0000-0000-0000E2150000}"/>
    <cellStyle name="Calculation 7 2 18 2" xfId="12234" xr:uid="{00000000-0005-0000-0000-0000E3150000}"/>
    <cellStyle name="Calculation 7 2 18 2 2" xfId="12235" xr:uid="{00000000-0005-0000-0000-0000E4150000}"/>
    <cellStyle name="Calculation 7 2 18 2 3" xfId="12236" xr:uid="{00000000-0005-0000-0000-0000E5150000}"/>
    <cellStyle name="Calculation 7 2 18 3" xfId="12237" xr:uid="{00000000-0005-0000-0000-0000E6150000}"/>
    <cellStyle name="Calculation 7 2 18 3 2" xfId="12238" xr:uid="{00000000-0005-0000-0000-0000E7150000}"/>
    <cellStyle name="Calculation 7 2 18 3 3" xfId="12239" xr:uid="{00000000-0005-0000-0000-0000E8150000}"/>
    <cellStyle name="Calculation 7 2 18 4" xfId="12240" xr:uid="{00000000-0005-0000-0000-0000E9150000}"/>
    <cellStyle name="Calculation 7 2 18 4 2" xfId="12241" xr:uid="{00000000-0005-0000-0000-0000EA150000}"/>
    <cellStyle name="Calculation 7 2 18 4 3" xfId="12242" xr:uid="{00000000-0005-0000-0000-0000EB150000}"/>
    <cellStyle name="Calculation 7 2 18 5" xfId="12243" xr:uid="{00000000-0005-0000-0000-0000EC150000}"/>
    <cellStyle name="Calculation 7 2 18 5 2" xfId="12244" xr:uid="{00000000-0005-0000-0000-0000ED150000}"/>
    <cellStyle name="Calculation 7 2 18 5 3" xfId="12245" xr:uid="{00000000-0005-0000-0000-0000EE150000}"/>
    <cellStyle name="Calculation 7 2 18 6" xfId="12246" xr:uid="{00000000-0005-0000-0000-0000EF150000}"/>
    <cellStyle name="Calculation 7 2 18 7" xfId="12247" xr:uid="{00000000-0005-0000-0000-0000F0150000}"/>
    <cellStyle name="Calculation 7 2 19" xfId="12248" xr:uid="{00000000-0005-0000-0000-0000F1150000}"/>
    <cellStyle name="Calculation 7 2 19 2" xfId="12249" xr:uid="{00000000-0005-0000-0000-0000F2150000}"/>
    <cellStyle name="Calculation 7 2 19 3" xfId="12250" xr:uid="{00000000-0005-0000-0000-0000F3150000}"/>
    <cellStyle name="Calculation 7 2 2" xfId="12251" xr:uid="{00000000-0005-0000-0000-0000F4150000}"/>
    <cellStyle name="Calculation 7 2 2 10" xfId="12252" xr:uid="{00000000-0005-0000-0000-0000F5150000}"/>
    <cellStyle name="Calculation 7 2 2 11" xfId="12253" xr:uid="{00000000-0005-0000-0000-0000F6150000}"/>
    <cellStyle name="Calculation 7 2 2 2" xfId="12254" xr:uid="{00000000-0005-0000-0000-0000F7150000}"/>
    <cellStyle name="Calculation 7 2 2 2 2" xfId="12255" xr:uid="{00000000-0005-0000-0000-0000F8150000}"/>
    <cellStyle name="Calculation 7 2 2 2 3" xfId="12256" xr:uid="{00000000-0005-0000-0000-0000F9150000}"/>
    <cellStyle name="Calculation 7 2 2 2 4" xfId="12257" xr:uid="{00000000-0005-0000-0000-0000FA150000}"/>
    <cellStyle name="Calculation 7 2 2 3" xfId="12258" xr:uid="{00000000-0005-0000-0000-0000FB150000}"/>
    <cellStyle name="Calculation 7 2 2 3 2" xfId="12259" xr:uid="{00000000-0005-0000-0000-0000FC150000}"/>
    <cellStyle name="Calculation 7 2 2 3 3" xfId="12260" xr:uid="{00000000-0005-0000-0000-0000FD150000}"/>
    <cellStyle name="Calculation 7 2 2 3 4" xfId="12261" xr:uid="{00000000-0005-0000-0000-0000FE150000}"/>
    <cellStyle name="Calculation 7 2 2 4" xfId="12262" xr:uid="{00000000-0005-0000-0000-0000FF150000}"/>
    <cellStyle name="Calculation 7 2 2 4 2" xfId="12263" xr:uid="{00000000-0005-0000-0000-000000160000}"/>
    <cellStyle name="Calculation 7 2 2 4 3" xfId="12264" xr:uid="{00000000-0005-0000-0000-000001160000}"/>
    <cellStyle name="Calculation 7 2 2 4 4" xfId="12265" xr:uid="{00000000-0005-0000-0000-000002160000}"/>
    <cellStyle name="Calculation 7 2 2 5" xfId="12266" xr:uid="{00000000-0005-0000-0000-000003160000}"/>
    <cellStyle name="Calculation 7 2 2 5 2" xfId="12267" xr:uid="{00000000-0005-0000-0000-000004160000}"/>
    <cellStyle name="Calculation 7 2 2 5 3" xfId="12268" xr:uid="{00000000-0005-0000-0000-000005160000}"/>
    <cellStyle name="Calculation 7 2 2 6" xfId="12269" xr:uid="{00000000-0005-0000-0000-000006160000}"/>
    <cellStyle name="Calculation 7 2 2 6 2" xfId="12270" xr:uid="{00000000-0005-0000-0000-000007160000}"/>
    <cellStyle name="Calculation 7 2 2 6 3" xfId="12271" xr:uid="{00000000-0005-0000-0000-000008160000}"/>
    <cellStyle name="Calculation 7 2 2 7" xfId="12272" xr:uid="{00000000-0005-0000-0000-000009160000}"/>
    <cellStyle name="Calculation 7 2 2 7 2" xfId="12273" xr:uid="{00000000-0005-0000-0000-00000A160000}"/>
    <cellStyle name="Calculation 7 2 2 7 3" xfId="12274" xr:uid="{00000000-0005-0000-0000-00000B160000}"/>
    <cellStyle name="Calculation 7 2 2 8" xfId="12275" xr:uid="{00000000-0005-0000-0000-00000C160000}"/>
    <cellStyle name="Calculation 7 2 2 9" xfId="12276" xr:uid="{00000000-0005-0000-0000-00000D160000}"/>
    <cellStyle name="Calculation 7 2 20" xfId="12277" xr:uid="{00000000-0005-0000-0000-00000E160000}"/>
    <cellStyle name="Calculation 7 2 20 2" xfId="12278" xr:uid="{00000000-0005-0000-0000-00000F160000}"/>
    <cellStyle name="Calculation 7 2 20 3" xfId="12279" xr:uid="{00000000-0005-0000-0000-000010160000}"/>
    <cellStyle name="Calculation 7 2 21" xfId="12280" xr:uid="{00000000-0005-0000-0000-000011160000}"/>
    <cellStyle name="Calculation 7 2 21 2" xfId="12281" xr:uid="{00000000-0005-0000-0000-000012160000}"/>
    <cellStyle name="Calculation 7 2 21 3" xfId="12282" xr:uid="{00000000-0005-0000-0000-000013160000}"/>
    <cellStyle name="Calculation 7 2 22" xfId="12283" xr:uid="{00000000-0005-0000-0000-000014160000}"/>
    <cellStyle name="Calculation 7 2 3" xfId="12284" xr:uid="{00000000-0005-0000-0000-000015160000}"/>
    <cellStyle name="Calculation 7 2 3 2" xfId="12285" xr:uid="{00000000-0005-0000-0000-000016160000}"/>
    <cellStyle name="Calculation 7 2 3 2 2" xfId="12286" xr:uid="{00000000-0005-0000-0000-000017160000}"/>
    <cellStyle name="Calculation 7 2 3 2 3" xfId="12287" xr:uid="{00000000-0005-0000-0000-000018160000}"/>
    <cellStyle name="Calculation 7 2 3 3" xfId="12288" xr:uid="{00000000-0005-0000-0000-000019160000}"/>
    <cellStyle name="Calculation 7 2 3 3 2" xfId="12289" xr:uid="{00000000-0005-0000-0000-00001A160000}"/>
    <cellStyle name="Calculation 7 2 3 3 3" xfId="12290" xr:uid="{00000000-0005-0000-0000-00001B160000}"/>
    <cellStyle name="Calculation 7 2 3 4" xfId="12291" xr:uid="{00000000-0005-0000-0000-00001C160000}"/>
    <cellStyle name="Calculation 7 2 3 4 2" xfId="12292" xr:uid="{00000000-0005-0000-0000-00001D160000}"/>
    <cellStyle name="Calculation 7 2 3 4 3" xfId="12293" xr:uid="{00000000-0005-0000-0000-00001E160000}"/>
    <cellStyle name="Calculation 7 2 3 5" xfId="12294" xr:uid="{00000000-0005-0000-0000-00001F160000}"/>
    <cellStyle name="Calculation 7 2 3 5 2" xfId="12295" xr:uid="{00000000-0005-0000-0000-000020160000}"/>
    <cellStyle name="Calculation 7 2 3 5 3" xfId="12296" xr:uid="{00000000-0005-0000-0000-000021160000}"/>
    <cellStyle name="Calculation 7 2 3 6" xfId="12297" xr:uid="{00000000-0005-0000-0000-000022160000}"/>
    <cellStyle name="Calculation 7 2 3 7" xfId="12298" xr:uid="{00000000-0005-0000-0000-000023160000}"/>
    <cellStyle name="Calculation 7 2 4" xfId="12299" xr:uid="{00000000-0005-0000-0000-000024160000}"/>
    <cellStyle name="Calculation 7 2 4 2" xfId="12300" xr:uid="{00000000-0005-0000-0000-000025160000}"/>
    <cellStyle name="Calculation 7 2 4 2 2" xfId="12301" xr:uid="{00000000-0005-0000-0000-000026160000}"/>
    <cellStyle name="Calculation 7 2 4 2 3" xfId="12302" xr:uid="{00000000-0005-0000-0000-000027160000}"/>
    <cellStyle name="Calculation 7 2 4 3" xfId="12303" xr:uid="{00000000-0005-0000-0000-000028160000}"/>
    <cellStyle name="Calculation 7 2 4 3 2" xfId="12304" xr:uid="{00000000-0005-0000-0000-000029160000}"/>
    <cellStyle name="Calculation 7 2 4 3 3" xfId="12305" xr:uid="{00000000-0005-0000-0000-00002A160000}"/>
    <cellStyle name="Calculation 7 2 4 4" xfId="12306" xr:uid="{00000000-0005-0000-0000-00002B160000}"/>
    <cellStyle name="Calculation 7 2 4 4 2" xfId="12307" xr:uid="{00000000-0005-0000-0000-00002C160000}"/>
    <cellStyle name="Calculation 7 2 4 4 3" xfId="12308" xr:uid="{00000000-0005-0000-0000-00002D160000}"/>
    <cellStyle name="Calculation 7 2 4 5" xfId="12309" xr:uid="{00000000-0005-0000-0000-00002E160000}"/>
    <cellStyle name="Calculation 7 2 4 5 2" xfId="12310" xr:uid="{00000000-0005-0000-0000-00002F160000}"/>
    <cellStyle name="Calculation 7 2 4 5 3" xfId="12311" xr:uid="{00000000-0005-0000-0000-000030160000}"/>
    <cellStyle name="Calculation 7 2 4 6" xfId="12312" xr:uid="{00000000-0005-0000-0000-000031160000}"/>
    <cellStyle name="Calculation 7 2 4 7" xfId="12313" xr:uid="{00000000-0005-0000-0000-000032160000}"/>
    <cellStyle name="Calculation 7 2 5" xfId="12314" xr:uid="{00000000-0005-0000-0000-000033160000}"/>
    <cellStyle name="Calculation 7 2 5 2" xfId="12315" xr:uid="{00000000-0005-0000-0000-000034160000}"/>
    <cellStyle name="Calculation 7 2 5 2 2" xfId="12316" xr:uid="{00000000-0005-0000-0000-000035160000}"/>
    <cellStyle name="Calculation 7 2 5 2 3" xfId="12317" xr:uid="{00000000-0005-0000-0000-000036160000}"/>
    <cellStyle name="Calculation 7 2 5 3" xfId="12318" xr:uid="{00000000-0005-0000-0000-000037160000}"/>
    <cellStyle name="Calculation 7 2 5 3 2" xfId="12319" xr:uid="{00000000-0005-0000-0000-000038160000}"/>
    <cellStyle name="Calculation 7 2 5 3 3" xfId="12320" xr:uid="{00000000-0005-0000-0000-000039160000}"/>
    <cellStyle name="Calculation 7 2 5 4" xfId="12321" xr:uid="{00000000-0005-0000-0000-00003A160000}"/>
    <cellStyle name="Calculation 7 2 5 4 2" xfId="12322" xr:uid="{00000000-0005-0000-0000-00003B160000}"/>
    <cellStyle name="Calculation 7 2 5 4 3" xfId="12323" xr:uid="{00000000-0005-0000-0000-00003C160000}"/>
    <cellStyle name="Calculation 7 2 5 5" xfId="12324" xr:uid="{00000000-0005-0000-0000-00003D160000}"/>
    <cellStyle name="Calculation 7 2 5 5 2" xfId="12325" xr:uid="{00000000-0005-0000-0000-00003E160000}"/>
    <cellStyle name="Calculation 7 2 5 5 3" xfId="12326" xr:uid="{00000000-0005-0000-0000-00003F160000}"/>
    <cellStyle name="Calculation 7 2 5 6" xfId="12327" xr:uid="{00000000-0005-0000-0000-000040160000}"/>
    <cellStyle name="Calculation 7 2 5 7" xfId="12328" xr:uid="{00000000-0005-0000-0000-000041160000}"/>
    <cellStyle name="Calculation 7 2 6" xfId="12329" xr:uid="{00000000-0005-0000-0000-000042160000}"/>
    <cellStyle name="Calculation 7 2 6 2" xfId="12330" xr:uid="{00000000-0005-0000-0000-000043160000}"/>
    <cellStyle name="Calculation 7 2 6 2 2" xfId="12331" xr:uid="{00000000-0005-0000-0000-000044160000}"/>
    <cellStyle name="Calculation 7 2 6 2 3" xfId="12332" xr:uid="{00000000-0005-0000-0000-000045160000}"/>
    <cellStyle name="Calculation 7 2 6 3" xfId="12333" xr:uid="{00000000-0005-0000-0000-000046160000}"/>
    <cellStyle name="Calculation 7 2 6 3 2" xfId="12334" xr:uid="{00000000-0005-0000-0000-000047160000}"/>
    <cellStyle name="Calculation 7 2 6 3 3" xfId="12335" xr:uid="{00000000-0005-0000-0000-000048160000}"/>
    <cellStyle name="Calculation 7 2 6 4" xfId="12336" xr:uid="{00000000-0005-0000-0000-000049160000}"/>
    <cellStyle name="Calculation 7 2 6 4 2" xfId="12337" xr:uid="{00000000-0005-0000-0000-00004A160000}"/>
    <cellStyle name="Calculation 7 2 6 4 3" xfId="12338" xr:uid="{00000000-0005-0000-0000-00004B160000}"/>
    <cellStyle name="Calculation 7 2 6 5" xfId="12339" xr:uid="{00000000-0005-0000-0000-00004C160000}"/>
    <cellStyle name="Calculation 7 2 6 5 2" xfId="12340" xr:uid="{00000000-0005-0000-0000-00004D160000}"/>
    <cellStyle name="Calculation 7 2 6 5 3" xfId="12341" xr:uid="{00000000-0005-0000-0000-00004E160000}"/>
    <cellStyle name="Calculation 7 2 6 6" xfId="12342" xr:uid="{00000000-0005-0000-0000-00004F160000}"/>
    <cellStyle name="Calculation 7 2 6 7" xfId="12343" xr:uid="{00000000-0005-0000-0000-000050160000}"/>
    <cellStyle name="Calculation 7 2 7" xfId="12344" xr:uid="{00000000-0005-0000-0000-000051160000}"/>
    <cellStyle name="Calculation 7 2 7 2" xfId="12345" xr:uid="{00000000-0005-0000-0000-000052160000}"/>
    <cellStyle name="Calculation 7 2 7 2 2" xfId="12346" xr:uid="{00000000-0005-0000-0000-000053160000}"/>
    <cellStyle name="Calculation 7 2 7 2 3" xfId="12347" xr:uid="{00000000-0005-0000-0000-000054160000}"/>
    <cellStyle name="Calculation 7 2 7 3" xfId="12348" xr:uid="{00000000-0005-0000-0000-000055160000}"/>
    <cellStyle name="Calculation 7 2 7 3 2" xfId="12349" xr:uid="{00000000-0005-0000-0000-000056160000}"/>
    <cellStyle name="Calculation 7 2 7 3 3" xfId="12350" xr:uid="{00000000-0005-0000-0000-000057160000}"/>
    <cellStyle name="Calculation 7 2 7 4" xfId="12351" xr:uid="{00000000-0005-0000-0000-000058160000}"/>
    <cellStyle name="Calculation 7 2 7 4 2" xfId="12352" xr:uid="{00000000-0005-0000-0000-000059160000}"/>
    <cellStyle name="Calculation 7 2 7 4 3" xfId="12353" xr:uid="{00000000-0005-0000-0000-00005A160000}"/>
    <cellStyle name="Calculation 7 2 7 5" xfId="12354" xr:uid="{00000000-0005-0000-0000-00005B160000}"/>
    <cellStyle name="Calculation 7 2 7 5 2" xfId="12355" xr:uid="{00000000-0005-0000-0000-00005C160000}"/>
    <cellStyle name="Calculation 7 2 7 5 3" xfId="12356" xr:uid="{00000000-0005-0000-0000-00005D160000}"/>
    <cellStyle name="Calculation 7 2 7 6" xfId="12357" xr:uid="{00000000-0005-0000-0000-00005E160000}"/>
    <cellStyle name="Calculation 7 2 7 7" xfId="12358" xr:uid="{00000000-0005-0000-0000-00005F160000}"/>
    <cellStyle name="Calculation 7 2 8" xfId="12359" xr:uid="{00000000-0005-0000-0000-000060160000}"/>
    <cellStyle name="Calculation 7 2 8 2" xfId="12360" xr:uid="{00000000-0005-0000-0000-000061160000}"/>
    <cellStyle name="Calculation 7 2 8 2 2" xfId="12361" xr:uid="{00000000-0005-0000-0000-000062160000}"/>
    <cellStyle name="Calculation 7 2 8 2 3" xfId="12362" xr:uid="{00000000-0005-0000-0000-000063160000}"/>
    <cellStyle name="Calculation 7 2 8 3" xfId="12363" xr:uid="{00000000-0005-0000-0000-000064160000}"/>
    <cellStyle name="Calculation 7 2 8 3 2" xfId="12364" xr:uid="{00000000-0005-0000-0000-000065160000}"/>
    <cellStyle name="Calculation 7 2 8 3 3" xfId="12365" xr:uid="{00000000-0005-0000-0000-000066160000}"/>
    <cellStyle name="Calculation 7 2 8 4" xfId="12366" xr:uid="{00000000-0005-0000-0000-000067160000}"/>
    <cellStyle name="Calculation 7 2 8 4 2" xfId="12367" xr:uid="{00000000-0005-0000-0000-000068160000}"/>
    <cellStyle name="Calculation 7 2 8 4 3" xfId="12368" xr:uid="{00000000-0005-0000-0000-000069160000}"/>
    <cellStyle name="Calculation 7 2 8 5" xfId="12369" xr:uid="{00000000-0005-0000-0000-00006A160000}"/>
    <cellStyle name="Calculation 7 2 8 5 2" xfId="12370" xr:uid="{00000000-0005-0000-0000-00006B160000}"/>
    <cellStyle name="Calculation 7 2 8 5 3" xfId="12371" xr:uid="{00000000-0005-0000-0000-00006C160000}"/>
    <cellStyle name="Calculation 7 2 8 6" xfId="12372" xr:uid="{00000000-0005-0000-0000-00006D160000}"/>
    <cellStyle name="Calculation 7 2 8 7" xfId="12373" xr:uid="{00000000-0005-0000-0000-00006E160000}"/>
    <cellStyle name="Calculation 7 2 9" xfId="12374" xr:uid="{00000000-0005-0000-0000-00006F160000}"/>
    <cellStyle name="Calculation 7 2 9 2" xfId="12375" xr:uid="{00000000-0005-0000-0000-000070160000}"/>
    <cellStyle name="Calculation 7 2 9 2 2" xfId="12376" xr:uid="{00000000-0005-0000-0000-000071160000}"/>
    <cellStyle name="Calculation 7 2 9 2 3" xfId="12377" xr:uid="{00000000-0005-0000-0000-000072160000}"/>
    <cellStyle name="Calculation 7 2 9 3" xfId="12378" xr:uid="{00000000-0005-0000-0000-000073160000}"/>
    <cellStyle name="Calculation 7 2 9 3 2" xfId="12379" xr:uid="{00000000-0005-0000-0000-000074160000}"/>
    <cellStyle name="Calculation 7 2 9 3 3" xfId="12380" xr:uid="{00000000-0005-0000-0000-000075160000}"/>
    <cellStyle name="Calculation 7 2 9 4" xfId="12381" xr:uid="{00000000-0005-0000-0000-000076160000}"/>
    <cellStyle name="Calculation 7 2 9 4 2" xfId="12382" xr:uid="{00000000-0005-0000-0000-000077160000}"/>
    <cellStyle name="Calculation 7 2 9 4 3" xfId="12383" xr:uid="{00000000-0005-0000-0000-000078160000}"/>
    <cellStyle name="Calculation 7 2 9 5" xfId="12384" xr:uid="{00000000-0005-0000-0000-000079160000}"/>
    <cellStyle name="Calculation 7 2 9 5 2" xfId="12385" xr:uid="{00000000-0005-0000-0000-00007A160000}"/>
    <cellStyle name="Calculation 7 2 9 5 3" xfId="12386" xr:uid="{00000000-0005-0000-0000-00007B160000}"/>
    <cellStyle name="Calculation 7 2 9 6" xfId="12387" xr:uid="{00000000-0005-0000-0000-00007C160000}"/>
    <cellStyle name="Calculation 7 2 9 7" xfId="12388" xr:uid="{00000000-0005-0000-0000-00007D160000}"/>
    <cellStyle name="Calculation 7 3" xfId="12389" xr:uid="{00000000-0005-0000-0000-00007E160000}"/>
    <cellStyle name="Calculation 7 3 10" xfId="12390" xr:uid="{00000000-0005-0000-0000-00007F160000}"/>
    <cellStyle name="Calculation 7 3 11" xfId="12391" xr:uid="{00000000-0005-0000-0000-000080160000}"/>
    <cellStyle name="Calculation 7 3 12" xfId="12392" xr:uid="{00000000-0005-0000-0000-000081160000}"/>
    <cellStyle name="Calculation 7 3 2" xfId="12393" xr:uid="{00000000-0005-0000-0000-000082160000}"/>
    <cellStyle name="Calculation 7 3 2 2" xfId="12394" xr:uid="{00000000-0005-0000-0000-000083160000}"/>
    <cellStyle name="Calculation 7 3 2 2 2" xfId="12395" xr:uid="{00000000-0005-0000-0000-000084160000}"/>
    <cellStyle name="Calculation 7 3 2 2 3" xfId="12396" xr:uid="{00000000-0005-0000-0000-000085160000}"/>
    <cellStyle name="Calculation 7 3 2 2 4" xfId="12397" xr:uid="{00000000-0005-0000-0000-000086160000}"/>
    <cellStyle name="Calculation 7 3 2 3" xfId="12398" xr:uid="{00000000-0005-0000-0000-000087160000}"/>
    <cellStyle name="Calculation 7 3 2 3 2" xfId="12399" xr:uid="{00000000-0005-0000-0000-000088160000}"/>
    <cellStyle name="Calculation 7 3 2 3 3" xfId="12400" xr:uid="{00000000-0005-0000-0000-000089160000}"/>
    <cellStyle name="Calculation 7 3 2 3 4" xfId="12401" xr:uid="{00000000-0005-0000-0000-00008A160000}"/>
    <cellStyle name="Calculation 7 3 2 4" xfId="12402" xr:uid="{00000000-0005-0000-0000-00008B160000}"/>
    <cellStyle name="Calculation 7 3 2 4 2" xfId="12403" xr:uid="{00000000-0005-0000-0000-00008C160000}"/>
    <cellStyle name="Calculation 7 3 2 4 3" xfId="12404" xr:uid="{00000000-0005-0000-0000-00008D160000}"/>
    <cellStyle name="Calculation 7 3 2 4 4" xfId="12405" xr:uid="{00000000-0005-0000-0000-00008E160000}"/>
    <cellStyle name="Calculation 7 3 2 5" xfId="12406" xr:uid="{00000000-0005-0000-0000-00008F160000}"/>
    <cellStyle name="Calculation 7 3 2 6" xfId="12407" xr:uid="{00000000-0005-0000-0000-000090160000}"/>
    <cellStyle name="Calculation 7 3 2 7" xfId="12408" xr:uid="{00000000-0005-0000-0000-000091160000}"/>
    <cellStyle name="Calculation 7 3 2 8" xfId="12409" xr:uid="{00000000-0005-0000-0000-000092160000}"/>
    <cellStyle name="Calculation 7 3 3" xfId="12410" xr:uid="{00000000-0005-0000-0000-000093160000}"/>
    <cellStyle name="Calculation 7 3 3 2" xfId="12411" xr:uid="{00000000-0005-0000-0000-000094160000}"/>
    <cellStyle name="Calculation 7 3 3 3" xfId="12412" xr:uid="{00000000-0005-0000-0000-000095160000}"/>
    <cellStyle name="Calculation 7 3 3 4" xfId="12413" xr:uid="{00000000-0005-0000-0000-000096160000}"/>
    <cellStyle name="Calculation 7 3 4" xfId="12414" xr:uid="{00000000-0005-0000-0000-000097160000}"/>
    <cellStyle name="Calculation 7 3 4 2" xfId="12415" xr:uid="{00000000-0005-0000-0000-000098160000}"/>
    <cellStyle name="Calculation 7 3 4 3" xfId="12416" xr:uid="{00000000-0005-0000-0000-000099160000}"/>
    <cellStyle name="Calculation 7 3 4 4" xfId="12417" xr:uid="{00000000-0005-0000-0000-00009A160000}"/>
    <cellStyle name="Calculation 7 3 5" xfId="12418" xr:uid="{00000000-0005-0000-0000-00009B160000}"/>
    <cellStyle name="Calculation 7 3 5 2" xfId="12419" xr:uid="{00000000-0005-0000-0000-00009C160000}"/>
    <cellStyle name="Calculation 7 3 5 3" xfId="12420" xr:uid="{00000000-0005-0000-0000-00009D160000}"/>
    <cellStyle name="Calculation 7 3 5 4" xfId="12421" xr:uid="{00000000-0005-0000-0000-00009E160000}"/>
    <cellStyle name="Calculation 7 3 6" xfId="12422" xr:uid="{00000000-0005-0000-0000-00009F160000}"/>
    <cellStyle name="Calculation 7 3 6 2" xfId="12423" xr:uid="{00000000-0005-0000-0000-0000A0160000}"/>
    <cellStyle name="Calculation 7 3 6 3" xfId="12424" xr:uid="{00000000-0005-0000-0000-0000A1160000}"/>
    <cellStyle name="Calculation 7 3 7" xfId="12425" xr:uid="{00000000-0005-0000-0000-0000A2160000}"/>
    <cellStyle name="Calculation 7 3 7 2" xfId="12426" xr:uid="{00000000-0005-0000-0000-0000A3160000}"/>
    <cellStyle name="Calculation 7 3 7 3" xfId="12427" xr:uid="{00000000-0005-0000-0000-0000A4160000}"/>
    <cellStyle name="Calculation 7 3 8" xfId="12428" xr:uid="{00000000-0005-0000-0000-0000A5160000}"/>
    <cellStyle name="Calculation 7 3 9" xfId="12429" xr:uid="{00000000-0005-0000-0000-0000A6160000}"/>
    <cellStyle name="Calculation 7 4" xfId="12430" xr:uid="{00000000-0005-0000-0000-0000A7160000}"/>
    <cellStyle name="Calculation 7 4 10" xfId="12431" xr:uid="{00000000-0005-0000-0000-0000A8160000}"/>
    <cellStyle name="Calculation 7 4 11" xfId="12432" xr:uid="{00000000-0005-0000-0000-0000A9160000}"/>
    <cellStyle name="Calculation 7 4 2" xfId="12433" xr:uid="{00000000-0005-0000-0000-0000AA160000}"/>
    <cellStyle name="Calculation 7 4 2 2" xfId="12434" xr:uid="{00000000-0005-0000-0000-0000AB160000}"/>
    <cellStyle name="Calculation 7 4 2 3" xfId="12435" xr:uid="{00000000-0005-0000-0000-0000AC160000}"/>
    <cellStyle name="Calculation 7 4 2 4" xfId="12436" xr:uid="{00000000-0005-0000-0000-0000AD160000}"/>
    <cellStyle name="Calculation 7 4 3" xfId="12437" xr:uid="{00000000-0005-0000-0000-0000AE160000}"/>
    <cellStyle name="Calculation 7 4 3 2" xfId="12438" xr:uid="{00000000-0005-0000-0000-0000AF160000}"/>
    <cellStyle name="Calculation 7 4 3 3" xfId="12439" xr:uid="{00000000-0005-0000-0000-0000B0160000}"/>
    <cellStyle name="Calculation 7 4 3 4" xfId="12440" xr:uid="{00000000-0005-0000-0000-0000B1160000}"/>
    <cellStyle name="Calculation 7 4 4" xfId="12441" xr:uid="{00000000-0005-0000-0000-0000B2160000}"/>
    <cellStyle name="Calculation 7 4 4 2" xfId="12442" xr:uid="{00000000-0005-0000-0000-0000B3160000}"/>
    <cellStyle name="Calculation 7 4 4 3" xfId="12443" xr:uid="{00000000-0005-0000-0000-0000B4160000}"/>
    <cellStyle name="Calculation 7 4 4 4" xfId="12444" xr:uid="{00000000-0005-0000-0000-0000B5160000}"/>
    <cellStyle name="Calculation 7 4 5" xfId="12445" xr:uid="{00000000-0005-0000-0000-0000B6160000}"/>
    <cellStyle name="Calculation 7 4 5 2" xfId="12446" xr:uid="{00000000-0005-0000-0000-0000B7160000}"/>
    <cellStyle name="Calculation 7 4 5 3" xfId="12447" xr:uid="{00000000-0005-0000-0000-0000B8160000}"/>
    <cellStyle name="Calculation 7 4 6" xfId="12448" xr:uid="{00000000-0005-0000-0000-0000B9160000}"/>
    <cellStyle name="Calculation 7 4 6 2" xfId="12449" xr:uid="{00000000-0005-0000-0000-0000BA160000}"/>
    <cellStyle name="Calculation 7 4 6 3" xfId="12450" xr:uid="{00000000-0005-0000-0000-0000BB160000}"/>
    <cellStyle name="Calculation 7 4 7" xfId="12451" xr:uid="{00000000-0005-0000-0000-0000BC160000}"/>
    <cellStyle name="Calculation 7 4 7 2" xfId="12452" xr:uid="{00000000-0005-0000-0000-0000BD160000}"/>
    <cellStyle name="Calculation 7 4 7 3" xfId="12453" xr:uid="{00000000-0005-0000-0000-0000BE160000}"/>
    <cellStyle name="Calculation 7 4 8" xfId="12454" xr:uid="{00000000-0005-0000-0000-0000BF160000}"/>
    <cellStyle name="Calculation 7 4 8 2" xfId="12455" xr:uid="{00000000-0005-0000-0000-0000C0160000}"/>
    <cellStyle name="Calculation 7 4 8 3" xfId="12456" xr:uid="{00000000-0005-0000-0000-0000C1160000}"/>
    <cellStyle name="Calculation 7 4 9" xfId="12457" xr:uid="{00000000-0005-0000-0000-0000C2160000}"/>
    <cellStyle name="Calculation 7 5" xfId="12458" xr:uid="{00000000-0005-0000-0000-0000C3160000}"/>
    <cellStyle name="Calculation 7 5 2" xfId="12459" xr:uid="{00000000-0005-0000-0000-0000C4160000}"/>
    <cellStyle name="Calculation 7 5 2 2" xfId="12460" xr:uid="{00000000-0005-0000-0000-0000C5160000}"/>
    <cellStyle name="Calculation 7 5 2 3" xfId="12461" xr:uid="{00000000-0005-0000-0000-0000C6160000}"/>
    <cellStyle name="Calculation 7 5 3" xfId="12462" xr:uid="{00000000-0005-0000-0000-0000C7160000}"/>
    <cellStyle name="Calculation 7 5 3 2" xfId="12463" xr:uid="{00000000-0005-0000-0000-0000C8160000}"/>
    <cellStyle name="Calculation 7 5 3 3" xfId="12464" xr:uid="{00000000-0005-0000-0000-0000C9160000}"/>
    <cellStyle name="Calculation 7 5 4" xfId="12465" xr:uid="{00000000-0005-0000-0000-0000CA160000}"/>
    <cellStyle name="Calculation 7 5 4 2" xfId="12466" xr:uid="{00000000-0005-0000-0000-0000CB160000}"/>
    <cellStyle name="Calculation 7 5 4 3" xfId="12467" xr:uid="{00000000-0005-0000-0000-0000CC160000}"/>
    <cellStyle name="Calculation 7 5 5" xfId="12468" xr:uid="{00000000-0005-0000-0000-0000CD160000}"/>
    <cellStyle name="Calculation 7 5 5 2" xfId="12469" xr:uid="{00000000-0005-0000-0000-0000CE160000}"/>
    <cellStyle name="Calculation 7 5 5 3" xfId="12470" xr:uid="{00000000-0005-0000-0000-0000CF160000}"/>
    <cellStyle name="Calculation 7 5 6" xfId="12471" xr:uid="{00000000-0005-0000-0000-0000D0160000}"/>
    <cellStyle name="Calculation 7 5 7" xfId="12472" xr:uid="{00000000-0005-0000-0000-0000D1160000}"/>
    <cellStyle name="Calculation 7 6" xfId="12473" xr:uid="{00000000-0005-0000-0000-0000D2160000}"/>
    <cellStyle name="Calculation 7 6 2" xfId="12474" xr:uid="{00000000-0005-0000-0000-0000D3160000}"/>
    <cellStyle name="Calculation 7 6 3" xfId="12475" xr:uid="{00000000-0005-0000-0000-0000D4160000}"/>
    <cellStyle name="Calculation 7 6 4" xfId="12476" xr:uid="{00000000-0005-0000-0000-0000D5160000}"/>
    <cellStyle name="Calculation 7 7" xfId="12477" xr:uid="{00000000-0005-0000-0000-0000D6160000}"/>
    <cellStyle name="Calculation 7 7 2" xfId="12478" xr:uid="{00000000-0005-0000-0000-0000D7160000}"/>
    <cellStyle name="Calculation 7 7 3" xfId="12479" xr:uid="{00000000-0005-0000-0000-0000D8160000}"/>
    <cellStyle name="Calculation 7 8" xfId="12480" xr:uid="{00000000-0005-0000-0000-0000D9160000}"/>
    <cellStyle name="Calculation 7 8 2" xfId="12481" xr:uid="{00000000-0005-0000-0000-0000DA160000}"/>
    <cellStyle name="Calculation 7 8 3" xfId="12482" xr:uid="{00000000-0005-0000-0000-0000DB160000}"/>
    <cellStyle name="Calculation 7 9" xfId="12483" xr:uid="{00000000-0005-0000-0000-0000DC160000}"/>
    <cellStyle name="Calculation 8" xfId="669" xr:uid="{00000000-0005-0000-0000-0000DD160000}"/>
    <cellStyle name="Calculation 8 10" xfId="12484" xr:uid="{00000000-0005-0000-0000-0000DE160000}"/>
    <cellStyle name="Calculation 8 2" xfId="670" xr:uid="{00000000-0005-0000-0000-0000DF160000}"/>
    <cellStyle name="Calculation 8 2 10" xfId="12485" xr:uid="{00000000-0005-0000-0000-0000E0160000}"/>
    <cellStyle name="Calculation 8 2 10 2" xfId="12486" xr:uid="{00000000-0005-0000-0000-0000E1160000}"/>
    <cellStyle name="Calculation 8 2 10 2 2" xfId="12487" xr:uid="{00000000-0005-0000-0000-0000E2160000}"/>
    <cellStyle name="Calculation 8 2 10 2 3" xfId="12488" xr:uid="{00000000-0005-0000-0000-0000E3160000}"/>
    <cellStyle name="Calculation 8 2 10 3" xfId="12489" xr:uid="{00000000-0005-0000-0000-0000E4160000}"/>
    <cellStyle name="Calculation 8 2 10 3 2" xfId="12490" xr:uid="{00000000-0005-0000-0000-0000E5160000}"/>
    <cellStyle name="Calculation 8 2 10 3 3" xfId="12491" xr:uid="{00000000-0005-0000-0000-0000E6160000}"/>
    <cellStyle name="Calculation 8 2 10 4" xfId="12492" xr:uid="{00000000-0005-0000-0000-0000E7160000}"/>
    <cellStyle name="Calculation 8 2 10 4 2" xfId="12493" xr:uid="{00000000-0005-0000-0000-0000E8160000}"/>
    <cellStyle name="Calculation 8 2 10 4 3" xfId="12494" xr:uid="{00000000-0005-0000-0000-0000E9160000}"/>
    <cellStyle name="Calculation 8 2 10 5" xfId="12495" xr:uid="{00000000-0005-0000-0000-0000EA160000}"/>
    <cellStyle name="Calculation 8 2 10 5 2" xfId="12496" xr:uid="{00000000-0005-0000-0000-0000EB160000}"/>
    <cellStyle name="Calculation 8 2 10 5 3" xfId="12497" xr:uid="{00000000-0005-0000-0000-0000EC160000}"/>
    <cellStyle name="Calculation 8 2 10 6" xfId="12498" xr:uid="{00000000-0005-0000-0000-0000ED160000}"/>
    <cellStyle name="Calculation 8 2 10 7" xfId="12499" xr:uid="{00000000-0005-0000-0000-0000EE160000}"/>
    <cellStyle name="Calculation 8 2 11" xfId="12500" xr:uid="{00000000-0005-0000-0000-0000EF160000}"/>
    <cellStyle name="Calculation 8 2 11 2" xfId="12501" xr:uid="{00000000-0005-0000-0000-0000F0160000}"/>
    <cellStyle name="Calculation 8 2 11 2 2" xfId="12502" xr:uid="{00000000-0005-0000-0000-0000F1160000}"/>
    <cellStyle name="Calculation 8 2 11 2 3" xfId="12503" xr:uid="{00000000-0005-0000-0000-0000F2160000}"/>
    <cellStyle name="Calculation 8 2 11 3" xfId="12504" xr:uid="{00000000-0005-0000-0000-0000F3160000}"/>
    <cellStyle name="Calculation 8 2 11 3 2" xfId="12505" xr:uid="{00000000-0005-0000-0000-0000F4160000}"/>
    <cellStyle name="Calculation 8 2 11 3 3" xfId="12506" xr:uid="{00000000-0005-0000-0000-0000F5160000}"/>
    <cellStyle name="Calculation 8 2 11 4" xfId="12507" xr:uid="{00000000-0005-0000-0000-0000F6160000}"/>
    <cellStyle name="Calculation 8 2 11 4 2" xfId="12508" xr:uid="{00000000-0005-0000-0000-0000F7160000}"/>
    <cellStyle name="Calculation 8 2 11 4 3" xfId="12509" xr:uid="{00000000-0005-0000-0000-0000F8160000}"/>
    <cellStyle name="Calculation 8 2 11 5" xfId="12510" xr:uid="{00000000-0005-0000-0000-0000F9160000}"/>
    <cellStyle name="Calculation 8 2 11 5 2" xfId="12511" xr:uid="{00000000-0005-0000-0000-0000FA160000}"/>
    <cellStyle name="Calculation 8 2 11 5 3" xfId="12512" xr:uid="{00000000-0005-0000-0000-0000FB160000}"/>
    <cellStyle name="Calculation 8 2 11 6" xfId="12513" xr:uid="{00000000-0005-0000-0000-0000FC160000}"/>
    <cellStyle name="Calculation 8 2 11 7" xfId="12514" xr:uid="{00000000-0005-0000-0000-0000FD160000}"/>
    <cellStyle name="Calculation 8 2 12" xfId="12515" xr:uid="{00000000-0005-0000-0000-0000FE160000}"/>
    <cellStyle name="Calculation 8 2 12 2" xfId="12516" xr:uid="{00000000-0005-0000-0000-0000FF160000}"/>
    <cellStyle name="Calculation 8 2 12 2 2" xfId="12517" xr:uid="{00000000-0005-0000-0000-000000170000}"/>
    <cellStyle name="Calculation 8 2 12 2 3" xfId="12518" xr:uid="{00000000-0005-0000-0000-000001170000}"/>
    <cellStyle name="Calculation 8 2 12 3" xfId="12519" xr:uid="{00000000-0005-0000-0000-000002170000}"/>
    <cellStyle name="Calculation 8 2 12 3 2" xfId="12520" xr:uid="{00000000-0005-0000-0000-000003170000}"/>
    <cellStyle name="Calculation 8 2 12 3 3" xfId="12521" xr:uid="{00000000-0005-0000-0000-000004170000}"/>
    <cellStyle name="Calculation 8 2 12 4" xfId="12522" xr:uid="{00000000-0005-0000-0000-000005170000}"/>
    <cellStyle name="Calculation 8 2 12 4 2" xfId="12523" xr:uid="{00000000-0005-0000-0000-000006170000}"/>
    <cellStyle name="Calculation 8 2 12 4 3" xfId="12524" xr:uid="{00000000-0005-0000-0000-000007170000}"/>
    <cellStyle name="Calculation 8 2 12 5" xfId="12525" xr:uid="{00000000-0005-0000-0000-000008170000}"/>
    <cellStyle name="Calculation 8 2 12 5 2" xfId="12526" xr:uid="{00000000-0005-0000-0000-000009170000}"/>
    <cellStyle name="Calculation 8 2 12 5 3" xfId="12527" xr:uid="{00000000-0005-0000-0000-00000A170000}"/>
    <cellStyle name="Calculation 8 2 12 6" xfId="12528" xr:uid="{00000000-0005-0000-0000-00000B170000}"/>
    <cellStyle name="Calculation 8 2 12 7" xfId="12529" xr:uid="{00000000-0005-0000-0000-00000C170000}"/>
    <cellStyle name="Calculation 8 2 13" xfId="12530" xr:uid="{00000000-0005-0000-0000-00000D170000}"/>
    <cellStyle name="Calculation 8 2 13 2" xfId="12531" xr:uid="{00000000-0005-0000-0000-00000E170000}"/>
    <cellStyle name="Calculation 8 2 13 2 2" xfId="12532" xr:uid="{00000000-0005-0000-0000-00000F170000}"/>
    <cellStyle name="Calculation 8 2 13 2 3" xfId="12533" xr:uid="{00000000-0005-0000-0000-000010170000}"/>
    <cellStyle name="Calculation 8 2 13 3" xfId="12534" xr:uid="{00000000-0005-0000-0000-000011170000}"/>
    <cellStyle name="Calculation 8 2 13 3 2" xfId="12535" xr:uid="{00000000-0005-0000-0000-000012170000}"/>
    <cellStyle name="Calculation 8 2 13 3 3" xfId="12536" xr:uid="{00000000-0005-0000-0000-000013170000}"/>
    <cellStyle name="Calculation 8 2 13 4" xfId="12537" xr:uid="{00000000-0005-0000-0000-000014170000}"/>
    <cellStyle name="Calculation 8 2 13 4 2" xfId="12538" xr:uid="{00000000-0005-0000-0000-000015170000}"/>
    <cellStyle name="Calculation 8 2 13 4 3" xfId="12539" xr:uid="{00000000-0005-0000-0000-000016170000}"/>
    <cellStyle name="Calculation 8 2 13 5" xfId="12540" xr:uid="{00000000-0005-0000-0000-000017170000}"/>
    <cellStyle name="Calculation 8 2 13 5 2" xfId="12541" xr:uid="{00000000-0005-0000-0000-000018170000}"/>
    <cellStyle name="Calculation 8 2 13 5 3" xfId="12542" xr:uid="{00000000-0005-0000-0000-000019170000}"/>
    <cellStyle name="Calculation 8 2 13 6" xfId="12543" xr:uid="{00000000-0005-0000-0000-00001A170000}"/>
    <cellStyle name="Calculation 8 2 13 7" xfId="12544" xr:uid="{00000000-0005-0000-0000-00001B170000}"/>
    <cellStyle name="Calculation 8 2 14" xfId="12545" xr:uid="{00000000-0005-0000-0000-00001C170000}"/>
    <cellStyle name="Calculation 8 2 14 2" xfId="12546" xr:uid="{00000000-0005-0000-0000-00001D170000}"/>
    <cellStyle name="Calculation 8 2 14 2 2" xfId="12547" xr:uid="{00000000-0005-0000-0000-00001E170000}"/>
    <cellStyle name="Calculation 8 2 14 2 3" xfId="12548" xr:uid="{00000000-0005-0000-0000-00001F170000}"/>
    <cellStyle name="Calculation 8 2 14 3" xfId="12549" xr:uid="{00000000-0005-0000-0000-000020170000}"/>
    <cellStyle name="Calculation 8 2 14 3 2" xfId="12550" xr:uid="{00000000-0005-0000-0000-000021170000}"/>
    <cellStyle name="Calculation 8 2 14 3 3" xfId="12551" xr:uid="{00000000-0005-0000-0000-000022170000}"/>
    <cellStyle name="Calculation 8 2 14 4" xfId="12552" xr:uid="{00000000-0005-0000-0000-000023170000}"/>
    <cellStyle name="Calculation 8 2 14 4 2" xfId="12553" xr:uid="{00000000-0005-0000-0000-000024170000}"/>
    <cellStyle name="Calculation 8 2 14 4 3" xfId="12554" xr:uid="{00000000-0005-0000-0000-000025170000}"/>
    <cellStyle name="Calculation 8 2 14 5" xfId="12555" xr:uid="{00000000-0005-0000-0000-000026170000}"/>
    <cellStyle name="Calculation 8 2 14 5 2" xfId="12556" xr:uid="{00000000-0005-0000-0000-000027170000}"/>
    <cellStyle name="Calculation 8 2 14 5 3" xfId="12557" xr:uid="{00000000-0005-0000-0000-000028170000}"/>
    <cellStyle name="Calculation 8 2 14 6" xfId="12558" xr:uid="{00000000-0005-0000-0000-000029170000}"/>
    <cellStyle name="Calculation 8 2 14 7" xfId="12559" xr:uid="{00000000-0005-0000-0000-00002A170000}"/>
    <cellStyle name="Calculation 8 2 15" xfId="12560" xr:uid="{00000000-0005-0000-0000-00002B170000}"/>
    <cellStyle name="Calculation 8 2 15 2" xfId="12561" xr:uid="{00000000-0005-0000-0000-00002C170000}"/>
    <cellStyle name="Calculation 8 2 15 2 2" xfId="12562" xr:uid="{00000000-0005-0000-0000-00002D170000}"/>
    <cellStyle name="Calculation 8 2 15 2 3" xfId="12563" xr:uid="{00000000-0005-0000-0000-00002E170000}"/>
    <cellStyle name="Calculation 8 2 15 3" xfId="12564" xr:uid="{00000000-0005-0000-0000-00002F170000}"/>
    <cellStyle name="Calculation 8 2 15 3 2" xfId="12565" xr:uid="{00000000-0005-0000-0000-000030170000}"/>
    <cellStyle name="Calculation 8 2 15 3 3" xfId="12566" xr:uid="{00000000-0005-0000-0000-000031170000}"/>
    <cellStyle name="Calculation 8 2 15 4" xfId="12567" xr:uid="{00000000-0005-0000-0000-000032170000}"/>
    <cellStyle name="Calculation 8 2 15 4 2" xfId="12568" xr:uid="{00000000-0005-0000-0000-000033170000}"/>
    <cellStyle name="Calculation 8 2 15 4 3" xfId="12569" xr:uid="{00000000-0005-0000-0000-000034170000}"/>
    <cellStyle name="Calculation 8 2 15 5" xfId="12570" xr:uid="{00000000-0005-0000-0000-000035170000}"/>
    <cellStyle name="Calculation 8 2 15 5 2" xfId="12571" xr:uid="{00000000-0005-0000-0000-000036170000}"/>
    <cellStyle name="Calculation 8 2 15 5 3" xfId="12572" xr:uid="{00000000-0005-0000-0000-000037170000}"/>
    <cellStyle name="Calculation 8 2 15 6" xfId="12573" xr:uid="{00000000-0005-0000-0000-000038170000}"/>
    <cellStyle name="Calculation 8 2 15 7" xfId="12574" xr:uid="{00000000-0005-0000-0000-000039170000}"/>
    <cellStyle name="Calculation 8 2 16" xfId="12575" xr:uid="{00000000-0005-0000-0000-00003A170000}"/>
    <cellStyle name="Calculation 8 2 16 2" xfId="12576" xr:uid="{00000000-0005-0000-0000-00003B170000}"/>
    <cellStyle name="Calculation 8 2 16 2 2" xfId="12577" xr:uid="{00000000-0005-0000-0000-00003C170000}"/>
    <cellStyle name="Calculation 8 2 16 2 3" xfId="12578" xr:uid="{00000000-0005-0000-0000-00003D170000}"/>
    <cellStyle name="Calculation 8 2 16 3" xfId="12579" xr:uid="{00000000-0005-0000-0000-00003E170000}"/>
    <cellStyle name="Calculation 8 2 16 3 2" xfId="12580" xr:uid="{00000000-0005-0000-0000-00003F170000}"/>
    <cellStyle name="Calculation 8 2 16 3 3" xfId="12581" xr:uid="{00000000-0005-0000-0000-000040170000}"/>
    <cellStyle name="Calculation 8 2 16 4" xfId="12582" xr:uid="{00000000-0005-0000-0000-000041170000}"/>
    <cellStyle name="Calculation 8 2 16 4 2" xfId="12583" xr:uid="{00000000-0005-0000-0000-000042170000}"/>
    <cellStyle name="Calculation 8 2 16 4 3" xfId="12584" xr:uid="{00000000-0005-0000-0000-000043170000}"/>
    <cellStyle name="Calculation 8 2 16 5" xfId="12585" xr:uid="{00000000-0005-0000-0000-000044170000}"/>
    <cellStyle name="Calculation 8 2 16 5 2" xfId="12586" xr:uid="{00000000-0005-0000-0000-000045170000}"/>
    <cellStyle name="Calculation 8 2 16 5 3" xfId="12587" xr:uid="{00000000-0005-0000-0000-000046170000}"/>
    <cellStyle name="Calculation 8 2 16 6" xfId="12588" xr:uid="{00000000-0005-0000-0000-000047170000}"/>
    <cellStyle name="Calculation 8 2 16 7" xfId="12589" xr:uid="{00000000-0005-0000-0000-000048170000}"/>
    <cellStyle name="Calculation 8 2 17" xfId="12590" xr:uid="{00000000-0005-0000-0000-000049170000}"/>
    <cellStyle name="Calculation 8 2 17 2" xfId="12591" xr:uid="{00000000-0005-0000-0000-00004A170000}"/>
    <cellStyle name="Calculation 8 2 17 2 2" xfId="12592" xr:uid="{00000000-0005-0000-0000-00004B170000}"/>
    <cellStyle name="Calculation 8 2 17 2 3" xfId="12593" xr:uid="{00000000-0005-0000-0000-00004C170000}"/>
    <cellStyle name="Calculation 8 2 17 3" xfId="12594" xr:uid="{00000000-0005-0000-0000-00004D170000}"/>
    <cellStyle name="Calculation 8 2 17 3 2" xfId="12595" xr:uid="{00000000-0005-0000-0000-00004E170000}"/>
    <cellStyle name="Calculation 8 2 17 3 3" xfId="12596" xr:uid="{00000000-0005-0000-0000-00004F170000}"/>
    <cellStyle name="Calculation 8 2 17 4" xfId="12597" xr:uid="{00000000-0005-0000-0000-000050170000}"/>
    <cellStyle name="Calculation 8 2 17 4 2" xfId="12598" xr:uid="{00000000-0005-0000-0000-000051170000}"/>
    <cellStyle name="Calculation 8 2 17 4 3" xfId="12599" xr:uid="{00000000-0005-0000-0000-000052170000}"/>
    <cellStyle name="Calculation 8 2 17 5" xfId="12600" xr:uid="{00000000-0005-0000-0000-000053170000}"/>
    <cellStyle name="Calculation 8 2 17 5 2" xfId="12601" xr:uid="{00000000-0005-0000-0000-000054170000}"/>
    <cellStyle name="Calculation 8 2 17 5 3" xfId="12602" xr:uid="{00000000-0005-0000-0000-000055170000}"/>
    <cellStyle name="Calculation 8 2 17 6" xfId="12603" xr:uid="{00000000-0005-0000-0000-000056170000}"/>
    <cellStyle name="Calculation 8 2 17 7" xfId="12604" xr:uid="{00000000-0005-0000-0000-000057170000}"/>
    <cellStyle name="Calculation 8 2 18" xfId="12605" xr:uid="{00000000-0005-0000-0000-000058170000}"/>
    <cellStyle name="Calculation 8 2 18 2" xfId="12606" xr:uid="{00000000-0005-0000-0000-000059170000}"/>
    <cellStyle name="Calculation 8 2 18 2 2" xfId="12607" xr:uid="{00000000-0005-0000-0000-00005A170000}"/>
    <cellStyle name="Calculation 8 2 18 2 3" xfId="12608" xr:uid="{00000000-0005-0000-0000-00005B170000}"/>
    <cellStyle name="Calculation 8 2 18 3" xfId="12609" xr:uid="{00000000-0005-0000-0000-00005C170000}"/>
    <cellStyle name="Calculation 8 2 18 3 2" xfId="12610" xr:uid="{00000000-0005-0000-0000-00005D170000}"/>
    <cellStyle name="Calculation 8 2 18 3 3" xfId="12611" xr:uid="{00000000-0005-0000-0000-00005E170000}"/>
    <cellStyle name="Calculation 8 2 18 4" xfId="12612" xr:uid="{00000000-0005-0000-0000-00005F170000}"/>
    <cellStyle name="Calculation 8 2 18 4 2" xfId="12613" xr:uid="{00000000-0005-0000-0000-000060170000}"/>
    <cellStyle name="Calculation 8 2 18 4 3" xfId="12614" xr:uid="{00000000-0005-0000-0000-000061170000}"/>
    <cellStyle name="Calculation 8 2 18 5" xfId="12615" xr:uid="{00000000-0005-0000-0000-000062170000}"/>
    <cellStyle name="Calculation 8 2 18 5 2" xfId="12616" xr:uid="{00000000-0005-0000-0000-000063170000}"/>
    <cellStyle name="Calculation 8 2 18 5 3" xfId="12617" xr:uid="{00000000-0005-0000-0000-000064170000}"/>
    <cellStyle name="Calculation 8 2 18 6" xfId="12618" xr:uid="{00000000-0005-0000-0000-000065170000}"/>
    <cellStyle name="Calculation 8 2 18 7" xfId="12619" xr:uid="{00000000-0005-0000-0000-000066170000}"/>
    <cellStyle name="Calculation 8 2 19" xfId="12620" xr:uid="{00000000-0005-0000-0000-000067170000}"/>
    <cellStyle name="Calculation 8 2 19 2" xfId="12621" xr:uid="{00000000-0005-0000-0000-000068170000}"/>
    <cellStyle name="Calculation 8 2 19 3" xfId="12622" xr:uid="{00000000-0005-0000-0000-000069170000}"/>
    <cellStyle name="Calculation 8 2 2" xfId="12623" xr:uid="{00000000-0005-0000-0000-00006A170000}"/>
    <cellStyle name="Calculation 8 2 2 10" xfId="12624" xr:uid="{00000000-0005-0000-0000-00006B170000}"/>
    <cellStyle name="Calculation 8 2 2 11" xfId="12625" xr:uid="{00000000-0005-0000-0000-00006C170000}"/>
    <cellStyle name="Calculation 8 2 2 2" xfId="12626" xr:uid="{00000000-0005-0000-0000-00006D170000}"/>
    <cellStyle name="Calculation 8 2 2 2 2" xfId="12627" xr:uid="{00000000-0005-0000-0000-00006E170000}"/>
    <cellStyle name="Calculation 8 2 2 2 3" xfId="12628" xr:uid="{00000000-0005-0000-0000-00006F170000}"/>
    <cellStyle name="Calculation 8 2 2 2 4" xfId="12629" xr:uid="{00000000-0005-0000-0000-000070170000}"/>
    <cellStyle name="Calculation 8 2 2 3" xfId="12630" xr:uid="{00000000-0005-0000-0000-000071170000}"/>
    <cellStyle name="Calculation 8 2 2 3 2" xfId="12631" xr:uid="{00000000-0005-0000-0000-000072170000}"/>
    <cellStyle name="Calculation 8 2 2 3 3" xfId="12632" xr:uid="{00000000-0005-0000-0000-000073170000}"/>
    <cellStyle name="Calculation 8 2 2 3 4" xfId="12633" xr:uid="{00000000-0005-0000-0000-000074170000}"/>
    <cellStyle name="Calculation 8 2 2 4" xfId="12634" xr:uid="{00000000-0005-0000-0000-000075170000}"/>
    <cellStyle name="Calculation 8 2 2 4 2" xfId="12635" xr:uid="{00000000-0005-0000-0000-000076170000}"/>
    <cellStyle name="Calculation 8 2 2 4 3" xfId="12636" xr:uid="{00000000-0005-0000-0000-000077170000}"/>
    <cellStyle name="Calculation 8 2 2 4 4" xfId="12637" xr:uid="{00000000-0005-0000-0000-000078170000}"/>
    <cellStyle name="Calculation 8 2 2 5" xfId="12638" xr:uid="{00000000-0005-0000-0000-000079170000}"/>
    <cellStyle name="Calculation 8 2 2 5 2" xfId="12639" xr:uid="{00000000-0005-0000-0000-00007A170000}"/>
    <cellStyle name="Calculation 8 2 2 5 3" xfId="12640" xr:uid="{00000000-0005-0000-0000-00007B170000}"/>
    <cellStyle name="Calculation 8 2 2 6" xfId="12641" xr:uid="{00000000-0005-0000-0000-00007C170000}"/>
    <cellStyle name="Calculation 8 2 2 6 2" xfId="12642" xr:uid="{00000000-0005-0000-0000-00007D170000}"/>
    <cellStyle name="Calculation 8 2 2 6 3" xfId="12643" xr:uid="{00000000-0005-0000-0000-00007E170000}"/>
    <cellStyle name="Calculation 8 2 2 7" xfId="12644" xr:uid="{00000000-0005-0000-0000-00007F170000}"/>
    <cellStyle name="Calculation 8 2 2 7 2" xfId="12645" xr:uid="{00000000-0005-0000-0000-000080170000}"/>
    <cellStyle name="Calculation 8 2 2 7 3" xfId="12646" xr:uid="{00000000-0005-0000-0000-000081170000}"/>
    <cellStyle name="Calculation 8 2 2 8" xfId="12647" xr:uid="{00000000-0005-0000-0000-000082170000}"/>
    <cellStyle name="Calculation 8 2 2 9" xfId="12648" xr:uid="{00000000-0005-0000-0000-000083170000}"/>
    <cellStyle name="Calculation 8 2 20" xfId="12649" xr:uid="{00000000-0005-0000-0000-000084170000}"/>
    <cellStyle name="Calculation 8 2 20 2" xfId="12650" xr:uid="{00000000-0005-0000-0000-000085170000}"/>
    <cellStyle name="Calculation 8 2 20 3" xfId="12651" xr:uid="{00000000-0005-0000-0000-000086170000}"/>
    <cellStyle name="Calculation 8 2 21" xfId="12652" xr:uid="{00000000-0005-0000-0000-000087170000}"/>
    <cellStyle name="Calculation 8 2 21 2" xfId="12653" xr:uid="{00000000-0005-0000-0000-000088170000}"/>
    <cellStyle name="Calculation 8 2 21 3" xfId="12654" xr:uid="{00000000-0005-0000-0000-000089170000}"/>
    <cellStyle name="Calculation 8 2 22" xfId="12655" xr:uid="{00000000-0005-0000-0000-00008A170000}"/>
    <cellStyle name="Calculation 8 2 3" xfId="12656" xr:uid="{00000000-0005-0000-0000-00008B170000}"/>
    <cellStyle name="Calculation 8 2 3 2" xfId="12657" xr:uid="{00000000-0005-0000-0000-00008C170000}"/>
    <cellStyle name="Calculation 8 2 3 2 2" xfId="12658" xr:uid="{00000000-0005-0000-0000-00008D170000}"/>
    <cellStyle name="Calculation 8 2 3 2 3" xfId="12659" xr:uid="{00000000-0005-0000-0000-00008E170000}"/>
    <cellStyle name="Calculation 8 2 3 3" xfId="12660" xr:uid="{00000000-0005-0000-0000-00008F170000}"/>
    <cellStyle name="Calculation 8 2 3 3 2" xfId="12661" xr:uid="{00000000-0005-0000-0000-000090170000}"/>
    <cellStyle name="Calculation 8 2 3 3 3" xfId="12662" xr:uid="{00000000-0005-0000-0000-000091170000}"/>
    <cellStyle name="Calculation 8 2 3 4" xfId="12663" xr:uid="{00000000-0005-0000-0000-000092170000}"/>
    <cellStyle name="Calculation 8 2 3 4 2" xfId="12664" xr:uid="{00000000-0005-0000-0000-000093170000}"/>
    <cellStyle name="Calculation 8 2 3 4 3" xfId="12665" xr:uid="{00000000-0005-0000-0000-000094170000}"/>
    <cellStyle name="Calculation 8 2 3 5" xfId="12666" xr:uid="{00000000-0005-0000-0000-000095170000}"/>
    <cellStyle name="Calculation 8 2 3 5 2" xfId="12667" xr:uid="{00000000-0005-0000-0000-000096170000}"/>
    <cellStyle name="Calculation 8 2 3 5 3" xfId="12668" xr:uid="{00000000-0005-0000-0000-000097170000}"/>
    <cellStyle name="Calculation 8 2 3 6" xfId="12669" xr:uid="{00000000-0005-0000-0000-000098170000}"/>
    <cellStyle name="Calculation 8 2 3 7" xfId="12670" xr:uid="{00000000-0005-0000-0000-000099170000}"/>
    <cellStyle name="Calculation 8 2 4" xfId="12671" xr:uid="{00000000-0005-0000-0000-00009A170000}"/>
    <cellStyle name="Calculation 8 2 4 2" xfId="12672" xr:uid="{00000000-0005-0000-0000-00009B170000}"/>
    <cellStyle name="Calculation 8 2 4 2 2" xfId="12673" xr:uid="{00000000-0005-0000-0000-00009C170000}"/>
    <cellStyle name="Calculation 8 2 4 2 3" xfId="12674" xr:uid="{00000000-0005-0000-0000-00009D170000}"/>
    <cellStyle name="Calculation 8 2 4 3" xfId="12675" xr:uid="{00000000-0005-0000-0000-00009E170000}"/>
    <cellStyle name="Calculation 8 2 4 3 2" xfId="12676" xr:uid="{00000000-0005-0000-0000-00009F170000}"/>
    <cellStyle name="Calculation 8 2 4 3 3" xfId="12677" xr:uid="{00000000-0005-0000-0000-0000A0170000}"/>
    <cellStyle name="Calculation 8 2 4 4" xfId="12678" xr:uid="{00000000-0005-0000-0000-0000A1170000}"/>
    <cellStyle name="Calculation 8 2 4 4 2" xfId="12679" xr:uid="{00000000-0005-0000-0000-0000A2170000}"/>
    <cellStyle name="Calculation 8 2 4 4 3" xfId="12680" xr:uid="{00000000-0005-0000-0000-0000A3170000}"/>
    <cellStyle name="Calculation 8 2 4 5" xfId="12681" xr:uid="{00000000-0005-0000-0000-0000A4170000}"/>
    <cellStyle name="Calculation 8 2 4 5 2" xfId="12682" xr:uid="{00000000-0005-0000-0000-0000A5170000}"/>
    <cellStyle name="Calculation 8 2 4 5 3" xfId="12683" xr:uid="{00000000-0005-0000-0000-0000A6170000}"/>
    <cellStyle name="Calculation 8 2 4 6" xfId="12684" xr:uid="{00000000-0005-0000-0000-0000A7170000}"/>
    <cellStyle name="Calculation 8 2 4 7" xfId="12685" xr:uid="{00000000-0005-0000-0000-0000A8170000}"/>
    <cellStyle name="Calculation 8 2 5" xfId="12686" xr:uid="{00000000-0005-0000-0000-0000A9170000}"/>
    <cellStyle name="Calculation 8 2 5 2" xfId="12687" xr:uid="{00000000-0005-0000-0000-0000AA170000}"/>
    <cellStyle name="Calculation 8 2 5 2 2" xfId="12688" xr:uid="{00000000-0005-0000-0000-0000AB170000}"/>
    <cellStyle name="Calculation 8 2 5 2 3" xfId="12689" xr:uid="{00000000-0005-0000-0000-0000AC170000}"/>
    <cellStyle name="Calculation 8 2 5 3" xfId="12690" xr:uid="{00000000-0005-0000-0000-0000AD170000}"/>
    <cellStyle name="Calculation 8 2 5 3 2" xfId="12691" xr:uid="{00000000-0005-0000-0000-0000AE170000}"/>
    <cellStyle name="Calculation 8 2 5 3 3" xfId="12692" xr:uid="{00000000-0005-0000-0000-0000AF170000}"/>
    <cellStyle name="Calculation 8 2 5 4" xfId="12693" xr:uid="{00000000-0005-0000-0000-0000B0170000}"/>
    <cellStyle name="Calculation 8 2 5 4 2" xfId="12694" xr:uid="{00000000-0005-0000-0000-0000B1170000}"/>
    <cellStyle name="Calculation 8 2 5 4 3" xfId="12695" xr:uid="{00000000-0005-0000-0000-0000B2170000}"/>
    <cellStyle name="Calculation 8 2 5 5" xfId="12696" xr:uid="{00000000-0005-0000-0000-0000B3170000}"/>
    <cellStyle name="Calculation 8 2 5 5 2" xfId="12697" xr:uid="{00000000-0005-0000-0000-0000B4170000}"/>
    <cellStyle name="Calculation 8 2 5 5 3" xfId="12698" xr:uid="{00000000-0005-0000-0000-0000B5170000}"/>
    <cellStyle name="Calculation 8 2 5 6" xfId="12699" xr:uid="{00000000-0005-0000-0000-0000B6170000}"/>
    <cellStyle name="Calculation 8 2 5 7" xfId="12700" xr:uid="{00000000-0005-0000-0000-0000B7170000}"/>
    <cellStyle name="Calculation 8 2 6" xfId="12701" xr:uid="{00000000-0005-0000-0000-0000B8170000}"/>
    <cellStyle name="Calculation 8 2 6 2" xfId="12702" xr:uid="{00000000-0005-0000-0000-0000B9170000}"/>
    <cellStyle name="Calculation 8 2 6 2 2" xfId="12703" xr:uid="{00000000-0005-0000-0000-0000BA170000}"/>
    <cellStyle name="Calculation 8 2 6 2 3" xfId="12704" xr:uid="{00000000-0005-0000-0000-0000BB170000}"/>
    <cellStyle name="Calculation 8 2 6 3" xfId="12705" xr:uid="{00000000-0005-0000-0000-0000BC170000}"/>
    <cellStyle name="Calculation 8 2 6 3 2" xfId="12706" xr:uid="{00000000-0005-0000-0000-0000BD170000}"/>
    <cellStyle name="Calculation 8 2 6 3 3" xfId="12707" xr:uid="{00000000-0005-0000-0000-0000BE170000}"/>
    <cellStyle name="Calculation 8 2 6 4" xfId="12708" xr:uid="{00000000-0005-0000-0000-0000BF170000}"/>
    <cellStyle name="Calculation 8 2 6 4 2" xfId="12709" xr:uid="{00000000-0005-0000-0000-0000C0170000}"/>
    <cellStyle name="Calculation 8 2 6 4 3" xfId="12710" xr:uid="{00000000-0005-0000-0000-0000C1170000}"/>
    <cellStyle name="Calculation 8 2 6 5" xfId="12711" xr:uid="{00000000-0005-0000-0000-0000C2170000}"/>
    <cellStyle name="Calculation 8 2 6 5 2" xfId="12712" xr:uid="{00000000-0005-0000-0000-0000C3170000}"/>
    <cellStyle name="Calculation 8 2 6 5 3" xfId="12713" xr:uid="{00000000-0005-0000-0000-0000C4170000}"/>
    <cellStyle name="Calculation 8 2 6 6" xfId="12714" xr:uid="{00000000-0005-0000-0000-0000C5170000}"/>
    <cellStyle name="Calculation 8 2 6 7" xfId="12715" xr:uid="{00000000-0005-0000-0000-0000C6170000}"/>
    <cellStyle name="Calculation 8 2 7" xfId="12716" xr:uid="{00000000-0005-0000-0000-0000C7170000}"/>
    <cellStyle name="Calculation 8 2 7 2" xfId="12717" xr:uid="{00000000-0005-0000-0000-0000C8170000}"/>
    <cellStyle name="Calculation 8 2 7 2 2" xfId="12718" xr:uid="{00000000-0005-0000-0000-0000C9170000}"/>
    <cellStyle name="Calculation 8 2 7 2 3" xfId="12719" xr:uid="{00000000-0005-0000-0000-0000CA170000}"/>
    <cellStyle name="Calculation 8 2 7 3" xfId="12720" xr:uid="{00000000-0005-0000-0000-0000CB170000}"/>
    <cellStyle name="Calculation 8 2 7 3 2" xfId="12721" xr:uid="{00000000-0005-0000-0000-0000CC170000}"/>
    <cellStyle name="Calculation 8 2 7 3 3" xfId="12722" xr:uid="{00000000-0005-0000-0000-0000CD170000}"/>
    <cellStyle name="Calculation 8 2 7 4" xfId="12723" xr:uid="{00000000-0005-0000-0000-0000CE170000}"/>
    <cellStyle name="Calculation 8 2 7 4 2" xfId="12724" xr:uid="{00000000-0005-0000-0000-0000CF170000}"/>
    <cellStyle name="Calculation 8 2 7 4 3" xfId="12725" xr:uid="{00000000-0005-0000-0000-0000D0170000}"/>
    <cellStyle name="Calculation 8 2 7 5" xfId="12726" xr:uid="{00000000-0005-0000-0000-0000D1170000}"/>
    <cellStyle name="Calculation 8 2 7 5 2" xfId="12727" xr:uid="{00000000-0005-0000-0000-0000D2170000}"/>
    <cellStyle name="Calculation 8 2 7 5 3" xfId="12728" xr:uid="{00000000-0005-0000-0000-0000D3170000}"/>
    <cellStyle name="Calculation 8 2 7 6" xfId="12729" xr:uid="{00000000-0005-0000-0000-0000D4170000}"/>
    <cellStyle name="Calculation 8 2 7 7" xfId="12730" xr:uid="{00000000-0005-0000-0000-0000D5170000}"/>
    <cellStyle name="Calculation 8 2 8" xfId="12731" xr:uid="{00000000-0005-0000-0000-0000D6170000}"/>
    <cellStyle name="Calculation 8 2 8 2" xfId="12732" xr:uid="{00000000-0005-0000-0000-0000D7170000}"/>
    <cellStyle name="Calculation 8 2 8 2 2" xfId="12733" xr:uid="{00000000-0005-0000-0000-0000D8170000}"/>
    <cellStyle name="Calculation 8 2 8 2 3" xfId="12734" xr:uid="{00000000-0005-0000-0000-0000D9170000}"/>
    <cellStyle name="Calculation 8 2 8 3" xfId="12735" xr:uid="{00000000-0005-0000-0000-0000DA170000}"/>
    <cellStyle name="Calculation 8 2 8 3 2" xfId="12736" xr:uid="{00000000-0005-0000-0000-0000DB170000}"/>
    <cellStyle name="Calculation 8 2 8 3 3" xfId="12737" xr:uid="{00000000-0005-0000-0000-0000DC170000}"/>
    <cellStyle name="Calculation 8 2 8 4" xfId="12738" xr:uid="{00000000-0005-0000-0000-0000DD170000}"/>
    <cellStyle name="Calculation 8 2 8 4 2" xfId="12739" xr:uid="{00000000-0005-0000-0000-0000DE170000}"/>
    <cellStyle name="Calculation 8 2 8 4 3" xfId="12740" xr:uid="{00000000-0005-0000-0000-0000DF170000}"/>
    <cellStyle name="Calculation 8 2 8 5" xfId="12741" xr:uid="{00000000-0005-0000-0000-0000E0170000}"/>
    <cellStyle name="Calculation 8 2 8 5 2" xfId="12742" xr:uid="{00000000-0005-0000-0000-0000E1170000}"/>
    <cellStyle name="Calculation 8 2 8 5 3" xfId="12743" xr:uid="{00000000-0005-0000-0000-0000E2170000}"/>
    <cellStyle name="Calculation 8 2 8 6" xfId="12744" xr:uid="{00000000-0005-0000-0000-0000E3170000}"/>
    <cellStyle name="Calculation 8 2 8 7" xfId="12745" xr:uid="{00000000-0005-0000-0000-0000E4170000}"/>
    <cellStyle name="Calculation 8 2 9" xfId="12746" xr:uid="{00000000-0005-0000-0000-0000E5170000}"/>
    <cellStyle name="Calculation 8 2 9 2" xfId="12747" xr:uid="{00000000-0005-0000-0000-0000E6170000}"/>
    <cellStyle name="Calculation 8 2 9 2 2" xfId="12748" xr:uid="{00000000-0005-0000-0000-0000E7170000}"/>
    <cellStyle name="Calculation 8 2 9 2 3" xfId="12749" xr:uid="{00000000-0005-0000-0000-0000E8170000}"/>
    <cellStyle name="Calculation 8 2 9 3" xfId="12750" xr:uid="{00000000-0005-0000-0000-0000E9170000}"/>
    <cellStyle name="Calculation 8 2 9 3 2" xfId="12751" xr:uid="{00000000-0005-0000-0000-0000EA170000}"/>
    <cellStyle name="Calculation 8 2 9 3 3" xfId="12752" xr:uid="{00000000-0005-0000-0000-0000EB170000}"/>
    <cellStyle name="Calculation 8 2 9 4" xfId="12753" xr:uid="{00000000-0005-0000-0000-0000EC170000}"/>
    <cellStyle name="Calculation 8 2 9 4 2" xfId="12754" xr:uid="{00000000-0005-0000-0000-0000ED170000}"/>
    <cellStyle name="Calculation 8 2 9 4 3" xfId="12755" xr:uid="{00000000-0005-0000-0000-0000EE170000}"/>
    <cellStyle name="Calculation 8 2 9 5" xfId="12756" xr:uid="{00000000-0005-0000-0000-0000EF170000}"/>
    <cellStyle name="Calculation 8 2 9 5 2" xfId="12757" xr:uid="{00000000-0005-0000-0000-0000F0170000}"/>
    <cellStyle name="Calculation 8 2 9 5 3" xfId="12758" xr:uid="{00000000-0005-0000-0000-0000F1170000}"/>
    <cellStyle name="Calculation 8 2 9 6" xfId="12759" xr:uid="{00000000-0005-0000-0000-0000F2170000}"/>
    <cellStyle name="Calculation 8 2 9 7" xfId="12760" xr:uid="{00000000-0005-0000-0000-0000F3170000}"/>
    <cellStyle name="Calculation 8 3" xfId="12761" xr:uid="{00000000-0005-0000-0000-0000F4170000}"/>
    <cellStyle name="Calculation 8 3 10" xfId="12762" xr:uid="{00000000-0005-0000-0000-0000F5170000}"/>
    <cellStyle name="Calculation 8 3 11" xfId="12763" xr:uid="{00000000-0005-0000-0000-0000F6170000}"/>
    <cellStyle name="Calculation 8 3 12" xfId="12764" xr:uid="{00000000-0005-0000-0000-0000F7170000}"/>
    <cellStyle name="Calculation 8 3 2" xfId="12765" xr:uid="{00000000-0005-0000-0000-0000F8170000}"/>
    <cellStyle name="Calculation 8 3 2 2" xfId="12766" xr:uid="{00000000-0005-0000-0000-0000F9170000}"/>
    <cellStyle name="Calculation 8 3 2 2 2" xfId="12767" xr:uid="{00000000-0005-0000-0000-0000FA170000}"/>
    <cellStyle name="Calculation 8 3 2 2 3" xfId="12768" xr:uid="{00000000-0005-0000-0000-0000FB170000}"/>
    <cellStyle name="Calculation 8 3 2 2 4" xfId="12769" xr:uid="{00000000-0005-0000-0000-0000FC170000}"/>
    <cellStyle name="Calculation 8 3 2 3" xfId="12770" xr:uid="{00000000-0005-0000-0000-0000FD170000}"/>
    <cellStyle name="Calculation 8 3 2 3 2" xfId="12771" xr:uid="{00000000-0005-0000-0000-0000FE170000}"/>
    <cellStyle name="Calculation 8 3 2 3 3" xfId="12772" xr:uid="{00000000-0005-0000-0000-0000FF170000}"/>
    <cellStyle name="Calculation 8 3 2 3 4" xfId="12773" xr:uid="{00000000-0005-0000-0000-000000180000}"/>
    <cellStyle name="Calculation 8 3 2 4" xfId="12774" xr:uid="{00000000-0005-0000-0000-000001180000}"/>
    <cellStyle name="Calculation 8 3 2 4 2" xfId="12775" xr:uid="{00000000-0005-0000-0000-000002180000}"/>
    <cellStyle name="Calculation 8 3 2 4 3" xfId="12776" xr:uid="{00000000-0005-0000-0000-000003180000}"/>
    <cellStyle name="Calculation 8 3 2 4 4" xfId="12777" xr:uid="{00000000-0005-0000-0000-000004180000}"/>
    <cellStyle name="Calculation 8 3 2 5" xfId="12778" xr:uid="{00000000-0005-0000-0000-000005180000}"/>
    <cellStyle name="Calculation 8 3 2 6" xfId="12779" xr:uid="{00000000-0005-0000-0000-000006180000}"/>
    <cellStyle name="Calculation 8 3 2 7" xfId="12780" xr:uid="{00000000-0005-0000-0000-000007180000}"/>
    <cellStyle name="Calculation 8 3 2 8" xfId="12781" xr:uid="{00000000-0005-0000-0000-000008180000}"/>
    <cellStyle name="Calculation 8 3 3" xfId="12782" xr:uid="{00000000-0005-0000-0000-000009180000}"/>
    <cellStyle name="Calculation 8 3 3 2" xfId="12783" xr:uid="{00000000-0005-0000-0000-00000A180000}"/>
    <cellStyle name="Calculation 8 3 3 3" xfId="12784" xr:uid="{00000000-0005-0000-0000-00000B180000}"/>
    <cellStyle name="Calculation 8 3 3 4" xfId="12785" xr:uid="{00000000-0005-0000-0000-00000C180000}"/>
    <cellStyle name="Calculation 8 3 4" xfId="12786" xr:uid="{00000000-0005-0000-0000-00000D180000}"/>
    <cellStyle name="Calculation 8 3 4 2" xfId="12787" xr:uid="{00000000-0005-0000-0000-00000E180000}"/>
    <cellStyle name="Calculation 8 3 4 3" xfId="12788" xr:uid="{00000000-0005-0000-0000-00000F180000}"/>
    <cellStyle name="Calculation 8 3 4 4" xfId="12789" xr:uid="{00000000-0005-0000-0000-000010180000}"/>
    <cellStyle name="Calculation 8 3 5" xfId="12790" xr:uid="{00000000-0005-0000-0000-000011180000}"/>
    <cellStyle name="Calculation 8 3 5 2" xfId="12791" xr:uid="{00000000-0005-0000-0000-000012180000}"/>
    <cellStyle name="Calculation 8 3 5 3" xfId="12792" xr:uid="{00000000-0005-0000-0000-000013180000}"/>
    <cellStyle name="Calculation 8 3 5 4" xfId="12793" xr:uid="{00000000-0005-0000-0000-000014180000}"/>
    <cellStyle name="Calculation 8 3 6" xfId="12794" xr:uid="{00000000-0005-0000-0000-000015180000}"/>
    <cellStyle name="Calculation 8 3 6 2" xfId="12795" xr:uid="{00000000-0005-0000-0000-000016180000}"/>
    <cellStyle name="Calculation 8 3 6 3" xfId="12796" xr:uid="{00000000-0005-0000-0000-000017180000}"/>
    <cellStyle name="Calculation 8 3 7" xfId="12797" xr:uid="{00000000-0005-0000-0000-000018180000}"/>
    <cellStyle name="Calculation 8 3 7 2" xfId="12798" xr:uid="{00000000-0005-0000-0000-000019180000}"/>
    <cellStyle name="Calculation 8 3 7 3" xfId="12799" xr:uid="{00000000-0005-0000-0000-00001A180000}"/>
    <cellStyle name="Calculation 8 3 8" xfId="12800" xr:uid="{00000000-0005-0000-0000-00001B180000}"/>
    <cellStyle name="Calculation 8 3 9" xfId="12801" xr:uid="{00000000-0005-0000-0000-00001C180000}"/>
    <cellStyle name="Calculation 8 4" xfId="12802" xr:uid="{00000000-0005-0000-0000-00001D180000}"/>
    <cellStyle name="Calculation 8 4 10" xfId="12803" xr:uid="{00000000-0005-0000-0000-00001E180000}"/>
    <cellStyle name="Calculation 8 4 11" xfId="12804" xr:uid="{00000000-0005-0000-0000-00001F180000}"/>
    <cellStyle name="Calculation 8 4 2" xfId="12805" xr:uid="{00000000-0005-0000-0000-000020180000}"/>
    <cellStyle name="Calculation 8 4 2 2" xfId="12806" xr:uid="{00000000-0005-0000-0000-000021180000}"/>
    <cellStyle name="Calculation 8 4 2 3" xfId="12807" xr:uid="{00000000-0005-0000-0000-000022180000}"/>
    <cellStyle name="Calculation 8 4 2 4" xfId="12808" xr:uid="{00000000-0005-0000-0000-000023180000}"/>
    <cellStyle name="Calculation 8 4 3" xfId="12809" xr:uid="{00000000-0005-0000-0000-000024180000}"/>
    <cellStyle name="Calculation 8 4 3 2" xfId="12810" xr:uid="{00000000-0005-0000-0000-000025180000}"/>
    <cellStyle name="Calculation 8 4 3 3" xfId="12811" xr:uid="{00000000-0005-0000-0000-000026180000}"/>
    <cellStyle name="Calculation 8 4 3 4" xfId="12812" xr:uid="{00000000-0005-0000-0000-000027180000}"/>
    <cellStyle name="Calculation 8 4 4" xfId="12813" xr:uid="{00000000-0005-0000-0000-000028180000}"/>
    <cellStyle name="Calculation 8 4 4 2" xfId="12814" xr:uid="{00000000-0005-0000-0000-000029180000}"/>
    <cellStyle name="Calculation 8 4 4 3" xfId="12815" xr:uid="{00000000-0005-0000-0000-00002A180000}"/>
    <cellStyle name="Calculation 8 4 4 4" xfId="12816" xr:uid="{00000000-0005-0000-0000-00002B180000}"/>
    <cellStyle name="Calculation 8 4 5" xfId="12817" xr:uid="{00000000-0005-0000-0000-00002C180000}"/>
    <cellStyle name="Calculation 8 4 5 2" xfId="12818" xr:uid="{00000000-0005-0000-0000-00002D180000}"/>
    <cellStyle name="Calculation 8 4 5 3" xfId="12819" xr:uid="{00000000-0005-0000-0000-00002E180000}"/>
    <cellStyle name="Calculation 8 4 6" xfId="12820" xr:uid="{00000000-0005-0000-0000-00002F180000}"/>
    <cellStyle name="Calculation 8 4 6 2" xfId="12821" xr:uid="{00000000-0005-0000-0000-000030180000}"/>
    <cellStyle name="Calculation 8 4 6 3" xfId="12822" xr:uid="{00000000-0005-0000-0000-000031180000}"/>
    <cellStyle name="Calculation 8 4 7" xfId="12823" xr:uid="{00000000-0005-0000-0000-000032180000}"/>
    <cellStyle name="Calculation 8 4 7 2" xfId="12824" xr:uid="{00000000-0005-0000-0000-000033180000}"/>
    <cellStyle name="Calculation 8 4 7 3" xfId="12825" xr:uid="{00000000-0005-0000-0000-000034180000}"/>
    <cellStyle name="Calculation 8 4 8" xfId="12826" xr:uid="{00000000-0005-0000-0000-000035180000}"/>
    <cellStyle name="Calculation 8 4 8 2" xfId="12827" xr:uid="{00000000-0005-0000-0000-000036180000}"/>
    <cellStyle name="Calculation 8 4 8 3" xfId="12828" xr:uid="{00000000-0005-0000-0000-000037180000}"/>
    <cellStyle name="Calculation 8 4 9" xfId="12829" xr:uid="{00000000-0005-0000-0000-000038180000}"/>
    <cellStyle name="Calculation 8 5" xfId="12830" xr:uid="{00000000-0005-0000-0000-000039180000}"/>
    <cellStyle name="Calculation 8 5 2" xfId="12831" xr:uid="{00000000-0005-0000-0000-00003A180000}"/>
    <cellStyle name="Calculation 8 5 2 2" xfId="12832" xr:uid="{00000000-0005-0000-0000-00003B180000}"/>
    <cellStyle name="Calculation 8 5 2 3" xfId="12833" xr:uid="{00000000-0005-0000-0000-00003C180000}"/>
    <cellStyle name="Calculation 8 5 3" xfId="12834" xr:uid="{00000000-0005-0000-0000-00003D180000}"/>
    <cellStyle name="Calculation 8 5 3 2" xfId="12835" xr:uid="{00000000-0005-0000-0000-00003E180000}"/>
    <cellStyle name="Calculation 8 5 3 3" xfId="12836" xr:uid="{00000000-0005-0000-0000-00003F180000}"/>
    <cellStyle name="Calculation 8 5 4" xfId="12837" xr:uid="{00000000-0005-0000-0000-000040180000}"/>
    <cellStyle name="Calculation 8 5 4 2" xfId="12838" xr:uid="{00000000-0005-0000-0000-000041180000}"/>
    <cellStyle name="Calculation 8 5 4 3" xfId="12839" xr:uid="{00000000-0005-0000-0000-000042180000}"/>
    <cellStyle name="Calculation 8 5 5" xfId="12840" xr:uid="{00000000-0005-0000-0000-000043180000}"/>
    <cellStyle name="Calculation 8 5 5 2" xfId="12841" xr:uid="{00000000-0005-0000-0000-000044180000}"/>
    <cellStyle name="Calculation 8 5 5 3" xfId="12842" xr:uid="{00000000-0005-0000-0000-000045180000}"/>
    <cellStyle name="Calculation 8 5 6" xfId="12843" xr:uid="{00000000-0005-0000-0000-000046180000}"/>
    <cellStyle name="Calculation 8 5 7" xfId="12844" xr:uid="{00000000-0005-0000-0000-000047180000}"/>
    <cellStyle name="Calculation 8 6" xfId="12845" xr:uid="{00000000-0005-0000-0000-000048180000}"/>
    <cellStyle name="Calculation 8 6 2" xfId="12846" xr:uid="{00000000-0005-0000-0000-000049180000}"/>
    <cellStyle name="Calculation 8 6 3" xfId="12847" xr:uid="{00000000-0005-0000-0000-00004A180000}"/>
    <cellStyle name="Calculation 8 6 4" xfId="12848" xr:uid="{00000000-0005-0000-0000-00004B180000}"/>
    <cellStyle name="Calculation 8 7" xfId="12849" xr:uid="{00000000-0005-0000-0000-00004C180000}"/>
    <cellStyle name="Calculation 8 7 2" xfId="12850" xr:uid="{00000000-0005-0000-0000-00004D180000}"/>
    <cellStyle name="Calculation 8 7 3" xfId="12851" xr:uid="{00000000-0005-0000-0000-00004E180000}"/>
    <cellStyle name="Calculation 8 8" xfId="12852" xr:uid="{00000000-0005-0000-0000-00004F180000}"/>
    <cellStyle name="Calculation 8 8 2" xfId="12853" xr:uid="{00000000-0005-0000-0000-000050180000}"/>
    <cellStyle name="Calculation 8 8 3" xfId="12854" xr:uid="{00000000-0005-0000-0000-000051180000}"/>
    <cellStyle name="Calculation 8 9" xfId="12855" xr:uid="{00000000-0005-0000-0000-000052180000}"/>
    <cellStyle name="Calculation 9" xfId="671" xr:uid="{00000000-0005-0000-0000-000053180000}"/>
    <cellStyle name="Calculation 9 10" xfId="12856" xr:uid="{00000000-0005-0000-0000-000054180000}"/>
    <cellStyle name="Calculation 9 2" xfId="672" xr:uid="{00000000-0005-0000-0000-000055180000}"/>
    <cellStyle name="Calculation 9 2 10" xfId="12857" xr:uid="{00000000-0005-0000-0000-000056180000}"/>
    <cellStyle name="Calculation 9 2 10 2" xfId="12858" xr:uid="{00000000-0005-0000-0000-000057180000}"/>
    <cellStyle name="Calculation 9 2 10 2 2" xfId="12859" xr:uid="{00000000-0005-0000-0000-000058180000}"/>
    <cellStyle name="Calculation 9 2 10 2 3" xfId="12860" xr:uid="{00000000-0005-0000-0000-000059180000}"/>
    <cellStyle name="Calculation 9 2 10 3" xfId="12861" xr:uid="{00000000-0005-0000-0000-00005A180000}"/>
    <cellStyle name="Calculation 9 2 10 3 2" xfId="12862" xr:uid="{00000000-0005-0000-0000-00005B180000}"/>
    <cellStyle name="Calculation 9 2 10 3 3" xfId="12863" xr:uid="{00000000-0005-0000-0000-00005C180000}"/>
    <cellStyle name="Calculation 9 2 10 4" xfId="12864" xr:uid="{00000000-0005-0000-0000-00005D180000}"/>
    <cellStyle name="Calculation 9 2 10 4 2" xfId="12865" xr:uid="{00000000-0005-0000-0000-00005E180000}"/>
    <cellStyle name="Calculation 9 2 10 4 3" xfId="12866" xr:uid="{00000000-0005-0000-0000-00005F180000}"/>
    <cellStyle name="Calculation 9 2 10 5" xfId="12867" xr:uid="{00000000-0005-0000-0000-000060180000}"/>
    <cellStyle name="Calculation 9 2 10 5 2" xfId="12868" xr:uid="{00000000-0005-0000-0000-000061180000}"/>
    <cellStyle name="Calculation 9 2 10 5 3" xfId="12869" xr:uid="{00000000-0005-0000-0000-000062180000}"/>
    <cellStyle name="Calculation 9 2 10 6" xfId="12870" xr:uid="{00000000-0005-0000-0000-000063180000}"/>
    <cellStyle name="Calculation 9 2 10 7" xfId="12871" xr:uid="{00000000-0005-0000-0000-000064180000}"/>
    <cellStyle name="Calculation 9 2 11" xfId="12872" xr:uid="{00000000-0005-0000-0000-000065180000}"/>
    <cellStyle name="Calculation 9 2 11 2" xfId="12873" xr:uid="{00000000-0005-0000-0000-000066180000}"/>
    <cellStyle name="Calculation 9 2 11 2 2" xfId="12874" xr:uid="{00000000-0005-0000-0000-000067180000}"/>
    <cellStyle name="Calculation 9 2 11 2 3" xfId="12875" xr:uid="{00000000-0005-0000-0000-000068180000}"/>
    <cellStyle name="Calculation 9 2 11 3" xfId="12876" xr:uid="{00000000-0005-0000-0000-000069180000}"/>
    <cellStyle name="Calculation 9 2 11 3 2" xfId="12877" xr:uid="{00000000-0005-0000-0000-00006A180000}"/>
    <cellStyle name="Calculation 9 2 11 3 3" xfId="12878" xr:uid="{00000000-0005-0000-0000-00006B180000}"/>
    <cellStyle name="Calculation 9 2 11 4" xfId="12879" xr:uid="{00000000-0005-0000-0000-00006C180000}"/>
    <cellStyle name="Calculation 9 2 11 4 2" xfId="12880" xr:uid="{00000000-0005-0000-0000-00006D180000}"/>
    <cellStyle name="Calculation 9 2 11 4 3" xfId="12881" xr:uid="{00000000-0005-0000-0000-00006E180000}"/>
    <cellStyle name="Calculation 9 2 11 5" xfId="12882" xr:uid="{00000000-0005-0000-0000-00006F180000}"/>
    <cellStyle name="Calculation 9 2 11 5 2" xfId="12883" xr:uid="{00000000-0005-0000-0000-000070180000}"/>
    <cellStyle name="Calculation 9 2 11 5 3" xfId="12884" xr:uid="{00000000-0005-0000-0000-000071180000}"/>
    <cellStyle name="Calculation 9 2 11 6" xfId="12885" xr:uid="{00000000-0005-0000-0000-000072180000}"/>
    <cellStyle name="Calculation 9 2 11 7" xfId="12886" xr:uid="{00000000-0005-0000-0000-000073180000}"/>
    <cellStyle name="Calculation 9 2 12" xfId="12887" xr:uid="{00000000-0005-0000-0000-000074180000}"/>
    <cellStyle name="Calculation 9 2 12 2" xfId="12888" xr:uid="{00000000-0005-0000-0000-000075180000}"/>
    <cellStyle name="Calculation 9 2 12 2 2" xfId="12889" xr:uid="{00000000-0005-0000-0000-000076180000}"/>
    <cellStyle name="Calculation 9 2 12 2 3" xfId="12890" xr:uid="{00000000-0005-0000-0000-000077180000}"/>
    <cellStyle name="Calculation 9 2 12 3" xfId="12891" xr:uid="{00000000-0005-0000-0000-000078180000}"/>
    <cellStyle name="Calculation 9 2 12 3 2" xfId="12892" xr:uid="{00000000-0005-0000-0000-000079180000}"/>
    <cellStyle name="Calculation 9 2 12 3 3" xfId="12893" xr:uid="{00000000-0005-0000-0000-00007A180000}"/>
    <cellStyle name="Calculation 9 2 12 4" xfId="12894" xr:uid="{00000000-0005-0000-0000-00007B180000}"/>
    <cellStyle name="Calculation 9 2 12 4 2" xfId="12895" xr:uid="{00000000-0005-0000-0000-00007C180000}"/>
    <cellStyle name="Calculation 9 2 12 4 3" xfId="12896" xr:uid="{00000000-0005-0000-0000-00007D180000}"/>
    <cellStyle name="Calculation 9 2 12 5" xfId="12897" xr:uid="{00000000-0005-0000-0000-00007E180000}"/>
    <cellStyle name="Calculation 9 2 12 5 2" xfId="12898" xr:uid="{00000000-0005-0000-0000-00007F180000}"/>
    <cellStyle name="Calculation 9 2 12 5 3" xfId="12899" xr:uid="{00000000-0005-0000-0000-000080180000}"/>
    <cellStyle name="Calculation 9 2 12 6" xfId="12900" xr:uid="{00000000-0005-0000-0000-000081180000}"/>
    <cellStyle name="Calculation 9 2 12 7" xfId="12901" xr:uid="{00000000-0005-0000-0000-000082180000}"/>
    <cellStyle name="Calculation 9 2 13" xfId="12902" xr:uid="{00000000-0005-0000-0000-000083180000}"/>
    <cellStyle name="Calculation 9 2 13 2" xfId="12903" xr:uid="{00000000-0005-0000-0000-000084180000}"/>
    <cellStyle name="Calculation 9 2 13 2 2" xfId="12904" xr:uid="{00000000-0005-0000-0000-000085180000}"/>
    <cellStyle name="Calculation 9 2 13 2 3" xfId="12905" xr:uid="{00000000-0005-0000-0000-000086180000}"/>
    <cellStyle name="Calculation 9 2 13 3" xfId="12906" xr:uid="{00000000-0005-0000-0000-000087180000}"/>
    <cellStyle name="Calculation 9 2 13 3 2" xfId="12907" xr:uid="{00000000-0005-0000-0000-000088180000}"/>
    <cellStyle name="Calculation 9 2 13 3 3" xfId="12908" xr:uid="{00000000-0005-0000-0000-000089180000}"/>
    <cellStyle name="Calculation 9 2 13 4" xfId="12909" xr:uid="{00000000-0005-0000-0000-00008A180000}"/>
    <cellStyle name="Calculation 9 2 13 4 2" xfId="12910" xr:uid="{00000000-0005-0000-0000-00008B180000}"/>
    <cellStyle name="Calculation 9 2 13 4 3" xfId="12911" xr:uid="{00000000-0005-0000-0000-00008C180000}"/>
    <cellStyle name="Calculation 9 2 13 5" xfId="12912" xr:uid="{00000000-0005-0000-0000-00008D180000}"/>
    <cellStyle name="Calculation 9 2 13 5 2" xfId="12913" xr:uid="{00000000-0005-0000-0000-00008E180000}"/>
    <cellStyle name="Calculation 9 2 13 5 3" xfId="12914" xr:uid="{00000000-0005-0000-0000-00008F180000}"/>
    <cellStyle name="Calculation 9 2 13 6" xfId="12915" xr:uid="{00000000-0005-0000-0000-000090180000}"/>
    <cellStyle name="Calculation 9 2 13 7" xfId="12916" xr:uid="{00000000-0005-0000-0000-000091180000}"/>
    <cellStyle name="Calculation 9 2 14" xfId="12917" xr:uid="{00000000-0005-0000-0000-000092180000}"/>
    <cellStyle name="Calculation 9 2 14 2" xfId="12918" xr:uid="{00000000-0005-0000-0000-000093180000}"/>
    <cellStyle name="Calculation 9 2 14 2 2" xfId="12919" xr:uid="{00000000-0005-0000-0000-000094180000}"/>
    <cellStyle name="Calculation 9 2 14 2 3" xfId="12920" xr:uid="{00000000-0005-0000-0000-000095180000}"/>
    <cellStyle name="Calculation 9 2 14 3" xfId="12921" xr:uid="{00000000-0005-0000-0000-000096180000}"/>
    <cellStyle name="Calculation 9 2 14 3 2" xfId="12922" xr:uid="{00000000-0005-0000-0000-000097180000}"/>
    <cellStyle name="Calculation 9 2 14 3 3" xfId="12923" xr:uid="{00000000-0005-0000-0000-000098180000}"/>
    <cellStyle name="Calculation 9 2 14 4" xfId="12924" xr:uid="{00000000-0005-0000-0000-000099180000}"/>
    <cellStyle name="Calculation 9 2 14 4 2" xfId="12925" xr:uid="{00000000-0005-0000-0000-00009A180000}"/>
    <cellStyle name="Calculation 9 2 14 4 3" xfId="12926" xr:uid="{00000000-0005-0000-0000-00009B180000}"/>
    <cellStyle name="Calculation 9 2 14 5" xfId="12927" xr:uid="{00000000-0005-0000-0000-00009C180000}"/>
    <cellStyle name="Calculation 9 2 14 5 2" xfId="12928" xr:uid="{00000000-0005-0000-0000-00009D180000}"/>
    <cellStyle name="Calculation 9 2 14 5 3" xfId="12929" xr:uid="{00000000-0005-0000-0000-00009E180000}"/>
    <cellStyle name="Calculation 9 2 14 6" xfId="12930" xr:uid="{00000000-0005-0000-0000-00009F180000}"/>
    <cellStyle name="Calculation 9 2 14 7" xfId="12931" xr:uid="{00000000-0005-0000-0000-0000A0180000}"/>
    <cellStyle name="Calculation 9 2 15" xfId="12932" xr:uid="{00000000-0005-0000-0000-0000A1180000}"/>
    <cellStyle name="Calculation 9 2 15 2" xfId="12933" xr:uid="{00000000-0005-0000-0000-0000A2180000}"/>
    <cellStyle name="Calculation 9 2 15 2 2" xfId="12934" xr:uid="{00000000-0005-0000-0000-0000A3180000}"/>
    <cellStyle name="Calculation 9 2 15 2 3" xfId="12935" xr:uid="{00000000-0005-0000-0000-0000A4180000}"/>
    <cellStyle name="Calculation 9 2 15 3" xfId="12936" xr:uid="{00000000-0005-0000-0000-0000A5180000}"/>
    <cellStyle name="Calculation 9 2 15 3 2" xfId="12937" xr:uid="{00000000-0005-0000-0000-0000A6180000}"/>
    <cellStyle name="Calculation 9 2 15 3 3" xfId="12938" xr:uid="{00000000-0005-0000-0000-0000A7180000}"/>
    <cellStyle name="Calculation 9 2 15 4" xfId="12939" xr:uid="{00000000-0005-0000-0000-0000A8180000}"/>
    <cellStyle name="Calculation 9 2 15 4 2" xfId="12940" xr:uid="{00000000-0005-0000-0000-0000A9180000}"/>
    <cellStyle name="Calculation 9 2 15 4 3" xfId="12941" xr:uid="{00000000-0005-0000-0000-0000AA180000}"/>
    <cellStyle name="Calculation 9 2 15 5" xfId="12942" xr:uid="{00000000-0005-0000-0000-0000AB180000}"/>
    <cellStyle name="Calculation 9 2 15 5 2" xfId="12943" xr:uid="{00000000-0005-0000-0000-0000AC180000}"/>
    <cellStyle name="Calculation 9 2 15 5 3" xfId="12944" xr:uid="{00000000-0005-0000-0000-0000AD180000}"/>
    <cellStyle name="Calculation 9 2 15 6" xfId="12945" xr:uid="{00000000-0005-0000-0000-0000AE180000}"/>
    <cellStyle name="Calculation 9 2 15 7" xfId="12946" xr:uid="{00000000-0005-0000-0000-0000AF180000}"/>
    <cellStyle name="Calculation 9 2 16" xfId="12947" xr:uid="{00000000-0005-0000-0000-0000B0180000}"/>
    <cellStyle name="Calculation 9 2 16 2" xfId="12948" xr:uid="{00000000-0005-0000-0000-0000B1180000}"/>
    <cellStyle name="Calculation 9 2 16 2 2" xfId="12949" xr:uid="{00000000-0005-0000-0000-0000B2180000}"/>
    <cellStyle name="Calculation 9 2 16 2 3" xfId="12950" xr:uid="{00000000-0005-0000-0000-0000B3180000}"/>
    <cellStyle name="Calculation 9 2 16 3" xfId="12951" xr:uid="{00000000-0005-0000-0000-0000B4180000}"/>
    <cellStyle name="Calculation 9 2 16 3 2" xfId="12952" xr:uid="{00000000-0005-0000-0000-0000B5180000}"/>
    <cellStyle name="Calculation 9 2 16 3 3" xfId="12953" xr:uid="{00000000-0005-0000-0000-0000B6180000}"/>
    <cellStyle name="Calculation 9 2 16 4" xfId="12954" xr:uid="{00000000-0005-0000-0000-0000B7180000}"/>
    <cellStyle name="Calculation 9 2 16 4 2" xfId="12955" xr:uid="{00000000-0005-0000-0000-0000B8180000}"/>
    <cellStyle name="Calculation 9 2 16 4 3" xfId="12956" xr:uid="{00000000-0005-0000-0000-0000B9180000}"/>
    <cellStyle name="Calculation 9 2 16 5" xfId="12957" xr:uid="{00000000-0005-0000-0000-0000BA180000}"/>
    <cellStyle name="Calculation 9 2 16 5 2" xfId="12958" xr:uid="{00000000-0005-0000-0000-0000BB180000}"/>
    <cellStyle name="Calculation 9 2 16 5 3" xfId="12959" xr:uid="{00000000-0005-0000-0000-0000BC180000}"/>
    <cellStyle name="Calculation 9 2 16 6" xfId="12960" xr:uid="{00000000-0005-0000-0000-0000BD180000}"/>
    <cellStyle name="Calculation 9 2 16 7" xfId="12961" xr:uid="{00000000-0005-0000-0000-0000BE180000}"/>
    <cellStyle name="Calculation 9 2 17" xfId="12962" xr:uid="{00000000-0005-0000-0000-0000BF180000}"/>
    <cellStyle name="Calculation 9 2 17 2" xfId="12963" xr:uid="{00000000-0005-0000-0000-0000C0180000}"/>
    <cellStyle name="Calculation 9 2 17 2 2" xfId="12964" xr:uid="{00000000-0005-0000-0000-0000C1180000}"/>
    <cellStyle name="Calculation 9 2 17 2 3" xfId="12965" xr:uid="{00000000-0005-0000-0000-0000C2180000}"/>
    <cellStyle name="Calculation 9 2 17 3" xfId="12966" xr:uid="{00000000-0005-0000-0000-0000C3180000}"/>
    <cellStyle name="Calculation 9 2 17 3 2" xfId="12967" xr:uid="{00000000-0005-0000-0000-0000C4180000}"/>
    <cellStyle name="Calculation 9 2 17 3 3" xfId="12968" xr:uid="{00000000-0005-0000-0000-0000C5180000}"/>
    <cellStyle name="Calculation 9 2 17 4" xfId="12969" xr:uid="{00000000-0005-0000-0000-0000C6180000}"/>
    <cellStyle name="Calculation 9 2 17 4 2" xfId="12970" xr:uid="{00000000-0005-0000-0000-0000C7180000}"/>
    <cellStyle name="Calculation 9 2 17 4 3" xfId="12971" xr:uid="{00000000-0005-0000-0000-0000C8180000}"/>
    <cellStyle name="Calculation 9 2 17 5" xfId="12972" xr:uid="{00000000-0005-0000-0000-0000C9180000}"/>
    <cellStyle name="Calculation 9 2 17 5 2" xfId="12973" xr:uid="{00000000-0005-0000-0000-0000CA180000}"/>
    <cellStyle name="Calculation 9 2 17 5 3" xfId="12974" xr:uid="{00000000-0005-0000-0000-0000CB180000}"/>
    <cellStyle name="Calculation 9 2 17 6" xfId="12975" xr:uid="{00000000-0005-0000-0000-0000CC180000}"/>
    <cellStyle name="Calculation 9 2 17 7" xfId="12976" xr:uid="{00000000-0005-0000-0000-0000CD180000}"/>
    <cellStyle name="Calculation 9 2 18" xfId="12977" xr:uid="{00000000-0005-0000-0000-0000CE180000}"/>
    <cellStyle name="Calculation 9 2 18 2" xfId="12978" xr:uid="{00000000-0005-0000-0000-0000CF180000}"/>
    <cellStyle name="Calculation 9 2 18 2 2" xfId="12979" xr:uid="{00000000-0005-0000-0000-0000D0180000}"/>
    <cellStyle name="Calculation 9 2 18 2 3" xfId="12980" xr:uid="{00000000-0005-0000-0000-0000D1180000}"/>
    <cellStyle name="Calculation 9 2 18 3" xfId="12981" xr:uid="{00000000-0005-0000-0000-0000D2180000}"/>
    <cellStyle name="Calculation 9 2 18 3 2" xfId="12982" xr:uid="{00000000-0005-0000-0000-0000D3180000}"/>
    <cellStyle name="Calculation 9 2 18 3 3" xfId="12983" xr:uid="{00000000-0005-0000-0000-0000D4180000}"/>
    <cellStyle name="Calculation 9 2 18 4" xfId="12984" xr:uid="{00000000-0005-0000-0000-0000D5180000}"/>
    <cellStyle name="Calculation 9 2 18 4 2" xfId="12985" xr:uid="{00000000-0005-0000-0000-0000D6180000}"/>
    <cellStyle name="Calculation 9 2 18 4 3" xfId="12986" xr:uid="{00000000-0005-0000-0000-0000D7180000}"/>
    <cellStyle name="Calculation 9 2 18 5" xfId="12987" xr:uid="{00000000-0005-0000-0000-0000D8180000}"/>
    <cellStyle name="Calculation 9 2 18 5 2" xfId="12988" xr:uid="{00000000-0005-0000-0000-0000D9180000}"/>
    <cellStyle name="Calculation 9 2 18 5 3" xfId="12989" xr:uid="{00000000-0005-0000-0000-0000DA180000}"/>
    <cellStyle name="Calculation 9 2 18 6" xfId="12990" xr:uid="{00000000-0005-0000-0000-0000DB180000}"/>
    <cellStyle name="Calculation 9 2 18 7" xfId="12991" xr:uid="{00000000-0005-0000-0000-0000DC180000}"/>
    <cellStyle name="Calculation 9 2 19" xfId="12992" xr:uid="{00000000-0005-0000-0000-0000DD180000}"/>
    <cellStyle name="Calculation 9 2 19 2" xfId="12993" xr:uid="{00000000-0005-0000-0000-0000DE180000}"/>
    <cellStyle name="Calculation 9 2 19 3" xfId="12994" xr:uid="{00000000-0005-0000-0000-0000DF180000}"/>
    <cellStyle name="Calculation 9 2 2" xfId="12995" xr:uid="{00000000-0005-0000-0000-0000E0180000}"/>
    <cellStyle name="Calculation 9 2 2 10" xfId="12996" xr:uid="{00000000-0005-0000-0000-0000E1180000}"/>
    <cellStyle name="Calculation 9 2 2 11" xfId="12997" xr:uid="{00000000-0005-0000-0000-0000E2180000}"/>
    <cellStyle name="Calculation 9 2 2 2" xfId="12998" xr:uid="{00000000-0005-0000-0000-0000E3180000}"/>
    <cellStyle name="Calculation 9 2 2 2 2" xfId="12999" xr:uid="{00000000-0005-0000-0000-0000E4180000}"/>
    <cellStyle name="Calculation 9 2 2 2 3" xfId="13000" xr:uid="{00000000-0005-0000-0000-0000E5180000}"/>
    <cellStyle name="Calculation 9 2 2 2 4" xfId="13001" xr:uid="{00000000-0005-0000-0000-0000E6180000}"/>
    <cellStyle name="Calculation 9 2 2 3" xfId="13002" xr:uid="{00000000-0005-0000-0000-0000E7180000}"/>
    <cellStyle name="Calculation 9 2 2 3 2" xfId="13003" xr:uid="{00000000-0005-0000-0000-0000E8180000}"/>
    <cellStyle name="Calculation 9 2 2 3 3" xfId="13004" xr:uid="{00000000-0005-0000-0000-0000E9180000}"/>
    <cellStyle name="Calculation 9 2 2 3 4" xfId="13005" xr:uid="{00000000-0005-0000-0000-0000EA180000}"/>
    <cellStyle name="Calculation 9 2 2 4" xfId="13006" xr:uid="{00000000-0005-0000-0000-0000EB180000}"/>
    <cellStyle name="Calculation 9 2 2 4 2" xfId="13007" xr:uid="{00000000-0005-0000-0000-0000EC180000}"/>
    <cellStyle name="Calculation 9 2 2 4 3" xfId="13008" xr:uid="{00000000-0005-0000-0000-0000ED180000}"/>
    <cellStyle name="Calculation 9 2 2 4 4" xfId="13009" xr:uid="{00000000-0005-0000-0000-0000EE180000}"/>
    <cellStyle name="Calculation 9 2 2 5" xfId="13010" xr:uid="{00000000-0005-0000-0000-0000EF180000}"/>
    <cellStyle name="Calculation 9 2 2 5 2" xfId="13011" xr:uid="{00000000-0005-0000-0000-0000F0180000}"/>
    <cellStyle name="Calculation 9 2 2 5 3" xfId="13012" xr:uid="{00000000-0005-0000-0000-0000F1180000}"/>
    <cellStyle name="Calculation 9 2 2 6" xfId="13013" xr:uid="{00000000-0005-0000-0000-0000F2180000}"/>
    <cellStyle name="Calculation 9 2 2 6 2" xfId="13014" xr:uid="{00000000-0005-0000-0000-0000F3180000}"/>
    <cellStyle name="Calculation 9 2 2 6 3" xfId="13015" xr:uid="{00000000-0005-0000-0000-0000F4180000}"/>
    <cellStyle name="Calculation 9 2 2 7" xfId="13016" xr:uid="{00000000-0005-0000-0000-0000F5180000}"/>
    <cellStyle name="Calculation 9 2 2 7 2" xfId="13017" xr:uid="{00000000-0005-0000-0000-0000F6180000}"/>
    <cellStyle name="Calculation 9 2 2 7 3" xfId="13018" xr:uid="{00000000-0005-0000-0000-0000F7180000}"/>
    <cellStyle name="Calculation 9 2 2 8" xfId="13019" xr:uid="{00000000-0005-0000-0000-0000F8180000}"/>
    <cellStyle name="Calculation 9 2 2 9" xfId="13020" xr:uid="{00000000-0005-0000-0000-0000F9180000}"/>
    <cellStyle name="Calculation 9 2 20" xfId="13021" xr:uid="{00000000-0005-0000-0000-0000FA180000}"/>
    <cellStyle name="Calculation 9 2 20 2" xfId="13022" xr:uid="{00000000-0005-0000-0000-0000FB180000}"/>
    <cellStyle name="Calculation 9 2 20 3" xfId="13023" xr:uid="{00000000-0005-0000-0000-0000FC180000}"/>
    <cellStyle name="Calculation 9 2 21" xfId="13024" xr:uid="{00000000-0005-0000-0000-0000FD180000}"/>
    <cellStyle name="Calculation 9 2 21 2" xfId="13025" xr:uid="{00000000-0005-0000-0000-0000FE180000}"/>
    <cellStyle name="Calculation 9 2 21 3" xfId="13026" xr:uid="{00000000-0005-0000-0000-0000FF180000}"/>
    <cellStyle name="Calculation 9 2 22" xfId="13027" xr:uid="{00000000-0005-0000-0000-000000190000}"/>
    <cellStyle name="Calculation 9 2 3" xfId="13028" xr:uid="{00000000-0005-0000-0000-000001190000}"/>
    <cellStyle name="Calculation 9 2 3 2" xfId="13029" xr:uid="{00000000-0005-0000-0000-000002190000}"/>
    <cellStyle name="Calculation 9 2 3 2 2" xfId="13030" xr:uid="{00000000-0005-0000-0000-000003190000}"/>
    <cellStyle name="Calculation 9 2 3 2 3" xfId="13031" xr:uid="{00000000-0005-0000-0000-000004190000}"/>
    <cellStyle name="Calculation 9 2 3 3" xfId="13032" xr:uid="{00000000-0005-0000-0000-000005190000}"/>
    <cellStyle name="Calculation 9 2 3 3 2" xfId="13033" xr:uid="{00000000-0005-0000-0000-000006190000}"/>
    <cellStyle name="Calculation 9 2 3 3 3" xfId="13034" xr:uid="{00000000-0005-0000-0000-000007190000}"/>
    <cellStyle name="Calculation 9 2 3 4" xfId="13035" xr:uid="{00000000-0005-0000-0000-000008190000}"/>
    <cellStyle name="Calculation 9 2 3 4 2" xfId="13036" xr:uid="{00000000-0005-0000-0000-000009190000}"/>
    <cellStyle name="Calculation 9 2 3 4 3" xfId="13037" xr:uid="{00000000-0005-0000-0000-00000A190000}"/>
    <cellStyle name="Calculation 9 2 3 5" xfId="13038" xr:uid="{00000000-0005-0000-0000-00000B190000}"/>
    <cellStyle name="Calculation 9 2 3 5 2" xfId="13039" xr:uid="{00000000-0005-0000-0000-00000C190000}"/>
    <cellStyle name="Calculation 9 2 3 5 3" xfId="13040" xr:uid="{00000000-0005-0000-0000-00000D190000}"/>
    <cellStyle name="Calculation 9 2 3 6" xfId="13041" xr:uid="{00000000-0005-0000-0000-00000E190000}"/>
    <cellStyle name="Calculation 9 2 3 7" xfId="13042" xr:uid="{00000000-0005-0000-0000-00000F190000}"/>
    <cellStyle name="Calculation 9 2 4" xfId="13043" xr:uid="{00000000-0005-0000-0000-000010190000}"/>
    <cellStyle name="Calculation 9 2 4 2" xfId="13044" xr:uid="{00000000-0005-0000-0000-000011190000}"/>
    <cellStyle name="Calculation 9 2 4 2 2" xfId="13045" xr:uid="{00000000-0005-0000-0000-000012190000}"/>
    <cellStyle name="Calculation 9 2 4 2 3" xfId="13046" xr:uid="{00000000-0005-0000-0000-000013190000}"/>
    <cellStyle name="Calculation 9 2 4 3" xfId="13047" xr:uid="{00000000-0005-0000-0000-000014190000}"/>
    <cellStyle name="Calculation 9 2 4 3 2" xfId="13048" xr:uid="{00000000-0005-0000-0000-000015190000}"/>
    <cellStyle name="Calculation 9 2 4 3 3" xfId="13049" xr:uid="{00000000-0005-0000-0000-000016190000}"/>
    <cellStyle name="Calculation 9 2 4 4" xfId="13050" xr:uid="{00000000-0005-0000-0000-000017190000}"/>
    <cellStyle name="Calculation 9 2 4 4 2" xfId="13051" xr:uid="{00000000-0005-0000-0000-000018190000}"/>
    <cellStyle name="Calculation 9 2 4 4 3" xfId="13052" xr:uid="{00000000-0005-0000-0000-000019190000}"/>
    <cellStyle name="Calculation 9 2 4 5" xfId="13053" xr:uid="{00000000-0005-0000-0000-00001A190000}"/>
    <cellStyle name="Calculation 9 2 4 5 2" xfId="13054" xr:uid="{00000000-0005-0000-0000-00001B190000}"/>
    <cellStyle name="Calculation 9 2 4 5 3" xfId="13055" xr:uid="{00000000-0005-0000-0000-00001C190000}"/>
    <cellStyle name="Calculation 9 2 4 6" xfId="13056" xr:uid="{00000000-0005-0000-0000-00001D190000}"/>
    <cellStyle name="Calculation 9 2 4 7" xfId="13057" xr:uid="{00000000-0005-0000-0000-00001E190000}"/>
    <cellStyle name="Calculation 9 2 5" xfId="13058" xr:uid="{00000000-0005-0000-0000-00001F190000}"/>
    <cellStyle name="Calculation 9 2 5 2" xfId="13059" xr:uid="{00000000-0005-0000-0000-000020190000}"/>
    <cellStyle name="Calculation 9 2 5 2 2" xfId="13060" xr:uid="{00000000-0005-0000-0000-000021190000}"/>
    <cellStyle name="Calculation 9 2 5 2 3" xfId="13061" xr:uid="{00000000-0005-0000-0000-000022190000}"/>
    <cellStyle name="Calculation 9 2 5 3" xfId="13062" xr:uid="{00000000-0005-0000-0000-000023190000}"/>
    <cellStyle name="Calculation 9 2 5 3 2" xfId="13063" xr:uid="{00000000-0005-0000-0000-000024190000}"/>
    <cellStyle name="Calculation 9 2 5 3 3" xfId="13064" xr:uid="{00000000-0005-0000-0000-000025190000}"/>
    <cellStyle name="Calculation 9 2 5 4" xfId="13065" xr:uid="{00000000-0005-0000-0000-000026190000}"/>
    <cellStyle name="Calculation 9 2 5 4 2" xfId="13066" xr:uid="{00000000-0005-0000-0000-000027190000}"/>
    <cellStyle name="Calculation 9 2 5 4 3" xfId="13067" xr:uid="{00000000-0005-0000-0000-000028190000}"/>
    <cellStyle name="Calculation 9 2 5 5" xfId="13068" xr:uid="{00000000-0005-0000-0000-000029190000}"/>
    <cellStyle name="Calculation 9 2 5 5 2" xfId="13069" xr:uid="{00000000-0005-0000-0000-00002A190000}"/>
    <cellStyle name="Calculation 9 2 5 5 3" xfId="13070" xr:uid="{00000000-0005-0000-0000-00002B190000}"/>
    <cellStyle name="Calculation 9 2 5 6" xfId="13071" xr:uid="{00000000-0005-0000-0000-00002C190000}"/>
    <cellStyle name="Calculation 9 2 5 7" xfId="13072" xr:uid="{00000000-0005-0000-0000-00002D190000}"/>
    <cellStyle name="Calculation 9 2 6" xfId="13073" xr:uid="{00000000-0005-0000-0000-00002E190000}"/>
    <cellStyle name="Calculation 9 2 6 2" xfId="13074" xr:uid="{00000000-0005-0000-0000-00002F190000}"/>
    <cellStyle name="Calculation 9 2 6 2 2" xfId="13075" xr:uid="{00000000-0005-0000-0000-000030190000}"/>
    <cellStyle name="Calculation 9 2 6 2 3" xfId="13076" xr:uid="{00000000-0005-0000-0000-000031190000}"/>
    <cellStyle name="Calculation 9 2 6 3" xfId="13077" xr:uid="{00000000-0005-0000-0000-000032190000}"/>
    <cellStyle name="Calculation 9 2 6 3 2" xfId="13078" xr:uid="{00000000-0005-0000-0000-000033190000}"/>
    <cellStyle name="Calculation 9 2 6 3 3" xfId="13079" xr:uid="{00000000-0005-0000-0000-000034190000}"/>
    <cellStyle name="Calculation 9 2 6 4" xfId="13080" xr:uid="{00000000-0005-0000-0000-000035190000}"/>
    <cellStyle name="Calculation 9 2 6 4 2" xfId="13081" xr:uid="{00000000-0005-0000-0000-000036190000}"/>
    <cellStyle name="Calculation 9 2 6 4 3" xfId="13082" xr:uid="{00000000-0005-0000-0000-000037190000}"/>
    <cellStyle name="Calculation 9 2 6 5" xfId="13083" xr:uid="{00000000-0005-0000-0000-000038190000}"/>
    <cellStyle name="Calculation 9 2 6 5 2" xfId="13084" xr:uid="{00000000-0005-0000-0000-000039190000}"/>
    <cellStyle name="Calculation 9 2 6 5 3" xfId="13085" xr:uid="{00000000-0005-0000-0000-00003A190000}"/>
    <cellStyle name="Calculation 9 2 6 6" xfId="13086" xr:uid="{00000000-0005-0000-0000-00003B190000}"/>
    <cellStyle name="Calculation 9 2 6 7" xfId="13087" xr:uid="{00000000-0005-0000-0000-00003C190000}"/>
    <cellStyle name="Calculation 9 2 7" xfId="13088" xr:uid="{00000000-0005-0000-0000-00003D190000}"/>
    <cellStyle name="Calculation 9 2 7 2" xfId="13089" xr:uid="{00000000-0005-0000-0000-00003E190000}"/>
    <cellStyle name="Calculation 9 2 7 2 2" xfId="13090" xr:uid="{00000000-0005-0000-0000-00003F190000}"/>
    <cellStyle name="Calculation 9 2 7 2 3" xfId="13091" xr:uid="{00000000-0005-0000-0000-000040190000}"/>
    <cellStyle name="Calculation 9 2 7 3" xfId="13092" xr:uid="{00000000-0005-0000-0000-000041190000}"/>
    <cellStyle name="Calculation 9 2 7 3 2" xfId="13093" xr:uid="{00000000-0005-0000-0000-000042190000}"/>
    <cellStyle name="Calculation 9 2 7 3 3" xfId="13094" xr:uid="{00000000-0005-0000-0000-000043190000}"/>
    <cellStyle name="Calculation 9 2 7 4" xfId="13095" xr:uid="{00000000-0005-0000-0000-000044190000}"/>
    <cellStyle name="Calculation 9 2 7 4 2" xfId="13096" xr:uid="{00000000-0005-0000-0000-000045190000}"/>
    <cellStyle name="Calculation 9 2 7 4 3" xfId="13097" xr:uid="{00000000-0005-0000-0000-000046190000}"/>
    <cellStyle name="Calculation 9 2 7 5" xfId="13098" xr:uid="{00000000-0005-0000-0000-000047190000}"/>
    <cellStyle name="Calculation 9 2 7 5 2" xfId="13099" xr:uid="{00000000-0005-0000-0000-000048190000}"/>
    <cellStyle name="Calculation 9 2 7 5 3" xfId="13100" xr:uid="{00000000-0005-0000-0000-000049190000}"/>
    <cellStyle name="Calculation 9 2 7 6" xfId="13101" xr:uid="{00000000-0005-0000-0000-00004A190000}"/>
    <cellStyle name="Calculation 9 2 7 7" xfId="13102" xr:uid="{00000000-0005-0000-0000-00004B190000}"/>
    <cellStyle name="Calculation 9 2 8" xfId="13103" xr:uid="{00000000-0005-0000-0000-00004C190000}"/>
    <cellStyle name="Calculation 9 2 8 2" xfId="13104" xr:uid="{00000000-0005-0000-0000-00004D190000}"/>
    <cellStyle name="Calculation 9 2 8 2 2" xfId="13105" xr:uid="{00000000-0005-0000-0000-00004E190000}"/>
    <cellStyle name="Calculation 9 2 8 2 3" xfId="13106" xr:uid="{00000000-0005-0000-0000-00004F190000}"/>
    <cellStyle name="Calculation 9 2 8 3" xfId="13107" xr:uid="{00000000-0005-0000-0000-000050190000}"/>
    <cellStyle name="Calculation 9 2 8 3 2" xfId="13108" xr:uid="{00000000-0005-0000-0000-000051190000}"/>
    <cellStyle name="Calculation 9 2 8 3 3" xfId="13109" xr:uid="{00000000-0005-0000-0000-000052190000}"/>
    <cellStyle name="Calculation 9 2 8 4" xfId="13110" xr:uid="{00000000-0005-0000-0000-000053190000}"/>
    <cellStyle name="Calculation 9 2 8 4 2" xfId="13111" xr:uid="{00000000-0005-0000-0000-000054190000}"/>
    <cellStyle name="Calculation 9 2 8 4 3" xfId="13112" xr:uid="{00000000-0005-0000-0000-000055190000}"/>
    <cellStyle name="Calculation 9 2 8 5" xfId="13113" xr:uid="{00000000-0005-0000-0000-000056190000}"/>
    <cellStyle name="Calculation 9 2 8 5 2" xfId="13114" xr:uid="{00000000-0005-0000-0000-000057190000}"/>
    <cellStyle name="Calculation 9 2 8 5 3" xfId="13115" xr:uid="{00000000-0005-0000-0000-000058190000}"/>
    <cellStyle name="Calculation 9 2 8 6" xfId="13116" xr:uid="{00000000-0005-0000-0000-000059190000}"/>
    <cellStyle name="Calculation 9 2 8 7" xfId="13117" xr:uid="{00000000-0005-0000-0000-00005A190000}"/>
    <cellStyle name="Calculation 9 2 9" xfId="13118" xr:uid="{00000000-0005-0000-0000-00005B190000}"/>
    <cellStyle name="Calculation 9 2 9 2" xfId="13119" xr:uid="{00000000-0005-0000-0000-00005C190000}"/>
    <cellStyle name="Calculation 9 2 9 2 2" xfId="13120" xr:uid="{00000000-0005-0000-0000-00005D190000}"/>
    <cellStyle name="Calculation 9 2 9 2 3" xfId="13121" xr:uid="{00000000-0005-0000-0000-00005E190000}"/>
    <cellStyle name="Calculation 9 2 9 3" xfId="13122" xr:uid="{00000000-0005-0000-0000-00005F190000}"/>
    <cellStyle name="Calculation 9 2 9 3 2" xfId="13123" xr:uid="{00000000-0005-0000-0000-000060190000}"/>
    <cellStyle name="Calculation 9 2 9 3 3" xfId="13124" xr:uid="{00000000-0005-0000-0000-000061190000}"/>
    <cellStyle name="Calculation 9 2 9 4" xfId="13125" xr:uid="{00000000-0005-0000-0000-000062190000}"/>
    <cellStyle name="Calculation 9 2 9 4 2" xfId="13126" xr:uid="{00000000-0005-0000-0000-000063190000}"/>
    <cellStyle name="Calculation 9 2 9 4 3" xfId="13127" xr:uid="{00000000-0005-0000-0000-000064190000}"/>
    <cellStyle name="Calculation 9 2 9 5" xfId="13128" xr:uid="{00000000-0005-0000-0000-000065190000}"/>
    <cellStyle name="Calculation 9 2 9 5 2" xfId="13129" xr:uid="{00000000-0005-0000-0000-000066190000}"/>
    <cellStyle name="Calculation 9 2 9 5 3" xfId="13130" xr:uid="{00000000-0005-0000-0000-000067190000}"/>
    <cellStyle name="Calculation 9 2 9 6" xfId="13131" xr:uid="{00000000-0005-0000-0000-000068190000}"/>
    <cellStyle name="Calculation 9 2 9 7" xfId="13132" xr:uid="{00000000-0005-0000-0000-000069190000}"/>
    <cellStyle name="Calculation 9 3" xfId="13133" xr:uid="{00000000-0005-0000-0000-00006A190000}"/>
    <cellStyle name="Calculation 9 3 10" xfId="13134" xr:uid="{00000000-0005-0000-0000-00006B190000}"/>
    <cellStyle name="Calculation 9 3 11" xfId="13135" xr:uid="{00000000-0005-0000-0000-00006C190000}"/>
    <cellStyle name="Calculation 9 3 12" xfId="13136" xr:uid="{00000000-0005-0000-0000-00006D190000}"/>
    <cellStyle name="Calculation 9 3 2" xfId="13137" xr:uid="{00000000-0005-0000-0000-00006E190000}"/>
    <cellStyle name="Calculation 9 3 2 2" xfId="13138" xr:uid="{00000000-0005-0000-0000-00006F190000}"/>
    <cellStyle name="Calculation 9 3 2 2 2" xfId="13139" xr:uid="{00000000-0005-0000-0000-000070190000}"/>
    <cellStyle name="Calculation 9 3 2 2 3" xfId="13140" xr:uid="{00000000-0005-0000-0000-000071190000}"/>
    <cellStyle name="Calculation 9 3 2 2 4" xfId="13141" xr:uid="{00000000-0005-0000-0000-000072190000}"/>
    <cellStyle name="Calculation 9 3 2 3" xfId="13142" xr:uid="{00000000-0005-0000-0000-000073190000}"/>
    <cellStyle name="Calculation 9 3 2 3 2" xfId="13143" xr:uid="{00000000-0005-0000-0000-000074190000}"/>
    <cellStyle name="Calculation 9 3 2 3 3" xfId="13144" xr:uid="{00000000-0005-0000-0000-000075190000}"/>
    <cellStyle name="Calculation 9 3 2 3 4" xfId="13145" xr:uid="{00000000-0005-0000-0000-000076190000}"/>
    <cellStyle name="Calculation 9 3 2 4" xfId="13146" xr:uid="{00000000-0005-0000-0000-000077190000}"/>
    <cellStyle name="Calculation 9 3 2 4 2" xfId="13147" xr:uid="{00000000-0005-0000-0000-000078190000}"/>
    <cellStyle name="Calculation 9 3 2 4 3" xfId="13148" xr:uid="{00000000-0005-0000-0000-000079190000}"/>
    <cellStyle name="Calculation 9 3 2 4 4" xfId="13149" xr:uid="{00000000-0005-0000-0000-00007A190000}"/>
    <cellStyle name="Calculation 9 3 2 5" xfId="13150" xr:uid="{00000000-0005-0000-0000-00007B190000}"/>
    <cellStyle name="Calculation 9 3 2 6" xfId="13151" xr:uid="{00000000-0005-0000-0000-00007C190000}"/>
    <cellStyle name="Calculation 9 3 2 7" xfId="13152" xr:uid="{00000000-0005-0000-0000-00007D190000}"/>
    <cellStyle name="Calculation 9 3 2 8" xfId="13153" xr:uid="{00000000-0005-0000-0000-00007E190000}"/>
    <cellStyle name="Calculation 9 3 3" xfId="13154" xr:uid="{00000000-0005-0000-0000-00007F190000}"/>
    <cellStyle name="Calculation 9 3 3 2" xfId="13155" xr:uid="{00000000-0005-0000-0000-000080190000}"/>
    <cellStyle name="Calculation 9 3 3 3" xfId="13156" xr:uid="{00000000-0005-0000-0000-000081190000}"/>
    <cellStyle name="Calculation 9 3 3 4" xfId="13157" xr:uid="{00000000-0005-0000-0000-000082190000}"/>
    <cellStyle name="Calculation 9 3 4" xfId="13158" xr:uid="{00000000-0005-0000-0000-000083190000}"/>
    <cellStyle name="Calculation 9 3 4 2" xfId="13159" xr:uid="{00000000-0005-0000-0000-000084190000}"/>
    <cellStyle name="Calculation 9 3 4 3" xfId="13160" xr:uid="{00000000-0005-0000-0000-000085190000}"/>
    <cellStyle name="Calculation 9 3 4 4" xfId="13161" xr:uid="{00000000-0005-0000-0000-000086190000}"/>
    <cellStyle name="Calculation 9 3 5" xfId="13162" xr:uid="{00000000-0005-0000-0000-000087190000}"/>
    <cellStyle name="Calculation 9 3 5 2" xfId="13163" xr:uid="{00000000-0005-0000-0000-000088190000}"/>
    <cellStyle name="Calculation 9 3 5 3" xfId="13164" xr:uid="{00000000-0005-0000-0000-000089190000}"/>
    <cellStyle name="Calculation 9 3 5 4" xfId="13165" xr:uid="{00000000-0005-0000-0000-00008A190000}"/>
    <cellStyle name="Calculation 9 3 6" xfId="13166" xr:uid="{00000000-0005-0000-0000-00008B190000}"/>
    <cellStyle name="Calculation 9 3 6 2" xfId="13167" xr:uid="{00000000-0005-0000-0000-00008C190000}"/>
    <cellStyle name="Calculation 9 3 6 3" xfId="13168" xr:uid="{00000000-0005-0000-0000-00008D190000}"/>
    <cellStyle name="Calculation 9 3 7" xfId="13169" xr:uid="{00000000-0005-0000-0000-00008E190000}"/>
    <cellStyle name="Calculation 9 3 7 2" xfId="13170" xr:uid="{00000000-0005-0000-0000-00008F190000}"/>
    <cellStyle name="Calculation 9 3 7 3" xfId="13171" xr:uid="{00000000-0005-0000-0000-000090190000}"/>
    <cellStyle name="Calculation 9 3 8" xfId="13172" xr:uid="{00000000-0005-0000-0000-000091190000}"/>
    <cellStyle name="Calculation 9 3 9" xfId="13173" xr:uid="{00000000-0005-0000-0000-000092190000}"/>
    <cellStyle name="Calculation 9 4" xfId="13174" xr:uid="{00000000-0005-0000-0000-000093190000}"/>
    <cellStyle name="Calculation 9 4 10" xfId="13175" xr:uid="{00000000-0005-0000-0000-000094190000}"/>
    <cellStyle name="Calculation 9 4 11" xfId="13176" xr:uid="{00000000-0005-0000-0000-000095190000}"/>
    <cellStyle name="Calculation 9 4 2" xfId="13177" xr:uid="{00000000-0005-0000-0000-000096190000}"/>
    <cellStyle name="Calculation 9 4 2 2" xfId="13178" xr:uid="{00000000-0005-0000-0000-000097190000}"/>
    <cellStyle name="Calculation 9 4 2 3" xfId="13179" xr:uid="{00000000-0005-0000-0000-000098190000}"/>
    <cellStyle name="Calculation 9 4 2 4" xfId="13180" xr:uid="{00000000-0005-0000-0000-000099190000}"/>
    <cellStyle name="Calculation 9 4 3" xfId="13181" xr:uid="{00000000-0005-0000-0000-00009A190000}"/>
    <cellStyle name="Calculation 9 4 3 2" xfId="13182" xr:uid="{00000000-0005-0000-0000-00009B190000}"/>
    <cellStyle name="Calculation 9 4 3 3" xfId="13183" xr:uid="{00000000-0005-0000-0000-00009C190000}"/>
    <cellStyle name="Calculation 9 4 3 4" xfId="13184" xr:uid="{00000000-0005-0000-0000-00009D190000}"/>
    <cellStyle name="Calculation 9 4 4" xfId="13185" xr:uid="{00000000-0005-0000-0000-00009E190000}"/>
    <cellStyle name="Calculation 9 4 4 2" xfId="13186" xr:uid="{00000000-0005-0000-0000-00009F190000}"/>
    <cellStyle name="Calculation 9 4 4 3" xfId="13187" xr:uid="{00000000-0005-0000-0000-0000A0190000}"/>
    <cellStyle name="Calculation 9 4 4 4" xfId="13188" xr:uid="{00000000-0005-0000-0000-0000A1190000}"/>
    <cellStyle name="Calculation 9 4 5" xfId="13189" xr:uid="{00000000-0005-0000-0000-0000A2190000}"/>
    <cellStyle name="Calculation 9 4 5 2" xfId="13190" xr:uid="{00000000-0005-0000-0000-0000A3190000}"/>
    <cellStyle name="Calculation 9 4 5 3" xfId="13191" xr:uid="{00000000-0005-0000-0000-0000A4190000}"/>
    <cellStyle name="Calculation 9 4 6" xfId="13192" xr:uid="{00000000-0005-0000-0000-0000A5190000}"/>
    <cellStyle name="Calculation 9 4 6 2" xfId="13193" xr:uid="{00000000-0005-0000-0000-0000A6190000}"/>
    <cellStyle name="Calculation 9 4 6 3" xfId="13194" xr:uid="{00000000-0005-0000-0000-0000A7190000}"/>
    <cellStyle name="Calculation 9 4 7" xfId="13195" xr:uid="{00000000-0005-0000-0000-0000A8190000}"/>
    <cellStyle name="Calculation 9 4 7 2" xfId="13196" xr:uid="{00000000-0005-0000-0000-0000A9190000}"/>
    <cellStyle name="Calculation 9 4 7 3" xfId="13197" xr:uid="{00000000-0005-0000-0000-0000AA190000}"/>
    <cellStyle name="Calculation 9 4 8" xfId="13198" xr:uid="{00000000-0005-0000-0000-0000AB190000}"/>
    <cellStyle name="Calculation 9 4 8 2" xfId="13199" xr:uid="{00000000-0005-0000-0000-0000AC190000}"/>
    <cellStyle name="Calculation 9 4 8 3" xfId="13200" xr:uid="{00000000-0005-0000-0000-0000AD190000}"/>
    <cellStyle name="Calculation 9 4 9" xfId="13201" xr:uid="{00000000-0005-0000-0000-0000AE190000}"/>
    <cellStyle name="Calculation 9 5" xfId="13202" xr:uid="{00000000-0005-0000-0000-0000AF190000}"/>
    <cellStyle name="Calculation 9 5 2" xfId="13203" xr:uid="{00000000-0005-0000-0000-0000B0190000}"/>
    <cellStyle name="Calculation 9 5 2 2" xfId="13204" xr:uid="{00000000-0005-0000-0000-0000B1190000}"/>
    <cellStyle name="Calculation 9 5 2 3" xfId="13205" xr:uid="{00000000-0005-0000-0000-0000B2190000}"/>
    <cellStyle name="Calculation 9 5 3" xfId="13206" xr:uid="{00000000-0005-0000-0000-0000B3190000}"/>
    <cellStyle name="Calculation 9 5 3 2" xfId="13207" xr:uid="{00000000-0005-0000-0000-0000B4190000}"/>
    <cellStyle name="Calculation 9 5 3 3" xfId="13208" xr:uid="{00000000-0005-0000-0000-0000B5190000}"/>
    <cellStyle name="Calculation 9 5 4" xfId="13209" xr:uid="{00000000-0005-0000-0000-0000B6190000}"/>
    <cellStyle name="Calculation 9 5 4 2" xfId="13210" xr:uid="{00000000-0005-0000-0000-0000B7190000}"/>
    <cellStyle name="Calculation 9 5 4 3" xfId="13211" xr:uid="{00000000-0005-0000-0000-0000B8190000}"/>
    <cellStyle name="Calculation 9 5 5" xfId="13212" xr:uid="{00000000-0005-0000-0000-0000B9190000}"/>
    <cellStyle name="Calculation 9 5 5 2" xfId="13213" xr:uid="{00000000-0005-0000-0000-0000BA190000}"/>
    <cellStyle name="Calculation 9 5 5 3" xfId="13214" xr:uid="{00000000-0005-0000-0000-0000BB190000}"/>
    <cellStyle name="Calculation 9 5 6" xfId="13215" xr:uid="{00000000-0005-0000-0000-0000BC190000}"/>
    <cellStyle name="Calculation 9 5 7" xfId="13216" xr:uid="{00000000-0005-0000-0000-0000BD190000}"/>
    <cellStyle name="Calculation 9 6" xfId="13217" xr:uid="{00000000-0005-0000-0000-0000BE190000}"/>
    <cellStyle name="Calculation 9 6 2" xfId="13218" xr:uid="{00000000-0005-0000-0000-0000BF190000}"/>
    <cellStyle name="Calculation 9 6 3" xfId="13219" xr:uid="{00000000-0005-0000-0000-0000C0190000}"/>
    <cellStyle name="Calculation 9 6 4" xfId="13220" xr:uid="{00000000-0005-0000-0000-0000C1190000}"/>
    <cellStyle name="Calculation 9 7" xfId="13221" xr:uid="{00000000-0005-0000-0000-0000C2190000}"/>
    <cellStyle name="Calculation 9 7 2" xfId="13222" xr:uid="{00000000-0005-0000-0000-0000C3190000}"/>
    <cellStyle name="Calculation 9 7 3" xfId="13223" xr:uid="{00000000-0005-0000-0000-0000C4190000}"/>
    <cellStyle name="Calculation 9 8" xfId="13224" xr:uid="{00000000-0005-0000-0000-0000C5190000}"/>
    <cellStyle name="Calculation 9 8 2" xfId="13225" xr:uid="{00000000-0005-0000-0000-0000C6190000}"/>
    <cellStyle name="Calculation 9 8 3" xfId="13226" xr:uid="{00000000-0005-0000-0000-0000C7190000}"/>
    <cellStyle name="Calculation 9 9" xfId="13227" xr:uid="{00000000-0005-0000-0000-0000C8190000}"/>
    <cellStyle name="Centre alignment" xfId="673" xr:uid="{00000000-0005-0000-0000-0000C9190000}"/>
    <cellStyle name="Check Cell 10" xfId="674" xr:uid="{00000000-0005-0000-0000-0000CA190000}"/>
    <cellStyle name="Check Cell 10 2" xfId="675" xr:uid="{00000000-0005-0000-0000-0000CB190000}"/>
    <cellStyle name="Check Cell 10 2 2" xfId="13228" xr:uid="{00000000-0005-0000-0000-0000CC190000}"/>
    <cellStyle name="Check Cell 10 2 2 2" xfId="13229" xr:uid="{00000000-0005-0000-0000-0000CD190000}"/>
    <cellStyle name="Check Cell 10 2 2 3" xfId="13230" xr:uid="{00000000-0005-0000-0000-0000CE190000}"/>
    <cellStyle name="Check Cell 10 3" xfId="13231" xr:uid="{00000000-0005-0000-0000-0000CF190000}"/>
    <cellStyle name="Check Cell 10 3 2" xfId="13232" xr:uid="{00000000-0005-0000-0000-0000D0190000}"/>
    <cellStyle name="Check Cell 10 4" xfId="13233" xr:uid="{00000000-0005-0000-0000-0000D1190000}"/>
    <cellStyle name="Check Cell 11" xfId="676" xr:uid="{00000000-0005-0000-0000-0000D2190000}"/>
    <cellStyle name="Check Cell 11 2" xfId="13234" xr:uid="{00000000-0005-0000-0000-0000D3190000}"/>
    <cellStyle name="Check Cell 11 3" xfId="13235" xr:uid="{00000000-0005-0000-0000-0000D4190000}"/>
    <cellStyle name="Check Cell 12" xfId="13236" xr:uid="{00000000-0005-0000-0000-0000D5190000}"/>
    <cellStyle name="Check Cell 12 2" xfId="13237" xr:uid="{00000000-0005-0000-0000-0000D6190000}"/>
    <cellStyle name="Check Cell 12 2 2" xfId="13238" xr:uid="{00000000-0005-0000-0000-0000D7190000}"/>
    <cellStyle name="Check Cell 12 3" xfId="13239" xr:uid="{00000000-0005-0000-0000-0000D8190000}"/>
    <cellStyle name="Check Cell 13" xfId="13240" xr:uid="{00000000-0005-0000-0000-0000D9190000}"/>
    <cellStyle name="Check Cell 13 2" xfId="13241" xr:uid="{00000000-0005-0000-0000-0000DA190000}"/>
    <cellStyle name="Check Cell 2" xfId="677" xr:uid="{00000000-0005-0000-0000-0000DB190000}"/>
    <cellStyle name="Check Cell 2 2" xfId="678" xr:uid="{00000000-0005-0000-0000-0000DC190000}"/>
    <cellStyle name="Check Cell 2 2 2" xfId="13242" xr:uid="{00000000-0005-0000-0000-0000DD190000}"/>
    <cellStyle name="Check Cell 2 2 3" xfId="13243" xr:uid="{00000000-0005-0000-0000-0000DE190000}"/>
    <cellStyle name="Check Cell 2 3" xfId="679" xr:uid="{00000000-0005-0000-0000-0000DF190000}"/>
    <cellStyle name="Check Cell 2 3 2" xfId="13244" xr:uid="{00000000-0005-0000-0000-0000E0190000}"/>
    <cellStyle name="Check Cell 2 3 2 2" xfId="13245" xr:uid="{00000000-0005-0000-0000-0000E1190000}"/>
    <cellStyle name="Check Cell 2 4" xfId="13246" xr:uid="{00000000-0005-0000-0000-0000E2190000}"/>
    <cellStyle name="Check Cell 2 4 2" xfId="13247" xr:uid="{00000000-0005-0000-0000-0000E3190000}"/>
    <cellStyle name="Check Cell 2 5" xfId="13248" xr:uid="{00000000-0005-0000-0000-0000E4190000}"/>
    <cellStyle name="Check Cell 2 6" xfId="13249" xr:uid="{00000000-0005-0000-0000-0000E5190000}"/>
    <cellStyle name="Check Cell 2_FERC versus US GAAP differences - GSE MECO and Nantucket" xfId="680" xr:uid="{00000000-0005-0000-0000-0000E6190000}"/>
    <cellStyle name="Check Cell 3" xfId="681" xr:uid="{00000000-0005-0000-0000-0000E7190000}"/>
    <cellStyle name="Check Cell 3 2" xfId="682" xr:uid="{00000000-0005-0000-0000-0000E8190000}"/>
    <cellStyle name="Check Cell 3 2 2" xfId="13250" xr:uid="{00000000-0005-0000-0000-0000E9190000}"/>
    <cellStyle name="Check Cell 3 2 2 2" xfId="13251" xr:uid="{00000000-0005-0000-0000-0000EA190000}"/>
    <cellStyle name="Check Cell 3 2 2 3" xfId="13252" xr:uid="{00000000-0005-0000-0000-0000EB190000}"/>
    <cellStyle name="Check Cell 3 3" xfId="13253" xr:uid="{00000000-0005-0000-0000-0000EC190000}"/>
    <cellStyle name="Check Cell 3 3 2" xfId="13254" xr:uid="{00000000-0005-0000-0000-0000ED190000}"/>
    <cellStyle name="Check Cell 3 4" xfId="13255" xr:uid="{00000000-0005-0000-0000-0000EE190000}"/>
    <cellStyle name="Check Cell 4" xfId="683" xr:uid="{00000000-0005-0000-0000-0000EF190000}"/>
    <cellStyle name="Check Cell 4 2" xfId="684" xr:uid="{00000000-0005-0000-0000-0000F0190000}"/>
    <cellStyle name="Check Cell 4 2 2" xfId="13256" xr:uid="{00000000-0005-0000-0000-0000F1190000}"/>
    <cellStyle name="Check Cell 4 2 2 2" xfId="13257" xr:uid="{00000000-0005-0000-0000-0000F2190000}"/>
    <cellStyle name="Check Cell 4 2 2 3" xfId="13258" xr:uid="{00000000-0005-0000-0000-0000F3190000}"/>
    <cellStyle name="Check Cell 4 3" xfId="13259" xr:uid="{00000000-0005-0000-0000-0000F4190000}"/>
    <cellStyle name="Check Cell 4 3 2" xfId="13260" xr:uid="{00000000-0005-0000-0000-0000F5190000}"/>
    <cellStyle name="Check Cell 4 4" xfId="13261" xr:uid="{00000000-0005-0000-0000-0000F6190000}"/>
    <cellStyle name="Check Cell 5" xfId="685" xr:uid="{00000000-0005-0000-0000-0000F7190000}"/>
    <cellStyle name="Check Cell 5 2" xfId="686" xr:uid="{00000000-0005-0000-0000-0000F8190000}"/>
    <cellStyle name="Check Cell 5 2 2" xfId="13262" xr:uid="{00000000-0005-0000-0000-0000F9190000}"/>
    <cellStyle name="Check Cell 5 2 2 2" xfId="13263" xr:uid="{00000000-0005-0000-0000-0000FA190000}"/>
    <cellStyle name="Check Cell 5 2 2 3" xfId="13264" xr:uid="{00000000-0005-0000-0000-0000FB190000}"/>
    <cellStyle name="Check Cell 5 3" xfId="13265" xr:uid="{00000000-0005-0000-0000-0000FC190000}"/>
    <cellStyle name="Check Cell 5 3 2" xfId="13266" xr:uid="{00000000-0005-0000-0000-0000FD190000}"/>
    <cellStyle name="Check Cell 5 4" xfId="13267" xr:uid="{00000000-0005-0000-0000-0000FE190000}"/>
    <cellStyle name="Check Cell 6" xfId="687" xr:uid="{00000000-0005-0000-0000-0000FF190000}"/>
    <cellStyle name="Check Cell 6 2" xfId="688" xr:uid="{00000000-0005-0000-0000-0000001A0000}"/>
    <cellStyle name="Check Cell 6 2 2" xfId="13268" xr:uid="{00000000-0005-0000-0000-0000011A0000}"/>
    <cellStyle name="Check Cell 6 2 2 2" xfId="13269" xr:uid="{00000000-0005-0000-0000-0000021A0000}"/>
    <cellStyle name="Check Cell 6 2 2 3" xfId="13270" xr:uid="{00000000-0005-0000-0000-0000031A0000}"/>
    <cellStyle name="Check Cell 6 3" xfId="13271" xr:uid="{00000000-0005-0000-0000-0000041A0000}"/>
    <cellStyle name="Check Cell 6 3 2" xfId="13272" xr:uid="{00000000-0005-0000-0000-0000051A0000}"/>
    <cellStyle name="Check Cell 6 4" xfId="13273" xr:uid="{00000000-0005-0000-0000-0000061A0000}"/>
    <cellStyle name="Check Cell 7" xfId="689" xr:uid="{00000000-0005-0000-0000-0000071A0000}"/>
    <cellStyle name="Check Cell 7 2" xfId="690" xr:uid="{00000000-0005-0000-0000-0000081A0000}"/>
    <cellStyle name="Check Cell 7 2 2" xfId="13274" xr:uid="{00000000-0005-0000-0000-0000091A0000}"/>
    <cellStyle name="Check Cell 7 2 2 2" xfId="13275" xr:uid="{00000000-0005-0000-0000-00000A1A0000}"/>
    <cellStyle name="Check Cell 7 2 2 3" xfId="13276" xr:uid="{00000000-0005-0000-0000-00000B1A0000}"/>
    <cellStyle name="Check Cell 7 3" xfId="13277" xr:uid="{00000000-0005-0000-0000-00000C1A0000}"/>
    <cellStyle name="Check Cell 7 3 2" xfId="13278" xr:uid="{00000000-0005-0000-0000-00000D1A0000}"/>
    <cellStyle name="Check Cell 7 4" xfId="13279" xr:uid="{00000000-0005-0000-0000-00000E1A0000}"/>
    <cellStyle name="Check Cell 8" xfId="691" xr:uid="{00000000-0005-0000-0000-00000F1A0000}"/>
    <cellStyle name="Check Cell 8 2" xfId="692" xr:uid="{00000000-0005-0000-0000-0000101A0000}"/>
    <cellStyle name="Check Cell 8 2 2" xfId="13280" xr:uid="{00000000-0005-0000-0000-0000111A0000}"/>
    <cellStyle name="Check Cell 8 2 2 2" xfId="13281" xr:uid="{00000000-0005-0000-0000-0000121A0000}"/>
    <cellStyle name="Check Cell 8 2 2 3" xfId="13282" xr:uid="{00000000-0005-0000-0000-0000131A0000}"/>
    <cellStyle name="Check Cell 8 3" xfId="13283" xr:uid="{00000000-0005-0000-0000-0000141A0000}"/>
    <cellStyle name="Check Cell 8 3 2" xfId="13284" xr:uid="{00000000-0005-0000-0000-0000151A0000}"/>
    <cellStyle name="Check Cell 8 4" xfId="13285" xr:uid="{00000000-0005-0000-0000-0000161A0000}"/>
    <cellStyle name="Check Cell 9" xfId="693" xr:uid="{00000000-0005-0000-0000-0000171A0000}"/>
    <cellStyle name="Check Cell 9 2" xfId="694" xr:uid="{00000000-0005-0000-0000-0000181A0000}"/>
    <cellStyle name="Check Cell 9 2 2" xfId="13286" xr:uid="{00000000-0005-0000-0000-0000191A0000}"/>
    <cellStyle name="Check Cell 9 2 2 2" xfId="13287" xr:uid="{00000000-0005-0000-0000-00001A1A0000}"/>
    <cellStyle name="Check Cell 9 2 2 3" xfId="13288" xr:uid="{00000000-0005-0000-0000-00001B1A0000}"/>
    <cellStyle name="Check Cell 9 3" xfId="13289" xr:uid="{00000000-0005-0000-0000-00001C1A0000}"/>
    <cellStyle name="Check Cell 9 3 2" xfId="13290" xr:uid="{00000000-0005-0000-0000-00001D1A0000}"/>
    <cellStyle name="Check Cell 9 4" xfId="13291" xr:uid="{00000000-0005-0000-0000-00001E1A0000}"/>
    <cellStyle name="Code" xfId="695" xr:uid="{00000000-0005-0000-0000-00001F1A0000}"/>
    <cellStyle name="Code 2" xfId="696" xr:uid="{00000000-0005-0000-0000-0000201A0000}"/>
    <cellStyle name="Code 2 2" xfId="13292" xr:uid="{00000000-0005-0000-0000-0000211A0000}"/>
    <cellStyle name="Code 2 2 2" xfId="13293" xr:uid="{00000000-0005-0000-0000-0000221A0000}"/>
    <cellStyle name="Code 2 2 3" xfId="13294" xr:uid="{00000000-0005-0000-0000-0000231A0000}"/>
    <cellStyle name="Code 3" xfId="13295" xr:uid="{00000000-0005-0000-0000-0000241A0000}"/>
    <cellStyle name="Code 3 2" xfId="13296" xr:uid="{00000000-0005-0000-0000-0000251A0000}"/>
    <cellStyle name="Code 4" xfId="13297" xr:uid="{00000000-0005-0000-0000-0000261A0000}"/>
    <cellStyle name="Code_Journal 1" xfId="13298" xr:uid="{00000000-0005-0000-0000-0000271A0000}"/>
    <cellStyle name="ColBlue" xfId="697" xr:uid="{00000000-0005-0000-0000-0000281A0000}"/>
    <cellStyle name="ColGreen" xfId="698" xr:uid="{00000000-0005-0000-0000-0000291A0000}"/>
    <cellStyle name="ColRed" xfId="699" xr:uid="{00000000-0005-0000-0000-00002A1A0000}"/>
    <cellStyle name="Column Heading" xfId="700" xr:uid="{00000000-0005-0000-0000-00002B1A0000}"/>
    <cellStyle name="ColumnHeading" xfId="701" xr:uid="{00000000-0005-0000-0000-00002C1A0000}"/>
    <cellStyle name="ColumnHeading 2" xfId="702" xr:uid="{00000000-0005-0000-0000-00002D1A0000}"/>
    <cellStyle name="ColumnHeading 2 2" xfId="13299" xr:uid="{00000000-0005-0000-0000-00002E1A0000}"/>
    <cellStyle name="ColumnHeading 2 2 2" xfId="13300" xr:uid="{00000000-0005-0000-0000-00002F1A0000}"/>
    <cellStyle name="ColumnHeading 2 3" xfId="13301" xr:uid="{00000000-0005-0000-0000-0000301A0000}"/>
    <cellStyle name="ColumnHeading 2 4" xfId="13302" xr:uid="{00000000-0005-0000-0000-0000311A0000}"/>
    <cellStyle name="ColumnHeading 3" xfId="703" xr:uid="{00000000-0005-0000-0000-0000321A0000}"/>
    <cellStyle name="ColumnHeading 3 2" xfId="13303" xr:uid="{00000000-0005-0000-0000-0000331A0000}"/>
    <cellStyle name="ColumnHeading 4" xfId="13304" xr:uid="{00000000-0005-0000-0000-0000341A0000}"/>
    <cellStyle name="ColumnHeading 4 2" xfId="13305" xr:uid="{00000000-0005-0000-0000-0000351A0000}"/>
    <cellStyle name="ColumnHeading 5" xfId="13306" xr:uid="{00000000-0005-0000-0000-0000361A0000}"/>
    <cellStyle name="ColumnHeading 5 2" xfId="13307" xr:uid="{00000000-0005-0000-0000-0000371A0000}"/>
    <cellStyle name="ColumnHeading 6" xfId="13308" xr:uid="{00000000-0005-0000-0000-0000381A0000}"/>
    <cellStyle name="ColumnHeading_Environmental Clean-up Costs " xfId="13309" xr:uid="{00000000-0005-0000-0000-0000391A0000}"/>
    <cellStyle name="Comma" xfId="2" builtinId="3"/>
    <cellStyle name="Comma  - Style1" xfId="704" xr:uid="{00000000-0005-0000-0000-00003B1A0000}"/>
    <cellStyle name="Comma  - Style2" xfId="705" xr:uid="{00000000-0005-0000-0000-00003C1A0000}"/>
    <cellStyle name="Comma  - Style3" xfId="706" xr:uid="{00000000-0005-0000-0000-00003D1A0000}"/>
    <cellStyle name="Comma  - Style4" xfId="707" xr:uid="{00000000-0005-0000-0000-00003E1A0000}"/>
    <cellStyle name="Comma  - Style5" xfId="708" xr:uid="{00000000-0005-0000-0000-00003F1A0000}"/>
    <cellStyle name="Comma  - Style6" xfId="709" xr:uid="{00000000-0005-0000-0000-0000401A0000}"/>
    <cellStyle name="Comma  - Style7" xfId="710" xr:uid="{00000000-0005-0000-0000-0000411A0000}"/>
    <cellStyle name="Comma  - Style8" xfId="711" xr:uid="{00000000-0005-0000-0000-0000421A0000}"/>
    <cellStyle name="Comma (0)" xfId="13310" xr:uid="{00000000-0005-0000-0000-0000431A0000}"/>
    <cellStyle name="Comma (1)" xfId="712" xr:uid="{00000000-0005-0000-0000-0000441A0000}"/>
    <cellStyle name="Comma (2)" xfId="713" xr:uid="{00000000-0005-0000-0000-0000451A0000}"/>
    <cellStyle name="Comma .00" xfId="714" xr:uid="{00000000-0005-0000-0000-0000461A0000}"/>
    <cellStyle name="Comma [0] 2" xfId="715" xr:uid="{00000000-0005-0000-0000-0000471A0000}"/>
    <cellStyle name="Comma [0] 2 2" xfId="13311" xr:uid="{00000000-0005-0000-0000-0000481A0000}"/>
    <cellStyle name="Comma [0] 3" xfId="716" xr:uid="{00000000-0005-0000-0000-0000491A0000}"/>
    <cellStyle name="Comma [0] 4" xfId="717" xr:uid="{00000000-0005-0000-0000-00004A1A0000}"/>
    <cellStyle name="Comma [0] 4 2" xfId="718" xr:uid="{00000000-0005-0000-0000-00004B1A0000}"/>
    <cellStyle name="Comma [0] 4 3" xfId="719" xr:uid="{00000000-0005-0000-0000-00004C1A0000}"/>
    <cellStyle name="Comma [0] 4 4" xfId="720" xr:uid="{00000000-0005-0000-0000-00004D1A0000}"/>
    <cellStyle name="Comma [0] 4 5" xfId="721" xr:uid="{00000000-0005-0000-0000-00004E1A0000}"/>
    <cellStyle name="Comma [0] 4 6" xfId="722" xr:uid="{00000000-0005-0000-0000-00004F1A0000}"/>
    <cellStyle name="Comma [0] 4 7" xfId="723" xr:uid="{00000000-0005-0000-0000-0000501A0000}"/>
    <cellStyle name="Comma [0] 4 8" xfId="724" xr:uid="{00000000-0005-0000-0000-0000511A0000}"/>
    <cellStyle name="Comma [00]" xfId="13312" xr:uid="{00000000-0005-0000-0000-0000521A0000}"/>
    <cellStyle name="Comma [1]" xfId="725" xr:uid="{00000000-0005-0000-0000-0000531A0000}"/>
    <cellStyle name="Comma [1] 2" xfId="726" xr:uid="{00000000-0005-0000-0000-0000541A0000}"/>
    <cellStyle name="Comma [2]" xfId="727" xr:uid="{00000000-0005-0000-0000-0000551A0000}"/>
    <cellStyle name="Comma [2] 2" xfId="728" xr:uid="{00000000-0005-0000-0000-0000561A0000}"/>
    <cellStyle name="Comma [3]" xfId="729" xr:uid="{00000000-0005-0000-0000-0000571A0000}"/>
    <cellStyle name="Comma [3] 2" xfId="730" xr:uid="{00000000-0005-0000-0000-0000581A0000}"/>
    <cellStyle name="Comma [6]" xfId="731" xr:uid="{00000000-0005-0000-0000-0000591A0000}"/>
    <cellStyle name="Comma 0" xfId="13313" xr:uid="{00000000-0005-0000-0000-00005A1A0000}"/>
    <cellStyle name="Comma 0*" xfId="13314" xr:uid="{00000000-0005-0000-0000-00005B1A0000}"/>
    <cellStyle name="Comma 0_Model_Sep_2_02" xfId="13315" xr:uid="{00000000-0005-0000-0000-00005C1A0000}"/>
    <cellStyle name="Comma 10" xfId="732" xr:uid="{00000000-0005-0000-0000-00005D1A0000}"/>
    <cellStyle name="Comma 10 2" xfId="733" xr:uid="{00000000-0005-0000-0000-00005E1A0000}"/>
    <cellStyle name="Comma 10 2 10" xfId="734" xr:uid="{00000000-0005-0000-0000-00005F1A0000}"/>
    <cellStyle name="Comma 10 2 10 2" xfId="735" xr:uid="{00000000-0005-0000-0000-0000601A0000}"/>
    <cellStyle name="Comma 10 2 10 2 2" xfId="13316" xr:uid="{00000000-0005-0000-0000-0000611A0000}"/>
    <cellStyle name="Comma 10 2 10 2 2 2" xfId="13317" xr:uid="{00000000-0005-0000-0000-0000621A0000}"/>
    <cellStyle name="Comma 10 2 10 2 2 3" xfId="13318" xr:uid="{00000000-0005-0000-0000-0000631A0000}"/>
    <cellStyle name="Comma 10 2 10 2 2 4" xfId="13319" xr:uid="{00000000-0005-0000-0000-0000641A0000}"/>
    <cellStyle name="Comma 10 2 10 2 3" xfId="13320" xr:uid="{00000000-0005-0000-0000-0000651A0000}"/>
    <cellStyle name="Comma 10 2 10 2 3 2" xfId="13321" xr:uid="{00000000-0005-0000-0000-0000661A0000}"/>
    <cellStyle name="Comma 10 2 10 2 4" xfId="13322" xr:uid="{00000000-0005-0000-0000-0000671A0000}"/>
    <cellStyle name="Comma 10 2 10 2 5" xfId="13323" xr:uid="{00000000-0005-0000-0000-0000681A0000}"/>
    <cellStyle name="Comma 10 2 10 2 6" xfId="13324" xr:uid="{00000000-0005-0000-0000-0000691A0000}"/>
    <cellStyle name="Comma 10 2 11" xfId="736" xr:uid="{00000000-0005-0000-0000-00006A1A0000}"/>
    <cellStyle name="Comma 10 2 11 2" xfId="737" xr:uid="{00000000-0005-0000-0000-00006B1A0000}"/>
    <cellStyle name="Comma 10 2 11 2 2" xfId="13325" xr:uid="{00000000-0005-0000-0000-00006C1A0000}"/>
    <cellStyle name="Comma 10 2 11 2 2 2" xfId="13326" xr:uid="{00000000-0005-0000-0000-00006D1A0000}"/>
    <cellStyle name="Comma 10 2 11 2 2 3" xfId="13327" xr:uid="{00000000-0005-0000-0000-00006E1A0000}"/>
    <cellStyle name="Comma 10 2 11 2 2 4" xfId="13328" xr:uid="{00000000-0005-0000-0000-00006F1A0000}"/>
    <cellStyle name="Comma 10 2 11 2 3" xfId="13329" xr:uid="{00000000-0005-0000-0000-0000701A0000}"/>
    <cellStyle name="Comma 10 2 11 2 3 2" xfId="13330" xr:uid="{00000000-0005-0000-0000-0000711A0000}"/>
    <cellStyle name="Comma 10 2 11 2 4" xfId="13331" xr:uid="{00000000-0005-0000-0000-0000721A0000}"/>
    <cellStyle name="Comma 10 2 11 2 5" xfId="13332" xr:uid="{00000000-0005-0000-0000-0000731A0000}"/>
    <cellStyle name="Comma 10 2 11 2 6" xfId="13333" xr:uid="{00000000-0005-0000-0000-0000741A0000}"/>
    <cellStyle name="Comma 10 2 12" xfId="738" xr:uid="{00000000-0005-0000-0000-0000751A0000}"/>
    <cellStyle name="Comma 10 2 12 2" xfId="739" xr:uid="{00000000-0005-0000-0000-0000761A0000}"/>
    <cellStyle name="Comma 10 2 12 2 2" xfId="13334" xr:uid="{00000000-0005-0000-0000-0000771A0000}"/>
    <cellStyle name="Comma 10 2 12 2 2 2" xfId="13335" xr:uid="{00000000-0005-0000-0000-0000781A0000}"/>
    <cellStyle name="Comma 10 2 12 2 2 3" xfId="13336" xr:uid="{00000000-0005-0000-0000-0000791A0000}"/>
    <cellStyle name="Comma 10 2 12 2 2 4" xfId="13337" xr:uid="{00000000-0005-0000-0000-00007A1A0000}"/>
    <cellStyle name="Comma 10 2 12 2 3" xfId="13338" xr:uid="{00000000-0005-0000-0000-00007B1A0000}"/>
    <cellStyle name="Comma 10 2 12 2 3 2" xfId="13339" xr:uid="{00000000-0005-0000-0000-00007C1A0000}"/>
    <cellStyle name="Comma 10 2 12 2 4" xfId="13340" xr:uid="{00000000-0005-0000-0000-00007D1A0000}"/>
    <cellStyle name="Comma 10 2 12 2 5" xfId="13341" xr:uid="{00000000-0005-0000-0000-00007E1A0000}"/>
    <cellStyle name="Comma 10 2 12 2 6" xfId="13342" xr:uid="{00000000-0005-0000-0000-00007F1A0000}"/>
    <cellStyle name="Comma 10 2 13" xfId="740" xr:uid="{00000000-0005-0000-0000-0000801A0000}"/>
    <cellStyle name="Comma 10 2 13 2" xfId="741" xr:uid="{00000000-0005-0000-0000-0000811A0000}"/>
    <cellStyle name="Comma 10 2 13 2 2" xfId="13343" xr:uid="{00000000-0005-0000-0000-0000821A0000}"/>
    <cellStyle name="Comma 10 2 13 2 2 2" xfId="13344" xr:uid="{00000000-0005-0000-0000-0000831A0000}"/>
    <cellStyle name="Comma 10 2 13 2 2 3" xfId="13345" xr:uid="{00000000-0005-0000-0000-0000841A0000}"/>
    <cellStyle name="Comma 10 2 13 2 2 4" xfId="13346" xr:uid="{00000000-0005-0000-0000-0000851A0000}"/>
    <cellStyle name="Comma 10 2 13 2 3" xfId="13347" xr:uid="{00000000-0005-0000-0000-0000861A0000}"/>
    <cellStyle name="Comma 10 2 13 2 3 2" xfId="13348" xr:uid="{00000000-0005-0000-0000-0000871A0000}"/>
    <cellStyle name="Comma 10 2 13 2 4" xfId="13349" xr:uid="{00000000-0005-0000-0000-0000881A0000}"/>
    <cellStyle name="Comma 10 2 13 2 5" xfId="13350" xr:uid="{00000000-0005-0000-0000-0000891A0000}"/>
    <cellStyle name="Comma 10 2 13 2 6" xfId="13351" xr:uid="{00000000-0005-0000-0000-00008A1A0000}"/>
    <cellStyle name="Comma 10 2 14" xfId="742" xr:uid="{00000000-0005-0000-0000-00008B1A0000}"/>
    <cellStyle name="Comma 10 2 14 2" xfId="743" xr:uid="{00000000-0005-0000-0000-00008C1A0000}"/>
    <cellStyle name="Comma 10 2 14 2 2" xfId="13352" xr:uid="{00000000-0005-0000-0000-00008D1A0000}"/>
    <cellStyle name="Comma 10 2 14 2 2 2" xfId="13353" xr:uid="{00000000-0005-0000-0000-00008E1A0000}"/>
    <cellStyle name="Comma 10 2 14 2 2 3" xfId="13354" xr:uid="{00000000-0005-0000-0000-00008F1A0000}"/>
    <cellStyle name="Comma 10 2 14 2 2 4" xfId="13355" xr:uid="{00000000-0005-0000-0000-0000901A0000}"/>
    <cellStyle name="Comma 10 2 14 2 3" xfId="13356" xr:uid="{00000000-0005-0000-0000-0000911A0000}"/>
    <cellStyle name="Comma 10 2 14 2 3 2" xfId="13357" xr:uid="{00000000-0005-0000-0000-0000921A0000}"/>
    <cellStyle name="Comma 10 2 14 2 4" xfId="13358" xr:uid="{00000000-0005-0000-0000-0000931A0000}"/>
    <cellStyle name="Comma 10 2 14 2 5" xfId="13359" xr:uid="{00000000-0005-0000-0000-0000941A0000}"/>
    <cellStyle name="Comma 10 2 14 2 6" xfId="13360" xr:uid="{00000000-0005-0000-0000-0000951A0000}"/>
    <cellStyle name="Comma 10 2 15" xfId="744" xr:uid="{00000000-0005-0000-0000-0000961A0000}"/>
    <cellStyle name="Comma 10 2 15 2" xfId="745" xr:uid="{00000000-0005-0000-0000-0000971A0000}"/>
    <cellStyle name="Comma 10 2 15 2 2" xfId="13361" xr:uid="{00000000-0005-0000-0000-0000981A0000}"/>
    <cellStyle name="Comma 10 2 15 2 2 2" xfId="13362" xr:uid="{00000000-0005-0000-0000-0000991A0000}"/>
    <cellStyle name="Comma 10 2 15 2 2 3" xfId="13363" xr:uid="{00000000-0005-0000-0000-00009A1A0000}"/>
    <cellStyle name="Comma 10 2 15 2 2 4" xfId="13364" xr:uid="{00000000-0005-0000-0000-00009B1A0000}"/>
    <cellStyle name="Comma 10 2 15 2 3" xfId="13365" xr:uid="{00000000-0005-0000-0000-00009C1A0000}"/>
    <cellStyle name="Comma 10 2 15 2 3 2" xfId="13366" xr:uid="{00000000-0005-0000-0000-00009D1A0000}"/>
    <cellStyle name="Comma 10 2 15 2 4" xfId="13367" xr:uid="{00000000-0005-0000-0000-00009E1A0000}"/>
    <cellStyle name="Comma 10 2 15 2 5" xfId="13368" xr:uid="{00000000-0005-0000-0000-00009F1A0000}"/>
    <cellStyle name="Comma 10 2 15 2 6" xfId="13369" xr:uid="{00000000-0005-0000-0000-0000A01A0000}"/>
    <cellStyle name="Comma 10 2 16" xfId="746" xr:uid="{00000000-0005-0000-0000-0000A11A0000}"/>
    <cellStyle name="Comma 10 2 16 2" xfId="747" xr:uid="{00000000-0005-0000-0000-0000A21A0000}"/>
    <cellStyle name="Comma 10 2 16 2 2" xfId="13370" xr:uid="{00000000-0005-0000-0000-0000A31A0000}"/>
    <cellStyle name="Comma 10 2 16 2 2 2" xfId="13371" xr:uid="{00000000-0005-0000-0000-0000A41A0000}"/>
    <cellStyle name="Comma 10 2 16 2 2 3" xfId="13372" xr:uid="{00000000-0005-0000-0000-0000A51A0000}"/>
    <cellStyle name="Comma 10 2 16 2 2 4" xfId="13373" xr:uid="{00000000-0005-0000-0000-0000A61A0000}"/>
    <cellStyle name="Comma 10 2 16 2 3" xfId="13374" xr:uid="{00000000-0005-0000-0000-0000A71A0000}"/>
    <cellStyle name="Comma 10 2 16 2 3 2" xfId="13375" xr:uid="{00000000-0005-0000-0000-0000A81A0000}"/>
    <cellStyle name="Comma 10 2 16 2 4" xfId="13376" xr:uid="{00000000-0005-0000-0000-0000A91A0000}"/>
    <cellStyle name="Comma 10 2 16 2 5" xfId="13377" xr:uid="{00000000-0005-0000-0000-0000AA1A0000}"/>
    <cellStyle name="Comma 10 2 16 2 6" xfId="13378" xr:uid="{00000000-0005-0000-0000-0000AB1A0000}"/>
    <cellStyle name="Comma 10 2 17" xfId="748" xr:uid="{00000000-0005-0000-0000-0000AC1A0000}"/>
    <cellStyle name="Comma 10 2 17 2" xfId="749" xr:uid="{00000000-0005-0000-0000-0000AD1A0000}"/>
    <cellStyle name="Comma 10 2 17 2 2" xfId="13379" xr:uid="{00000000-0005-0000-0000-0000AE1A0000}"/>
    <cellStyle name="Comma 10 2 17 2 2 2" xfId="13380" xr:uid="{00000000-0005-0000-0000-0000AF1A0000}"/>
    <cellStyle name="Comma 10 2 17 2 2 3" xfId="13381" xr:uid="{00000000-0005-0000-0000-0000B01A0000}"/>
    <cellStyle name="Comma 10 2 17 2 2 4" xfId="13382" xr:uid="{00000000-0005-0000-0000-0000B11A0000}"/>
    <cellStyle name="Comma 10 2 17 2 3" xfId="13383" xr:uid="{00000000-0005-0000-0000-0000B21A0000}"/>
    <cellStyle name="Comma 10 2 17 2 3 2" xfId="13384" xr:uid="{00000000-0005-0000-0000-0000B31A0000}"/>
    <cellStyle name="Comma 10 2 17 2 4" xfId="13385" xr:uid="{00000000-0005-0000-0000-0000B41A0000}"/>
    <cellStyle name="Comma 10 2 17 2 5" xfId="13386" xr:uid="{00000000-0005-0000-0000-0000B51A0000}"/>
    <cellStyle name="Comma 10 2 17 2 6" xfId="13387" xr:uid="{00000000-0005-0000-0000-0000B61A0000}"/>
    <cellStyle name="Comma 10 2 18" xfId="750" xr:uid="{00000000-0005-0000-0000-0000B71A0000}"/>
    <cellStyle name="Comma 10 2 18 2" xfId="751" xr:uid="{00000000-0005-0000-0000-0000B81A0000}"/>
    <cellStyle name="Comma 10 2 18 2 2" xfId="13388" xr:uid="{00000000-0005-0000-0000-0000B91A0000}"/>
    <cellStyle name="Comma 10 2 18 2 2 2" xfId="13389" xr:uid="{00000000-0005-0000-0000-0000BA1A0000}"/>
    <cellStyle name="Comma 10 2 18 2 2 3" xfId="13390" xr:uid="{00000000-0005-0000-0000-0000BB1A0000}"/>
    <cellStyle name="Comma 10 2 18 2 2 4" xfId="13391" xr:uid="{00000000-0005-0000-0000-0000BC1A0000}"/>
    <cellStyle name="Comma 10 2 18 2 3" xfId="13392" xr:uid="{00000000-0005-0000-0000-0000BD1A0000}"/>
    <cellStyle name="Comma 10 2 18 2 3 2" xfId="13393" xr:uid="{00000000-0005-0000-0000-0000BE1A0000}"/>
    <cellStyle name="Comma 10 2 18 2 4" xfId="13394" xr:uid="{00000000-0005-0000-0000-0000BF1A0000}"/>
    <cellStyle name="Comma 10 2 18 2 5" xfId="13395" xr:uid="{00000000-0005-0000-0000-0000C01A0000}"/>
    <cellStyle name="Comma 10 2 18 2 6" xfId="13396" xr:uid="{00000000-0005-0000-0000-0000C11A0000}"/>
    <cellStyle name="Comma 10 2 19" xfId="752" xr:uid="{00000000-0005-0000-0000-0000C21A0000}"/>
    <cellStyle name="Comma 10 2 19 2" xfId="753" xr:uid="{00000000-0005-0000-0000-0000C31A0000}"/>
    <cellStyle name="Comma 10 2 19 2 2" xfId="13397" xr:uid="{00000000-0005-0000-0000-0000C41A0000}"/>
    <cellStyle name="Comma 10 2 19 2 2 2" xfId="13398" xr:uid="{00000000-0005-0000-0000-0000C51A0000}"/>
    <cellStyle name="Comma 10 2 19 2 2 3" xfId="13399" xr:uid="{00000000-0005-0000-0000-0000C61A0000}"/>
    <cellStyle name="Comma 10 2 19 2 2 4" xfId="13400" xr:uid="{00000000-0005-0000-0000-0000C71A0000}"/>
    <cellStyle name="Comma 10 2 19 2 3" xfId="13401" xr:uid="{00000000-0005-0000-0000-0000C81A0000}"/>
    <cellStyle name="Comma 10 2 19 2 3 2" xfId="13402" xr:uid="{00000000-0005-0000-0000-0000C91A0000}"/>
    <cellStyle name="Comma 10 2 19 2 4" xfId="13403" xr:uid="{00000000-0005-0000-0000-0000CA1A0000}"/>
    <cellStyle name="Comma 10 2 19 2 5" xfId="13404" xr:uid="{00000000-0005-0000-0000-0000CB1A0000}"/>
    <cellStyle name="Comma 10 2 19 2 6" xfId="13405" xr:uid="{00000000-0005-0000-0000-0000CC1A0000}"/>
    <cellStyle name="Comma 10 2 2" xfId="754" xr:uid="{00000000-0005-0000-0000-0000CD1A0000}"/>
    <cellStyle name="Comma 10 2 2 2" xfId="755" xr:uid="{00000000-0005-0000-0000-0000CE1A0000}"/>
    <cellStyle name="Comma 10 2 2 2 2" xfId="13406" xr:uid="{00000000-0005-0000-0000-0000CF1A0000}"/>
    <cellStyle name="Comma 10 2 2 2 2 2" xfId="13407" xr:uid="{00000000-0005-0000-0000-0000D01A0000}"/>
    <cellStyle name="Comma 10 2 2 2 2 3" xfId="13408" xr:uid="{00000000-0005-0000-0000-0000D11A0000}"/>
    <cellStyle name="Comma 10 2 2 2 2 4" xfId="13409" xr:uid="{00000000-0005-0000-0000-0000D21A0000}"/>
    <cellStyle name="Comma 10 2 2 2 3" xfId="13410" xr:uid="{00000000-0005-0000-0000-0000D31A0000}"/>
    <cellStyle name="Comma 10 2 2 2 3 2" xfId="13411" xr:uid="{00000000-0005-0000-0000-0000D41A0000}"/>
    <cellStyle name="Comma 10 2 2 2 4" xfId="13412" xr:uid="{00000000-0005-0000-0000-0000D51A0000}"/>
    <cellStyle name="Comma 10 2 2 2 5" xfId="13413" xr:uid="{00000000-0005-0000-0000-0000D61A0000}"/>
    <cellStyle name="Comma 10 2 2 2 6" xfId="13414" xr:uid="{00000000-0005-0000-0000-0000D71A0000}"/>
    <cellStyle name="Comma 10 2 20" xfId="756" xr:uid="{00000000-0005-0000-0000-0000D81A0000}"/>
    <cellStyle name="Comma 10 2 20 2" xfId="757" xr:uid="{00000000-0005-0000-0000-0000D91A0000}"/>
    <cellStyle name="Comma 10 2 20 2 2" xfId="13415" xr:uid="{00000000-0005-0000-0000-0000DA1A0000}"/>
    <cellStyle name="Comma 10 2 20 2 2 2" xfId="13416" xr:uid="{00000000-0005-0000-0000-0000DB1A0000}"/>
    <cellStyle name="Comma 10 2 20 2 2 3" xfId="13417" xr:uid="{00000000-0005-0000-0000-0000DC1A0000}"/>
    <cellStyle name="Comma 10 2 20 2 2 4" xfId="13418" xr:uid="{00000000-0005-0000-0000-0000DD1A0000}"/>
    <cellStyle name="Comma 10 2 20 2 3" xfId="13419" xr:uid="{00000000-0005-0000-0000-0000DE1A0000}"/>
    <cellStyle name="Comma 10 2 20 2 3 2" xfId="13420" xr:uid="{00000000-0005-0000-0000-0000DF1A0000}"/>
    <cellStyle name="Comma 10 2 20 2 4" xfId="13421" xr:uid="{00000000-0005-0000-0000-0000E01A0000}"/>
    <cellStyle name="Comma 10 2 20 2 5" xfId="13422" xr:uid="{00000000-0005-0000-0000-0000E11A0000}"/>
    <cellStyle name="Comma 10 2 20 2 6" xfId="13423" xr:uid="{00000000-0005-0000-0000-0000E21A0000}"/>
    <cellStyle name="Comma 10 2 21" xfId="13424" xr:uid="{00000000-0005-0000-0000-0000E31A0000}"/>
    <cellStyle name="Comma 10 2 3" xfId="758" xr:uid="{00000000-0005-0000-0000-0000E41A0000}"/>
    <cellStyle name="Comma 10 2 3 2" xfId="759" xr:uid="{00000000-0005-0000-0000-0000E51A0000}"/>
    <cellStyle name="Comma 10 2 3 2 2" xfId="13425" xr:uid="{00000000-0005-0000-0000-0000E61A0000}"/>
    <cellStyle name="Comma 10 2 3 2 2 2" xfId="13426" xr:uid="{00000000-0005-0000-0000-0000E71A0000}"/>
    <cellStyle name="Comma 10 2 3 2 2 3" xfId="13427" xr:uid="{00000000-0005-0000-0000-0000E81A0000}"/>
    <cellStyle name="Comma 10 2 3 2 2 4" xfId="13428" xr:uid="{00000000-0005-0000-0000-0000E91A0000}"/>
    <cellStyle name="Comma 10 2 3 2 3" xfId="13429" xr:uid="{00000000-0005-0000-0000-0000EA1A0000}"/>
    <cellStyle name="Comma 10 2 3 2 3 2" xfId="13430" xr:uid="{00000000-0005-0000-0000-0000EB1A0000}"/>
    <cellStyle name="Comma 10 2 3 2 4" xfId="13431" xr:uid="{00000000-0005-0000-0000-0000EC1A0000}"/>
    <cellStyle name="Comma 10 2 3 2 5" xfId="13432" xr:uid="{00000000-0005-0000-0000-0000ED1A0000}"/>
    <cellStyle name="Comma 10 2 3 2 6" xfId="13433" xr:uid="{00000000-0005-0000-0000-0000EE1A0000}"/>
    <cellStyle name="Comma 10 2 4" xfId="760" xr:uid="{00000000-0005-0000-0000-0000EF1A0000}"/>
    <cellStyle name="Comma 10 2 4 2" xfId="761" xr:uid="{00000000-0005-0000-0000-0000F01A0000}"/>
    <cellStyle name="Comma 10 2 4 2 2" xfId="13434" xr:uid="{00000000-0005-0000-0000-0000F11A0000}"/>
    <cellStyle name="Comma 10 2 4 2 2 2" xfId="13435" xr:uid="{00000000-0005-0000-0000-0000F21A0000}"/>
    <cellStyle name="Comma 10 2 4 2 2 3" xfId="13436" xr:uid="{00000000-0005-0000-0000-0000F31A0000}"/>
    <cellStyle name="Comma 10 2 4 2 2 4" xfId="13437" xr:uid="{00000000-0005-0000-0000-0000F41A0000}"/>
    <cellStyle name="Comma 10 2 4 2 3" xfId="13438" xr:uid="{00000000-0005-0000-0000-0000F51A0000}"/>
    <cellStyle name="Comma 10 2 4 2 3 2" xfId="13439" xr:uid="{00000000-0005-0000-0000-0000F61A0000}"/>
    <cellStyle name="Comma 10 2 4 2 4" xfId="13440" xr:uid="{00000000-0005-0000-0000-0000F71A0000}"/>
    <cellStyle name="Comma 10 2 4 2 5" xfId="13441" xr:uid="{00000000-0005-0000-0000-0000F81A0000}"/>
    <cellStyle name="Comma 10 2 4 2 6" xfId="13442" xr:uid="{00000000-0005-0000-0000-0000F91A0000}"/>
    <cellStyle name="Comma 10 2 5" xfId="762" xr:uid="{00000000-0005-0000-0000-0000FA1A0000}"/>
    <cellStyle name="Comma 10 2 5 2" xfId="763" xr:uid="{00000000-0005-0000-0000-0000FB1A0000}"/>
    <cellStyle name="Comma 10 2 5 2 2" xfId="13443" xr:uid="{00000000-0005-0000-0000-0000FC1A0000}"/>
    <cellStyle name="Comma 10 2 5 2 2 2" xfId="13444" xr:uid="{00000000-0005-0000-0000-0000FD1A0000}"/>
    <cellStyle name="Comma 10 2 5 2 2 3" xfId="13445" xr:uid="{00000000-0005-0000-0000-0000FE1A0000}"/>
    <cellStyle name="Comma 10 2 5 2 2 4" xfId="13446" xr:uid="{00000000-0005-0000-0000-0000FF1A0000}"/>
    <cellStyle name="Comma 10 2 5 2 3" xfId="13447" xr:uid="{00000000-0005-0000-0000-0000001B0000}"/>
    <cellStyle name="Comma 10 2 5 2 3 2" xfId="13448" xr:uid="{00000000-0005-0000-0000-0000011B0000}"/>
    <cellStyle name="Comma 10 2 5 2 4" xfId="13449" xr:uid="{00000000-0005-0000-0000-0000021B0000}"/>
    <cellStyle name="Comma 10 2 5 2 5" xfId="13450" xr:uid="{00000000-0005-0000-0000-0000031B0000}"/>
    <cellStyle name="Comma 10 2 5 2 6" xfId="13451" xr:uid="{00000000-0005-0000-0000-0000041B0000}"/>
    <cellStyle name="Comma 10 2 6" xfId="764" xr:uid="{00000000-0005-0000-0000-0000051B0000}"/>
    <cellStyle name="Comma 10 2 6 2" xfId="765" xr:uid="{00000000-0005-0000-0000-0000061B0000}"/>
    <cellStyle name="Comma 10 2 6 2 2" xfId="13452" xr:uid="{00000000-0005-0000-0000-0000071B0000}"/>
    <cellStyle name="Comma 10 2 6 2 2 2" xfId="13453" xr:uid="{00000000-0005-0000-0000-0000081B0000}"/>
    <cellStyle name="Comma 10 2 6 2 2 3" xfId="13454" xr:uid="{00000000-0005-0000-0000-0000091B0000}"/>
    <cellStyle name="Comma 10 2 6 2 2 4" xfId="13455" xr:uid="{00000000-0005-0000-0000-00000A1B0000}"/>
    <cellStyle name="Comma 10 2 6 2 3" xfId="13456" xr:uid="{00000000-0005-0000-0000-00000B1B0000}"/>
    <cellStyle name="Comma 10 2 6 2 3 2" xfId="13457" xr:uid="{00000000-0005-0000-0000-00000C1B0000}"/>
    <cellStyle name="Comma 10 2 6 2 4" xfId="13458" xr:uid="{00000000-0005-0000-0000-00000D1B0000}"/>
    <cellStyle name="Comma 10 2 6 2 5" xfId="13459" xr:uid="{00000000-0005-0000-0000-00000E1B0000}"/>
    <cellStyle name="Comma 10 2 6 2 6" xfId="13460" xr:uid="{00000000-0005-0000-0000-00000F1B0000}"/>
    <cellStyle name="Comma 10 2 7" xfId="766" xr:uid="{00000000-0005-0000-0000-0000101B0000}"/>
    <cellStyle name="Comma 10 2 7 2" xfId="767" xr:uid="{00000000-0005-0000-0000-0000111B0000}"/>
    <cellStyle name="Comma 10 2 7 2 2" xfId="13461" xr:uid="{00000000-0005-0000-0000-0000121B0000}"/>
    <cellStyle name="Comma 10 2 7 2 2 2" xfId="13462" xr:uid="{00000000-0005-0000-0000-0000131B0000}"/>
    <cellStyle name="Comma 10 2 7 2 2 3" xfId="13463" xr:uid="{00000000-0005-0000-0000-0000141B0000}"/>
    <cellStyle name="Comma 10 2 7 2 2 4" xfId="13464" xr:uid="{00000000-0005-0000-0000-0000151B0000}"/>
    <cellStyle name="Comma 10 2 7 2 3" xfId="13465" xr:uid="{00000000-0005-0000-0000-0000161B0000}"/>
    <cellStyle name="Comma 10 2 7 2 3 2" xfId="13466" xr:uid="{00000000-0005-0000-0000-0000171B0000}"/>
    <cellStyle name="Comma 10 2 7 2 4" xfId="13467" xr:uid="{00000000-0005-0000-0000-0000181B0000}"/>
    <cellStyle name="Comma 10 2 7 2 5" xfId="13468" xr:uid="{00000000-0005-0000-0000-0000191B0000}"/>
    <cellStyle name="Comma 10 2 7 2 6" xfId="13469" xr:uid="{00000000-0005-0000-0000-00001A1B0000}"/>
    <cellStyle name="Comma 10 2 8" xfId="768" xr:uid="{00000000-0005-0000-0000-00001B1B0000}"/>
    <cellStyle name="Comma 10 2 8 2" xfId="769" xr:uid="{00000000-0005-0000-0000-00001C1B0000}"/>
    <cellStyle name="Comma 10 2 8 2 2" xfId="13470" xr:uid="{00000000-0005-0000-0000-00001D1B0000}"/>
    <cellStyle name="Comma 10 2 8 2 2 2" xfId="13471" xr:uid="{00000000-0005-0000-0000-00001E1B0000}"/>
    <cellStyle name="Comma 10 2 8 2 2 3" xfId="13472" xr:uid="{00000000-0005-0000-0000-00001F1B0000}"/>
    <cellStyle name="Comma 10 2 8 2 2 4" xfId="13473" xr:uid="{00000000-0005-0000-0000-0000201B0000}"/>
    <cellStyle name="Comma 10 2 8 2 3" xfId="13474" xr:uid="{00000000-0005-0000-0000-0000211B0000}"/>
    <cellStyle name="Comma 10 2 8 2 3 2" xfId="13475" xr:uid="{00000000-0005-0000-0000-0000221B0000}"/>
    <cellStyle name="Comma 10 2 8 2 4" xfId="13476" xr:uid="{00000000-0005-0000-0000-0000231B0000}"/>
    <cellStyle name="Comma 10 2 8 2 5" xfId="13477" xr:uid="{00000000-0005-0000-0000-0000241B0000}"/>
    <cellStyle name="Comma 10 2 8 2 6" xfId="13478" xr:uid="{00000000-0005-0000-0000-0000251B0000}"/>
    <cellStyle name="Comma 10 2 9" xfId="770" xr:uid="{00000000-0005-0000-0000-0000261B0000}"/>
    <cellStyle name="Comma 10 2 9 2" xfId="771" xr:uid="{00000000-0005-0000-0000-0000271B0000}"/>
    <cellStyle name="Comma 10 2 9 2 2" xfId="13479" xr:uid="{00000000-0005-0000-0000-0000281B0000}"/>
    <cellStyle name="Comma 10 2 9 2 2 2" xfId="13480" xr:uid="{00000000-0005-0000-0000-0000291B0000}"/>
    <cellStyle name="Comma 10 2 9 2 2 3" xfId="13481" xr:uid="{00000000-0005-0000-0000-00002A1B0000}"/>
    <cellStyle name="Comma 10 2 9 2 2 4" xfId="13482" xr:uid="{00000000-0005-0000-0000-00002B1B0000}"/>
    <cellStyle name="Comma 10 2 9 2 3" xfId="13483" xr:uid="{00000000-0005-0000-0000-00002C1B0000}"/>
    <cellStyle name="Comma 10 2 9 2 3 2" xfId="13484" xr:uid="{00000000-0005-0000-0000-00002D1B0000}"/>
    <cellStyle name="Comma 10 2 9 2 4" xfId="13485" xr:uid="{00000000-0005-0000-0000-00002E1B0000}"/>
    <cellStyle name="Comma 10 2 9 2 5" xfId="13486" xr:uid="{00000000-0005-0000-0000-00002F1B0000}"/>
    <cellStyle name="Comma 10 2 9 2 6" xfId="13487" xr:uid="{00000000-0005-0000-0000-0000301B0000}"/>
    <cellStyle name="Comma 10 3" xfId="772" xr:uid="{00000000-0005-0000-0000-0000311B0000}"/>
    <cellStyle name="Comma 10 3 2" xfId="773" xr:uid="{00000000-0005-0000-0000-0000321B0000}"/>
    <cellStyle name="Comma 10 3 2 2" xfId="13488" xr:uid="{00000000-0005-0000-0000-0000331B0000}"/>
    <cellStyle name="Comma 10 3 2 3" xfId="13489" xr:uid="{00000000-0005-0000-0000-0000341B0000}"/>
    <cellStyle name="Comma 10 3 2 3 2" xfId="13490" xr:uid="{00000000-0005-0000-0000-0000351B0000}"/>
    <cellStyle name="Comma 10 3 2 3 2 2" xfId="13491" xr:uid="{00000000-0005-0000-0000-0000361B0000}"/>
    <cellStyle name="Comma 10 3 2 4" xfId="13492" xr:uid="{00000000-0005-0000-0000-0000371B0000}"/>
    <cellStyle name="Comma 10 3 2 4 2" xfId="13493" xr:uid="{00000000-0005-0000-0000-0000381B0000}"/>
    <cellStyle name="Comma 10 3 3" xfId="774" xr:uid="{00000000-0005-0000-0000-0000391B0000}"/>
    <cellStyle name="Comma 10 3 4" xfId="775" xr:uid="{00000000-0005-0000-0000-00003A1B0000}"/>
    <cellStyle name="Comma 10 3 4 2" xfId="13494" xr:uid="{00000000-0005-0000-0000-00003B1B0000}"/>
    <cellStyle name="Comma 10 3 4 3" xfId="13495" xr:uid="{00000000-0005-0000-0000-00003C1B0000}"/>
    <cellStyle name="Comma 10 3 4 4" xfId="13496" xr:uid="{00000000-0005-0000-0000-00003D1B0000}"/>
    <cellStyle name="Comma 10 3 5" xfId="776" xr:uid="{00000000-0005-0000-0000-00003E1B0000}"/>
    <cellStyle name="Comma 10 3 6" xfId="777" xr:uid="{00000000-0005-0000-0000-00003F1B0000}"/>
    <cellStyle name="Comma 10 3 7" xfId="778" xr:uid="{00000000-0005-0000-0000-0000401B0000}"/>
    <cellStyle name="Comma 10 3 7 2" xfId="13497" xr:uid="{00000000-0005-0000-0000-0000411B0000}"/>
    <cellStyle name="Comma 10 3 7 2 2" xfId="13498" xr:uid="{00000000-0005-0000-0000-0000421B0000}"/>
    <cellStyle name="Comma 10 3 7 2 3" xfId="13499" xr:uid="{00000000-0005-0000-0000-0000431B0000}"/>
    <cellStyle name="Comma 10 3 7 3" xfId="13500" xr:uid="{00000000-0005-0000-0000-0000441B0000}"/>
    <cellStyle name="Comma 10 3 7 4" xfId="13501" xr:uid="{00000000-0005-0000-0000-0000451B0000}"/>
    <cellStyle name="Comma 10 3 7 5" xfId="13502" xr:uid="{00000000-0005-0000-0000-0000461B0000}"/>
    <cellStyle name="Comma 10 3 7 6" xfId="13503" xr:uid="{00000000-0005-0000-0000-0000471B0000}"/>
    <cellStyle name="Comma 10 3 8" xfId="13504" xr:uid="{00000000-0005-0000-0000-0000481B0000}"/>
    <cellStyle name="Comma 10 3 8 2" xfId="13505" xr:uid="{00000000-0005-0000-0000-0000491B0000}"/>
    <cellStyle name="Comma 10 3 8 2 2" xfId="13506" xr:uid="{00000000-0005-0000-0000-00004A1B0000}"/>
    <cellStyle name="Comma 10 3 9" xfId="13507" xr:uid="{00000000-0005-0000-0000-00004B1B0000}"/>
    <cellStyle name="Comma 10 3 9 2" xfId="13508" xr:uid="{00000000-0005-0000-0000-00004C1B0000}"/>
    <cellStyle name="Comma 10 4" xfId="779" xr:uid="{00000000-0005-0000-0000-00004D1B0000}"/>
    <cellStyle name="Comma 10 4 2" xfId="780" xr:uid="{00000000-0005-0000-0000-00004E1B0000}"/>
    <cellStyle name="Comma 10 4 2 2" xfId="13509" xr:uid="{00000000-0005-0000-0000-00004F1B0000}"/>
    <cellStyle name="Comma 10 4 2 2 2" xfId="13510" xr:uid="{00000000-0005-0000-0000-0000501B0000}"/>
    <cellStyle name="Comma 10 4 2 2 3" xfId="13511" xr:uid="{00000000-0005-0000-0000-0000511B0000}"/>
    <cellStyle name="Comma 10 4 2 2 4" xfId="13512" xr:uid="{00000000-0005-0000-0000-0000521B0000}"/>
    <cellStyle name="Comma 10 4 2 3" xfId="13513" xr:uid="{00000000-0005-0000-0000-0000531B0000}"/>
    <cellStyle name="Comma 10 4 2 3 2" xfId="13514" xr:uid="{00000000-0005-0000-0000-0000541B0000}"/>
    <cellStyle name="Comma 10 4 2 4" xfId="13515" xr:uid="{00000000-0005-0000-0000-0000551B0000}"/>
    <cellStyle name="Comma 10 4 2 5" xfId="13516" xr:uid="{00000000-0005-0000-0000-0000561B0000}"/>
    <cellStyle name="Comma 10 4 2 6" xfId="13517" xr:uid="{00000000-0005-0000-0000-0000571B0000}"/>
    <cellStyle name="Comma 10 5" xfId="781" xr:uid="{00000000-0005-0000-0000-0000581B0000}"/>
    <cellStyle name="Comma 10 6" xfId="782" xr:uid="{00000000-0005-0000-0000-0000591B0000}"/>
    <cellStyle name="Comma 10 7" xfId="783" xr:uid="{00000000-0005-0000-0000-00005A1B0000}"/>
    <cellStyle name="Comma 10 8" xfId="13518" xr:uid="{00000000-0005-0000-0000-00005B1B0000}"/>
    <cellStyle name="Comma 100" xfId="784" xr:uid="{00000000-0005-0000-0000-00005C1B0000}"/>
    <cellStyle name="Comma 100 2" xfId="13519" xr:uid="{00000000-0005-0000-0000-00005D1B0000}"/>
    <cellStyle name="Comma 101" xfId="13520" xr:uid="{00000000-0005-0000-0000-00005E1B0000}"/>
    <cellStyle name="Comma 102" xfId="13521" xr:uid="{00000000-0005-0000-0000-00005F1B0000}"/>
    <cellStyle name="Comma 103" xfId="13522" xr:uid="{00000000-0005-0000-0000-0000601B0000}"/>
    <cellStyle name="Comma 104" xfId="13523" xr:uid="{00000000-0005-0000-0000-0000611B0000}"/>
    <cellStyle name="Comma 105" xfId="13524" xr:uid="{00000000-0005-0000-0000-0000621B0000}"/>
    <cellStyle name="Comma 106" xfId="13525" xr:uid="{00000000-0005-0000-0000-0000631B0000}"/>
    <cellStyle name="Comma 107" xfId="13526" xr:uid="{00000000-0005-0000-0000-0000641B0000}"/>
    <cellStyle name="Comma 108" xfId="13527" xr:uid="{00000000-0005-0000-0000-0000651B0000}"/>
    <cellStyle name="Comma 109" xfId="13528" xr:uid="{00000000-0005-0000-0000-0000661B0000}"/>
    <cellStyle name="Comma 11" xfId="785" xr:uid="{00000000-0005-0000-0000-0000671B0000}"/>
    <cellStyle name="Comma 11 2" xfId="786" xr:uid="{00000000-0005-0000-0000-0000681B0000}"/>
    <cellStyle name="Comma 11 2 2" xfId="787" xr:uid="{00000000-0005-0000-0000-0000691B0000}"/>
    <cellStyle name="Comma 11 2 2 2" xfId="13529" xr:uid="{00000000-0005-0000-0000-00006A1B0000}"/>
    <cellStyle name="Comma 11 2 3" xfId="788" xr:uid="{00000000-0005-0000-0000-00006B1B0000}"/>
    <cellStyle name="Comma 11 2 4" xfId="789" xr:uid="{00000000-0005-0000-0000-00006C1B0000}"/>
    <cellStyle name="Comma 11 2 5" xfId="790" xr:uid="{00000000-0005-0000-0000-00006D1B0000}"/>
    <cellStyle name="Comma 11 2 6" xfId="791" xr:uid="{00000000-0005-0000-0000-00006E1B0000}"/>
    <cellStyle name="Comma 11 3" xfId="792" xr:uid="{00000000-0005-0000-0000-00006F1B0000}"/>
    <cellStyle name="Comma 11 3 2" xfId="13530" xr:uid="{00000000-0005-0000-0000-0000701B0000}"/>
    <cellStyle name="Comma 11 4" xfId="793" xr:uid="{00000000-0005-0000-0000-0000711B0000}"/>
    <cellStyle name="Comma 11 4 2" xfId="13531" xr:uid="{00000000-0005-0000-0000-0000721B0000}"/>
    <cellStyle name="Comma 11 4 2 2" xfId="13532" xr:uid="{00000000-0005-0000-0000-0000731B0000}"/>
    <cellStyle name="Comma 11 4 3" xfId="13533" xr:uid="{00000000-0005-0000-0000-0000741B0000}"/>
    <cellStyle name="Comma 11 4 3 2" xfId="13534" xr:uid="{00000000-0005-0000-0000-0000751B0000}"/>
    <cellStyle name="Comma 11 5" xfId="794" xr:uid="{00000000-0005-0000-0000-0000761B0000}"/>
    <cellStyle name="Comma 11 5 2" xfId="13535" xr:uid="{00000000-0005-0000-0000-0000771B0000}"/>
    <cellStyle name="Comma 11 5 3" xfId="13536" xr:uid="{00000000-0005-0000-0000-0000781B0000}"/>
    <cellStyle name="Comma 11 6" xfId="795" xr:uid="{00000000-0005-0000-0000-0000791B0000}"/>
    <cellStyle name="Comma 11 6 2" xfId="13537" xr:uid="{00000000-0005-0000-0000-00007A1B0000}"/>
    <cellStyle name="Comma 11 7" xfId="796" xr:uid="{00000000-0005-0000-0000-00007B1B0000}"/>
    <cellStyle name="Comma 11 8" xfId="797" xr:uid="{00000000-0005-0000-0000-00007C1B0000}"/>
    <cellStyle name="Comma 11 9" xfId="13538" xr:uid="{00000000-0005-0000-0000-00007D1B0000}"/>
    <cellStyle name="Comma 11 9 2" xfId="13539" xr:uid="{00000000-0005-0000-0000-00007E1B0000}"/>
    <cellStyle name="Comma 110" xfId="13540" xr:uid="{00000000-0005-0000-0000-00007F1B0000}"/>
    <cellStyle name="Comma 111" xfId="13541" xr:uid="{00000000-0005-0000-0000-0000801B0000}"/>
    <cellStyle name="Comma 112" xfId="13542" xr:uid="{00000000-0005-0000-0000-0000811B0000}"/>
    <cellStyle name="Comma 113" xfId="13543" xr:uid="{00000000-0005-0000-0000-0000821B0000}"/>
    <cellStyle name="Comma 114" xfId="13544" xr:uid="{00000000-0005-0000-0000-0000831B0000}"/>
    <cellStyle name="Comma 115" xfId="13545" xr:uid="{00000000-0005-0000-0000-0000841B0000}"/>
    <cellStyle name="Comma 116" xfId="13546" xr:uid="{00000000-0005-0000-0000-0000851B0000}"/>
    <cellStyle name="Comma 117" xfId="13547" xr:uid="{00000000-0005-0000-0000-0000861B0000}"/>
    <cellStyle name="Comma 118" xfId="13548" xr:uid="{00000000-0005-0000-0000-0000871B0000}"/>
    <cellStyle name="Comma 119" xfId="13549" xr:uid="{00000000-0005-0000-0000-0000881B0000}"/>
    <cellStyle name="Comma 119 2" xfId="13550" xr:uid="{00000000-0005-0000-0000-0000891B0000}"/>
    <cellStyle name="Comma 12" xfId="798" xr:uid="{00000000-0005-0000-0000-00008A1B0000}"/>
    <cellStyle name="Comma 12 2" xfId="799" xr:uid="{00000000-0005-0000-0000-00008B1B0000}"/>
    <cellStyle name="Comma 12 2 2" xfId="13551" xr:uid="{00000000-0005-0000-0000-00008C1B0000}"/>
    <cellStyle name="Comma 12 3" xfId="800" xr:uid="{00000000-0005-0000-0000-00008D1B0000}"/>
    <cellStyle name="Comma 12 3 2" xfId="13552" xr:uid="{00000000-0005-0000-0000-00008E1B0000}"/>
    <cellStyle name="Comma 12 3 3" xfId="13553" xr:uid="{00000000-0005-0000-0000-00008F1B0000}"/>
    <cellStyle name="Comma 12 3 4" xfId="13554" xr:uid="{00000000-0005-0000-0000-0000901B0000}"/>
    <cellStyle name="Comma 12 4" xfId="801" xr:uid="{00000000-0005-0000-0000-0000911B0000}"/>
    <cellStyle name="Comma 12 4 2" xfId="13555" xr:uid="{00000000-0005-0000-0000-0000921B0000}"/>
    <cellStyle name="Comma 12 5" xfId="802" xr:uid="{00000000-0005-0000-0000-0000931B0000}"/>
    <cellStyle name="Comma 12 5 2" xfId="13556" xr:uid="{00000000-0005-0000-0000-0000941B0000}"/>
    <cellStyle name="Comma 12 6" xfId="13557" xr:uid="{00000000-0005-0000-0000-0000951B0000}"/>
    <cellStyle name="Comma 12 7" xfId="13558" xr:uid="{00000000-0005-0000-0000-0000961B0000}"/>
    <cellStyle name="Comma 120" xfId="13559" xr:uid="{00000000-0005-0000-0000-0000971B0000}"/>
    <cellStyle name="Comma 121" xfId="13560" xr:uid="{00000000-0005-0000-0000-0000981B0000}"/>
    <cellStyle name="Comma 121 2" xfId="13561" xr:uid="{00000000-0005-0000-0000-0000991B0000}"/>
    <cellStyle name="Comma 122" xfId="13562" xr:uid="{00000000-0005-0000-0000-00009A1B0000}"/>
    <cellStyle name="Comma 122 2" xfId="13563" xr:uid="{00000000-0005-0000-0000-00009B1B0000}"/>
    <cellStyle name="Comma 123" xfId="13564" xr:uid="{00000000-0005-0000-0000-00009C1B0000}"/>
    <cellStyle name="Comma 123 2" xfId="13565" xr:uid="{00000000-0005-0000-0000-00009D1B0000}"/>
    <cellStyle name="Comma 124" xfId="13566" xr:uid="{00000000-0005-0000-0000-00009E1B0000}"/>
    <cellStyle name="Comma 125" xfId="13567" xr:uid="{00000000-0005-0000-0000-00009F1B0000}"/>
    <cellStyle name="Comma 126" xfId="13568" xr:uid="{00000000-0005-0000-0000-0000A01B0000}"/>
    <cellStyle name="Comma 127" xfId="13569" xr:uid="{00000000-0005-0000-0000-0000A11B0000}"/>
    <cellStyle name="Comma 128" xfId="13570" xr:uid="{00000000-0005-0000-0000-0000A21B0000}"/>
    <cellStyle name="Comma 129" xfId="13571" xr:uid="{00000000-0005-0000-0000-0000A31B0000}"/>
    <cellStyle name="Comma 13" xfId="803" xr:uid="{00000000-0005-0000-0000-0000A41B0000}"/>
    <cellStyle name="Comma 13 10" xfId="804" xr:uid="{00000000-0005-0000-0000-0000A51B0000}"/>
    <cellStyle name="Comma 13 10 2" xfId="805" xr:uid="{00000000-0005-0000-0000-0000A61B0000}"/>
    <cellStyle name="Comma 13 10 2 2" xfId="13572" xr:uid="{00000000-0005-0000-0000-0000A71B0000}"/>
    <cellStyle name="Comma 13 10 2 2 2" xfId="13573" xr:uid="{00000000-0005-0000-0000-0000A81B0000}"/>
    <cellStyle name="Comma 13 10 2 2 3" xfId="13574" xr:uid="{00000000-0005-0000-0000-0000A91B0000}"/>
    <cellStyle name="Comma 13 10 2 2 4" xfId="13575" xr:uid="{00000000-0005-0000-0000-0000AA1B0000}"/>
    <cellStyle name="Comma 13 10 2 3" xfId="13576" xr:uid="{00000000-0005-0000-0000-0000AB1B0000}"/>
    <cellStyle name="Comma 13 10 2 3 2" xfId="13577" xr:uid="{00000000-0005-0000-0000-0000AC1B0000}"/>
    <cellStyle name="Comma 13 10 2 4" xfId="13578" xr:uid="{00000000-0005-0000-0000-0000AD1B0000}"/>
    <cellStyle name="Comma 13 10 2 5" xfId="13579" xr:uid="{00000000-0005-0000-0000-0000AE1B0000}"/>
    <cellStyle name="Comma 13 10 2 6" xfId="13580" xr:uid="{00000000-0005-0000-0000-0000AF1B0000}"/>
    <cellStyle name="Comma 13 11" xfId="806" xr:uid="{00000000-0005-0000-0000-0000B01B0000}"/>
    <cellStyle name="Comma 13 11 2" xfId="807" xr:uid="{00000000-0005-0000-0000-0000B11B0000}"/>
    <cellStyle name="Comma 13 11 2 2" xfId="13581" xr:uid="{00000000-0005-0000-0000-0000B21B0000}"/>
    <cellStyle name="Comma 13 11 2 2 2" xfId="13582" xr:uid="{00000000-0005-0000-0000-0000B31B0000}"/>
    <cellStyle name="Comma 13 11 2 2 3" xfId="13583" xr:uid="{00000000-0005-0000-0000-0000B41B0000}"/>
    <cellStyle name="Comma 13 11 2 2 4" xfId="13584" xr:uid="{00000000-0005-0000-0000-0000B51B0000}"/>
    <cellStyle name="Comma 13 11 2 3" xfId="13585" xr:uid="{00000000-0005-0000-0000-0000B61B0000}"/>
    <cellStyle name="Comma 13 11 2 3 2" xfId="13586" xr:uid="{00000000-0005-0000-0000-0000B71B0000}"/>
    <cellStyle name="Comma 13 11 2 4" xfId="13587" xr:uid="{00000000-0005-0000-0000-0000B81B0000}"/>
    <cellStyle name="Comma 13 11 2 5" xfId="13588" xr:uid="{00000000-0005-0000-0000-0000B91B0000}"/>
    <cellStyle name="Comma 13 11 2 6" xfId="13589" xr:uid="{00000000-0005-0000-0000-0000BA1B0000}"/>
    <cellStyle name="Comma 13 12" xfId="808" xr:uid="{00000000-0005-0000-0000-0000BB1B0000}"/>
    <cellStyle name="Comma 13 12 2" xfId="809" xr:uid="{00000000-0005-0000-0000-0000BC1B0000}"/>
    <cellStyle name="Comma 13 12 2 2" xfId="13590" xr:uid="{00000000-0005-0000-0000-0000BD1B0000}"/>
    <cellStyle name="Comma 13 12 2 2 2" xfId="13591" xr:uid="{00000000-0005-0000-0000-0000BE1B0000}"/>
    <cellStyle name="Comma 13 12 2 2 3" xfId="13592" xr:uid="{00000000-0005-0000-0000-0000BF1B0000}"/>
    <cellStyle name="Comma 13 12 2 2 4" xfId="13593" xr:uid="{00000000-0005-0000-0000-0000C01B0000}"/>
    <cellStyle name="Comma 13 12 2 3" xfId="13594" xr:uid="{00000000-0005-0000-0000-0000C11B0000}"/>
    <cellStyle name="Comma 13 12 2 3 2" xfId="13595" xr:uid="{00000000-0005-0000-0000-0000C21B0000}"/>
    <cellStyle name="Comma 13 12 2 4" xfId="13596" xr:uid="{00000000-0005-0000-0000-0000C31B0000}"/>
    <cellStyle name="Comma 13 12 2 5" xfId="13597" xr:uid="{00000000-0005-0000-0000-0000C41B0000}"/>
    <cellStyle name="Comma 13 12 2 6" xfId="13598" xr:uid="{00000000-0005-0000-0000-0000C51B0000}"/>
    <cellStyle name="Comma 13 13" xfId="810" xr:uid="{00000000-0005-0000-0000-0000C61B0000}"/>
    <cellStyle name="Comma 13 13 2" xfId="811" xr:uid="{00000000-0005-0000-0000-0000C71B0000}"/>
    <cellStyle name="Comma 13 13 2 2" xfId="13599" xr:uid="{00000000-0005-0000-0000-0000C81B0000}"/>
    <cellStyle name="Comma 13 13 2 2 2" xfId="13600" xr:uid="{00000000-0005-0000-0000-0000C91B0000}"/>
    <cellStyle name="Comma 13 13 2 2 3" xfId="13601" xr:uid="{00000000-0005-0000-0000-0000CA1B0000}"/>
    <cellStyle name="Comma 13 13 2 2 4" xfId="13602" xr:uid="{00000000-0005-0000-0000-0000CB1B0000}"/>
    <cellStyle name="Comma 13 13 2 3" xfId="13603" xr:uid="{00000000-0005-0000-0000-0000CC1B0000}"/>
    <cellStyle name="Comma 13 13 2 3 2" xfId="13604" xr:uid="{00000000-0005-0000-0000-0000CD1B0000}"/>
    <cellStyle name="Comma 13 13 2 4" xfId="13605" xr:uid="{00000000-0005-0000-0000-0000CE1B0000}"/>
    <cellStyle name="Comma 13 13 2 5" xfId="13606" xr:uid="{00000000-0005-0000-0000-0000CF1B0000}"/>
    <cellStyle name="Comma 13 13 2 6" xfId="13607" xr:uid="{00000000-0005-0000-0000-0000D01B0000}"/>
    <cellStyle name="Comma 13 14" xfId="812" xr:uid="{00000000-0005-0000-0000-0000D11B0000}"/>
    <cellStyle name="Comma 13 14 2" xfId="813" xr:uid="{00000000-0005-0000-0000-0000D21B0000}"/>
    <cellStyle name="Comma 13 14 2 2" xfId="13608" xr:uid="{00000000-0005-0000-0000-0000D31B0000}"/>
    <cellStyle name="Comma 13 14 2 2 2" xfId="13609" xr:uid="{00000000-0005-0000-0000-0000D41B0000}"/>
    <cellStyle name="Comma 13 14 2 2 3" xfId="13610" xr:uid="{00000000-0005-0000-0000-0000D51B0000}"/>
    <cellStyle name="Comma 13 14 2 2 4" xfId="13611" xr:uid="{00000000-0005-0000-0000-0000D61B0000}"/>
    <cellStyle name="Comma 13 14 2 3" xfId="13612" xr:uid="{00000000-0005-0000-0000-0000D71B0000}"/>
    <cellStyle name="Comma 13 14 2 3 2" xfId="13613" xr:uid="{00000000-0005-0000-0000-0000D81B0000}"/>
    <cellStyle name="Comma 13 14 2 4" xfId="13614" xr:uid="{00000000-0005-0000-0000-0000D91B0000}"/>
    <cellStyle name="Comma 13 14 2 5" xfId="13615" xr:uid="{00000000-0005-0000-0000-0000DA1B0000}"/>
    <cellStyle name="Comma 13 14 2 6" xfId="13616" xr:uid="{00000000-0005-0000-0000-0000DB1B0000}"/>
    <cellStyle name="Comma 13 15" xfId="814" xr:uid="{00000000-0005-0000-0000-0000DC1B0000}"/>
    <cellStyle name="Comma 13 15 2" xfId="815" xr:uid="{00000000-0005-0000-0000-0000DD1B0000}"/>
    <cellStyle name="Comma 13 15 2 2" xfId="13617" xr:uid="{00000000-0005-0000-0000-0000DE1B0000}"/>
    <cellStyle name="Comma 13 15 2 2 2" xfId="13618" xr:uid="{00000000-0005-0000-0000-0000DF1B0000}"/>
    <cellStyle name="Comma 13 15 2 2 3" xfId="13619" xr:uid="{00000000-0005-0000-0000-0000E01B0000}"/>
    <cellStyle name="Comma 13 15 2 2 4" xfId="13620" xr:uid="{00000000-0005-0000-0000-0000E11B0000}"/>
    <cellStyle name="Comma 13 15 2 3" xfId="13621" xr:uid="{00000000-0005-0000-0000-0000E21B0000}"/>
    <cellStyle name="Comma 13 15 2 3 2" xfId="13622" xr:uid="{00000000-0005-0000-0000-0000E31B0000}"/>
    <cellStyle name="Comma 13 15 2 4" xfId="13623" xr:uid="{00000000-0005-0000-0000-0000E41B0000}"/>
    <cellStyle name="Comma 13 15 2 5" xfId="13624" xr:uid="{00000000-0005-0000-0000-0000E51B0000}"/>
    <cellStyle name="Comma 13 15 2 6" xfId="13625" xr:uid="{00000000-0005-0000-0000-0000E61B0000}"/>
    <cellStyle name="Comma 13 16" xfId="816" xr:uid="{00000000-0005-0000-0000-0000E71B0000}"/>
    <cellStyle name="Comma 13 16 2" xfId="817" xr:uid="{00000000-0005-0000-0000-0000E81B0000}"/>
    <cellStyle name="Comma 13 16 2 2" xfId="13626" xr:uid="{00000000-0005-0000-0000-0000E91B0000}"/>
    <cellStyle name="Comma 13 16 2 2 2" xfId="13627" xr:uid="{00000000-0005-0000-0000-0000EA1B0000}"/>
    <cellStyle name="Comma 13 16 2 2 3" xfId="13628" xr:uid="{00000000-0005-0000-0000-0000EB1B0000}"/>
    <cellStyle name="Comma 13 16 2 2 4" xfId="13629" xr:uid="{00000000-0005-0000-0000-0000EC1B0000}"/>
    <cellStyle name="Comma 13 16 2 3" xfId="13630" xr:uid="{00000000-0005-0000-0000-0000ED1B0000}"/>
    <cellStyle name="Comma 13 16 2 3 2" xfId="13631" xr:uid="{00000000-0005-0000-0000-0000EE1B0000}"/>
    <cellStyle name="Comma 13 16 2 4" xfId="13632" xr:uid="{00000000-0005-0000-0000-0000EF1B0000}"/>
    <cellStyle name="Comma 13 16 2 5" xfId="13633" xr:uid="{00000000-0005-0000-0000-0000F01B0000}"/>
    <cellStyle name="Comma 13 16 2 6" xfId="13634" xr:uid="{00000000-0005-0000-0000-0000F11B0000}"/>
    <cellStyle name="Comma 13 17" xfId="818" xr:uid="{00000000-0005-0000-0000-0000F21B0000}"/>
    <cellStyle name="Comma 13 17 2" xfId="819" xr:uid="{00000000-0005-0000-0000-0000F31B0000}"/>
    <cellStyle name="Comma 13 17 2 2" xfId="13635" xr:uid="{00000000-0005-0000-0000-0000F41B0000}"/>
    <cellStyle name="Comma 13 17 2 2 2" xfId="13636" xr:uid="{00000000-0005-0000-0000-0000F51B0000}"/>
    <cellStyle name="Comma 13 17 2 2 3" xfId="13637" xr:uid="{00000000-0005-0000-0000-0000F61B0000}"/>
    <cellStyle name="Comma 13 17 2 2 4" xfId="13638" xr:uid="{00000000-0005-0000-0000-0000F71B0000}"/>
    <cellStyle name="Comma 13 17 2 3" xfId="13639" xr:uid="{00000000-0005-0000-0000-0000F81B0000}"/>
    <cellStyle name="Comma 13 17 2 3 2" xfId="13640" xr:uid="{00000000-0005-0000-0000-0000F91B0000}"/>
    <cellStyle name="Comma 13 17 2 4" xfId="13641" xr:uid="{00000000-0005-0000-0000-0000FA1B0000}"/>
    <cellStyle name="Comma 13 17 2 5" xfId="13642" xr:uid="{00000000-0005-0000-0000-0000FB1B0000}"/>
    <cellStyle name="Comma 13 17 2 6" xfId="13643" xr:uid="{00000000-0005-0000-0000-0000FC1B0000}"/>
    <cellStyle name="Comma 13 18" xfId="820" xr:uid="{00000000-0005-0000-0000-0000FD1B0000}"/>
    <cellStyle name="Comma 13 18 2" xfId="821" xr:uid="{00000000-0005-0000-0000-0000FE1B0000}"/>
    <cellStyle name="Comma 13 18 2 2" xfId="13644" xr:uid="{00000000-0005-0000-0000-0000FF1B0000}"/>
    <cellStyle name="Comma 13 18 2 2 2" xfId="13645" xr:uid="{00000000-0005-0000-0000-0000001C0000}"/>
    <cellStyle name="Comma 13 18 2 2 3" xfId="13646" xr:uid="{00000000-0005-0000-0000-0000011C0000}"/>
    <cellStyle name="Comma 13 18 2 2 4" xfId="13647" xr:uid="{00000000-0005-0000-0000-0000021C0000}"/>
    <cellStyle name="Comma 13 18 2 3" xfId="13648" xr:uid="{00000000-0005-0000-0000-0000031C0000}"/>
    <cellStyle name="Comma 13 18 2 3 2" xfId="13649" xr:uid="{00000000-0005-0000-0000-0000041C0000}"/>
    <cellStyle name="Comma 13 18 2 4" xfId="13650" xr:uid="{00000000-0005-0000-0000-0000051C0000}"/>
    <cellStyle name="Comma 13 18 2 5" xfId="13651" xr:uid="{00000000-0005-0000-0000-0000061C0000}"/>
    <cellStyle name="Comma 13 18 2 6" xfId="13652" xr:uid="{00000000-0005-0000-0000-0000071C0000}"/>
    <cellStyle name="Comma 13 19" xfId="822" xr:uid="{00000000-0005-0000-0000-0000081C0000}"/>
    <cellStyle name="Comma 13 19 2" xfId="823" xr:uid="{00000000-0005-0000-0000-0000091C0000}"/>
    <cellStyle name="Comma 13 19 2 2" xfId="13653" xr:uid="{00000000-0005-0000-0000-00000A1C0000}"/>
    <cellStyle name="Comma 13 19 2 2 2" xfId="13654" xr:uid="{00000000-0005-0000-0000-00000B1C0000}"/>
    <cellStyle name="Comma 13 19 2 2 3" xfId="13655" xr:uid="{00000000-0005-0000-0000-00000C1C0000}"/>
    <cellStyle name="Comma 13 19 2 2 4" xfId="13656" xr:uid="{00000000-0005-0000-0000-00000D1C0000}"/>
    <cellStyle name="Comma 13 19 2 3" xfId="13657" xr:uid="{00000000-0005-0000-0000-00000E1C0000}"/>
    <cellStyle name="Comma 13 19 2 3 2" xfId="13658" xr:uid="{00000000-0005-0000-0000-00000F1C0000}"/>
    <cellStyle name="Comma 13 19 2 4" xfId="13659" xr:uid="{00000000-0005-0000-0000-0000101C0000}"/>
    <cellStyle name="Comma 13 19 2 5" xfId="13660" xr:uid="{00000000-0005-0000-0000-0000111C0000}"/>
    <cellStyle name="Comma 13 19 2 6" xfId="13661" xr:uid="{00000000-0005-0000-0000-0000121C0000}"/>
    <cellStyle name="Comma 13 2" xfId="824" xr:uid="{00000000-0005-0000-0000-0000131C0000}"/>
    <cellStyle name="Comma 13 2 2" xfId="13662" xr:uid="{00000000-0005-0000-0000-0000141C0000}"/>
    <cellStyle name="Comma 13 20" xfId="825" xr:uid="{00000000-0005-0000-0000-0000151C0000}"/>
    <cellStyle name="Comma 13 20 2" xfId="826" xr:uid="{00000000-0005-0000-0000-0000161C0000}"/>
    <cellStyle name="Comma 13 20 2 2" xfId="13663" xr:uid="{00000000-0005-0000-0000-0000171C0000}"/>
    <cellStyle name="Comma 13 20 2 2 2" xfId="13664" xr:uid="{00000000-0005-0000-0000-0000181C0000}"/>
    <cellStyle name="Comma 13 20 2 2 3" xfId="13665" xr:uid="{00000000-0005-0000-0000-0000191C0000}"/>
    <cellStyle name="Comma 13 20 2 2 4" xfId="13666" xr:uid="{00000000-0005-0000-0000-00001A1C0000}"/>
    <cellStyle name="Comma 13 20 2 3" xfId="13667" xr:uid="{00000000-0005-0000-0000-00001B1C0000}"/>
    <cellStyle name="Comma 13 20 2 3 2" xfId="13668" xr:uid="{00000000-0005-0000-0000-00001C1C0000}"/>
    <cellStyle name="Comma 13 20 2 4" xfId="13669" xr:uid="{00000000-0005-0000-0000-00001D1C0000}"/>
    <cellStyle name="Comma 13 20 2 5" xfId="13670" xr:uid="{00000000-0005-0000-0000-00001E1C0000}"/>
    <cellStyle name="Comma 13 20 2 6" xfId="13671" xr:uid="{00000000-0005-0000-0000-00001F1C0000}"/>
    <cellStyle name="Comma 13 21" xfId="13672" xr:uid="{00000000-0005-0000-0000-0000201C0000}"/>
    <cellStyle name="Comma 13 21 2" xfId="13673" xr:uid="{00000000-0005-0000-0000-0000211C0000}"/>
    <cellStyle name="Comma 13 22" xfId="13674" xr:uid="{00000000-0005-0000-0000-0000221C0000}"/>
    <cellStyle name="Comma 13 23" xfId="13675" xr:uid="{00000000-0005-0000-0000-0000231C0000}"/>
    <cellStyle name="Comma 13 3" xfId="827" xr:uid="{00000000-0005-0000-0000-0000241C0000}"/>
    <cellStyle name="Comma 13 3 2" xfId="828" xr:uid="{00000000-0005-0000-0000-0000251C0000}"/>
    <cellStyle name="Comma 13 3 2 2" xfId="13676" xr:uid="{00000000-0005-0000-0000-0000261C0000}"/>
    <cellStyle name="Comma 13 3 2 2 2" xfId="13677" xr:uid="{00000000-0005-0000-0000-0000271C0000}"/>
    <cellStyle name="Comma 13 3 2 2 3" xfId="13678" xr:uid="{00000000-0005-0000-0000-0000281C0000}"/>
    <cellStyle name="Comma 13 3 2 2 4" xfId="13679" xr:uid="{00000000-0005-0000-0000-0000291C0000}"/>
    <cellStyle name="Comma 13 3 2 3" xfId="13680" xr:uid="{00000000-0005-0000-0000-00002A1C0000}"/>
    <cellStyle name="Comma 13 3 2 3 2" xfId="13681" xr:uid="{00000000-0005-0000-0000-00002B1C0000}"/>
    <cellStyle name="Comma 13 3 2 4" xfId="13682" xr:uid="{00000000-0005-0000-0000-00002C1C0000}"/>
    <cellStyle name="Comma 13 3 2 5" xfId="13683" xr:uid="{00000000-0005-0000-0000-00002D1C0000}"/>
    <cellStyle name="Comma 13 3 2 6" xfId="13684" xr:uid="{00000000-0005-0000-0000-00002E1C0000}"/>
    <cellStyle name="Comma 13 4" xfId="829" xr:uid="{00000000-0005-0000-0000-00002F1C0000}"/>
    <cellStyle name="Comma 13 4 2" xfId="830" xr:uid="{00000000-0005-0000-0000-0000301C0000}"/>
    <cellStyle name="Comma 13 4 2 2" xfId="13685" xr:uid="{00000000-0005-0000-0000-0000311C0000}"/>
    <cellStyle name="Comma 13 4 2 2 2" xfId="13686" xr:uid="{00000000-0005-0000-0000-0000321C0000}"/>
    <cellStyle name="Comma 13 4 2 2 3" xfId="13687" xr:uid="{00000000-0005-0000-0000-0000331C0000}"/>
    <cellStyle name="Comma 13 4 2 2 4" xfId="13688" xr:uid="{00000000-0005-0000-0000-0000341C0000}"/>
    <cellStyle name="Comma 13 4 2 3" xfId="13689" xr:uid="{00000000-0005-0000-0000-0000351C0000}"/>
    <cellStyle name="Comma 13 4 2 3 2" xfId="13690" xr:uid="{00000000-0005-0000-0000-0000361C0000}"/>
    <cellStyle name="Comma 13 4 2 4" xfId="13691" xr:uid="{00000000-0005-0000-0000-0000371C0000}"/>
    <cellStyle name="Comma 13 4 2 5" xfId="13692" xr:uid="{00000000-0005-0000-0000-0000381C0000}"/>
    <cellStyle name="Comma 13 4 2 6" xfId="13693" xr:uid="{00000000-0005-0000-0000-0000391C0000}"/>
    <cellStyle name="Comma 13 5" xfId="831" xr:uid="{00000000-0005-0000-0000-00003A1C0000}"/>
    <cellStyle name="Comma 13 5 2" xfId="832" xr:uid="{00000000-0005-0000-0000-00003B1C0000}"/>
    <cellStyle name="Comma 13 5 2 2" xfId="13694" xr:uid="{00000000-0005-0000-0000-00003C1C0000}"/>
    <cellStyle name="Comma 13 5 2 2 2" xfId="13695" xr:uid="{00000000-0005-0000-0000-00003D1C0000}"/>
    <cellStyle name="Comma 13 5 2 2 3" xfId="13696" xr:uid="{00000000-0005-0000-0000-00003E1C0000}"/>
    <cellStyle name="Comma 13 5 2 2 4" xfId="13697" xr:uid="{00000000-0005-0000-0000-00003F1C0000}"/>
    <cellStyle name="Comma 13 5 2 3" xfId="13698" xr:uid="{00000000-0005-0000-0000-0000401C0000}"/>
    <cellStyle name="Comma 13 5 2 3 2" xfId="13699" xr:uid="{00000000-0005-0000-0000-0000411C0000}"/>
    <cellStyle name="Comma 13 5 2 4" xfId="13700" xr:uid="{00000000-0005-0000-0000-0000421C0000}"/>
    <cellStyle name="Comma 13 5 2 5" xfId="13701" xr:uid="{00000000-0005-0000-0000-0000431C0000}"/>
    <cellStyle name="Comma 13 5 2 6" xfId="13702" xr:uid="{00000000-0005-0000-0000-0000441C0000}"/>
    <cellStyle name="Comma 13 6" xfId="833" xr:uid="{00000000-0005-0000-0000-0000451C0000}"/>
    <cellStyle name="Comma 13 6 2" xfId="834" xr:uid="{00000000-0005-0000-0000-0000461C0000}"/>
    <cellStyle name="Comma 13 6 2 2" xfId="13703" xr:uid="{00000000-0005-0000-0000-0000471C0000}"/>
    <cellStyle name="Comma 13 6 2 2 2" xfId="13704" xr:uid="{00000000-0005-0000-0000-0000481C0000}"/>
    <cellStyle name="Comma 13 6 2 2 3" xfId="13705" xr:uid="{00000000-0005-0000-0000-0000491C0000}"/>
    <cellStyle name="Comma 13 6 2 2 4" xfId="13706" xr:uid="{00000000-0005-0000-0000-00004A1C0000}"/>
    <cellStyle name="Comma 13 6 2 3" xfId="13707" xr:uid="{00000000-0005-0000-0000-00004B1C0000}"/>
    <cellStyle name="Comma 13 6 2 3 2" xfId="13708" xr:uid="{00000000-0005-0000-0000-00004C1C0000}"/>
    <cellStyle name="Comma 13 6 2 4" xfId="13709" xr:uid="{00000000-0005-0000-0000-00004D1C0000}"/>
    <cellStyle name="Comma 13 6 2 5" xfId="13710" xr:uid="{00000000-0005-0000-0000-00004E1C0000}"/>
    <cellStyle name="Comma 13 6 2 6" xfId="13711" xr:uid="{00000000-0005-0000-0000-00004F1C0000}"/>
    <cellStyle name="Comma 13 7" xfId="835" xr:uid="{00000000-0005-0000-0000-0000501C0000}"/>
    <cellStyle name="Comma 13 7 2" xfId="836" xr:uid="{00000000-0005-0000-0000-0000511C0000}"/>
    <cellStyle name="Comma 13 7 2 2" xfId="13712" xr:uid="{00000000-0005-0000-0000-0000521C0000}"/>
    <cellStyle name="Comma 13 7 2 2 2" xfId="13713" xr:uid="{00000000-0005-0000-0000-0000531C0000}"/>
    <cellStyle name="Comma 13 7 2 2 3" xfId="13714" xr:uid="{00000000-0005-0000-0000-0000541C0000}"/>
    <cellStyle name="Comma 13 7 2 2 4" xfId="13715" xr:uid="{00000000-0005-0000-0000-0000551C0000}"/>
    <cellStyle name="Comma 13 7 2 3" xfId="13716" xr:uid="{00000000-0005-0000-0000-0000561C0000}"/>
    <cellStyle name="Comma 13 7 2 3 2" xfId="13717" xr:uid="{00000000-0005-0000-0000-0000571C0000}"/>
    <cellStyle name="Comma 13 7 2 4" xfId="13718" xr:uid="{00000000-0005-0000-0000-0000581C0000}"/>
    <cellStyle name="Comma 13 7 2 5" xfId="13719" xr:uid="{00000000-0005-0000-0000-0000591C0000}"/>
    <cellStyle name="Comma 13 7 2 6" xfId="13720" xr:uid="{00000000-0005-0000-0000-00005A1C0000}"/>
    <cellStyle name="Comma 13 8" xfId="837" xr:uid="{00000000-0005-0000-0000-00005B1C0000}"/>
    <cellStyle name="Comma 13 8 2" xfId="838" xr:uid="{00000000-0005-0000-0000-00005C1C0000}"/>
    <cellStyle name="Comma 13 8 2 2" xfId="13721" xr:uid="{00000000-0005-0000-0000-00005D1C0000}"/>
    <cellStyle name="Comma 13 8 2 2 2" xfId="13722" xr:uid="{00000000-0005-0000-0000-00005E1C0000}"/>
    <cellStyle name="Comma 13 8 2 2 3" xfId="13723" xr:uid="{00000000-0005-0000-0000-00005F1C0000}"/>
    <cellStyle name="Comma 13 8 2 2 4" xfId="13724" xr:uid="{00000000-0005-0000-0000-0000601C0000}"/>
    <cellStyle name="Comma 13 8 2 3" xfId="13725" xr:uid="{00000000-0005-0000-0000-0000611C0000}"/>
    <cellStyle name="Comma 13 8 2 3 2" xfId="13726" xr:uid="{00000000-0005-0000-0000-0000621C0000}"/>
    <cellStyle name="Comma 13 8 2 4" xfId="13727" xr:uid="{00000000-0005-0000-0000-0000631C0000}"/>
    <cellStyle name="Comma 13 8 2 5" xfId="13728" xr:uid="{00000000-0005-0000-0000-0000641C0000}"/>
    <cellStyle name="Comma 13 8 2 6" xfId="13729" xr:uid="{00000000-0005-0000-0000-0000651C0000}"/>
    <cellStyle name="Comma 13 9" xfId="839" xr:uid="{00000000-0005-0000-0000-0000661C0000}"/>
    <cellStyle name="Comma 13 9 2" xfId="840" xr:uid="{00000000-0005-0000-0000-0000671C0000}"/>
    <cellStyle name="Comma 13 9 2 2" xfId="13730" xr:uid="{00000000-0005-0000-0000-0000681C0000}"/>
    <cellStyle name="Comma 13 9 2 2 2" xfId="13731" xr:uid="{00000000-0005-0000-0000-0000691C0000}"/>
    <cellStyle name="Comma 13 9 2 2 3" xfId="13732" xr:uid="{00000000-0005-0000-0000-00006A1C0000}"/>
    <cellStyle name="Comma 13 9 2 2 4" xfId="13733" xr:uid="{00000000-0005-0000-0000-00006B1C0000}"/>
    <cellStyle name="Comma 13 9 2 3" xfId="13734" xr:uid="{00000000-0005-0000-0000-00006C1C0000}"/>
    <cellStyle name="Comma 13 9 2 3 2" xfId="13735" xr:uid="{00000000-0005-0000-0000-00006D1C0000}"/>
    <cellStyle name="Comma 13 9 2 4" xfId="13736" xr:uid="{00000000-0005-0000-0000-00006E1C0000}"/>
    <cellStyle name="Comma 13 9 2 5" xfId="13737" xr:uid="{00000000-0005-0000-0000-00006F1C0000}"/>
    <cellStyle name="Comma 13 9 2 6" xfId="13738" xr:uid="{00000000-0005-0000-0000-0000701C0000}"/>
    <cellStyle name="Comma 130" xfId="13739" xr:uid="{00000000-0005-0000-0000-0000711C0000}"/>
    <cellStyle name="Comma 131" xfId="13740" xr:uid="{00000000-0005-0000-0000-0000721C0000}"/>
    <cellStyle name="Comma 132" xfId="13741" xr:uid="{00000000-0005-0000-0000-0000731C0000}"/>
    <cellStyle name="Comma 133" xfId="13742" xr:uid="{00000000-0005-0000-0000-0000741C0000}"/>
    <cellStyle name="Comma 134" xfId="13743" xr:uid="{00000000-0005-0000-0000-0000751C0000}"/>
    <cellStyle name="Comma 135" xfId="13744" xr:uid="{00000000-0005-0000-0000-0000761C0000}"/>
    <cellStyle name="Comma 136" xfId="13745" xr:uid="{00000000-0005-0000-0000-0000771C0000}"/>
    <cellStyle name="Comma 137" xfId="13746" xr:uid="{00000000-0005-0000-0000-0000781C0000}"/>
    <cellStyle name="Comma 138" xfId="13747" xr:uid="{00000000-0005-0000-0000-0000791C0000}"/>
    <cellStyle name="Comma 138 2" xfId="13748" xr:uid="{00000000-0005-0000-0000-00007A1C0000}"/>
    <cellStyle name="Comma 139" xfId="13749" xr:uid="{00000000-0005-0000-0000-00007B1C0000}"/>
    <cellStyle name="Comma 14" xfId="841" xr:uid="{00000000-0005-0000-0000-00007C1C0000}"/>
    <cellStyle name="Comma 14 10" xfId="842" xr:uid="{00000000-0005-0000-0000-00007D1C0000}"/>
    <cellStyle name="Comma 14 10 2" xfId="843" xr:uid="{00000000-0005-0000-0000-00007E1C0000}"/>
    <cellStyle name="Comma 14 10 2 2" xfId="13750" xr:uid="{00000000-0005-0000-0000-00007F1C0000}"/>
    <cellStyle name="Comma 14 10 2 2 2" xfId="13751" xr:uid="{00000000-0005-0000-0000-0000801C0000}"/>
    <cellStyle name="Comma 14 10 2 2 3" xfId="13752" xr:uid="{00000000-0005-0000-0000-0000811C0000}"/>
    <cellStyle name="Comma 14 10 2 2 4" xfId="13753" xr:uid="{00000000-0005-0000-0000-0000821C0000}"/>
    <cellStyle name="Comma 14 10 2 3" xfId="13754" xr:uid="{00000000-0005-0000-0000-0000831C0000}"/>
    <cellStyle name="Comma 14 10 2 3 2" xfId="13755" xr:uid="{00000000-0005-0000-0000-0000841C0000}"/>
    <cellStyle name="Comma 14 10 2 4" xfId="13756" xr:uid="{00000000-0005-0000-0000-0000851C0000}"/>
    <cellStyle name="Comma 14 10 2 5" xfId="13757" xr:uid="{00000000-0005-0000-0000-0000861C0000}"/>
    <cellStyle name="Comma 14 10 2 6" xfId="13758" xr:uid="{00000000-0005-0000-0000-0000871C0000}"/>
    <cellStyle name="Comma 14 11" xfId="844" xr:uid="{00000000-0005-0000-0000-0000881C0000}"/>
    <cellStyle name="Comma 14 11 2" xfId="845" xr:uid="{00000000-0005-0000-0000-0000891C0000}"/>
    <cellStyle name="Comma 14 11 2 2" xfId="13759" xr:uid="{00000000-0005-0000-0000-00008A1C0000}"/>
    <cellStyle name="Comma 14 11 2 2 2" xfId="13760" xr:uid="{00000000-0005-0000-0000-00008B1C0000}"/>
    <cellStyle name="Comma 14 11 2 2 3" xfId="13761" xr:uid="{00000000-0005-0000-0000-00008C1C0000}"/>
    <cellStyle name="Comma 14 11 2 2 4" xfId="13762" xr:uid="{00000000-0005-0000-0000-00008D1C0000}"/>
    <cellStyle name="Comma 14 11 2 3" xfId="13763" xr:uid="{00000000-0005-0000-0000-00008E1C0000}"/>
    <cellStyle name="Comma 14 11 2 3 2" xfId="13764" xr:uid="{00000000-0005-0000-0000-00008F1C0000}"/>
    <cellStyle name="Comma 14 11 2 4" xfId="13765" xr:uid="{00000000-0005-0000-0000-0000901C0000}"/>
    <cellStyle name="Comma 14 11 2 5" xfId="13766" xr:uid="{00000000-0005-0000-0000-0000911C0000}"/>
    <cellStyle name="Comma 14 11 2 6" xfId="13767" xr:uid="{00000000-0005-0000-0000-0000921C0000}"/>
    <cellStyle name="Comma 14 12" xfId="846" xr:uid="{00000000-0005-0000-0000-0000931C0000}"/>
    <cellStyle name="Comma 14 12 2" xfId="847" xr:uid="{00000000-0005-0000-0000-0000941C0000}"/>
    <cellStyle name="Comma 14 12 2 2" xfId="13768" xr:uid="{00000000-0005-0000-0000-0000951C0000}"/>
    <cellStyle name="Comma 14 12 2 2 2" xfId="13769" xr:uid="{00000000-0005-0000-0000-0000961C0000}"/>
    <cellStyle name="Comma 14 12 2 2 3" xfId="13770" xr:uid="{00000000-0005-0000-0000-0000971C0000}"/>
    <cellStyle name="Comma 14 12 2 2 4" xfId="13771" xr:uid="{00000000-0005-0000-0000-0000981C0000}"/>
    <cellStyle name="Comma 14 12 2 3" xfId="13772" xr:uid="{00000000-0005-0000-0000-0000991C0000}"/>
    <cellStyle name="Comma 14 12 2 3 2" xfId="13773" xr:uid="{00000000-0005-0000-0000-00009A1C0000}"/>
    <cellStyle name="Comma 14 12 2 4" xfId="13774" xr:uid="{00000000-0005-0000-0000-00009B1C0000}"/>
    <cellStyle name="Comma 14 12 2 5" xfId="13775" xr:uid="{00000000-0005-0000-0000-00009C1C0000}"/>
    <cellStyle name="Comma 14 12 2 6" xfId="13776" xr:uid="{00000000-0005-0000-0000-00009D1C0000}"/>
    <cellStyle name="Comma 14 13" xfId="848" xr:uid="{00000000-0005-0000-0000-00009E1C0000}"/>
    <cellStyle name="Comma 14 13 2" xfId="849" xr:uid="{00000000-0005-0000-0000-00009F1C0000}"/>
    <cellStyle name="Comma 14 13 2 2" xfId="13777" xr:uid="{00000000-0005-0000-0000-0000A01C0000}"/>
    <cellStyle name="Comma 14 13 2 2 2" xfId="13778" xr:uid="{00000000-0005-0000-0000-0000A11C0000}"/>
    <cellStyle name="Comma 14 13 2 2 3" xfId="13779" xr:uid="{00000000-0005-0000-0000-0000A21C0000}"/>
    <cellStyle name="Comma 14 13 2 2 4" xfId="13780" xr:uid="{00000000-0005-0000-0000-0000A31C0000}"/>
    <cellStyle name="Comma 14 13 2 3" xfId="13781" xr:uid="{00000000-0005-0000-0000-0000A41C0000}"/>
    <cellStyle name="Comma 14 13 2 3 2" xfId="13782" xr:uid="{00000000-0005-0000-0000-0000A51C0000}"/>
    <cellStyle name="Comma 14 13 2 4" xfId="13783" xr:uid="{00000000-0005-0000-0000-0000A61C0000}"/>
    <cellStyle name="Comma 14 13 2 5" xfId="13784" xr:uid="{00000000-0005-0000-0000-0000A71C0000}"/>
    <cellStyle name="Comma 14 13 2 6" xfId="13785" xr:uid="{00000000-0005-0000-0000-0000A81C0000}"/>
    <cellStyle name="Comma 14 14" xfId="850" xr:uid="{00000000-0005-0000-0000-0000A91C0000}"/>
    <cellStyle name="Comma 14 14 2" xfId="851" xr:uid="{00000000-0005-0000-0000-0000AA1C0000}"/>
    <cellStyle name="Comma 14 14 2 2" xfId="13786" xr:uid="{00000000-0005-0000-0000-0000AB1C0000}"/>
    <cellStyle name="Comma 14 14 2 2 2" xfId="13787" xr:uid="{00000000-0005-0000-0000-0000AC1C0000}"/>
    <cellStyle name="Comma 14 14 2 2 3" xfId="13788" xr:uid="{00000000-0005-0000-0000-0000AD1C0000}"/>
    <cellStyle name="Comma 14 14 2 2 4" xfId="13789" xr:uid="{00000000-0005-0000-0000-0000AE1C0000}"/>
    <cellStyle name="Comma 14 14 2 3" xfId="13790" xr:uid="{00000000-0005-0000-0000-0000AF1C0000}"/>
    <cellStyle name="Comma 14 14 2 3 2" xfId="13791" xr:uid="{00000000-0005-0000-0000-0000B01C0000}"/>
    <cellStyle name="Comma 14 14 2 4" xfId="13792" xr:uid="{00000000-0005-0000-0000-0000B11C0000}"/>
    <cellStyle name="Comma 14 14 2 5" xfId="13793" xr:uid="{00000000-0005-0000-0000-0000B21C0000}"/>
    <cellStyle name="Comma 14 14 2 6" xfId="13794" xr:uid="{00000000-0005-0000-0000-0000B31C0000}"/>
    <cellStyle name="Comma 14 15" xfId="852" xr:uid="{00000000-0005-0000-0000-0000B41C0000}"/>
    <cellStyle name="Comma 14 15 2" xfId="853" xr:uid="{00000000-0005-0000-0000-0000B51C0000}"/>
    <cellStyle name="Comma 14 15 2 2" xfId="13795" xr:uid="{00000000-0005-0000-0000-0000B61C0000}"/>
    <cellStyle name="Comma 14 15 2 2 2" xfId="13796" xr:uid="{00000000-0005-0000-0000-0000B71C0000}"/>
    <cellStyle name="Comma 14 15 2 2 3" xfId="13797" xr:uid="{00000000-0005-0000-0000-0000B81C0000}"/>
    <cellStyle name="Comma 14 15 2 2 4" xfId="13798" xr:uid="{00000000-0005-0000-0000-0000B91C0000}"/>
    <cellStyle name="Comma 14 15 2 3" xfId="13799" xr:uid="{00000000-0005-0000-0000-0000BA1C0000}"/>
    <cellStyle name="Comma 14 15 2 3 2" xfId="13800" xr:uid="{00000000-0005-0000-0000-0000BB1C0000}"/>
    <cellStyle name="Comma 14 15 2 4" xfId="13801" xr:uid="{00000000-0005-0000-0000-0000BC1C0000}"/>
    <cellStyle name="Comma 14 15 2 5" xfId="13802" xr:uid="{00000000-0005-0000-0000-0000BD1C0000}"/>
    <cellStyle name="Comma 14 15 2 6" xfId="13803" xr:uid="{00000000-0005-0000-0000-0000BE1C0000}"/>
    <cellStyle name="Comma 14 16" xfId="854" xr:uid="{00000000-0005-0000-0000-0000BF1C0000}"/>
    <cellStyle name="Comma 14 16 2" xfId="855" xr:uid="{00000000-0005-0000-0000-0000C01C0000}"/>
    <cellStyle name="Comma 14 16 2 2" xfId="13804" xr:uid="{00000000-0005-0000-0000-0000C11C0000}"/>
    <cellStyle name="Comma 14 16 2 2 2" xfId="13805" xr:uid="{00000000-0005-0000-0000-0000C21C0000}"/>
    <cellStyle name="Comma 14 16 2 2 3" xfId="13806" xr:uid="{00000000-0005-0000-0000-0000C31C0000}"/>
    <cellStyle name="Comma 14 16 2 2 4" xfId="13807" xr:uid="{00000000-0005-0000-0000-0000C41C0000}"/>
    <cellStyle name="Comma 14 16 2 3" xfId="13808" xr:uid="{00000000-0005-0000-0000-0000C51C0000}"/>
    <cellStyle name="Comma 14 16 2 3 2" xfId="13809" xr:uid="{00000000-0005-0000-0000-0000C61C0000}"/>
    <cellStyle name="Comma 14 16 2 4" xfId="13810" xr:uid="{00000000-0005-0000-0000-0000C71C0000}"/>
    <cellStyle name="Comma 14 16 2 5" xfId="13811" xr:uid="{00000000-0005-0000-0000-0000C81C0000}"/>
    <cellStyle name="Comma 14 16 2 6" xfId="13812" xr:uid="{00000000-0005-0000-0000-0000C91C0000}"/>
    <cellStyle name="Comma 14 17" xfId="856" xr:uid="{00000000-0005-0000-0000-0000CA1C0000}"/>
    <cellStyle name="Comma 14 17 2" xfId="857" xr:uid="{00000000-0005-0000-0000-0000CB1C0000}"/>
    <cellStyle name="Comma 14 17 2 2" xfId="13813" xr:uid="{00000000-0005-0000-0000-0000CC1C0000}"/>
    <cellStyle name="Comma 14 17 2 2 2" xfId="13814" xr:uid="{00000000-0005-0000-0000-0000CD1C0000}"/>
    <cellStyle name="Comma 14 17 2 2 3" xfId="13815" xr:uid="{00000000-0005-0000-0000-0000CE1C0000}"/>
    <cellStyle name="Comma 14 17 2 2 4" xfId="13816" xr:uid="{00000000-0005-0000-0000-0000CF1C0000}"/>
    <cellStyle name="Comma 14 17 2 3" xfId="13817" xr:uid="{00000000-0005-0000-0000-0000D01C0000}"/>
    <cellStyle name="Comma 14 17 2 3 2" xfId="13818" xr:uid="{00000000-0005-0000-0000-0000D11C0000}"/>
    <cellStyle name="Comma 14 17 2 4" xfId="13819" xr:uid="{00000000-0005-0000-0000-0000D21C0000}"/>
    <cellStyle name="Comma 14 17 2 5" xfId="13820" xr:uid="{00000000-0005-0000-0000-0000D31C0000}"/>
    <cellStyle name="Comma 14 17 2 6" xfId="13821" xr:uid="{00000000-0005-0000-0000-0000D41C0000}"/>
    <cellStyle name="Comma 14 18" xfId="858" xr:uid="{00000000-0005-0000-0000-0000D51C0000}"/>
    <cellStyle name="Comma 14 18 2" xfId="859" xr:uid="{00000000-0005-0000-0000-0000D61C0000}"/>
    <cellStyle name="Comma 14 18 2 2" xfId="13822" xr:uid="{00000000-0005-0000-0000-0000D71C0000}"/>
    <cellStyle name="Comma 14 18 2 2 2" xfId="13823" xr:uid="{00000000-0005-0000-0000-0000D81C0000}"/>
    <cellStyle name="Comma 14 18 2 2 3" xfId="13824" xr:uid="{00000000-0005-0000-0000-0000D91C0000}"/>
    <cellStyle name="Comma 14 18 2 2 4" xfId="13825" xr:uid="{00000000-0005-0000-0000-0000DA1C0000}"/>
    <cellStyle name="Comma 14 18 2 3" xfId="13826" xr:uid="{00000000-0005-0000-0000-0000DB1C0000}"/>
    <cellStyle name="Comma 14 18 2 3 2" xfId="13827" xr:uid="{00000000-0005-0000-0000-0000DC1C0000}"/>
    <cellStyle name="Comma 14 18 2 4" xfId="13828" xr:uid="{00000000-0005-0000-0000-0000DD1C0000}"/>
    <cellStyle name="Comma 14 18 2 5" xfId="13829" xr:uid="{00000000-0005-0000-0000-0000DE1C0000}"/>
    <cellStyle name="Comma 14 18 2 6" xfId="13830" xr:uid="{00000000-0005-0000-0000-0000DF1C0000}"/>
    <cellStyle name="Comma 14 19" xfId="860" xr:uid="{00000000-0005-0000-0000-0000E01C0000}"/>
    <cellStyle name="Comma 14 19 2" xfId="861" xr:uid="{00000000-0005-0000-0000-0000E11C0000}"/>
    <cellStyle name="Comma 14 19 2 2" xfId="13831" xr:uid="{00000000-0005-0000-0000-0000E21C0000}"/>
    <cellStyle name="Comma 14 19 2 2 2" xfId="13832" xr:uid="{00000000-0005-0000-0000-0000E31C0000}"/>
    <cellStyle name="Comma 14 19 2 2 3" xfId="13833" xr:uid="{00000000-0005-0000-0000-0000E41C0000}"/>
    <cellStyle name="Comma 14 19 2 2 4" xfId="13834" xr:uid="{00000000-0005-0000-0000-0000E51C0000}"/>
    <cellStyle name="Comma 14 19 2 3" xfId="13835" xr:uid="{00000000-0005-0000-0000-0000E61C0000}"/>
    <cellStyle name="Comma 14 19 2 3 2" xfId="13836" xr:uid="{00000000-0005-0000-0000-0000E71C0000}"/>
    <cellStyle name="Comma 14 19 2 4" xfId="13837" xr:uid="{00000000-0005-0000-0000-0000E81C0000}"/>
    <cellStyle name="Comma 14 19 2 5" xfId="13838" xr:uid="{00000000-0005-0000-0000-0000E91C0000}"/>
    <cellStyle name="Comma 14 19 2 6" xfId="13839" xr:uid="{00000000-0005-0000-0000-0000EA1C0000}"/>
    <cellStyle name="Comma 14 2" xfId="862" xr:uid="{00000000-0005-0000-0000-0000EB1C0000}"/>
    <cellStyle name="Comma 14 2 10" xfId="863" xr:uid="{00000000-0005-0000-0000-0000EC1C0000}"/>
    <cellStyle name="Comma 14 2 11" xfId="864" xr:uid="{00000000-0005-0000-0000-0000ED1C0000}"/>
    <cellStyle name="Comma 14 2 12" xfId="865" xr:uid="{00000000-0005-0000-0000-0000EE1C0000}"/>
    <cellStyle name="Comma 14 2 13" xfId="866" xr:uid="{00000000-0005-0000-0000-0000EF1C0000}"/>
    <cellStyle name="Comma 14 2 14" xfId="867" xr:uid="{00000000-0005-0000-0000-0000F01C0000}"/>
    <cellStyle name="Comma 14 2 15" xfId="868" xr:uid="{00000000-0005-0000-0000-0000F11C0000}"/>
    <cellStyle name="Comma 14 2 16" xfId="869" xr:uid="{00000000-0005-0000-0000-0000F21C0000}"/>
    <cellStyle name="Comma 14 2 17" xfId="870" xr:uid="{00000000-0005-0000-0000-0000F31C0000}"/>
    <cellStyle name="Comma 14 2 18" xfId="871" xr:uid="{00000000-0005-0000-0000-0000F41C0000}"/>
    <cellStyle name="Comma 14 2 19" xfId="872" xr:uid="{00000000-0005-0000-0000-0000F51C0000}"/>
    <cellStyle name="Comma 14 2 2" xfId="873" xr:uid="{00000000-0005-0000-0000-0000F61C0000}"/>
    <cellStyle name="Comma 14 2 2 2" xfId="13840" xr:uid="{00000000-0005-0000-0000-0000F71C0000}"/>
    <cellStyle name="Comma 14 2 20" xfId="874" xr:uid="{00000000-0005-0000-0000-0000F81C0000}"/>
    <cellStyle name="Comma 14 2 21" xfId="875" xr:uid="{00000000-0005-0000-0000-0000F91C0000}"/>
    <cellStyle name="Comma 14 2 22" xfId="876" xr:uid="{00000000-0005-0000-0000-0000FA1C0000}"/>
    <cellStyle name="Comma 14 2 23" xfId="13841" xr:uid="{00000000-0005-0000-0000-0000FB1C0000}"/>
    <cellStyle name="Comma 14 2 24" xfId="13842" xr:uid="{00000000-0005-0000-0000-0000FC1C0000}"/>
    <cellStyle name="Comma 14 2 25" xfId="13843" xr:uid="{00000000-0005-0000-0000-0000FD1C0000}"/>
    <cellStyle name="Comma 14 2 26" xfId="13844" xr:uid="{00000000-0005-0000-0000-0000FE1C0000}"/>
    <cellStyle name="Comma 14 2 27" xfId="13845" xr:uid="{00000000-0005-0000-0000-0000FF1C0000}"/>
    <cellStyle name="Comma 14 2 28" xfId="13846" xr:uid="{00000000-0005-0000-0000-0000001D0000}"/>
    <cellStyle name="Comma 14 2 29" xfId="13847" xr:uid="{00000000-0005-0000-0000-0000011D0000}"/>
    <cellStyle name="Comma 14 2 3" xfId="877" xr:uid="{00000000-0005-0000-0000-0000021D0000}"/>
    <cellStyle name="Comma 14 2 3 2" xfId="13848" xr:uid="{00000000-0005-0000-0000-0000031D0000}"/>
    <cellStyle name="Comma 14 2 30" xfId="13849" xr:uid="{00000000-0005-0000-0000-0000041D0000}"/>
    <cellStyle name="Comma 14 2 31" xfId="13850" xr:uid="{00000000-0005-0000-0000-0000051D0000}"/>
    <cellStyle name="Comma 14 2 32" xfId="13851" xr:uid="{00000000-0005-0000-0000-0000061D0000}"/>
    <cellStyle name="Comma 14 2 33" xfId="13852" xr:uid="{00000000-0005-0000-0000-0000071D0000}"/>
    <cellStyle name="Comma 14 2 34" xfId="13853" xr:uid="{00000000-0005-0000-0000-0000081D0000}"/>
    <cellStyle name="Comma 14 2 35" xfId="13854" xr:uid="{00000000-0005-0000-0000-0000091D0000}"/>
    <cellStyle name="Comma 14 2 36" xfId="13855" xr:uid="{00000000-0005-0000-0000-00000A1D0000}"/>
    <cellStyle name="Comma 14 2 37" xfId="13856" xr:uid="{00000000-0005-0000-0000-00000B1D0000}"/>
    <cellStyle name="Comma 14 2 38" xfId="13857" xr:uid="{00000000-0005-0000-0000-00000C1D0000}"/>
    <cellStyle name="Comma 14 2 39" xfId="13858" xr:uid="{00000000-0005-0000-0000-00000D1D0000}"/>
    <cellStyle name="Comma 14 2 4" xfId="878" xr:uid="{00000000-0005-0000-0000-00000E1D0000}"/>
    <cellStyle name="Comma 14 2 4 2" xfId="13859" xr:uid="{00000000-0005-0000-0000-00000F1D0000}"/>
    <cellStyle name="Comma 14 2 40" xfId="13860" xr:uid="{00000000-0005-0000-0000-0000101D0000}"/>
    <cellStyle name="Comma 14 2 41" xfId="13861" xr:uid="{00000000-0005-0000-0000-0000111D0000}"/>
    <cellStyle name="Comma 14 2 42" xfId="13862" xr:uid="{00000000-0005-0000-0000-0000121D0000}"/>
    <cellStyle name="Comma 14 2 43" xfId="13863" xr:uid="{00000000-0005-0000-0000-0000131D0000}"/>
    <cellStyle name="Comma 14 2 44" xfId="13864" xr:uid="{00000000-0005-0000-0000-0000141D0000}"/>
    <cellStyle name="Comma 14 2 45" xfId="13865" xr:uid="{00000000-0005-0000-0000-0000151D0000}"/>
    <cellStyle name="Comma 14 2 46" xfId="13866" xr:uid="{00000000-0005-0000-0000-0000161D0000}"/>
    <cellStyle name="Comma 14 2 47" xfId="13867" xr:uid="{00000000-0005-0000-0000-0000171D0000}"/>
    <cellStyle name="Comma 14 2 48" xfId="13868" xr:uid="{00000000-0005-0000-0000-0000181D0000}"/>
    <cellStyle name="Comma 14 2 49" xfId="13869" xr:uid="{00000000-0005-0000-0000-0000191D0000}"/>
    <cellStyle name="Comma 14 2 5" xfId="879" xr:uid="{00000000-0005-0000-0000-00001A1D0000}"/>
    <cellStyle name="Comma 14 2 50" xfId="13870" xr:uid="{00000000-0005-0000-0000-00001B1D0000}"/>
    <cellStyle name="Comma 14 2 51" xfId="13871" xr:uid="{00000000-0005-0000-0000-00001C1D0000}"/>
    <cellStyle name="Comma 14 2 52" xfId="13872" xr:uid="{00000000-0005-0000-0000-00001D1D0000}"/>
    <cellStyle name="Comma 14 2 53" xfId="13873" xr:uid="{00000000-0005-0000-0000-00001E1D0000}"/>
    <cellStyle name="Comma 14 2 54" xfId="13874" xr:uid="{00000000-0005-0000-0000-00001F1D0000}"/>
    <cellStyle name="Comma 14 2 55" xfId="13875" xr:uid="{00000000-0005-0000-0000-0000201D0000}"/>
    <cellStyle name="Comma 14 2 56" xfId="13876" xr:uid="{00000000-0005-0000-0000-0000211D0000}"/>
    <cellStyle name="Comma 14 2 57" xfId="13877" xr:uid="{00000000-0005-0000-0000-0000221D0000}"/>
    <cellStyle name="Comma 14 2 58" xfId="13878" xr:uid="{00000000-0005-0000-0000-0000231D0000}"/>
    <cellStyle name="Comma 14 2 59" xfId="13879" xr:uid="{00000000-0005-0000-0000-0000241D0000}"/>
    <cellStyle name="Comma 14 2 6" xfId="880" xr:uid="{00000000-0005-0000-0000-0000251D0000}"/>
    <cellStyle name="Comma 14 2 60" xfId="13880" xr:uid="{00000000-0005-0000-0000-0000261D0000}"/>
    <cellStyle name="Comma 14 2 7" xfId="881" xr:uid="{00000000-0005-0000-0000-0000271D0000}"/>
    <cellStyle name="Comma 14 2 8" xfId="882" xr:uid="{00000000-0005-0000-0000-0000281D0000}"/>
    <cellStyle name="Comma 14 2 9" xfId="883" xr:uid="{00000000-0005-0000-0000-0000291D0000}"/>
    <cellStyle name="Comma 14 20" xfId="884" xr:uid="{00000000-0005-0000-0000-00002A1D0000}"/>
    <cellStyle name="Comma 14 20 2" xfId="13881" xr:uid="{00000000-0005-0000-0000-00002B1D0000}"/>
    <cellStyle name="Comma 14 21" xfId="885" xr:uid="{00000000-0005-0000-0000-00002C1D0000}"/>
    <cellStyle name="Comma 14 21 2" xfId="13882" xr:uid="{00000000-0005-0000-0000-00002D1D0000}"/>
    <cellStyle name="Comma 14 22" xfId="886" xr:uid="{00000000-0005-0000-0000-00002E1D0000}"/>
    <cellStyle name="Comma 14 22 2" xfId="13883" xr:uid="{00000000-0005-0000-0000-00002F1D0000}"/>
    <cellStyle name="Comma 14 23" xfId="887" xr:uid="{00000000-0005-0000-0000-0000301D0000}"/>
    <cellStyle name="Comma 14 24" xfId="888" xr:uid="{00000000-0005-0000-0000-0000311D0000}"/>
    <cellStyle name="Comma 14 25" xfId="889" xr:uid="{00000000-0005-0000-0000-0000321D0000}"/>
    <cellStyle name="Comma 14 26" xfId="890" xr:uid="{00000000-0005-0000-0000-0000331D0000}"/>
    <cellStyle name="Comma 14 27" xfId="891" xr:uid="{00000000-0005-0000-0000-0000341D0000}"/>
    <cellStyle name="Comma 14 28" xfId="892" xr:uid="{00000000-0005-0000-0000-0000351D0000}"/>
    <cellStyle name="Comma 14 29" xfId="893" xr:uid="{00000000-0005-0000-0000-0000361D0000}"/>
    <cellStyle name="Comma 14 3" xfId="894" xr:uid="{00000000-0005-0000-0000-0000371D0000}"/>
    <cellStyle name="Comma 14 3 2" xfId="895" xr:uid="{00000000-0005-0000-0000-0000381D0000}"/>
    <cellStyle name="Comma 14 3 2 2" xfId="13884" xr:uid="{00000000-0005-0000-0000-0000391D0000}"/>
    <cellStyle name="Comma 14 3 2 2 2" xfId="13885" xr:uid="{00000000-0005-0000-0000-00003A1D0000}"/>
    <cellStyle name="Comma 14 3 2 2 3" xfId="13886" xr:uid="{00000000-0005-0000-0000-00003B1D0000}"/>
    <cellStyle name="Comma 14 3 2 2 4" xfId="13887" xr:uid="{00000000-0005-0000-0000-00003C1D0000}"/>
    <cellStyle name="Comma 14 3 2 3" xfId="13888" xr:uid="{00000000-0005-0000-0000-00003D1D0000}"/>
    <cellStyle name="Comma 14 3 2 3 2" xfId="13889" xr:uid="{00000000-0005-0000-0000-00003E1D0000}"/>
    <cellStyle name="Comma 14 3 2 4" xfId="13890" xr:uid="{00000000-0005-0000-0000-00003F1D0000}"/>
    <cellStyle name="Comma 14 3 2 5" xfId="13891" xr:uid="{00000000-0005-0000-0000-0000401D0000}"/>
    <cellStyle name="Comma 14 3 2 6" xfId="13892" xr:uid="{00000000-0005-0000-0000-0000411D0000}"/>
    <cellStyle name="Comma 14 30" xfId="896" xr:uid="{00000000-0005-0000-0000-0000421D0000}"/>
    <cellStyle name="Comma 14 31" xfId="897" xr:uid="{00000000-0005-0000-0000-0000431D0000}"/>
    <cellStyle name="Comma 14 32" xfId="898" xr:uid="{00000000-0005-0000-0000-0000441D0000}"/>
    <cellStyle name="Comma 14 33" xfId="899" xr:uid="{00000000-0005-0000-0000-0000451D0000}"/>
    <cellStyle name="Comma 14 34" xfId="900" xr:uid="{00000000-0005-0000-0000-0000461D0000}"/>
    <cellStyle name="Comma 14 35" xfId="901" xr:uid="{00000000-0005-0000-0000-0000471D0000}"/>
    <cellStyle name="Comma 14 36" xfId="902" xr:uid="{00000000-0005-0000-0000-0000481D0000}"/>
    <cellStyle name="Comma 14 37" xfId="903" xr:uid="{00000000-0005-0000-0000-0000491D0000}"/>
    <cellStyle name="Comma 14 38" xfId="904" xr:uid="{00000000-0005-0000-0000-00004A1D0000}"/>
    <cellStyle name="Comma 14 39" xfId="905" xr:uid="{00000000-0005-0000-0000-00004B1D0000}"/>
    <cellStyle name="Comma 14 4" xfId="906" xr:uid="{00000000-0005-0000-0000-00004C1D0000}"/>
    <cellStyle name="Comma 14 4 2" xfId="907" xr:uid="{00000000-0005-0000-0000-00004D1D0000}"/>
    <cellStyle name="Comma 14 4 2 2" xfId="13893" xr:uid="{00000000-0005-0000-0000-00004E1D0000}"/>
    <cellStyle name="Comma 14 4 2 2 2" xfId="13894" xr:uid="{00000000-0005-0000-0000-00004F1D0000}"/>
    <cellStyle name="Comma 14 4 2 2 3" xfId="13895" xr:uid="{00000000-0005-0000-0000-0000501D0000}"/>
    <cellStyle name="Comma 14 4 2 2 4" xfId="13896" xr:uid="{00000000-0005-0000-0000-0000511D0000}"/>
    <cellStyle name="Comma 14 4 2 3" xfId="13897" xr:uid="{00000000-0005-0000-0000-0000521D0000}"/>
    <cellStyle name="Comma 14 4 2 3 2" xfId="13898" xr:uid="{00000000-0005-0000-0000-0000531D0000}"/>
    <cellStyle name="Comma 14 4 2 4" xfId="13899" xr:uid="{00000000-0005-0000-0000-0000541D0000}"/>
    <cellStyle name="Comma 14 4 2 5" xfId="13900" xr:uid="{00000000-0005-0000-0000-0000551D0000}"/>
    <cellStyle name="Comma 14 4 2 6" xfId="13901" xr:uid="{00000000-0005-0000-0000-0000561D0000}"/>
    <cellStyle name="Comma 14 40" xfId="908" xr:uid="{00000000-0005-0000-0000-0000571D0000}"/>
    <cellStyle name="Comma 14 41" xfId="909" xr:uid="{00000000-0005-0000-0000-0000581D0000}"/>
    <cellStyle name="Comma 14 41 2" xfId="13902" xr:uid="{00000000-0005-0000-0000-0000591D0000}"/>
    <cellStyle name="Comma 14 41 2 2" xfId="13903" xr:uid="{00000000-0005-0000-0000-00005A1D0000}"/>
    <cellStyle name="Comma 14 41 2 2 2" xfId="13904" xr:uid="{00000000-0005-0000-0000-00005B1D0000}"/>
    <cellStyle name="Comma 14 41 2 3" xfId="13905" xr:uid="{00000000-0005-0000-0000-00005C1D0000}"/>
    <cellStyle name="Comma 14 41 3" xfId="13906" xr:uid="{00000000-0005-0000-0000-00005D1D0000}"/>
    <cellStyle name="Comma 14 41 4" xfId="13907" xr:uid="{00000000-0005-0000-0000-00005E1D0000}"/>
    <cellStyle name="Comma 14 41 5" xfId="13908" xr:uid="{00000000-0005-0000-0000-00005F1D0000}"/>
    <cellStyle name="Comma 14 42" xfId="13909" xr:uid="{00000000-0005-0000-0000-0000601D0000}"/>
    <cellStyle name="Comma 14 42 2" xfId="13910" xr:uid="{00000000-0005-0000-0000-0000611D0000}"/>
    <cellStyle name="Comma 14 42 3" xfId="13911" xr:uid="{00000000-0005-0000-0000-0000621D0000}"/>
    <cellStyle name="Comma 14 43" xfId="13912" xr:uid="{00000000-0005-0000-0000-0000631D0000}"/>
    <cellStyle name="Comma 14 44" xfId="13913" xr:uid="{00000000-0005-0000-0000-0000641D0000}"/>
    <cellStyle name="Comma 14 45" xfId="13914" xr:uid="{00000000-0005-0000-0000-0000651D0000}"/>
    <cellStyle name="Comma 14 46" xfId="13915" xr:uid="{00000000-0005-0000-0000-0000661D0000}"/>
    <cellStyle name="Comma 14 47" xfId="13916" xr:uid="{00000000-0005-0000-0000-0000671D0000}"/>
    <cellStyle name="Comma 14 48" xfId="13917" xr:uid="{00000000-0005-0000-0000-0000681D0000}"/>
    <cellStyle name="Comma 14 49" xfId="13918" xr:uid="{00000000-0005-0000-0000-0000691D0000}"/>
    <cellStyle name="Comma 14 5" xfId="910" xr:uid="{00000000-0005-0000-0000-00006A1D0000}"/>
    <cellStyle name="Comma 14 5 2" xfId="911" xr:uid="{00000000-0005-0000-0000-00006B1D0000}"/>
    <cellStyle name="Comma 14 5 2 2" xfId="13919" xr:uid="{00000000-0005-0000-0000-00006C1D0000}"/>
    <cellStyle name="Comma 14 5 2 2 2" xfId="13920" xr:uid="{00000000-0005-0000-0000-00006D1D0000}"/>
    <cellStyle name="Comma 14 5 2 2 3" xfId="13921" xr:uid="{00000000-0005-0000-0000-00006E1D0000}"/>
    <cellStyle name="Comma 14 5 2 2 4" xfId="13922" xr:uid="{00000000-0005-0000-0000-00006F1D0000}"/>
    <cellStyle name="Comma 14 5 2 3" xfId="13923" xr:uid="{00000000-0005-0000-0000-0000701D0000}"/>
    <cellStyle name="Comma 14 5 2 3 2" xfId="13924" xr:uid="{00000000-0005-0000-0000-0000711D0000}"/>
    <cellStyle name="Comma 14 5 2 4" xfId="13925" xr:uid="{00000000-0005-0000-0000-0000721D0000}"/>
    <cellStyle name="Comma 14 5 2 5" xfId="13926" xr:uid="{00000000-0005-0000-0000-0000731D0000}"/>
    <cellStyle name="Comma 14 5 2 6" xfId="13927" xr:uid="{00000000-0005-0000-0000-0000741D0000}"/>
    <cellStyle name="Comma 14 50" xfId="13928" xr:uid="{00000000-0005-0000-0000-0000751D0000}"/>
    <cellStyle name="Comma 14 51" xfId="13929" xr:uid="{00000000-0005-0000-0000-0000761D0000}"/>
    <cellStyle name="Comma 14 52" xfId="13930" xr:uid="{00000000-0005-0000-0000-0000771D0000}"/>
    <cellStyle name="Comma 14 53" xfId="13931" xr:uid="{00000000-0005-0000-0000-0000781D0000}"/>
    <cellStyle name="Comma 14 54" xfId="13932" xr:uid="{00000000-0005-0000-0000-0000791D0000}"/>
    <cellStyle name="Comma 14 55" xfId="13933" xr:uid="{00000000-0005-0000-0000-00007A1D0000}"/>
    <cellStyle name="Comma 14 56" xfId="13934" xr:uid="{00000000-0005-0000-0000-00007B1D0000}"/>
    <cellStyle name="Comma 14 57" xfId="13935" xr:uid="{00000000-0005-0000-0000-00007C1D0000}"/>
    <cellStyle name="Comma 14 58" xfId="13936" xr:uid="{00000000-0005-0000-0000-00007D1D0000}"/>
    <cellStyle name="Comma 14 59" xfId="13937" xr:uid="{00000000-0005-0000-0000-00007E1D0000}"/>
    <cellStyle name="Comma 14 6" xfId="912" xr:uid="{00000000-0005-0000-0000-00007F1D0000}"/>
    <cellStyle name="Comma 14 6 2" xfId="913" xr:uid="{00000000-0005-0000-0000-0000801D0000}"/>
    <cellStyle name="Comma 14 6 2 2" xfId="13938" xr:uid="{00000000-0005-0000-0000-0000811D0000}"/>
    <cellStyle name="Comma 14 6 2 2 2" xfId="13939" xr:uid="{00000000-0005-0000-0000-0000821D0000}"/>
    <cellStyle name="Comma 14 6 2 2 3" xfId="13940" xr:uid="{00000000-0005-0000-0000-0000831D0000}"/>
    <cellStyle name="Comma 14 6 2 2 4" xfId="13941" xr:uid="{00000000-0005-0000-0000-0000841D0000}"/>
    <cellStyle name="Comma 14 6 2 3" xfId="13942" xr:uid="{00000000-0005-0000-0000-0000851D0000}"/>
    <cellStyle name="Comma 14 6 2 3 2" xfId="13943" xr:uid="{00000000-0005-0000-0000-0000861D0000}"/>
    <cellStyle name="Comma 14 6 2 4" xfId="13944" xr:uid="{00000000-0005-0000-0000-0000871D0000}"/>
    <cellStyle name="Comma 14 6 2 5" xfId="13945" xr:uid="{00000000-0005-0000-0000-0000881D0000}"/>
    <cellStyle name="Comma 14 6 2 6" xfId="13946" xr:uid="{00000000-0005-0000-0000-0000891D0000}"/>
    <cellStyle name="Comma 14 60" xfId="13947" xr:uid="{00000000-0005-0000-0000-00008A1D0000}"/>
    <cellStyle name="Comma 14 61" xfId="13948" xr:uid="{00000000-0005-0000-0000-00008B1D0000}"/>
    <cellStyle name="Comma 14 62" xfId="13949" xr:uid="{00000000-0005-0000-0000-00008C1D0000}"/>
    <cellStyle name="Comma 14 63" xfId="13950" xr:uid="{00000000-0005-0000-0000-00008D1D0000}"/>
    <cellStyle name="Comma 14 64" xfId="13951" xr:uid="{00000000-0005-0000-0000-00008E1D0000}"/>
    <cellStyle name="Comma 14 65" xfId="13952" xr:uid="{00000000-0005-0000-0000-00008F1D0000}"/>
    <cellStyle name="Comma 14 66" xfId="13953" xr:uid="{00000000-0005-0000-0000-0000901D0000}"/>
    <cellStyle name="Comma 14 67" xfId="13954" xr:uid="{00000000-0005-0000-0000-0000911D0000}"/>
    <cellStyle name="Comma 14 68" xfId="13955" xr:uid="{00000000-0005-0000-0000-0000921D0000}"/>
    <cellStyle name="Comma 14 69" xfId="13956" xr:uid="{00000000-0005-0000-0000-0000931D0000}"/>
    <cellStyle name="Comma 14 7" xfId="914" xr:uid="{00000000-0005-0000-0000-0000941D0000}"/>
    <cellStyle name="Comma 14 7 2" xfId="915" xr:uid="{00000000-0005-0000-0000-0000951D0000}"/>
    <cellStyle name="Comma 14 7 2 2" xfId="13957" xr:uid="{00000000-0005-0000-0000-0000961D0000}"/>
    <cellStyle name="Comma 14 7 2 2 2" xfId="13958" xr:uid="{00000000-0005-0000-0000-0000971D0000}"/>
    <cellStyle name="Comma 14 7 2 2 3" xfId="13959" xr:uid="{00000000-0005-0000-0000-0000981D0000}"/>
    <cellStyle name="Comma 14 7 2 2 4" xfId="13960" xr:uid="{00000000-0005-0000-0000-0000991D0000}"/>
    <cellStyle name="Comma 14 7 2 3" xfId="13961" xr:uid="{00000000-0005-0000-0000-00009A1D0000}"/>
    <cellStyle name="Comma 14 7 2 3 2" xfId="13962" xr:uid="{00000000-0005-0000-0000-00009B1D0000}"/>
    <cellStyle name="Comma 14 7 2 4" xfId="13963" xr:uid="{00000000-0005-0000-0000-00009C1D0000}"/>
    <cellStyle name="Comma 14 7 2 5" xfId="13964" xr:uid="{00000000-0005-0000-0000-00009D1D0000}"/>
    <cellStyle name="Comma 14 7 2 6" xfId="13965" xr:uid="{00000000-0005-0000-0000-00009E1D0000}"/>
    <cellStyle name="Comma 14 70" xfId="13966" xr:uid="{00000000-0005-0000-0000-00009F1D0000}"/>
    <cellStyle name="Comma 14 71" xfId="13967" xr:uid="{00000000-0005-0000-0000-0000A01D0000}"/>
    <cellStyle name="Comma 14 72" xfId="13968" xr:uid="{00000000-0005-0000-0000-0000A11D0000}"/>
    <cellStyle name="Comma 14 73" xfId="13969" xr:uid="{00000000-0005-0000-0000-0000A21D0000}"/>
    <cellStyle name="Comma 14 74" xfId="13970" xr:uid="{00000000-0005-0000-0000-0000A31D0000}"/>
    <cellStyle name="Comma 14 75" xfId="13971" xr:uid="{00000000-0005-0000-0000-0000A41D0000}"/>
    <cellStyle name="Comma 14 76" xfId="13972" xr:uid="{00000000-0005-0000-0000-0000A51D0000}"/>
    <cellStyle name="Comma 14 77" xfId="13973" xr:uid="{00000000-0005-0000-0000-0000A61D0000}"/>
    <cellStyle name="Comma 14 78" xfId="13974" xr:uid="{00000000-0005-0000-0000-0000A71D0000}"/>
    <cellStyle name="Comma 14 8" xfId="916" xr:uid="{00000000-0005-0000-0000-0000A81D0000}"/>
    <cellStyle name="Comma 14 8 2" xfId="917" xr:uid="{00000000-0005-0000-0000-0000A91D0000}"/>
    <cellStyle name="Comma 14 8 2 2" xfId="13975" xr:uid="{00000000-0005-0000-0000-0000AA1D0000}"/>
    <cellStyle name="Comma 14 8 2 2 2" xfId="13976" xr:uid="{00000000-0005-0000-0000-0000AB1D0000}"/>
    <cellStyle name="Comma 14 8 2 2 3" xfId="13977" xr:uid="{00000000-0005-0000-0000-0000AC1D0000}"/>
    <cellStyle name="Comma 14 8 2 2 4" xfId="13978" xr:uid="{00000000-0005-0000-0000-0000AD1D0000}"/>
    <cellStyle name="Comma 14 8 2 3" xfId="13979" xr:uid="{00000000-0005-0000-0000-0000AE1D0000}"/>
    <cellStyle name="Comma 14 8 2 3 2" xfId="13980" xr:uid="{00000000-0005-0000-0000-0000AF1D0000}"/>
    <cellStyle name="Comma 14 8 2 4" xfId="13981" xr:uid="{00000000-0005-0000-0000-0000B01D0000}"/>
    <cellStyle name="Comma 14 8 2 5" xfId="13982" xr:uid="{00000000-0005-0000-0000-0000B11D0000}"/>
    <cellStyle name="Comma 14 8 2 6" xfId="13983" xr:uid="{00000000-0005-0000-0000-0000B21D0000}"/>
    <cellStyle name="Comma 14 9" xfId="918" xr:uid="{00000000-0005-0000-0000-0000B31D0000}"/>
    <cellStyle name="Comma 14 9 2" xfId="919" xr:uid="{00000000-0005-0000-0000-0000B41D0000}"/>
    <cellStyle name="Comma 14 9 2 2" xfId="13984" xr:uid="{00000000-0005-0000-0000-0000B51D0000}"/>
    <cellStyle name="Comma 14 9 2 2 2" xfId="13985" xr:uid="{00000000-0005-0000-0000-0000B61D0000}"/>
    <cellStyle name="Comma 14 9 2 2 3" xfId="13986" xr:uid="{00000000-0005-0000-0000-0000B71D0000}"/>
    <cellStyle name="Comma 14 9 2 2 4" xfId="13987" xr:uid="{00000000-0005-0000-0000-0000B81D0000}"/>
    <cellStyle name="Comma 14 9 2 3" xfId="13988" xr:uid="{00000000-0005-0000-0000-0000B91D0000}"/>
    <cellStyle name="Comma 14 9 2 3 2" xfId="13989" xr:uid="{00000000-0005-0000-0000-0000BA1D0000}"/>
    <cellStyle name="Comma 14 9 2 4" xfId="13990" xr:uid="{00000000-0005-0000-0000-0000BB1D0000}"/>
    <cellStyle name="Comma 14 9 2 5" xfId="13991" xr:uid="{00000000-0005-0000-0000-0000BC1D0000}"/>
    <cellStyle name="Comma 14 9 2 6" xfId="13992" xr:uid="{00000000-0005-0000-0000-0000BD1D0000}"/>
    <cellStyle name="Comma 140" xfId="13993" xr:uid="{00000000-0005-0000-0000-0000BE1D0000}"/>
    <cellStyle name="Comma 141" xfId="13994" xr:uid="{00000000-0005-0000-0000-0000BF1D0000}"/>
    <cellStyle name="Comma 142" xfId="13995" xr:uid="{00000000-0005-0000-0000-0000C01D0000}"/>
    <cellStyle name="Comma 143" xfId="13996" xr:uid="{00000000-0005-0000-0000-0000C11D0000}"/>
    <cellStyle name="Comma 144" xfId="13997" xr:uid="{00000000-0005-0000-0000-0000C21D0000}"/>
    <cellStyle name="Comma 145" xfId="13998" xr:uid="{00000000-0005-0000-0000-0000C31D0000}"/>
    <cellStyle name="Comma 146" xfId="13999" xr:uid="{00000000-0005-0000-0000-0000C41D0000}"/>
    <cellStyle name="Comma 147" xfId="14000" xr:uid="{00000000-0005-0000-0000-0000C51D0000}"/>
    <cellStyle name="Comma 148" xfId="14001" xr:uid="{00000000-0005-0000-0000-0000C61D0000}"/>
    <cellStyle name="Comma 149" xfId="14002" xr:uid="{00000000-0005-0000-0000-0000C71D0000}"/>
    <cellStyle name="Comma 15" xfId="920" xr:uid="{00000000-0005-0000-0000-0000C81D0000}"/>
    <cellStyle name="Comma 15 10" xfId="921" xr:uid="{00000000-0005-0000-0000-0000C91D0000}"/>
    <cellStyle name="Comma 15 11" xfId="922" xr:uid="{00000000-0005-0000-0000-0000CA1D0000}"/>
    <cellStyle name="Comma 15 12" xfId="923" xr:uid="{00000000-0005-0000-0000-0000CB1D0000}"/>
    <cellStyle name="Comma 15 13" xfId="924" xr:uid="{00000000-0005-0000-0000-0000CC1D0000}"/>
    <cellStyle name="Comma 15 14" xfId="925" xr:uid="{00000000-0005-0000-0000-0000CD1D0000}"/>
    <cellStyle name="Comma 15 15" xfId="926" xr:uid="{00000000-0005-0000-0000-0000CE1D0000}"/>
    <cellStyle name="Comma 15 16" xfId="927" xr:uid="{00000000-0005-0000-0000-0000CF1D0000}"/>
    <cellStyle name="Comma 15 17" xfId="928" xr:uid="{00000000-0005-0000-0000-0000D01D0000}"/>
    <cellStyle name="Comma 15 18" xfId="929" xr:uid="{00000000-0005-0000-0000-0000D11D0000}"/>
    <cellStyle name="Comma 15 19" xfId="930" xr:uid="{00000000-0005-0000-0000-0000D21D0000}"/>
    <cellStyle name="Comma 15 2" xfId="931" xr:uid="{00000000-0005-0000-0000-0000D31D0000}"/>
    <cellStyle name="Comma 15 2 2" xfId="14003" xr:uid="{00000000-0005-0000-0000-0000D41D0000}"/>
    <cellStyle name="Comma 15 20" xfId="932" xr:uid="{00000000-0005-0000-0000-0000D51D0000}"/>
    <cellStyle name="Comma 15 21" xfId="933" xr:uid="{00000000-0005-0000-0000-0000D61D0000}"/>
    <cellStyle name="Comma 15 22" xfId="934" xr:uid="{00000000-0005-0000-0000-0000D71D0000}"/>
    <cellStyle name="Comma 15 23" xfId="935" xr:uid="{00000000-0005-0000-0000-0000D81D0000}"/>
    <cellStyle name="Comma 15 23 2" xfId="14004" xr:uid="{00000000-0005-0000-0000-0000D91D0000}"/>
    <cellStyle name="Comma 15 23 2 2" xfId="14005" xr:uid="{00000000-0005-0000-0000-0000DA1D0000}"/>
    <cellStyle name="Comma 15 24" xfId="936" xr:uid="{00000000-0005-0000-0000-0000DB1D0000}"/>
    <cellStyle name="Comma 15 24 2" xfId="14006" xr:uid="{00000000-0005-0000-0000-0000DC1D0000}"/>
    <cellStyle name="Comma 15 24 2 2" xfId="14007" xr:uid="{00000000-0005-0000-0000-0000DD1D0000}"/>
    <cellStyle name="Comma 15 24 2 2 2" xfId="14008" xr:uid="{00000000-0005-0000-0000-0000DE1D0000}"/>
    <cellStyle name="Comma 15 24 2 3" xfId="14009" xr:uid="{00000000-0005-0000-0000-0000DF1D0000}"/>
    <cellStyle name="Comma 15 24 3" xfId="14010" xr:uid="{00000000-0005-0000-0000-0000E01D0000}"/>
    <cellStyle name="Comma 15 24 4" xfId="14011" xr:uid="{00000000-0005-0000-0000-0000E11D0000}"/>
    <cellStyle name="Comma 15 24 5" xfId="14012" xr:uid="{00000000-0005-0000-0000-0000E21D0000}"/>
    <cellStyle name="Comma 15 25" xfId="14013" xr:uid="{00000000-0005-0000-0000-0000E31D0000}"/>
    <cellStyle name="Comma 15 25 2" xfId="14014" xr:uid="{00000000-0005-0000-0000-0000E41D0000}"/>
    <cellStyle name="Comma 15 25 3" xfId="14015" xr:uid="{00000000-0005-0000-0000-0000E51D0000}"/>
    <cellStyle name="Comma 15 26" xfId="14016" xr:uid="{00000000-0005-0000-0000-0000E61D0000}"/>
    <cellStyle name="Comma 15 27" xfId="14017" xr:uid="{00000000-0005-0000-0000-0000E71D0000}"/>
    <cellStyle name="Comma 15 28" xfId="14018" xr:uid="{00000000-0005-0000-0000-0000E81D0000}"/>
    <cellStyle name="Comma 15 29" xfId="14019" xr:uid="{00000000-0005-0000-0000-0000E91D0000}"/>
    <cellStyle name="Comma 15 3" xfId="937" xr:uid="{00000000-0005-0000-0000-0000EA1D0000}"/>
    <cellStyle name="Comma 15 3 2" xfId="14020" xr:uid="{00000000-0005-0000-0000-0000EB1D0000}"/>
    <cellStyle name="Comma 15 30" xfId="14021" xr:uid="{00000000-0005-0000-0000-0000EC1D0000}"/>
    <cellStyle name="Comma 15 31" xfId="14022" xr:uid="{00000000-0005-0000-0000-0000ED1D0000}"/>
    <cellStyle name="Comma 15 32" xfId="14023" xr:uid="{00000000-0005-0000-0000-0000EE1D0000}"/>
    <cellStyle name="Comma 15 33" xfId="14024" xr:uid="{00000000-0005-0000-0000-0000EF1D0000}"/>
    <cellStyle name="Comma 15 34" xfId="14025" xr:uid="{00000000-0005-0000-0000-0000F01D0000}"/>
    <cellStyle name="Comma 15 35" xfId="14026" xr:uid="{00000000-0005-0000-0000-0000F11D0000}"/>
    <cellStyle name="Comma 15 36" xfId="14027" xr:uid="{00000000-0005-0000-0000-0000F21D0000}"/>
    <cellStyle name="Comma 15 37" xfId="14028" xr:uid="{00000000-0005-0000-0000-0000F31D0000}"/>
    <cellStyle name="Comma 15 38" xfId="14029" xr:uid="{00000000-0005-0000-0000-0000F41D0000}"/>
    <cellStyle name="Comma 15 39" xfId="14030" xr:uid="{00000000-0005-0000-0000-0000F51D0000}"/>
    <cellStyle name="Comma 15 4" xfId="938" xr:uid="{00000000-0005-0000-0000-0000F61D0000}"/>
    <cellStyle name="Comma 15 4 2" xfId="14031" xr:uid="{00000000-0005-0000-0000-0000F71D0000}"/>
    <cellStyle name="Comma 15 40" xfId="14032" xr:uid="{00000000-0005-0000-0000-0000F81D0000}"/>
    <cellStyle name="Comma 15 41" xfId="14033" xr:uid="{00000000-0005-0000-0000-0000F91D0000}"/>
    <cellStyle name="Comma 15 42" xfId="14034" xr:uid="{00000000-0005-0000-0000-0000FA1D0000}"/>
    <cellStyle name="Comma 15 43" xfId="14035" xr:uid="{00000000-0005-0000-0000-0000FB1D0000}"/>
    <cellStyle name="Comma 15 44" xfId="14036" xr:uid="{00000000-0005-0000-0000-0000FC1D0000}"/>
    <cellStyle name="Comma 15 45" xfId="14037" xr:uid="{00000000-0005-0000-0000-0000FD1D0000}"/>
    <cellStyle name="Comma 15 46" xfId="14038" xr:uid="{00000000-0005-0000-0000-0000FE1D0000}"/>
    <cellStyle name="Comma 15 47" xfId="14039" xr:uid="{00000000-0005-0000-0000-0000FF1D0000}"/>
    <cellStyle name="Comma 15 48" xfId="14040" xr:uid="{00000000-0005-0000-0000-0000001E0000}"/>
    <cellStyle name="Comma 15 49" xfId="14041" xr:uid="{00000000-0005-0000-0000-0000011E0000}"/>
    <cellStyle name="Comma 15 5" xfId="939" xr:uid="{00000000-0005-0000-0000-0000021E0000}"/>
    <cellStyle name="Comma 15 50" xfId="14042" xr:uid="{00000000-0005-0000-0000-0000031E0000}"/>
    <cellStyle name="Comma 15 51" xfId="14043" xr:uid="{00000000-0005-0000-0000-0000041E0000}"/>
    <cellStyle name="Comma 15 52" xfId="14044" xr:uid="{00000000-0005-0000-0000-0000051E0000}"/>
    <cellStyle name="Comma 15 53" xfId="14045" xr:uid="{00000000-0005-0000-0000-0000061E0000}"/>
    <cellStyle name="Comma 15 54" xfId="14046" xr:uid="{00000000-0005-0000-0000-0000071E0000}"/>
    <cellStyle name="Comma 15 55" xfId="14047" xr:uid="{00000000-0005-0000-0000-0000081E0000}"/>
    <cellStyle name="Comma 15 56" xfId="14048" xr:uid="{00000000-0005-0000-0000-0000091E0000}"/>
    <cellStyle name="Comma 15 57" xfId="14049" xr:uid="{00000000-0005-0000-0000-00000A1E0000}"/>
    <cellStyle name="Comma 15 58" xfId="14050" xr:uid="{00000000-0005-0000-0000-00000B1E0000}"/>
    <cellStyle name="Comma 15 59" xfId="14051" xr:uid="{00000000-0005-0000-0000-00000C1E0000}"/>
    <cellStyle name="Comma 15 6" xfId="940" xr:uid="{00000000-0005-0000-0000-00000D1E0000}"/>
    <cellStyle name="Comma 15 6 2" xfId="14052" xr:uid="{00000000-0005-0000-0000-00000E1E0000}"/>
    <cellStyle name="Comma 15 60" xfId="14053" xr:uid="{00000000-0005-0000-0000-00000F1E0000}"/>
    <cellStyle name="Comma 15 7" xfId="941" xr:uid="{00000000-0005-0000-0000-0000101E0000}"/>
    <cellStyle name="Comma 15 8" xfId="942" xr:uid="{00000000-0005-0000-0000-0000111E0000}"/>
    <cellStyle name="Comma 15 9" xfId="943" xr:uid="{00000000-0005-0000-0000-0000121E0000}"/>
    <cellStyle name="Comma 150" xfId="14054" xr:uid="{00000000-0005-0000-0000-0000131E0000}"/>
    <cellStyle name="Comma 151" xfId="14055" xr:uid="{00000000-0005-0000-0000-0000141E0000}"/>
    <cellStyle name="Comma 152" xfId="14056" xr:uid="{00000000-0005-0000-0000-0000151E0000}"/>
    <cellStyle name="Comma 153" xfId="14057" xr:uid="{00000000-0005-0000-0000-0000161E0000}"/>
    <cellStyle name="Comma 154" xfId="14058" xr:uid="{00000000-0005-0000-0000-0000171E0000}"/>
    <cellStyle name="Comma 155" xfId="14059" xr:uid="{00000000-0005-0000-0000-0000181E0000}"/>
    <cellStyle name="Comma 156" xfId="14060" xr:uid="{00000000-0005-0000-0000-0000191E0000}"/>
    <cellStyle name="Comma 157" xfId="14061" xr:uid="{00000000-0005-0000-0000-00001A1E0000}"/>
    <cellStyle name="Comma 16" xfId="944" xr:uid="{00000000-0005-0000-0000-00001B1E0000}"/>
    <cellStyle name="Comma 16 10" xfId="945" xr:uid="{00000000-0005-0000-0000-00001C1E0000}"/>
    <cellStyle name="Comma 16 10 2" xfId="14062" xr:uid="{00000000-0005-0000-0000-00001D1E0000}"/>
    <cellStyle name="Comma 16 11" xfId="946" xr:uid="{00000000-0005-0000-0000-00001E1E0000}"/>
    <cellStyle name="Comma 16 11 2" xfId="14063" xr:uid="{00000000-0005-0000-0000-00001F1E0000}"/>
    <cellStyle name="Comma 16 12" xfId="947" xr:uid="{00000000-0005-0000-0000-0000201E0000}"/>
    <cellStyle name="Comma 16 12 2" xfId="14064" xr:uid="{00000000-0005-0000-0000-0000211E0000}"/>
    <cellStyle name="Comma 16 13" xfId="948" xr:uid="{00000000-0005-0000-0000-0000221E0000}"/>
    <cellStyle name="Comma 16 13 2" xfId="14065" xr:uid="{00000000-0005-0000-0000-0000231E0000}"/>
    <cellStyle name="Comma 16 14" xfId="949" xr:uid="{00000000-0005-0000-0000-0000241E0000}"/>
    <cellStyle name="Comma 16 14 2" xfId="14066" xr:uid="{00000000-0005-0000-0000-0000251E0000}"/>
    <cellStyle name="Comma 16 15" xfId="950" xr:uid="{00000000-0005-0000-0000-0000261E0000}"/>
    <cellStyle name="Comma 16 15 2" xfId="14067" xr:uid="{00000000-0005-0000-0000-0000271E0000}"/>
    <cellStyle name="Comma 16 16" xfId="951" xr:uid="{00000000-0005-0000-0000-0000281E0000}"/>
    <cellStyle name="Comma 16 16 2" xfId="14068" xr:uid="{00000000-0005-0000-0000-0000291E0000}"/>
    <cellStyle name="Comma 16 17" xfId="952" xr:uid="{00000000-0005-0000-0000-00002A1E0000}"/>
    <cellStyle name="Comma 16 17 2" xfId="14069" xr:uid="{00000000-0005-0000-0000-00002B1E0000}"/>
    <cellStyle name="Comma 16 18" xfId="953" xr:uid="{00000000-0005-0000-0000-00002C1E0000}"/>
    <cellStyle name="Comma 16 18 2" xfId="14070" xr:uid="{00000000-0005-0000-0000-00002D1E0000}"/>
    <cellStyle name="Comma 16 19" xfId="954" xr:uid="{00000000-0005-0000-0000-00002E1E0000}"/>
    <cellStyle name="Comma 16 19 2" xfId="14071" xr:uid="{00000000-0005-0000-0000-00002F1E0000}"/>
    <cellStyle name="Comma 16 2" xfId="955" xr:uid="{00000000-0005-0000-0000-0000301E0000}"/>
    <cellStyle name="Comma 16 2 2" xfId="956" xr:uid="{00000000-0005-0000-0000-0000311E0000}"/>
    <cellStyle name="Comma 16 2 2 2" xfId="14072" xr:uid="{00000000-0005-0000-0000-0000321E0000}"/>
    <cellStyle name="Comma 16 2 2 2 2" xfId="14073" xr:uid="{00000000-0005-0000-0000-0000331E0000}"/>
    <cellStyle name="Comma 16 2 2 2 3" xfId="14074" xr:uid="{00000000-0005-0000-0000-0000341E0000}"/>
    <cellStyle name="Comma 16 2 2 2 4" xfId="14075" xr:uid="{00000000-0005-0000-0000-0000351E0000}"/>
    <cellStyle name="Comma 16 2 2 3" xfId="14076" xr:uid="{00000000-0005-0000-0000-0000361E0000}"/>
    <cellStyle name="Comma 16 2 2 3 2" xfId="14077" xr:uid="{00000000-0005-0000-0000-0000371E0000}"/>
    <cellStyle name="Comma 16 2 2 4" xfId="14078" xr:uid="{00000000-0005-0000-0000-0000381E0000}"/>
    <cellStyle name="Comma 16 2 2 5" xfId="14079" xr:uid="{00000000-0005-0000-0000-0000391E0000}"/>
    <cellStyle name="Comma 16 2 2 6" xfId="14080" xr:uid="{00000000-0005-0000-0000-00003A1E0000}"/>
    <cellStyle name="Comma 16 2 3" xfId="14081" xr:uid="{00000000-0005-0000-0000-00003B1E0000}"/>
    <cellStyle name="Comma 16 20" xfId="957" xr:uid="{00000000-0005-0000-0000-00003C1E0000}"/>
    <cellStyle name="Comma 16 20 2" xfId="14082" xr:uid="{00000000-0005-0000-0000-00003D1E0000}"/>
    <cellStyle name="Comma 16 21" xfId="958" xr:uid="{00000000-0005-0000-0000-00003E1E0000}"/>
    <cellStyle name="Comma 16 21 2" xfId="14083" xr:uid="{00000000-0005-0000-0000-00003F1E0000}"/>
    <cellStyle name="Comma 16 22" xfId="959" xr:uid="{00000000-0005-0000-0000-0000401E0000}"/>
    <cellStyle name="Comma 16 22 2" xfId="14084" xr:uid="{00000000-0005-0000-0000-0000411E0000}"/>
    <cellStyle name="Comma 16 23" xfId="960" xr:uid="{00000000-0005-0000-0000-0000421E0000}"/>
    <cellStyle name="Comma 16 23 2" xfId="14085" xr:uid="{00000000-0005-0000-0000-0000431E0000}"/>
    <cellStyle name="Comma 16 24" xfId="961" xr:uid="{00000000-0005-0000-0000-0000441E0000}"/>
    <cellStyle name="Comma 16 24 2" xfId="14086" xr:uid="{00000000-0005-0000-0000-0000451E0000}"/>
    <cellStyle name="Comma 16 24 2 2" xfId="14087" xr:uid="{00000000-0005-0000-0000-0000461E0000}"/>
    <cellStyle name="Comma 16 25" xfId="962" xr:uid="{00000000-0005-0000-0000-0000471E0000}"/>
    <cellStyle name="Comma 16 25 2" xfId="14088" xr:uid="{00000000-0005-0000-0000-0000481E0000}"/>
    <cellStyle name="Comma 16 25 2 2" xfId="14089" xr:uid="{00000000-0005-0000-0000-0000491E0000}"/>
    <cellStyle name="Comma 16 25 2 2 2" xfId="14090" xr:uid="{00000000-0005-0000-0000-00004A1E0000}"/>
    <cellStyle name="Comma 16 25 2 3" xfId="14091" xr:uid="{00000000-0005-0000-0000-00004B1E0000}"/>
    <cellStyle name="Comma 16 25 3" xfId="14092" xr:uid="{00000000-0005-0000-0000-00004C1E0000}"/>
    <cellStyle name="Comma 16 25 4" xfId="14093" xr:uid="{00000000-0005-0000-0000-00004D1E0000}"/>
    <cellStyle name="Comma 16 25 5" xfId="14094" xr:uid="{00000000-0005-0000-0000-00004E1E0000}"/>
    <cellStyle name="Comma 16 26" xfId="14095" xr:uid="{00000000-0005-0000-0000-00004F1E0000}"/>
    <cellStyle name="Comma 16 27" xfId="14096" xr:uid="{00000000-0005-0000-0000-0000501E0000}"/>
    <cellStyle name="Comma 16 28" xfId="14097" xr:uid="{00000000-0005-0000-0000-0000511E0000}"/>
    <cellStyle name="Comma 16 29" xfId="14098" xr:uid="{00000000-0005-0000-0000-0000521E0000}"/>
    <cellStyle name="Comma 16 3" xfId="963" xr:uid="{00000000-0005-0000-0000-0000531E0000}"/>
    <cellStyle name="Comma 16 3 2" xfId="14099" xr:uid="{00000000-0005-0000-0000-0000541E0000}"/>
    <cellStyle name="Comma 16 30" xfId="14100" xr:uid="{00000000-0005-0000-0000-0000551E0000}"/>
    <cellStyle name="Comma 16 31" xfId="14101" xr:uid="{00000000-0005-0000-0000-0000561E0000}"/>
    <cellStyle name="Comma 16 32" xfId="14102" xr:uid="{00000000-0005-0000-0000-0000571E0000}"/>
    <cellStyle name="Comma 16 33" xfId="14103" xr:uid="{00000000-0005-0000-0000-0000581E0000}"/>
    <cellStyle name="Comma 16 34" xfId="14104" xr:uid="{00000000-0005-0000-0000-0000591E0000}"/>
    <cellStyle name="Comma 16 35" xfId="14105" xr:uid="{00000000-0005-0000-0000-00005A1E0000}"/>
    <cellStyle name="Comma 16 36" xfId="14106" xr:uid="{00000000-0005-0000-0000-00005B1E0000}"/>
    <cellStyle name="Comma 16 37" xfId="14107" xr:uid="{00000000-0005-0000-0000-00005C1E0000}"/>
    <cellStyle name="Comma 16 38" xfId="14108" xr:uid="{00000000-0005-0000-0000-00005D1E0000}"/>
    <cellStyle name="Comma 16 39" xfId="14109" xr:uid="{00000000-0005-0000-0000-00005E1E0000}"/>
    <cellStyle name="Comma 16 4" xfId="964" xr:uid="{00000000-0005-0000-0000-00005F1E0000}"/>
    <cellStyle name="Comma 16 4 2" xfId="14110" xr:uid="{00000000-0005-0000-0000-0000601E0000}"/>
    <cellStyle name="Comma 16 40" xfId="14111" xr:uid="{00000000-0005-0000-0000-0000611E0000}"/>
    <cellStyle name="Comma 16 41" xfId="14112" xr:uid="{00000000-0005-0000-0000-0000621E0000}"/>
    <cellStyle name="Comma 16 42" xfId="14113" xr:uid="{00000000-0005-0000-0000-0000631E0000}"/>
    <cellStyle name="Comma 16 43" xfId="14114" xr:uid="{00000000-0005-0000-0000-0000641E0000}"/>
    <cellStyle name="Comma 16 44" xfId="14115" xr:uid="{00000000-0005-0000-0000-0000651E0000}"/>
    <cellStyle name="Comma 16 45" xfId="14116" xr:uid="{00000000-0005-0000-0000-0000661E0000}"/>
    <cellStyle name="Comma 16 46" xfId="14117" xr:uid="{00000000-0005-0000-0000-0000671E0000}"/>
    <cellStyle name="Comma 16 47" xfId="14118" xr:uid="{00000000-0005-0000-0000-0000681E0000}"/>
    <cellStyle name="Comma 16 48" xfId="14119" xr:uid="{00000000-0005-0000-0000-0000691E0000}"/>
    <cellStyle name="Comma 16 49" xfId="14120" xr:uid="{00000000-0005-0000-0000-00006A1E0000}"/>
    <cellStyle name="Comma 16 5" xfId="965" xr:uid="{00000000-0005-0000-0000-00006B1E0000}"/>
    <cellStyle name="Comma 16 5 2" xfId="14121" xr:uid="{00000000-0005-0000-0000-00006C1E0000}"/>
    <cellStyle name="Comma 16 50" xfId="14122" xr:uid="{00000000-0005-0000-0000-00006D1E0000}"/>
    <cellStyle name="Comma 16 51" xfId="14123" xr:uid="{00000000-0005-0000-0000-00006E1E0000}"/>
    <cellStyle name="Comma 16 52" xfId="14124" xr:uid="{00000000-0005-0000-0000-00006F1E0000}"/>
    <cellStyle name="Comma 16 53" xfId="14125" xr:uid="{00000000-0005-0000-0000-0000701E0000}"/>
    <cellStyle name="Comma 16 54" xfId="14126" xr:uid="{00000000-0005-0000-0000-0000711E0000}"/>
    <cellStyle name="Comma 16 55" xfId="14127" xr:uid="{00000000-0005-0000-0000-0000721E0000}"/>
    <cellStyle name="Comma 16 56" xfId="14128" xr:uid="{00000000-0005-0000-0000-0000731E0000}"/>
    <cellStyle name="Comma 16 57" xfId="14129" xr:uid="{00000000-0005-0000-0000-0000741E0000}"/>
    <cellStyle name="Comma 16 58" xfId="14130" xr:uid="{00000000-0005-0000-0000-0000751E0000}"/>
    <cellStyle name="Comma 16 59" xfId="14131" xr:uid="{00000000-0005-0000-0000-0000761E0000}"/>
    <cellStyle name="Comma 16 6" xfId="966" xr:uid="{00000000-0005-0000-0000-0000771E0000}"/>
    <cellStyle name="Comma 16 6 2" xfId="967" xr:uid="{00000000-0005-0000-0000-0000781E0000}"/>
    <cellStyle name="Comma 16 6 2 2" xfId="14132" xr:uid="{00000000-0005-0000-0000-0000791E0000}"/>
    <cellStyle name="Comma 16 6 3" xfId="14133" xr:uid="{00000000-0005-0000-0000-00007A1E0000}"/>
    <cellStyle name="Comma 16 60" xfId="14134" xr:uid="{00000000-0005-0000-0000-00007B1E0000}"/>
    <cellStyle name="Comma 16 7" xfId="968" xr:uid="{00000000-0005-0000-0000-00007C1E0000}"/>
    <cellStyle name="Comma 16 7 2" xfId="14135" xr:uid="{00000000-0005-0000-0000-00007D1E0000}"/>
    <cellStyle name="Comma 16 8" xfId="969" xr:uid="{00000000-0005-0000-0000-00007E1E0000}"/>
    <cellStyle name="Comma 16 8 2" xfId="14136" xr:uid="{00000000-0005-0000-0000-00007F1E0000}"/>
    <cellStyle name="Comma 16 9" xfId="970" xr:uid="{00000000-0005-0000-0000-0000801E0000}"/>
    <cellStyle name="Comma 16 9 2" xfId="14137" xr:uid="{00000000-0005-0000-0000-0000811E0000}"/>
    <cellStyle name="Comma 17" xfId="971" xr:uid="{00000000-0005-0000-0000-0000821E0000}"/>
    <cellStyle name="Comma 17 10" xfId="972" xr:uid="{00000000-0005-0000-0000-0000831E0000}"/>
    <cellStyle name="Comma 17 10 2" xfId="14138" xr:uid="{00000000-0005-0000-0000-0000841E0000}"/>
    <cellStyle name="Comma 17 11" xfId="973" xr:uid="{00000000-0005-0000-0000-0000851E0000}"/>
    <cellStyle name="Comma 17 11 2" xfId="14139" xr:uid="{00000000-0005-0000-0000-0000861E0000}"/>
    <cellStyle name="Comma 17 12" xfId="974" xr:uid="{00000000-0005-0000-0000-0000871E0000}"/>
    <cellStyle name="Comma 17 12 2" xfId="14140" xr:uid="{00000000-0005-0000-0000-0000881E0000}"/>
    <cellStyle name="Comma 17 13" xfId="975" xr:uid="{00000000-0005-0000-0000-0000891E0000}"/>
    <cellStyle name="Comma 17 13 2" xfId="14141" xr:uid="{00000000-0005-0000-0000-00008A1E0000}"/>
    <cellStyle name="Comma 17 14" xfId="976" xr:uid="{00000000-0005-0000-0000-00008B1E0000}"/>
    <cellStyle name="Comma 17 14 2" xfId="14142" xr:uid="{00000000-0005-0000-0000-00008C1E0000}"/>
    <cellStyle name="Comma 17 15" xfId="977" xr:uid="{00000000-0005-0000-0000-00008D1E0000}"/>
    <cellStyle name="Comma 17 15 2" xfId="14143" xr:uid="{00000000-0005-0000-0000-00008E1E0000}"/>
    <cellStyle name="Comma 17 16" xfId="978" xr:uid="{00000000-0005-0000-0000-00008F1E0000}"/>
    <cellStyle name="Comma 17 16 2" xfId="14144" xr:uid="{00000000-0005-0000-0000-0000901E0000}"/>
    <cellStyle name="Comma 17 17" xfId="979" xr:uid="{00000000-0005-0000-0000-0000911E0000}"/>
    <cellStyle name="Comma 17 17 2" xfId="14145" xr:uid="{00000000-0005-0000-0000-0000921E0000}"/>
    <cellStyle name="Comma 17 18" xfId="980" xr:uid="{00000000-0005-0000-0000-0000931E0000}"/>
    <cellStyle name="Comma 17 18 2" xfId="14146" xr:uid="{00000000-0005-0000-0000-0000941E0000}"/>
    <cellStyle name="Comma 17 19" xfId="981" xr:uid="{00000000-0005-0000-0000-0000951E0000}"/>
    <cellStyle name="Comma 17 19 2" xfId="14147" xr:uid="{00000000-0005-0000-0000-0000961E0000}"/>
    <cellStyle name="Comma 17 2" xfId="982" xr:uid="{00000000-0005-0000-0000-0000971E0000}"/>
    <cellStyle name="Comma 17 2 2" xfId="983" xr:uid="{00000000-0005-0000-0000-0000981E0000}"/>
    <cellStyle name="Comma 17 2 2 2" xfId="14148" xr:uid="{00000000-0005-0000-0000-0000991E0000}"/>
    <cellStyle name="Comma 17 2 2 2 2" xfId="14149" xr:uid="{00000000-0005-0000-0000-00009A1E0000}"/>
    <cellStyle name="Comma 17 2 2 2 3" xfId="14150" xr:uid="{00000000-0005-0000-0000-00009B1E0000}"/>
    <cellStyle name="Comma 17 2 2 2 4" xfId="14151" xr:uid="{00000000-0005-0000-0000-00009C1E0000}"/>
    <cellStyle name="Comma 17 2 2 3" xfId="14152" xr:uid="{00000000-0005-0000-0000-00009D1E0000}"/>
    <cellStyle name="Comma 17 2 2 3 2" xfId="14153" xr:uid="{00000000-0005-0000-0000-00009E1E0000}"/>
    <cellStyle name="Comma 17 2 2 4" xfId="14154" xr:uid="{00000000-0005-0000-0000-00009F1E0000}"/>
    <cellStyle name="Comma 17 2 2 5" xfId="14155" xr:uid="{00000000-0005-0000-0000-0000A01E0000}"/>
    <cellStyle name="Comma 17 2 2 6" xfId="14156" xr:uid="{00000000-0005-0000-0000-0000A11E0000}"/>
    <cellStyle name="Comma 17 2 3" xfId="14157" xr:uid="{00000000-0005-0000-0000-0000A21E0000}"/>
    <cellStyle name="Comma 17 20" xfId="984" xr:uid="{00000000-0005-0000-0000-0000A31E0000}"/>
    <cellStyle name="Comma 17 20 2" xfId="14158" xr:uid="{00000000-0005-0000-0000-0000A41E0000}"/>
    <cellStyle name="Comma 17 21" xfId="985" xr:uid="{00000000-0005-0000-0000-0000A51E0000}"/>
    <cellStyle name="Comma 17 21 2" xfId="14159" xr:uid="{00000000-0005-0000-0000-0000A61E0000}"/>
    <cellStyle name="Comma 17 22" xfId="986" xr:uid="{00000000-0005-0000-0000-0000A71E0000}"/>
    <cellStyle name="Comma 17 22 2" xfId="14160" xr:uid="{00000000-0005-0000-0000-0000A81E0000}"/>
    <cellStyle name="Comma 17 23" xfId="987" xr:uid="{00000000-0005-0000-0000-0000A91E0000}"/>
    <cellStyle name="Comma 17 23 2" xfId="14161" xr:uid="{00000000-0005-0000-0000-0000AA1E0000}"/>
    <cellStyle name="Comma 17 24" xfId="988" xr:uid="{00000000-0005-0000-0000-0000AB1E0000}"/>
    <cellStyle name="Comma 17 24 2" xfId="14162" xr:uid="{00000000-0005-0000-0000-0000AC1E0000}"/>
    <cellStyle name="Comma 17 24 2 2" xfId="14163" xr:uid="{00000000-0005-0000-0000-0000AD1E0000}"/>
    <cellStyle name="Comma 17 25" xfId="989" xr:uid="{00000000-0005-0000-0000-0000AE1E0000}"/>
    <cellStyle name="Comma 17 25 2" xfId="14164" xr:uid="{00000000-0005-0000-0000-0000AF1E0000}"/>
    <cellStyle name="Comma 17 25 2 2" xfId="14165" xr:uid="{00000000-0005-0000-0000-0000B01E0000}"/>
    <cellStyle name="Comma 17 25 2 2 2" xfId="14166" xr:uid="{00000000-0005-0000-0000-0000B11E0000}"/>
    <cellStyle name="Comma 17 25 2 3" xfId="14167" xr:uid="{00000000-0005-0000-0000-0000B21E0000}"/>
    <cellStyle name="Comma 17 25 3" xfId="14168" xr:uid="{00000000-0005-0000-0000-0000B31E0000}"/>
    <cellStyle name="Comma 17 25 4" xfId="14169" xr:uid="{00000000-0005-0000-0000-0000B41E0000}"/>
    <cellStyle name="Comma 17 25 5" xfId="14170" xr:uid="{00000000-0005-0000-0000-0000B51E0000}"/>
    <cellStyle name="Comma 17 26" xfId="14171" xr:uid="{00000000-0005-0000-0000-0000B61E0000}"/>
    <cellStyle name="Comma 17 27" xfId="14172" xr:uid="{00000000-0005-0000-0000-0000B71E0000}"/>
    <cellStyle name="Comma 17 28" xfId="14173" xr:uid="{00000000-0005-0000-0000-0000B81E0000}"/>
    <cellStyle name="Comma 17 29" xfId="14174" xr:uid="{00000000-0005-0000-0000-0000B91E0000}"/>
    <cellStyle name="Comma 17 3" xfId="990" xr:uid="{00000000-0005-0000-0000-0000BA1E0000}"/>
    <cellStyle name="Comma 17 3 2" xfId="14175" xr:uid="{00000000-0005-0000-0000-0000BB1E0000}"/>
    <cellStyle name="Comma 17 30" xfId="14176" xr:uid="{00000000-0005-0000-0000-0000BC1E0000}"/>
    <cellStyle name="Comma 17 31" xfId="14177" xr:uid="{00000000-0005-0000-0000-0000BD1E0000}"/>
    <cellStyle name="Comma 17 32" xfId="14178" xr:uid="{00000000-0005-0000-0000-0000BE1E0000}"/>
    <cellStyle name="Comma 17 33" xfId="14179" xr:uid="{00000000-0005-0000-0000-0000BF1E0000}"/>
    <cellStyle name="Comma 17 34" xfId="14180" xr:uid="{00000000-0005-0000-0000-0000C01E0000}"/>
    <cellStyle name="Comma 17 35" xfId="14181" xr:uid="{00000000-0005-0000-0000-0000C11E0000}"/>
    <cellStyle name="Comma 17 36" xfId="14182" xr:uid="{00000000-0005-0000-0000-0000C21E0000}"/>
    <cellStyle name="Comma 17 37" xfId="14183" xr:uid="{00000000-0005-0000-0000-0000C31E0000}"/>
    <cellStyle name="Comma 17 38" xfId="14184" xr:uid="{00000000-0005-0000-0000-0000C41E0000}"/>
    <cellStyle name="Comma 17 39" xfId="14185" xr:uid="{00000000-0005-0000-0000-0000C51E0000}"/>
    <cellStyle name="Comma 17 4" xfId="991" xr:uid="{00000000-0005-0000-0000-0000C61E0000}"/>
    <cellStyle name="Comma 17 4 2" xfId="14186" xr:uid="{00000000-0005-0000-0000-0000C71E0000}"/>
    <cellStyle name="Comma 17 40" xfId="14187" xr:uid="{00000000-0005-0000-0000-0000C81E0000}"/>
    <cellStyle name="Comma 17 41" xfId="14188" xr:uid="{00000000-0005-0000-0000-0000C91E0000}"/>
    <cellStyle name="Comma 17 42" xfId="14189" xr:uid="{00000000-0005-0000-0000-0000CA1E0000}"/>
    <cellStyle name="Comma 17 43" xfId="14190" xr:uid="{00000000-0005-0000-0000-0000CB1E0000}"/>
    <cellStyle name="Comma 17 44" xfId="14191" xr:uid="{00000000-0005-0000-0000-0000CC1E0000}"/>
    <cellStyle name="Comma 17 45" xfId="14192" xr:uid="{00000000-0005-0000-0000-0000CD1E0000}"/>
    <cellStyle name="Comma 17 46" xfId="14193" xr:uid="{00000000-0005-0000-0000-0000CE1E0000}"/>
    <cellStyle name="Comma 17 47" xfId="14194" xr:uid="{00000000-0005-0000-0000-0000CF1E0000}"/>
    <cellStyle name="Comma 17 48" xfId="14195" xr:uid="{00000000-0005-0000-0000-0000D01E0000}"/>
    <cellStyle name="Comma 17 49" xfId="14196" xr:uid="{00000000-0005-0000-0000-0000D11E0000}"/>
    <cellStyle name="Comma 17 5" xfId="992" xr:uid="{00000000-0005-0000-0000-0000D21E0000}"/>
    <cellStyle name="Comma 17 5 2" xfId="14197" xr:uid="{00000000-0005-0000-0000-0000D31E0000}"/>
    <cellStyle name="Comma 17 50" xfId="14198" xr:uid="{00000000-0005-0000-0000-0000D41E0000}"/>
    <cellStyle name="Comma 17 51" xfId="14199" xr:uid="{00000000-0005-0000-0000-0000D51E0000}"/>
    <cellStyle name="Comma 17 52" xfId="14200" xr:uid="{00000000-0005-0000-0000-0000D61E0000}"/>
    <cellStyle name="Comma 17 53" xfId="14201" xr:uid="{00000000-0005-0000-0000-0000D71E0000}"/>
    <cellStyle name="Comma 17 54" xfId="14202" xr:uid="{00000000-0005-0000-0000-0000D81E0000}"/>
    <cellStyle name="Comma 17 55" xfId="14203" xr:uid="{00000000-0005-0000-0000-0000D91E0000}"/>
    <cellStyle name="Comma 17 56" xfId="14204" xr:uid="{00000000-0005-0000-0000-0000DA1E0000}"/>
    <cellStyle name="Comma 17 57" xfId="14205" xr:uid="{00000000-0005-0000-0000-0000DB1E0000}"/>
    <cellStyle name="Comma 17 58" xfId="14206" xr:uid="{00000000-0005-0000-0000-0000DC1E0000}"/>
    <cellStyle name="Comma 17 59" xfId="14207" xr:uid="{00000000-0005-0000-0000-0000DD1E0000}"/>
    <cellStyle name="Comma 17 6" xfId="993" xr:uid="{00000000-0005-0000-0000-0000DE1E0000}"/>
    <cellStyle name="Comma 17 6 2" xfId="994" xr:uid="{00000000-0005-0000-0000-0000DF1E0000}"/>
    <cellStyle name="Comma 17 6 2 2" xfId="14208" xr:uid="{00000000-0005-0000-0000-0000E01E0000}"/>
    <cellStyle name="Comma 17 6 3" xfId="14209" xr:uid="{00000000-0005-0000-0000-0000E11E0000}"/>
    <cellStyle name="Comma 17 60" xfId="14210" xr:uid="{00000000-0005-0000-0000-0000E21E0000}"/>
    <cellStyle name="Comma 17 7" xfId="995" xr:uid="{00000000-0005-0000-0000-0000E31E0000}"/>
    <cellStyle name="Comma 17 7 2" xfId="14211" xr:uid="{00000000-0005-0000-0000-0000E41E0000}"/>
    <cellStyle name="Comma 17 8" xfId="996" xr:uid="{00000000-0005-0000-0000-0000E51E0000}"/>
    <cellStyle name="Comma 17 8 2" xfId="14212" xr:uid="{00000000-0005-0000-0000-0000E61E0000}"/>
    <cellStyle name="Comma 17 9" xfId="997" xr:uid="{00000000-0005-0000-0000-0000E71E0000}"/>
    <cellStyle name="Comma 17 9 2" xfId="14213" xr:uid="{00000000-0005-0000-0000-0000E81E0000}"/>
    <cellStyle name="Comma 18" xfId="998" xr:uid="{00000000-0005-0000-0000-0000E91E0000}"/>
    <cellStyle name="Comma 18 2" xfId="999" xr:uid="{00000000-0005-0000-0000-0000EA1E0000}"/>
    <cellStyle name="Comma 18 2 2" xfId="1000" xr:uid="{00000000-0005-0000-0000-0000EB1E0000}"/>
    <cellStyle name="Comma 18 2 2 2" xfId="14214" xr:uid="{00000000-0005-0000-0000-0000EC1E0000}"/>
    <cellStyle name="Comma 18 2 2 2 2" xfId="14215" xr:uid="{00000000-0005-0000-0000-0000ED1E0000}"/>
    <cellStyle name="Comma 18 2 2 2 3" xfId="14216" xr:uid="{00000000-0005-0000-0000-0000EE1E0000}"/>
    <cellStyle name="Comma 18 2 2 2 4" xfId="14217" xr:uid="{00000000-0005-0000-0000-0000EF1E0000}"/>
    <cellStyle name="Comma 18 2 2 3" xfId="14218" xr:uid="{00000000-0005-0000-0000-0000F01E0000}"/>
    <cellStyle name="Comma 18 2 2 3 2" xfId="14219" xr:uid="{00000000-0005-0000-0000-0000F11E0000}"/>
    <cellStyle name="Comma 18 2 2 4" xfId="14220" xr:uid="{00000000-0005-0000-0000-0000F21E0000}"/>
    <cellStyle name="Comma 18 2 2 5" xfId="14221" xr:uid="{00000000-0005-0000-0000-0000F31E0000}"/>
    <cellStyle name="Comma 18 2 2 6" xfId="14222" xr:uid="{00000000-0005-0000-0000-0000F41E0000}"/>
    <cellStyle name="Comma 18 2 3" xfId="14223" xr:uid="{00000000-0005-0000-0000-0000F51E0000}"/>
    <cellStyle name="Comma 18 3" xfId="1001" xr:uid="{00000000-0005-0000-0000-0000F61E0000}"/>
    <cellStyle name="Comma 18 4" xfId="14224" xr:uid="{00000000-0005-0000-0000-0000F71E0000}"/>
    <cellStyle name="Comma 19" xfId="1002" xr:uid="{00000000-0005-0000-0000-0000F81E0000}"/>
    <cellStyle name="Comma 19 2" xfId="1003" xr:uid="{00000000-0005-0000-0000-0000F91E0000}"/>
    <cellStyle name="Comma 19 2 2" xfId="14225" xr:uid="{00000000-0005-0000-0000-0000FA1E0000}"/>
    <cellStyle name="Comma 19 2 2 2" xfId="14226" xr:uid="{00000000-0005-0000-0000-0000FB1E0000}"/>
    <cellStyle name="Comma 19 2 2 3" xfId="14227" xr:uid="{00000000-0005-0000-0000-0000FC1E0000}"/>
    <cellStyle name="Comma 19 2 2 4" xfId="14228" xr:uid="{00000000-0005-0000-0000-0000FD1E0000}"/>
    <cellStyle name="Comma 19 2 3" xfId="14229" xr:uid="{00000000-0005-0000-0000-0000FE1E0000}"/>
    <cellStyle name="Comma 19 2 3 2" xfId="14230" xr:uid="{00000000-0005-0000-0000-0000FF1E0000}"/>
    <cellStyle name="Comma 19 2 4" xfId="14231" xr:uid="{00000000-0005-0000-0000-0000001F0000}"/>
    <cellStyle name="Comma 19 2 5" xfId="14232" xr:uid="{00000000-0005-0000-0000-0000011F0000}"/>
    <cellStyle name="Comma 19 2 6" xfId="14233" xr:uid="{00000000-0005-0000-0000-0000021F0000}"/>
    <cellStyle name="Comma 2" xfId="9" xr:uid="{00000000-0005-0000-0000-0000031F0000}"/>
    <cellStyle name="Comma 2 10" xfId="1004" xr:uid="{00000000-0005-0000-0000-0000041F0000}"/>
    <cellStyle name="Comma 2 10 2" xfId="1005" xr:uid="{00000000-0005-0000-0000-0000051F0000}"/>
    <cellStyle name="Comma 2 10 2 2" xfId="1006" xr:uid="{00000000-0005-0000-0000-0000061F0000}"/>
    <cellStyle name="Comma 2 10 2 2 2" xfId="14234" xr:uid="{00000000-0005-0000-0000-0000071F0000}"/>
    <cellStyle name="Comma 2 10 2 3" xfId="14235" xr:uid="{00000000-0005-0000-0000-0000081F0000}"/>
    <cellStyle name="Comma 2 10 3" xfId="1007" xr:uid="{00000000-0005-0000-0000-0000091F0000}"/>
    <cellStyle name="Comma 2 10 3 2" xfId="14236" xr:uid="{00000000-0005-0000-0000-00000A1F0000}"/>
    <cellStyle name="Comma 2 10 3 3" xfId="14237" xr:uid="{00000000-0005-0000-0000-00000B1F0000}"/>
    <cellStyle name="Comma 2 10 4" xfId="1008" xr:uid="{00000000-0005-0000-0000-00000C1F0000}"/>
    <cellStyle name="Comma 2 10 4 2" xfId="14238" xr:uid="{00000000-0005-0000-0000-00000D1F0000}"/>
    <cellStyle name="Comma 2 10 5" xfId="1009" xr:uid="{00000000-0005-0000-0000-00000E1F0000}"/>
    <cellStyle name="Comma 2 10 6" xfId="1010" xr:uid="{00000000-0005-0000-0000-00000F1F0000}"/>
    <cellStyle name="Comma 2 10 7" xfId="14239" xr:uid="{00000000-0005-0000-0000-0000101F0000}"/>
    <cellStyle name="Comma 2 10 7 2" xfId="14240" xr:uid="{00000000-0005-0000-0000-0000111F0000}"/>
    <cellStyle name="Comma 2 100" xfId="1011" xr:uid="{00000000-0005-0000-0000-0000121F0000}"/>
    <cellStyle name="Comma 2 100 2" xfId="1012" xr:uid="{00000000-0005-0000-0000-0000131F0000}"/>
    <cellStyle name="Comma 2 100 2 2" xfId="14241" xr:uid="{00000000-0005-0000-0000-0000141F0000}"/>
    <cellStyle name="Comma 2 100 2 2 2" xfId="14242" xr:uid="{00000000-0005-0000-0000-0000151F0000}"/>
    <cellStyle name="Comma 2 100 2 2 3" xfId="14243" xr:uid="{00000000-0005-0000-0000-0000161F0000}"/>
    <cellStyle name="Comma 2 100 2 2 4" xfId="14244" xr:uid="{00000000-0005-0000-0000-0000171F0000}"/>
    <cellStyle name="Comma 2 100 2 3" xfId="14245" xr:uid="{00000000-0005-0000-0000-0000181F0000}"/>
    <cellStyle name="Comma 2 100 2 3 2" xfId="14246" xr:uid="{00000000-0005-0000-0000-0000191F0000}"/>
    <cellStyle name="Comma 2 100 2 4" xfId="14247" xr:uid="{00000000-0005-0000-0000-00001A1F0000}"/>
    <cellStyle name="Comma 2 100 2 5" xfId="14248" xr:uid="{00000000-0005-0000-0000-00001B1F0000}"/>
    <cellStyle name="Comma 2 100 2 6" xfId="14249" xr:uid="{00000000-0005-0000-0000-00001C1F0000}"/>
    <cellStyle name="Comma 2 101" xfId="1013" xr:uid="{00000000-0005-0000-0000-00001D1F0000}"/>
    <cellStyle name="Comma 2 101 2" xfId="1014" xr:uid="{00000000-0005-0000-0000-00001E1F0000}"/>
    <cellStyle name="Comma 2 101 2 2" xfId="14250" xr:uid="{00000000-0005-0000-0000-00001F1F0000}"/>
    <cellStyle name="Comma 2 101 2 2 2" xfId="14251" xr:uid="{00000000-0005-0000-0000-0000201F0000}"/>
    <cellStyle name="Comma 2 101 2 2 3" xfId="14252" xr:uid="{00000000-0005-0000-0000-0000211F0000}"/>
    <cellStyle name="Comma 2 101 2 2 4" xfId="14253" xr:uid="{00000000-0005-0000-0000-0000221F0000}"/>
    <cellStyle name="Comma 2 101 2 3" xfId="14254" xr:uid="{00000000-0005-0000-0000-0000231F0000}"/>
    <cellStyle name="Comma 2 101 2 3 2" xfId="14255" xr:uid="{00000000-0005-0000-0000-0000241F0000}"/>
    <cellStyle name="Comma 2 101 2 4" xfId="14256" xr:uid="{00000000-0005-0000-0000-0000251F0000}"/>
    <cellStyle name="Comma 2 101 2 5" xfId="14257" xr:uid="{00000000-0005-0000-0000-0000261F0000}"/>
    <cellStyle name="Comma 2 101 2 6" xfId="14258" xr:uid="{00000000-0005-0000-0000-0000271F0000}"/>
    <cellStyle name="Comma 2 102" xfId="1015" xr:uid="{00000000-0005-0000-0000-0000281F0000}"/>
    <cellStyle name="Comma 2 102 2" xfId="1016" xr:uid="{00000000-0005-0000-0000-0000291F0000}"/>
    <cellStyle name="Comma 2 102 2 2" xfId="14259" xr:uid="{00000000-0005-0000-0000-00002A1F0000}"/>
    <cellStyle name="Comma 2 102 2 2 2" xfId="14260" xr:uid="{00000000-0005-0000-0000-00002B1F0000}"/>
    <cellStyle name="Comma 2 102 2 2 3" xfId="14261" xr:uid="{00000000-0005-0000-0000-00002C1F0000}"/>
    <cellStyle name="Comma 2 102 2 2 4" xfId="14262" xr:uid="{00000000-0005-0000-0000-00002D1F0000}"/>
    <cellStyle name="Comma 2 102 2 3" xfId="14263" xr:uid="{00000000-0005-0000-0000-00002E1F0000}"/>
    <cellStyle name="Comma 2 102 2 3 2" xfId="14264" xr:uid="{00000000-0005-0000-0000-00002F1F0000}"/>
    <cellStyle name="Comma 2 102 2 4" xfId="14265" xr:uid="{00000000-0005-0000-0000-0000301F0000}"/>
    <cellStyle name="Comma 2 102 2 5" xfId="14266" xr:uid="{00000000-0005-0000-0000-0000311F0000}"/>
    <cellStyle name="Comma 2 102 2 6" xfId="14267" xr:uid="{00000000-0005-0000-0000-0000321F0000}"/>
    <cellStyle name="Comma 2 103" xfId="1017" xr:uid="{00000000-0005-0000-0000-0000331F0000}"/>
    <cellStyle name="Comma 2 103 2" xfId="1018" xr:uid="{00000000-0005-0000-0000-0000341F0000}"/>
    <cellStyle name="Comma 2 103 2 2" xfId="14268" xr:uid="{00000000-0005-0000-0000-0000351F0000}"/>
    <cellStyle name="Comma 2 103 2 2 2" xfId="14269" xr:uid="{00000000-0005-0000-0000-0000361F0000}"/>
    <cellStyle name="Comma 2 103 2 2 3" xfId="14270" xr:uid="{00000000-0005-0000-0000-0000371F0000}"/>
    <cellStyle name="Comma 2 103 2 2 4" xfId="14271" xr:uid="{00000000-0005-0000-0000-0000381F0000}"/>
    <cellStyle name="Comma 2 103 2 3" xfId="14272" xr:uid="{00000000-0005-0000-0000-0000391F0000}"/>
    <cellStyle name="Comma 2 103 2 3 2" xfId="14273" xr:uid="{00000000-0005-0000-0000-00003A1F0000}"/>
    <cellStyle name="Comma 2 103 2 4" xfId="14274" xr:uid="{00000000-0005-0000-0000-00003B1F0000}"/>
    <cellStyle name="Comma 2 103 2 5" xfId="14275" xr:uid="{00000000-0005-0000-0000-00003C1F0000}"/>
    <cellStyle name="Comma 2 103 2 6" xfId="14276" xr:uid="{00000000-0005-0000-0000-00003D1F0000}"/>
    <cellStyle name="Comma 2 104" xfId="1019" xr:uid="{00000000-0005-0000-0000-00003E1F0000}"/>
    <cellStyle name="Comma 2 104 2" xfId="1020" xr:uid="{00000000-0005-0000-0000-00003F1F0000}"/>
    <cellStyle name="Comma 2 104 2 2" xfId="14277" xr:uid="{00000000-0005-0000-0000-0000401F0000}"/>
    <cellStyle name="Comma 2 104 2 2 2" xfId="14278" xr:uid="{00000000-0005-0000-0000-0000411F0000}"/>
    <cellStyle name="Comma 2 104 2 2 3" xfId="14279" xr:uid="{00000000-0005-0000-0000-0000421F0000}"/>
    <cellStyle name="Comma 2 104 2 2 4" xfId="14280" xr:uid="{00000000-0005-0000-0000-0000431F0000}"/>
    <cellStyle name="Comma 2 104 2 3" xfId="14281" xr:uid="{00000000-0005-0000-0000-0000441F0000}"/>
    <cellStyle name="Comma 2 104 2 3 2" xfId="14282" xr:uid="{00000000-0005-0000-0000-0000451F0000}"/>
    <cellStyle name="Comma 2 104 2 4" xfId="14283" xr:uid="{00000000-0005-0000-0000-0000461F0000}"/>
    <cellStyle name="Comma 2 104 2 5" xfId="14284" xr:uid="{00000000-0005-0000-0000-0000471F0000}"/>
    <cellStyle name="Comma 2 104 2 6" xfId="14285" xr:uid="{00000000-0005-0000-0000-0000481F0000}"/>
    <cellStyle name="Comma 2 105" xfId="1021" xr:uid="{00000000-0005-0000-0000-0000491F0000}"/>
    <cellStyle name="Comma 2 105 10" xfId="1022" xr:uid="{00000000-0005-0000-0000-00004A1F0000}"/>
    <cellStyle name="Comma 2 105 10 2" xfId="14286" xr:uid="{00000000-0005-0000-0000-00004B1F0000}"/>
    <cellStyle name="Comma 2 105 10 2 2" xfId="14287" xr:uid="{00000000-0005-0000-0000-00004C1F0000}"/>
    <cellStyle name="Comma 2 105 10 2 3" xfId="14288" xr:uid="{00000000-0005-0000-0000-00004D1F0000}"/>
    <cellStyle name="Comma 2 105 10 2 4" xfId="14289" xr:uid="{00000000-0005-0000-0000-00004E1F0000}"/>
    <cellStyle name="Comma 2 105 10 3" xfId="14290" xr:uid="{00000000-0005-0000-0000-00004F1F0000}"/>
    <cellStyle name="Comma 2 105 10 3 2" xfId="14291" xr:uid="{00000000-0005-0000-0000-0000501F0000}"/>
    <cellStyle name="Comma 2 105 10 4" xfId="14292" xr:uid="{00000000-0005-0000-0000-0000511F0000}"/>
    <cellStyle name="Comma 2 105 10 5" xfId="14293" xr:uid="{00000000-0005-0000-0000-0000521F0000}"/>
    <cellStyle name="Comma 2 105 10 6" xfId="14294" xr:uid="{00000000-0005-0000-0000-0000531F0000}"/>
    <cellStyle name="Comma 2 105 2" xfId="1023" xr:uid="{00000000-0005-0000-0000-0000541F0000}"/>
    <cellStyle name="Comma 2 105 2 2" xfId="1024" xr:uid="{00000000-0005-0000-0000-0000551F0000}"/>
    <cellStyle name="Comma 2 105 2 2 2" xfId="14295" xr:uid="{00000000-0005-0000-0000-0000561F0000}"/>
    <cellStyle name="Comma 2 105 2 2 2 2" xfId="14296" xr:uid="{00000000-0005-0000-0000-0000571F0000}"/>
    <cellStyle name="Comma 2 105 2 2 2 3" xfId="14297" xr:uid="{00000000-0005-0000-0000-0000581F0000}"/>
    <cellStyle name="Comma 2 105 2 2 2 4" xfId="14298" xr:uid="{00000000-0005-0000-0000-0000591F0000}"/>
    <cellStyle name="Comma 2 105 2 2 3" xfId="14299" xr:uid="{00000000-0005-0000-0000-00005A1F0000}"/>
    <cellStyle name="Comma 2 105 2 2 3 2" xfId="14300" xr:uid="{00000000-0005-0000-0000-00005B1F0000}"/>
    <cellStyle name="Comma 2 105 2 2 4" xfId="14301" xr:uid="{00000000-0005-0000-0000-00005C1F0000}"/>
    <cellStyle name="Comma 2 105 2 2 5" xfId="14302" xr:uid="{00000000-0005-0000-0000-00005D1F0000}"/>
    <cellStyle name="Comma 2 105 2 2 6" xfId="14303" xr:uid="{00000000-0005-0000-0000-00005E1F0000}"/>
    <cellStyle name="Comma 2 105 3" xfId="1025" xr:uid="{00000000-0005-0000-0000-00005F1F0000}"/>
    <cellStyle name="Comma 2 105 3 2" xfId="1026" xr:uid="{00000000-0005-0000-0000-0000601F0000}"/>
    <cellStyle name="Comma 2 105 3 2 2" xfId="14304" xr:uid="{00000000-0005-0000-0000-0000611F0000}"/>
    <cellStyle name="Comma 2 105 3 2 2 2" xfId="14305" xr:uid="{00000000-0005-0000-0000-0000621F0000}"/>
    <cellStyle name="Comma 2 105 3 2 2 3" xfId="14306" xr:uid="{00000000-0005-0000-0000-0000631F0000}"/>
    <cellStyle name="Comma 2 105 3 2 2 4" xfId="14307" xr:uid="{00000000-0005-0000-0000-0000641F0000}"/>
    <cellStyle name="Comma 2 105 3 2 3" xfId="14308" xr:uid="{00000000-0005-0000-0000-0000651F0000}"/>
    <cellStyle name="Comma 2 105 3 2 3 2" xfId="14309" xr:uid="{00000000-0005-0000-0000-0000661F0000}"/>
    <cellStyle name="Comma 2 105 3 2 4" xfId="14310" xr:uid="{00000000-0005-0000-0000-0000671F0000}"/>
    <cellStyle name="Comma 2 105 3 2 5" xfId="14311" xr:uid="{00000000-0005-0000-0000-0000681F0000}"/>
    <cellStyle name="Comma 2 105 3 2 6" xfId="14312" xr:uid="{00000000-0005-0000-0000-0000691F0000}"/>
    <cellStyle name="Comma 2 105 4" xfId="1027" xr:uid="{00000000-0005-0000-0000-00006A1F0000}"/>
    <cellStyle name="Comma 2 105 4 2" xfId="1028" xr:uid="{00000000-0005-0000-0000-00006B1F0000}"/>
    <cellStyle name="Comma 2 105 4 2 2" xfId="14313" xr:uid="{00000000-0005-0000-0000-00006C1F0000}"/>
    <cellStyle name="Comma 2 105 4 2 2 2" xfId="14314" xr:uid="{00000000-0005-0000-0000-00006D1F0000}"/>
    <cellStyle name="Comma 2 105 4 2 2 3" xfId="14315" xr:uid="{00000000-0005-0000-0000-00006E1F0000}"/>
    <cellStyle name="Comma 2 105 4 2 2 4" xfId="14316" xr:uid="{00000000-0005-0000-0000-00006F1F0000}"/>
    <cellStyle name="Comma 2 105 4 2 3" xfId="14317" xr:uid="{00000000-0005-0000-0000-0000701F0000}"/>
    <cellStyle name="Comma 2 105 4 2 3 2" xfId="14318" xr:uid="{00000000-0005-0000-0000-0000711F0000}"/>
    <cellStyle name="Comma 2 105 4 2 4" xfId="14319" xr:uid="{00000000-0005-0000-0000-0000721F0000}"/>
    <cellStyle name="Comma 2 105 4 2 5" xfId="14320" xr:uid="{00000000-0005-0000-0000-0000731F0000}"/>
    <cellStyle name="Comma 2 105 4 2 6" xfId="14321" xr:uid="{00000000-0005-0000-0000-0000741F0000}"/>
    <cellStyle name="Comma 2 105 5" xfId="1029" xr:uid="{00000000-0005-0000-0000-0000751F0000}"/>
    <cellStyle name="Comma 2 105 5 2" xfId="1030" xr:uid="{00000000-0005-0000-0000-0000761F0000}"/>
    <cellStyle name="Comma 2 105 5 2 2" xfId="14322" xr:uid="{00000000-0005-0000-0000-0000771F0000}"/>
    <cellStyle name="Comma 2 105 5 2 2 2" xfId="14323" xr:uid="{00000000-0005-0000-0000-0000781F0000}"/>
    <cellStyle name="Comma 2 105 5 2 2 3" xfId="14324" xr:uid="{00000000-0005-0000-0000-0000791F0000}"/>
    <cellStyle name="Comma 2 105 5 2 2 4" xfId="14325" xr:uid="{00000000-0005-0000-0000-00007A1F0000}"/>
    <cellStyle name="Comma 2 105 5 2 3" xfId="14326" xr:uid="{00000000-0005-0000-0000-00007B1F0000}"/>
    <cellStyle name="Comma 2 105 5 2 3 2" xfId="14327" xr:uid="{00000000-0005-0000-0000-00007C1F0000}"/>
    <cellStyle name="Comma 2 105 5 2 4" xfId="14328" xr:uid="{00000000-0005-0000-0000-00007D1F0000}"/>
    <cellStyle name="Comma 2 105 5 2 5" xfId="14329" xr:uid="{00000000-0005-0000-0000-00007E1F0000}"/>
    <cellStyle name="Comma 2 105 5 2 6" xfId="14330" xr:uid="{00000000-0005-0000-0000-00007F1F0000}"/>
    <cellStyle name="Comma 2 105 6" xfId="1031" xr:uid="{00000000-0005-0000-0000-0000801F0000}"/>
    <cellStyle name="Comma 2 105 6 2" xfId="1032" xr:uid="{00000000-0005-0000-0000-0000811F0000}"/>
    <cellStyle name="Comma 2 105 6 2 2" xfId="14331" xr:uid="{00000000-0005-0000-0000-0000821F0000}"/>
    <cellStyle name="Comma 2 105 6 2 2 2" xfId="14332" xr:uid="{00000000-0005-0000-0000-0000831F0000}"/>
    <cellStyle name="Comma 2 105 6 2 2 3" xfId="14333" xr:uid="{00000000-0005-0000-0000-0000841F0000}"/>
    <cellStyle name="Comma 2 105 6 2 2 4" xfId="14334" xr:uid="{00000000-0005-0000-0000-0000851F0000}"/>
    <cellStyle name="Comma 2 105 6 2 3" xfId="14335" xr:uid="{00000000-0005-0000-0000-0000861F0000}"/>
    <cellStyle name="Comma 2 105 6 2 3 2" xfId="14336" xr:uid="{00000000-0005-0000-0000-0000871F0000}"/>
    <cellStyle name="Comma 2 105 6 2 4" xfId="14337" xr:uid="{00000000-0005-0000-0000-0000881F0000}"/>
    <cellStyle name="Comma 2 105 6 2 5" xfId="14338" xr:uid="{00000000-0005-0000-0000-0000891F0000}"/>
    <cellStyle name="Comma 2 105 6 2 6" xfId="14339" xr:uid="{00000000-0005-0000-0000-00008A1F0000}"/>
    <cellStyle name="Comma 2 105 7" xfId="1033" xr:uid="{00000000-0005-0000-0000-00008B1F0000}"/>
    <cellStyle name="Comma 2 105 7 2" xfId="1034" xr:uid="{00000000-0005-0000-0000-00008C1F0000}"/>
    <cellStyle name="Comma 2 105 7 2 2" xfId="14340" xr:uid="{00000000-0005-0000-0000-00008D1F0000}"/>
    <cellStyle name="Comma 2 105 7 2 2 2" xfId="14341" xr:uid="{00000000-0005-0000-0000-00008E1F0000}"/>
    <cellStyle name="Comma 2 105 7 2 2 3" xfId="14342" xr:uid="{00000000-0005-0000-0000-00008F1F0000}"/>
    <cellStyle name="Comma 2 105 7 2 2 4" xfId="14343" xr:uid="{00000000-0005-0000-0000-0000901F0000}"/>
    <cellStyle name="Comma 2 105 7 2 3" xfId="14344" xr:uid="{00000000-0005-0000-0000-0000911F0000}"/>
    <cellStyle name="Comma 2 105 7 2 3 2" xfId="14345" xr:uid="{00000000-0005-0000-0000-0000921F0000}"/>
    <cellStyle name="Comma 2 105 7 2 4" xfId="14346" xr:uid="{00000000-0005-0000-0000-0000931F0000}"/>
    <cellStyle name="Comma 2 105 7 2 5" xfId="14347" xr:uid="{00000000-0005-0000-0000-0000941F0000}"/>
    <cellStyle name="Comma 2 105 7 2 6" xfId="14348" xr:uid="{00000000-0005-0000-0000-0000951F0000}"/>
    <cellStyle name="Comma 2 105 8" xfId="1035" xr:uid="{00000000-0005-0000-0000-0000961F0000}"/>
    <cellStyle name="Comma 2 105 8 2" xfId="1036" xr:uid="{00000000-0005-0000-0000-0000971F0000}"/>
    <cellStyle name="Comma 2 105 8 2 2" xfId="14349" xr:uid="{00000000-0005-0000-0000-0000981F0000}"/>
    <cellStyle name="Comma 2 105 8 2 2 2" xfId="14350" xr:uid="{00000000-0005-0000-0000-0000991F0000}"/>
    <cellStyle name="Comma 2 105 8 2 2 3" xfId="14351" xr:uid="{00000000-0005-0000-0000-00009A1F0000}"/>
    <cellStyle name="Comma 2 105 8 2 2 4" xfId="14352" xr:uid="{00000000-0005-0000-0000-00009B1F0000}"/>
    <cellStyle name="Comma 2 105 8 2 3" xfId="14353" xr:uid="{00000000-0005-0000-0000-00009C1F0000}"/>
    <cellStyle name="Comma 2 105 8 2 3 2" xfId="14354" xr:uid="{00000000-0005-0000-0000-00009D1F0000}"/>
    <cellStyle name="Comma 2 105 8 2 4" xfId="14355" xr:uid="{00000000-0005-0000-0000-00009E1F0000}"/>
    <cellStyle name="Comma 2 105 8 2 5" xfId="14356" xr:uid="{00000000-0005-0000-0000-00009F1F0000}"/>
    <cellStyle name="Comma 2 105 8 2 6" xfId="14357" xr:uid="{00000000-0005-0000-0000-0000A01F0000}"/>
    <cellStyle name="Comma 2 105 9" xfId="1037" xr:uid="{00000000-0005-0000-0000-0000A11F0000}"/>
    <cellStyle name="Comma 2 105 9 2" xfId="1038" xr:uid="{00000000-0005-0000-0000-0000A21F0000}"/>
    <cellStyle name="Comma 2 105 9 2 2" xfId="14358" xr:uid="{00000000-0005-0000-0000-0000A31F0000}"/>
    <cellStyle name="Comma 2 105 9 2 2 2" xfId="14359" xr:uid="{00000000-0005-0000-0000-0000A41F0000}"/>
    <cellStyle name="Comma 2 105 9 2 2 3" xfId="14360" xr:uid="{00000000-0005-0000-0000-0000A51F0000}"/>
    <cellStyle name="Comma 2 105 9 2 2 4" xfId="14361" xr:uid="{00000000-0005-0000-0000-0000A61F0000}"/>
    <cellStyle name="Comma 2 105 9 2 3" xfId="14362" xr:uid="{00000000-0005-0000-0000-0000A71F0000}"/>
    <cellStyle name="Comma 2 105 9 2 3 2" xfId="14363" xr:uid="{00000000-0005-0000-0000-0000A81F0000}"/>
    <cellStyle name="Comma 2 105 9 2 4" xfId="14364" xr:uid="{00000000-0005-0000-0000-0000A91F0000}"/>
    <cellStyle name="Comma 2 105 9 2 5" xfId="14365" xr:uid="{00000000-0005-0000-0000-0000AA1F0000}"/>
    <cellStyle name="Comma 2 105 9 2 6" xfId="14366" xr:uid="{00000000-0005-0000-0000-0000AB1F0000}"/>
    <cellStyle name="Comma 2 106" xfId="1039" xr:uid="{00000000-0005-0000-0000-0000AC1F0000}"/>
    <cellStyle name="Comma 2 106 10" xfId="1040" xr:uid="{00000000-0005-0000-0000-0000AD1F0000}"/>
    <cellStyle name="Comma 2 106 10 2" xfId="14367" xr:uid="{00000000-0005-0000-0000-0000AE1F0000}"/>
    <cellStyle name="Comma 2 106 10 2 2" xfId="14368" xr:uid="{00000000-0005-0000-0000-0000AF1F0000}"/>
    <cellStyle name="Comma 2 106 10 2 3" xfId="14369" xr:uid="{00000000-0005-0000-0000-0000B01F0000}"/>
    <cellStyle name="Comma 2 106 10 2 4" xfId="14370" xr:uid="{00000000-0005-0000-0000-0000B11F0000}"/>
    <cellStyle name="Comma 2 106 10 3" xfId="14371" xr:uid="{00000000-0005-0000-0000-0000B21F0000}"/>
    <cellStyle name="Comma 2 106 10 3 2" xfId="14372" xr:uid="{00000000-0005-0000-0000-0000B31F0000}"/>
    <cellStyle name="Comma 2 106 10 4" xfId="14373" xr:uid="{00000000-0005-0000-0000-0000B41F0000}"/>
    <cellStyle name="Comma 2 106 10 5" xfId="14374" xr:uid="{00000000-0005-0000-0000-0000B51F0000}"/>
    <cellStyle name="Comma 2 106 10 6" xfId="14375" xr:uid="{00000000-0005-0000-0000-0000B61F0000}"/>
    <cellStyle name="Comma 2 106 2" xfId="1041" xr:uid="{00000000-0005-0000-0000-0000B71F0000}"/>
    <cellStyle name="Comma 2 106 2 2" xfId="1042" xr:uid="{00000000-0005-0000-0000-0000B81F0000}"/>
    <cellStyle name="Comma 2 106 2 2 2" xfId="14376" xr:uid="{00000000-0005-0000-0000-0000B91F0000}"/>
    <cellStyle name="Comma 2 106 2 2 2 2" xfId="14377" xr:uid="{00000000-0005-0000-0000-0000BA1F0000}"/>
    <cellStyle name="Comma 2 106 2 2 2 3" xfId="14378" xr:uid="{00000000-0005-0000-0000-0000BB1F0000}"/>
    <cellStyle name="Comma 2 106 2 2 2 4" xfId="14379" xr:uid="{00000000-0005-0000-0000-0000BC1F0000}"/>
    <cellStyle name="Comma 2 106 2 2 3" xfId="14380" xr:uid="{00000000-0005-0000-0000-0000BD1F0000}"/>
    <cellStyle name="Comma 2 106 2 2 3 2" xfId="14381" xr:uid="{00000000-0005-0000-0000-0000BE1F0000}"/>
    <cellStyle name="Comma 2 106 2 2 4" xfId="14382" xr:uid="{00000000-0005-0000-0000-0000BF1F0000}"/>
    <cellStyle name="Comma 2 106 2 2 5" xfId="14383" xr:uid="{00000000-0005-0000-0000-0000C01F0000}"/>
    <cellStyle name="Comma 2 106 2 2 6" xfId="14384" xr:uid="{00000000-0005-0000-0000-0000C11F0000}"/>
    <cellStyle name="Comma 2 106 3" xfId="1043" xr:uid="{00000000-0005-0000-0000-0000C21F0000}"/>
    <cellStyle name="Comma 2 106 3 2" xfId="1044" xr:uid="{00000000-0005-0000-0000-0000C31F0000}"/>
    <cellStyle name="Comma 2 106 3 2 2" xfId="14385" xr:uid="{00000000-0005-0000-0000-0000C41F0000}"/>
    <cellStyle name="Comma 2 106 3 2 2 2" xfId="14386" xr:uid="{00000000-0005-0000-0000-0000C51F0000}"/>
    <cellStyle name="Comma 2 106 3 2 2 3" xfId="14387" xr:uid="{00000000-0005-0000-0000-0000C61F0000}"/>
    <cellStyle name="Comma 2 106 3 2 2 4" xfId="14388" xr:uid="{00000000-0005-0000-0000-0000C71F0000}"/>
    <cellStyle name="Comma 2 106 3 2 3" xfId="14389" xr:uid="{00000000-0005-0000-0000-0000C81F0000}"/>
    <cellStyle name="Comma 2 106 3 2 3 2" xfId="14390" xr:uid="{00000000-0005-0000-0000-0000C91F0000}"/>
    <cellStyle name="Comma 2 106 3 2 4" xfId="14391" xr:uid="{00000000-0005-0000-0000-0000CA1F0000}"/>
    <cellStyle name="Comma 2 106 3 2 5" xfId="14392" xr:uid="{00000000-0005-0000-0000-0000CB1F0000}"/>
    <cellStyle name="Comma 2 106 3 2 6" xfId="14393" xr:uid="{00000000-0005-0000-0000-0000CC1F0000}"/>
    <cellStyle name="Comma 2 106 4" xfId="1045" xr:uid="{00000000-0005-0000-0000-0000CD1F0000}"/>
    <cellStyle name="Comma 2 106 4 2" xfId="1046" xr:uid="{00000000-0005-0000-0000-0000CE1F0000}"/>
    <cellStyle name="Comma 2 106 4 2 2" xfId="14394" xr:uid="{00000000-0005-0000-0000-0000CF1F0000}"/>
    <cellStyle name="Comma 2 106 4 2 2 2" xfId="14395" xr:uid="{00000000-0005-0000-0000-0000D01F0000}"/>
    <cellStyle name="Comma 2 106 4 2 2 3" xfId="14396" xr:uid="{00000000-0005-0000-0000-0000D11F0000}"/>
    <cellStyle name="Comma 2 106 4 2 2 4" xfId="14397" xr:uid="{00000000-0005-0000-0000-0000D21F0000}"/>
    <cellStyle name="Comma 2 106 4 2 3" xfId="14398" xr:uid="{00000000-0005-0000-0000-0000D31F0000}"/>
    <cellStyle name="Comma 2 106 4 2 3 2" xfId="14399" xr:uid="{00000000-0005-0000-0000-0000D41F0000}"/>
    <cellStyle name="Comma 2 106 4 2 4" xfId="14400" xr:uid="{00000000-0005-0000-0000-0000D51F0000}"/>
    <cellStyle name="Comma 2 106 4 2 5" xfId="14401" xr:uid="{00000000-0005-0000-0000-0000D61F0000}"/>
    <cellStyle name="Comma 2 106 4 2 6" xfId="14402" xr:uid="{00000000-0005-0000-0000-0000D71F0000}"/>
    <cellStyle name="Comma 2 106 5" xfId="1047" xr:uid="{00000000-0005-0000-0000-0000D81F0000}"/>
    <cellStyle name="Comma 2 106 5 2" xfId="1048" xr:uid="{00000000-0005-0000-0000-0000D91F0000}"/>
    <cellStyle name="Comma 2 106 5 2 2" xfId="14403" xr:uid="{00000000-0005-0000-0000-0000DA1F0000}"/>
    <cellStyle name="Comma 2 106 5 2 2 2" xfId="14404" xr:uid="{00000000-0005-0000-0000-0000DB1F0000}"/>
    <cellStyle name="Comma 2 106 5 2 2 3" xfId="14405" xr:uid="{00000000-0005-0000-0000-0000DC1F0000}"/>
    <cellStyle name="Comma 2 106 5 2 2 4" xfId="14406" xr:uid="{00000000-0005-0000-0000-0000DD1F0000}"/>
    <cellStyle name="Comma 2 106 5 2 3" xfId="14407" xr:uid="{00000000-0005-0000-0000-0000DE1F0000}"/>
    <cellStyle name="Comma 2 106 5 2 3 2" xfId="14408" xr:uid="{00000000-0005-0000-0000-0000DF1F0000}"/>
    <cellStyle name="Comma 2 106 5 2 4" xfId="14409" xr:uid="{00000000-0005-0000-0000-0000E01F0000}"/>
    <cellStyle name="Comma 2 106 5 2 5" xfId="14410" xr:uid="{00000000-0005-0000-0000-0000E11F0000}"/>
    <cellStyle name="Comma 2 106 5 2 6" xfId="14411" xr:uid="{00000000-0005-0000-0000-0000E21F0000}"/>
    <cellStyle name="Comma 2 106 6" xfId="1049" xr:uid="{00000000-0005-0000-0000-0000E31F0000}"/>
    <cellStyle name="Comma 2 106 6 2" xfId="1050" xr:uid="{00000000-0005-0000-0000-0000E41F0000}"/>
    <cellStyle name="Comma 2 106 6 2 2" xfId="14412" xr:uid="{00000000-0005-0000-0000-0000E51F0000}"/>
    <cellStyle name="Comma 2 106 6 2 2 2" xfId="14413" xr:uid="{00000000-0005-0000-0000-0000E61F0000}"/>
    <cellStyle name="Comma 2 106 6 2 2 3" xfId="14414" xr:uid="{00000000-0005-0000-0000-0000E71F0000}"/>
    <cellStyle name="Comma 2 106 6 2 2 4" xfId="14415" xr:uid="{00000000-0005-0000-0000-0000E81F0000}"/>
    <cellStyle name="Comma 2 106 6 2 3" xfId="14416" xr:uid="{00000000-0005-0000-0000-0000E91F0000}"/>
    <cellStyle name="Comma 2 106 6 2 3 2" xfId="14417" xr:uid="{00000000-0005-0000-0000-0000EA1F0000}"/>
    <cellStyle name="Comma 2 106 6 2 4" xfId="14418" xr:uid="{00000000-0005-0000-0000-0000EB1F0000}"/>
    <cellStyle name="Comma 2 106 6 2 5" xfId="14419" xr:uid="{00000000-0005-0000-0000-0000EC1F0000}"/>
    <cellStyle name="Comma 2 106 6 2 6" xfId="14420" xr:uid="{00000000-0005-0000-0000-0000ED1F0000}"/>
    <cellStyle name="Comma 2 106 7" xfId="1051" xr:uid="{00000000-0005-0000-0000-0000EE1F0000}"/>
    <cellStyle name="Comma 2 106 7 2" xfId="1052" xr:uid="{00000000-0005-0000-0000-0000EF1F0000}"/>
    <cellStyle name="Comma 2 106 7 2 2" xfId="14421" xr:uid="{00000000-0005-0000-0000-0000F01F0000}"/>
    <cellStyle name="Comma 2 106 7 2 2 2" xfId="14422" xr:uid="{00000000-0005-0000-0000-0000F11F0000}"/>
    <cellStyle name="Comma 2 106 7 2 2 3" xfId="14423" xr:uid="{00000000-0005-0000-0000-0000F21F0000}"/>
    <cellStyle name="Comma 2 106 7 2 2 4" xfId="14424" xr:uid="{00000000-0005-0000-0000-0000F31F0000}"/>
    <cellStyle name="Comma 2 106 7 2 3" xfId="14425" xr:uid="{00000000-0005-0000-0000-0000F41F0000}"/>
    <cellStyle name="Comma 2 106 7 2 3 2" xfId="14426" xr:uid="{00000000-0005-0000-0000-0000F51F0000}"/>
    <cellStyle name="Comma 2 106 7 2 4" xfId="14427" xr:uid="{00000000-0005-0000-0000-0000F61F0000}"/>
    <cellStyle name="Comma 2 106 7 2 5" xfId="14428" xr:uid="{00000000-0005-0000-0000-0000F71F0000}"/>
    <cellStyle name="Comma 2 106 7 2 6" xfId="14429" xr:uid="{00000000-0005-0000-0000-0000F81F0000}"/>
    <cellStyle name="Comma 2 106 8" xfId="1053" xr:uid="{00000000-0005-0000-0000-0000F91F0000}"/>
    <cellStyle name="Comma 2 106 8 2" xfId="1054" xr:uid="{00000000-0005-0000-0000-0000FA1F0000}"/>
    <cellStyle name="Comma 2 106 8 2 2" xfId="14430" xr:uid="{00000000-0005-0000-0000-0000FB1F0000}"/>
    <cellStyle name="Comma 2 106 8 2 2 2" xfId="14431" xr:uid="{00000000-0005-0000-0000-0000FC1F0000}"/>
    <cellStyle name="Comma 2 106 8 2 2 3" xfId="14432" xr:uid="{00000000-0005-0000-0000-0000FD1F0000}"/>
    <cellStyle name="Comma 2 106 8 2 2 4" xfId="14433" xr:uid="{00000000-0005-0000-0000-0000FE1F0000}"/>
    <cellStyle name="Comma 2 106 8 2 3" xfId="14434" xr:uid="{00000000-0005-0000-0000-0000FF1F0000}"/>
    <cellStyle name="Comma 2 106 8 2 3 2" xfId="14435" xr:uid="{00000000-0005-0000-0000-000000200000}"/>
    <cellStyle name="Comma 2 106 8 2 4" xfId="14436" xr:uid="{00000000-0005-0000-0000-000001200000}"/>
    <cellStyle name="Comma 2 106 8 2 5" xfId="14437" xr:uid="{00000000-0005-0000-0000-000002200000}"/>
    <cellStyle name="Comma 2 106 8 2 6" xfId="14438" xr:uid="{00000000-0005-0000-0000-000003200000}"/>
    <cellStyle name="Comma 2 106 9" xfId="1055" xr:uid="{00000000-0005-0000-0000-000004200000}"/>
    <cellStyle name="Comma 2 106 9 2" xfId="1056" xr:uid="{00000000-0005-0000-0000-000005200000}"/>
    <cellStyle name="Comma 2 106 9 2 2" xfId="14439" xr:uid="{00000000-0005-0000-0000-000006200000}"/>
    <cellStyle name="Comma 2 106 9 2 2 2" xfId="14440" xr:uid="{00000000-0005-0000-0000-000007200000}"/>
    <cellStyle name="Comma 2 106 9 2 2 3" xfId="14441" xr:uid="{00000000-0005-0000-0000-000008200000}"/>
    <cellStyle name="Comma 2 106 9 2 2 4" xfId="14442" xr:uid="{00000000-0005-0000-0000-000009200000}"/>
    <cellStyle name="Comma 2 106 9 2 3" xfId="14443" xr:uid="{00000000-0005-0000-0000-00000A200000}"/>
    <cellStyle name="Comma 2 106 9 2 3 2" xfId="14444" xr:uid="{00000000-0005-0000-0000-00000B200000}"/>
    <cellStyle name="Comma 2 106 9 2 4" xfId="14445" xr:uid="{00000000-0005-0000-0000-00000C200000}"/>
    <cellStyle name="Comma 2 106 9 2 5" xfId="14446" xr:uid="{00000000-0005-0000-0000-00000D200000}"/>
    <cellStyle name="Comma 2 106 9 2 6" xfId="14447" xr:uid="{00000000-0005-0000-0000-00000E200000}"/>
    <cellStyle name="Comma 2 107" xfId="1057" xr:uid="{00000000-0005-0000-0000-00000F200000}"/>
    <cellStyle name="Comma 2 107 10" xfId="1058" xr:uid="{00000000-0005-0000-0000-000010200000}"/>
    <cellStyle name="Comma 2 107 10 2" xfId="14448" xr:uid="{00000000-0005-0000-0000-000011200000}"/>
    <cellStyle name="Comma 2 107 10 2 2" xfId="14449" xr:uid="{00000000-0005-0000-0000-000012200000}"/>
    <cellStyle name="Comma 2 107 10 2 3" xfId="14450" xr:uid="{00000000-0005-0000-0000-000013200000}"/>
    <cellStyle name="Comma 2 107 10 2 4" xfId="14451" xr:uid="{00000000-0005-0000-0000-000014200000}"/>
    <cellStyle name="Comma 2 107 10 3" xfId="14452" xr:uid="{00000000-0005-0000-0000-000015200000}"/>
    <cellStyle name="Comma 2 107 10 3 2" xfId="14453" xr:uid="{00000000-0005-0000-0000-000016200000}"/>
    <cellStyle name="Comma 2 107 10 4" xfId="14454" xr:uid="{00000000-0005-0000-0000-000017200000}"/>
    <cellStyle name="Comma 2 107 10 5" xfId="14455" xr:uid="{00000000-0005-0000-0000-000018200000}"/>
    <cellStyle name="Comma 2 107 10 6" xfId="14456" xr:uid="{00000000-0005-0000-0000-000019200000}"/>
    <cellStyle name="Comma 2 107 2" xfId="1059" xr:uid="{00000000-0005-0000-0000-00001A200000}"/>
    <cellStyle name="Comma 2 107 2 2" xfId="1060" xr:uid="{00000000-0005-0000-0000-00001B200000}"/>
    <cellStyle name="Comma 2 107 2 2 2" xfId="14457" xr:uid="{00000000-0005-0000-0000-00001C200000}"/>
    <cellStyle name="Comma 2 107 2 2 2 2" xfId="14458" xr:uid="{00000000-0005-0000-0000-00001D200000}"/>
    <cellStyle name="Comma 2 107 2 2 2 3" xfId="14459" xr:uid="{00000000-0005-0000-0000-00001E200000}"/>
    <cellStyle name="Comma 2 107 2 2 2 4" xfId="14460" xr:uid="{00000000-0005-0000-0000-00001F200000}"/>
    <cellStyle name="Comma 2 107 2 2 3" xfId="14461" xr:uid="{00000000-0005-0000-0000-000020200000}"/>
    <cellStyle name="Comma 2 107 2 2 3 2" xfId="14462" xr:uid="{00000000-0005-0000-0000-000021200000}"/>
    <cellStyle name="Comma 2 107 2 2 4" xfId="14463" xr:uid="{00000000-0005-0000-0000-000022200000}"/>
    <cellStyle name="Comma 2 107 2 2 5" xfId="14464" xr:uid="{00000000-0005-0000-0000-000023200000}"/>
    <cellStyle name="Comma 2 107 2 2 6" xfId="14465" xr:uid="{00000000-0005-0000-0000-000024200000}"/>
    <cellStyle name="Comma 2 107 3" xfId="1061" xr:uid="{00000000-0005-0000-0000-000025200000}"/>
    <cellStyle name="Comma 2 107 3 2" xfId="1062" xr:uid="{00000000-0005-0000-0000-000026200000}"/>
    <cellStyle name="Comma 2 107 3 2 2" xfId="14466" xr:uid="{00000000-0005-0000-0000-000027200000}"/>
    <cellStyle name="Comma 2 107 3 2 2 2" xfId="14467" xr:uid="{00000000-0005-0000-0000-000028200000}"/>
    <cellStyle name="Comma 2 107 3 2 2 3" xfId="14468" xr:uid="{00000000-0005-0000-0000-000029200000}"/>
    <cellStyle name="Comma 2 107 3 2 2 4" xfId="14469" xr:uid="{00000000-0005-0000-0000-00002A200000}"/>
    <cellStyle name="Comma 2 107 3 2 3" xfId="14470" xr:uid="{00000000-0005-0000-0000-00002B200000}"/>
    <cellStyle name="Comma 2 107 3 2 3 2" xfId="14471" xr:uid="{00000000-0005-0000-0000-00002C200000}"/>
    <cellStyle name="Comma 2 107 3 2 4" xfId="14472" xr:uid="{00000000-0005-0000-0000-00002D200000}"/>
    <cellStyle name="Comma 2 107 3 2 5" xfId="14473" xr:uid="{00000000-0005-0000-0000-00002E200000}"/>
    <cellStyle name="Comma 2 107 3 2 6" xfId="14474" xr:uid="{00000000-0005-0000-0000-00002F200000}"/>
    <cellStyle name="Comma 2 107 4" xfId="1063" xr:uid="{00000000-0005-0000-0000-000030200000}"/>
    <cellStyle name="Comma 2 107 4 2" xfId="1064" xr:uid="{00000000-0005-0000-0000-000031200000}"/>
    <cellStyle name="Comma 2 107 4 2 2" xfId="14475" xr:uid="{00000000-0005-0000-0000-000032200000}"/>
    <cellStyle name="Comma 2 107 4 2 2 2" xfId="14476" xr:uid="{00000000-0005-0000-0000-000033200000}"/>
    <cellStyle name="Comma 2 107 4 2 2 3" xfId="14477" xr:uid="{00000000-0005-0000-0000-000034200000}"/>
    <cellStyle name="Comma 2 107 4 2 2 4" xfId="14478" xr:uid="{00000000-0005-0000-0000-000035200000}"/>
    <cellStyle name="Comma 2 107 4 2 3" xfId="14479" xr:uid="{00000000-0005-0000-0000-000036200000}"/>
    <cellStyle name="Comma 2 107 4 2 3 2" xfId="14480" xr:uid="{00000000-0005-0000-0000-000037200000}"/>
    <cellStyle name="Comma 2 107 4 2 4" xfId="14481" xr:uid="{00000000-0005-0000-0000-000038200000}"/>
    <cellStyle name="Comma 2 107 4 2 5" xfId="14482" xr:uid="{00000000-0005-0000-0000-000039200000}"/>
    <cellStyle name="Comma 2 107 4 2 6" xfId="14483" xr:uid="{00000000-0005-0000-0000-00003A200000}"/>
    <cellStyle name="Comma 2 107 5" xfId="1065" xr:uid="{00000000-0005-0000-0000-00003B200000}"/>
    <cellStyle name="Comma 2 107 5 2" xfId="1066" xr:uid="{00000000-0005-0000-0000-00003C200000}"/>
    <cellStyle name="Comma 2 107 5 2 2" xfId="14484" xr:uid="{00000000-0005-0000-0000-00003D200000}"/>
    <cellStyle name="Comma 2 107 5 2 2 2" xfId="14485" xr:uid="{00000000-0005-0000-0000-00003E200000}"/>
    <cellStyle name="Comma 2 107 5 2 2 3" xfId="14486" xr:uid="{00000000-0005-0000-0000-00003F200000}"/>
    <cellStyle name="Comma 2 107 5 2 2 4" xfId="14487" xr:uid="{00000000-0005-0000-0000-000040200000}"/>
    <cellStyle name="Comma 2 107 5 2 3" xfId="14488" xr:uid="{00000000-0005-0000-0000-000041200000}"/>
    <cellStyle name="Comma 2 107 5 2 3 2" xfId="14489" xr:uid="{00000000-0005-0000-0000-000042200000}"/>
    <cellStyle name="Comma 2 107 5 2 4" xfId="14490" xr:uid="{00000000-0005-0000-0000-000043200000}"/>
    <cellStyle name="Comma 2 107 5 2 5" xfId="14491" xr:uid="{00000000-0005-0000-0000-000044200000}"/>
    <cellStyle name="Comma 2 107 5 2 6" xfId="14492" xr:uid="{00000000-0005-0000-0000-000045200000}"/>
    <cellStyle name="Comma 2 107 6" xfId="1067" xr:uid="{00000000-0005-0000-0000-000046200000}"/>
    <cellStyle name="Comma 2 107 6 2" xfId="1068" xr:uid="{00000000-0005-0000-0000-000047200000}"/>
    <cellStyle name="Comma 2 107 6 2 2" xfId="14493" xr:uid="{00000000-0005-0000-0000-000048200000}"/>
    <cellStyle name="Comma 2 107 6 2 2 2" xfId="14494" xr:uid="{00000000-0005-0000-0000-000049200000}"/>
    <cellStyle name="Comma 2 107 6 2 2 3" xfId="14495" xr:uid="{00000000-0005-0000-0000-00004A200000}"/>
    <cellStyle name="Comma 2 107 6 2 2 4" xfId="14496" xr:uid="{00000000-0005-0000-0000-00004B200000}"/>
    <cellStyle name="Comma 2 107 6 2 3" xfId="14497" xr:uid="{00000000-0005-0000-0000-00004C200000}"/>
    <cellStyle name="Comma 2 107 6 2 3 2" xfId="14498" xr:uid="{00000000-0005-0000-0000-00004D200000}"/>
    <cellStyle name="Comma 2 107 6 2 4" xfId="14499" xr:uid="{00000000-0005-0000-0000-00004E200000}"/>
    <cellStyle name="Comma 2 107 6 2 5" xfId="14500" xr:uid="{00000000-0005-0000-0000-00004F200000}"/>
    <cellStyle name="Comma 2 107 6 2 6" xfId="14501" xr:uid="{00000000-0005-0000-0000-000050200000}"/>
    <cellStyle name="Comma 2 107 7" xfId="1069" xr:uid="{00000000-0005-0000-0000-000051200000}"/>
    <cellStyle name="Comma 2 107 7 2" xfId="1070" xr:uid="{00000000-0005-0000-0000-000052200000}"/>
    <cellStyle name="Comma 2 107 7 2 2" xfId="14502" xr:uid="{00000000-0005-0000-0000-000053200000}"/>
    <cellStyle name="Comma 2 107 7 2 2 2" xfId="14503" xr:uid="{00000000-0005-0000-0000-000054200000}"/>
    <cellStyle name="Comma 2 107 7 2 2 3" xfId="14504" xr:uid="{00000000-0005-0000-0000-000055200000}"/>
    <cellStyle name="Comma 2 107 7 2 2 4" xfId="14505" xr:uid="{00000000-0005-0000-0000-000056200000}"/>
    <cellStyle name="Comma 2 107 7 2 3" xfId="14506" xr:uid="{00000000-0005-0000-0000-000057200000}"/>
    <cellStyle name="Comma 2 107 7 2 3 2" xfId="14507" xr:uid="{00000000-0005-0000-0000-000058200000}"/>
    <cellStyle name="Comma 2 107 7 2 4" xfId="14508" xr:uid="{00000000-0005-0000-0000-000059200000}"/>
    <cellStyle name="Comma 2 107 7 2 5" xfId="14509" xr:uid="{00000000-0005-0000-0000-00005A200000}"/>
    <cellStyle name="Comma 2 107 7 2 6" xfId="14510" xr:uid="{00000000-0005-0000-0000-00005B200000}"/>
    <cellStyle name="Comma 2 107 8" xfId="1071" xr:uid="{00000000-0005-0000-0000-00005C200000}"/>
    <cellStyle name="Comma 2 107 8 2" xfId="1072" xr:uid="{00000000-0005-0000-0000-00005D200000}"/>
    <cellStyle name="Comma 2 107 8 2 2" xfId="14511" xr:uid="{00000000-0005-0000-0000-00005E200000}"/>
    <cellStyle name="Comma 2 107 8 2 2 2" xfId="14512" xr:uid="{00000000-0005-0000-0000-00005F200000}"/>
    <cellStyle name="Comma 2 107 8 2 2 3" xfId="14513" xr:uid="{00000000-0005-0000-0000-000060200000}"/>
    <cellStyle name="Comma 2 107 8 2 2 4" xfId="14514" xr:uid="{00000000-0005-0000-0000-000061200000}"/>
    <cellStyle name="Comma 2 107 8 2 3" xfId="14515" xr:uid="{00000000-0005-0000-0000-000062200000}"/>
    <cellStyle name="Comma 2 107 8 2 3 2" xfId="14516" xr:uid="{00000000-0005-0000-0000-000063200000}"/>
    <cellStyle name="Comma 2 107 8 2 4" xfId="14517" xr:uid="{00000000-0005-0000-0000-000064200000}"/>
    <cellStyle name="Comma 2 107 8 2 5" xfId="14518" xr:uid="{00000000-0005-0000-0000-000065200000}"/>
    <cellStyle name="Comma 2 107 8 2 6" xfId="14519" xr:uid="{00000000-0005-0000-0000-000066200000}"/>
    <cellStyle name="Comma 2 107 9" xfId="1073" xr:uid="{00000000-0005-0000-0000-000067200000}"/>
    <cellStyle name="Comma 2 107 9 2" xfId="1074" xr:uid="{00000000-0005-0000-0000-000068200000}"/>
    <cellStyle name="Comma 2 107 9 2 2" xfId="14520" xr:uid="{00000000-0005-0000-0000-000069200000}"/>
    <cellStyle name="Comma 2 107 9 2 2 2" xfId="14521" xr:uid="{00000000-0005-0000-0000-00006A200000}"/>
    <cellStyle name="Comma 2 107 9 2 2 3" xfId="14522" xr:uid="{00000000-0005-0000-0000-00006B200000}"/>
    <cellStyle name="Comma 2 107 9 2 2 4" xfId="14523" xr:uid="{00000000-0005-0000-0000-00006C200000}"/>
    <cellStyle name="Comma 2 107 9 2 3" xfId="14524" xr:uid="{00000000-0005-0000-0000-00006D200000}"/>
    <cellStyle name="Comma 2 107 9 2 3 2" xfId="14525" xr:uid="{00000000-0005-0000-0000-00006E200000}"/>
    <cellStyle name="Comma 2 107 9 2 4" xfId="14526" xr:uid="{00000000-0005-0000-0000-00006F200000}"/>
    <cellStyle name="Comma 2 107 9 2 5" xfId="14527" xr:uid="{00000000-0005-0000-0000-000070200000}"/>
    <cellStyle name="Comma 2 107 9 2 6" xfId="14528" xr:uid="{00000000-0005-0000-0000-000071200000}"/>
    <cellStyle name="Comma 2 108" xfId="1075" xr:uid="{00000000-0005-0000-0000-000072200000}"/>
    <cellStyle name="Comma 2 108 2" xfId="1076" xr:uid="{00000000-0005-0000-0000-000073200000}"/>
    <cellStyle name="Comma 2 108 2 2" xfId="14529" xr:uid="{00000000-0005-0000-0000-000074200000}"/>
    <cellStyle name="Comma 2 108 2 2 2" xfId="14530" xr:uid="{00000000-0005-0000-0000-000075200000}"/>
    <cellStyle name="Comma 2 108 2 2 3" xfId="14531" xr:uid="{00000000-0005-0000-0000-000076200000}"/>
    <cellStyle name="Comma 2 108 2 2 4" xfId="14532" xr:uid="{00000000-0005-0000-0000-000077200000}"/>
    <cellStyle name="Comma 2 108 2 3" xfId="14533" xr:uid="{00000000-0005-0000-0000-000078200000}"/>
    <cellStyle name="Comma 2 108 2 3 2" xfId="14534" xr:uid="{00000000-0005-0000-0000-000079200000}"/>
    <cellStyle name="Comma 2 108 2 4" xfId="14535" xr:uid="{00000000-0005-0000-0000-00007A200000}"/>
    <cellStyle name="Comma 2 108 2 5" xfId="14536" xr:uid="{00000000-0005-0000-0000-00007B200000}"/>
    <cellStyle name="Comma 2 108 2 6" xfId="14537" xr:uid="{00000000-0005-0000-0000-00007C200000}"/>
    <cellStyle name="Comma 2 109" xfId="1077" xr:uid="{00000000-0005-0000-0000-00007D200000}"/>
    <cellStyle name="Comma 2 109 2" xfId="1078" xr:uid="{00000000-0005-0000-0000-00007E200000}"/>
    <cellStyle name="Comma 2 109 2 2" xfId="14538" xr:uid="{00000000-0005-0000-0000-00007F200000}"/>
    <cellStyle name="Comma 2 109 2 2 2" xfId="14539" xr:uid="{00000000-0005-0000-0000-000080200000}"/>
    <cellStyle name="Comma 2 109 2 2 3" xfId="14540" xr:uid="{00000000-0005-0000-0000-000081200000}"/>
    <cellStyle name="Comma 2 109 2 2 4" xfId="14541" xr:uid="{00000000-0005-0000-0000-000082200000}"/>
    <cellStyle name="Comma 2 109 2 3" xfId="14542" xr:uid="{00000000-0005-0000-0000-000083200000}"/>
    <cellStyle name="Comma 2 109 2 3 2" xfId="14543" xr:uid="{00000000-0005-0000-0000-000084200000}"/>
    <cellStyle name="Comma 2 109 2 4" xfId="14544" xr:uid="{00000000-0005-0000-0000-000085200000}"/>
    <cellStyle name="Comma 2 109 2 5" xfId="14545" xr:uid="{00000000-0005-0000-0000-000086200000}"/>
    <cellStyle name="Comma 2 109 2 6" xfId="14546" xr:uid="{00000000-0005-0000-0000-000087200000}"/>
    <cellStyle name="Comma 2 11" xfId="1079" xr:uid="{00000000-0005-0000-0000-000088200000}"/>
    <cellStyle name="Comma 2 11 2" xfId="1080" xr:uid="{00000000-0005-0000-0000-000089200000}"/>
    <cellStyle name="Comma 2 11 2 2" xfId="1081" xr:uid="{00000000-0005-0000-0000-00008A200000}"/>
    <cellStyle name="Comma 2 11 2 2 2" xfId="14547" xr:uid="{00000000-0005-0000-0000-00008B200000}"/>
    <cellStyle name="Comma 2 11 2 3" xfId="14548" xr:uid="{00000000-0005-0000-0000-00008C200000}"/>
    <cellStyle name="Comma 2 11 3" xfId="1082" xr:uid="{00000000-0005-0000-0000-00008D200000}"/>
    <cellStyle name="Comma 2 11 3 2" xfId="14549" xr:uid="{00000000-0005-0000-0000-00008E200000}"/>
    <cellStyle name="Comma 2 11 3 3" xfId="14550" xr:uid="{00000000-0005-0000-0000-00008F200000}"/>
    <cellStyle name="Comma 2 11 4" xfId="1083" xr:uid="{00000000-0005-0000-0000-000090200000}"/>
    <cellStyle name="Comma 2 11 4 2" xfId="14551" xr:uid="{00000000-0005-0000-0000-000091200000}"/>
    <cellStyle name="Comma 2 11 5" xfId="1084" xr:uid="{00000000-0005-0000-0000-000092200000}"/>
    <cellStyle name="Comma 2 11 6" xfId="1085" xr:uid="{00000000-0005-0000-0000-000093200000}"/>
    <cellStyle name="Comma 2 11 7" xfId="14552" xr:uid="{00000000-0005-0000-0000-000094200000}"/>
    <cellStyle name="Comma 2 11 7 2" xfId="14553" xr:uid="{00000000-0005-0000-0000-000095200000}"/>
    <cellStyle name="Comma 2 110" xfId="1086" xr:uid="{00000000-0005-0000-0000-000096200000}"/>
    <cellStyle name="Comma 2 110 2" xfId="1087" xr:uid="{00000000-0005-0000-0000-000097200000}"/>
    <cellStyle name="Comma 2 110 2 2" xfId="14554" xr:uid="{00000000-0005-0000-0000-000098200000}"/>
    <cellStyle name="Comma 2 110 2 2 2" xfId="14555" xr:uid="{00000000-0005-0000-0000-000099200000}"/>
    <cellStyle name="Comma 2 110 2 2 3" xfId="14556" xr:uid="{00000000-0005-0000-0000-00009A200000}"/>
    <cellStyle name="Comma 2 110 2 2 4" xfId="14557" xr:uid="{00000000-0005-0000-0000-00009B200000}"/>
    <cellStyle name="Comma 2 110 2 3" xfId="14558" xr:uid="{00000000-0005-0000-0000-00009C200000}"/>
    <cellStyle name="Comma 2 110 2 3 2" xfId="14559" xr:uid="{00000000-0005-0000-0000-00009D200000}"/>
    <cellStyle name="Comma 2 110 2 4" xfId="14560" xr:uid="{00000000-0005-0000-0000-00009E200000}"/>
    <cellStyle name="Comma 2 110 2 5" xfId="14561" xr:uid="{00000000-0005-0000-0000-00009F200000}"/>
    <cellStyle name="Comma 2 110 2 6" xfId="14562" xr:uid="{00000000-0005-0000-0000-0000A0200000}"/>
    <cellStyle name="Comma 2 111" xfId="1088" xr:uid="{00000000-0005-0000-0000-0000A1200000}"/>
    <cellStyle name="Comma 2 111 2" xfId="1089" xr:uid="{00000000-0005-0000-0000-0000A2200000}"/>
    <cellStyle name="Comma 2 111 2 2" xfId="14563" xr:uid="{00000000-0005-0000-0000-0000A3200000}"/>
    <cellStyle name="Comma 2 111 2 2 2" xfId="14564" xr:uid="{00000000-0005-0000-0000-0000A4200000}"/>
    <cellStyle name="Comma 2 111 2 2 3" xfId="14565" xr:uid="{00000000-0005-0000-0000-0000A5200000}"/>
    <cellStyle name="Comma 2 111 2 2 4" xfId="14566" xr:uid="{00000000-0005-0000-0000-0000A6200000}"/>
    <cellStyle name="Comma 2 111 2 3" xfId="14567" xr:uid="{00000000-0005-0000-0000-0000A7200000}"/>
    <cellStyle name="Comma 2 111 2 3 2" xfId="14568" xr:uid="{00000000-0005-0000-0000-0000A8200000}"/>
    <cellStyle name="Comma 2 111 2 4" xfId="14569" xr:uid="{00000000-0005-0000-0000-0000A9200000}"/>
    <cellStyle name="Comma 2 111 2 5" xfId="14570" xr:uid="{00000000-0005-0000-0000-0000AA200000}"/>
    <cellStyle name="Comma 2 111 2 6" xfId="14571" xr:uid="{00000000-0005-0000-0000-0000AB200000}"/>
    <cellStyle name="Comma 2 112" xfId="1090" xr:uid="{00000000-0005-0000-0000-0000AC200000}"/>
    <cellStyle name="Comma 2 112 2" xfId="1091" xr:uid="{00000000-0005-0000-0000-0000AD200000}"/>
    <cellStyle name="Comma 2 112 2 2" xfId="14572" xr:uid="{00000000-0005-0000-0000-0000AE200000}"/>
    <cellStyle name="Comma 2 112 2 2 2" xfId="14573" xr:uid="{00000000-0005-0000-0000-0000AF200000}"/>
    <cellStyle name="Comma 2 112 2 2 3" xfId="14574" xr:uid="{00000000-0005-0000-0000-0000B0200000}"/>
    <cellStyle name="Comma 2 112 2 2 4" xfId="14575" xr:uid="{00000000-0005-0000-0000-0000B1200000}"/>
    <cellStyle name="Comma 2 112 2 3" xfId="14576" xr:uid="{00000000-0005-0000-0000-0000B2200000}"/>
    <cellStyle name="Comma 2 112 2 3 2" xfId="14577" xr:uid="{00000000-0005-0000-0000-0000B3200000}"/>
    <cellStyle name="Comma 2 112 2 4" xfId="14578" xr:uid="{00000000-0005-0000-0000-0000B4200000}"/>
    <cellStyle name="Comma 2 112 2 5" xfId="14579" xr:uid="{00000000-0005-0000-0000-0000B5200000}"/>
    <cellStyle name="Comma 2 112 2 6" xfId="14580" xr:uid="{00000000-0005-0000-0000-0000B6200000}"/>
    <cellStyle name="Comma 2 113" xfId="1092" xr:uid="{00000000-0005-0000-0000-0000B7200000}"/>
    <cellStyle name="Comma 2 113 2" xfId="1093" xr:uid="{00000000-0005-0000-0000-0000B8200000}"/>
    <cellStyle name="Comma 2 113 2 2" xfId="14581" xr:uid="{00000000-0005-0000-0000-0000B9200000}"/>
    <cellStyle name="Comma 2 113 2 2 2" xfId="14582" xr:uid="{00000000-0005-0000-0000-0000BA200000}"/>
    <cellStyle name="Comma 2 113 2 2 3" xfId="14583" xr:uid="{00000000-0005-0000-0000-0000BB200000}"/>
    <cellStyle name="Comma 2 113 2 2 4" xfId="14584" xr:uid="{00000000-0005-0000-0000-0000BC200000}"/>
    <cellStyle name="Comma 2 113 2 3" xfId="14585" xr:uid="{00000000-0005-0000-0000-0000BD200000}"/>
    <cellStyle name="Comma 2 113 2 3 2" xfId="14586" xr:uid="{00000000-0005-0000-0000-0000BE200000}"/>
    <cellStyle name="Comma 2 113 2 4" xfId="14587" xr:uid="{00000000-0005-0000-0000-0000BF200000}"/>
    <cellStyle name="Comma 2 113 2 5" xfId="14588" xr:uid="{00000000-0005-0000-0000-0000C0200000}"/>
    <cellStyle name="Comma 2 113 2 6" xfId="14589" xr:uid="{00000000-0005-0000-0000-0000C1200000}"/>
    <cellStyle name="Comma 2 114" xfId="1094" xr:uid="{00000000-0005-0000-0000-0000C2200000}"/>
    <cellStyle name="Comma 2 114 2" xfId="1095" xr:uid="{00000000-0005-0000-0000-0000C3200000}"/>
    <cellStyle name="Comma 2 114 2 2" xfId="14590" xr:uid="{00000000-0005-0000-0000-0000C4200000}"/>
    <cellStyle name="Comma 2 114 2 2 2" xfId="14591" xr:uid="{00000000-0005-0000-0000-0000C5200000}"/>
    <cellStyle name="Comma 2 114 2 2 3" xfId="14592" xr:uid="{00000000-0005-0000-0000-0000C6200000}"/>
    <cellStyle name="Comma 2 114 2 2 4" xfId="14593" xr:uid="{00000000-0005-0000-0000-0000C7200000}"/>
    <cellStyle name="Comma 2 114 2 3" xfId="14594" xr:uid="{00000000-0005-0000-0000-0000C8200000}"/>
    <cellStyle name="Comma 2 114 2 3 2" xfId="14595" xr:uid="{00000000-0005-0000-0000-0000C9200000}"/>
    <cellStyle name="Comma 2 114 2 4" xfId="14596" xr:uid="{00000000-0005-0000-0000-0000CA200000}"/>
    <cellStyle name="Comma 2 114 2 5" xfId="14597" xr:uid="{00000000-0005-0000-0000-0000CB200000}"/>
    <cellStyle name="Comma 2 114 2 6" xfId="14598" xr:uid="{00000000-0005-0000-0000-0000CC200000}"/>
    <cellStyle name="Comma 2 115" xfId="1096" xr:uid="{00000000-0005-0000-0000-0000CD200000}"/>
    <cellStyle name="Comma 2 115 2" xfId="1097" xr:uid="{00000000-0005-0000-0000-0000CE200000}"/>
    <cellStyle name="Comma 2 115 2 2" xfId="14599" xr:uid="{00000000-0005-0000-0000-0000CF200000}"/>
    <cellStyle name="Comma 2 115 2 2 2" xfId="14600" xr:uid="{00000000-0005-0000-0000-0000D0200000}"/>
    <cellStyle name="Comma 2 115 2 2 3" xfId="14601" xr:uid="{00000000-0005-0000-0000-0000D1200000}"/>
    <cellStyle name="Comma 2 115 2 2 4" xfId="14602" xr:uid="{00000000-0005-0000-0000-0000D2200000}"/>
    <cellStyle name="Comma 2 115 2 3" xfId="14603" xr:uid="{00000000-0005-0000-0000-0000D3200000}"/>
    <cellStyle name="Comma 2 115 2 3 2" xfId="14604" xr:uid="{00000000-0005-0000-0000-0000D4200000}"/>
    <cellStyle name="Comma 2 115 2 4" xfId="14605" xr:uid="{00000000-0005-0000-0000-0000D5200000}"/>
    <cellStyle name="Comma 2 115 2 5" xfId="14606" xr:uid="{00000000-0005-0000-0000-0000D6200000}"/>
    <cellStyle name="Comma 2 115 2 6" xfId="14607" xr:uid="{00000000-0005-0000-0000-0000D7200000}"/>
    <cellStyle name="Comma 2 116" xfId="1098" xr:uid="{00000000-0005-0000-0000-0000D8200000}"/>
    <cellStyle name="Comma 2 116 2" xfId="1099" xr:uid="{00000000-0005-0000-0000-0000D9200000}"/>
    <cellStyle name="Comma 2 116 2 2" xfId="14608" xr:uid="{00000000-0005-0000-0000-0000DA200000}"/>
    <cellStyle name="Comma 2 116 2 2 2" xfId="14609" xr:uid="{00000000-0005-0000-0000-0000DB200000}"/>
    <cellStyle name="Comma 2 116 2 2 3" xfId="14610" xr:uid="{00000000-0005-0000-0000-0000DC200000}"/>
    <cellStyle name="Comma 2 116 2 2 4" xfId="14611" xr:uid="{00000000-0005-0000-0000-0000DD200000}"/>
    <cellStyle name="Comma 2 116 2 3" xfId="14612" xr:uid="{00000000-0005-0000-0000-0000DE200000}"/>
    <cellStyle name="Comma 2 116 2 3 2" xfId="14613" xr:uid="{00000000-0005-0000-0000-0000DF200000}"/>
    <cellStyle name="Comma 2 116 2 4" xfId="14614" xr:uid="{00000000-0005-0000-0000-0000E0200000}"/>
    <cellStyle name="Comma 2 116 2 5" xfId="14615" xr:uid="{00000000-0005-0000-0000-0000E1200000}"/>
    <cellStyle name="Comma 2 116 2 6" xfId="14616" xr:uid="{00000000-0005-0000-0000-0000E2200000}"/>
    <cellStyle name="Comma 2 117" xfId="1100" xr:uid="{00000000-0005-0000-0000-0000E3200000}"/>
    <cellStyle name="Comma 2 117 2" xfId="1101" xr:uid="{00000000-0005-0000-0000-0000E4200000}"/>
    <cellStyle name="Comma 2 117 2 2" xfId="14617" xr:uid="{00000000-0005-0000-0000-0000E5200000}"/>
    <cellStyle name="Comma 2 117 2 2 2" xfId="14618" xr:uid="{00000000-0005-0000-0000-0000E6200000}"/>
    <cellStyle name="Comma 2 117 2 2 3" xfId="14619" xr:uid="{00000000-0005-0000-0000-0000E7200000}"/>
    <cellStyle name="Comma 2 117 2 2 4" xfId="14620" xr:uid="{00000000-0005-0000-0000-0000E8200000}"/>
    <cellStyle name="Comma 2 117 2 3" xfId="14621" xr:uid="{00000000-0005-0000-0000-0000E9200000}"/>
    <cellStyle name="Comma 2 117 2 3 2" xfId="14622" xr:uid="{00000000-0005-0000-0000-0000EA200000}"/>
    <cellStyle name="Comma 2 117 2 4" xfId="14623" xr:uid="{00000000-0005-0000-0000-0000EB200000}"/>
    <cellStyle name="Comma 2 117 2 5" xfId="14624" xr:uid="{00000000-0005-0000-0000-0000EC200000}"/>
    <cellStyle name="Comma 2 117 2 6" xfId="14625" xr:uid="{00000000-0005-0000-0000-0000ED200000}"/>
    <cellStyle name="Comma 2 118" xfId="1102" xr:uid="{00000000-0005-0000-0000-0000EE200000}"/>
    <cellStyle name="Comma 2 118 2" xfId="1103" xr:uid="{00000000-0005-0000-0000-0000EF200000}"/>
    <cellStyle name="Comma 2 118 2 2" xfId="14626" xr:uid="{00000000-0005-0000-0000-0000F0200000}"/>
    <cellStyle name="Comma 2 118 2 2 2" xfId="14627" xr:uid="{00000000-0005-0000-0000-0000F1200000}"/>
    <cellStyle name="Comma 2 118 2 2 3" xfId="14628" xr:uid="{00000000-0005-0000-0000-0000F2200000}"/>
    <cellStyle name="Comma 2 118 2 2 4" xfId="14629" xr:uid="{00000000-0005-0000-0000-0000F3200000}"/>
    <cellStyle name="Comma 2 118 2 3" xfId="14630" xr:uid="{00000000-0005-0000-0000-0000F4200000}"/>
    <cellStyle name="Comma 2 118 2 3 2" xfId="14631" xr:uid="{00000000-0005-0000-0000-0000F5200000}"/>
    <cellStyle name="Comma 2 118 2 4" xfId="14632" xr:uid="{00000000-0005-0000-0000-0000F6200000}"/>
    <cellStyle name="Comma 2 118 2 5" xfId="14633" xr:uid="{00000000-0005-0000-0000-0000F7200000}"/>
    <cellStyle name="Comma 2 118 2 6" xfId="14634" xr:uid="{00000000-0005-0000-0000-0000F8200000}"/>
    <cellStyle name="Comma 2 119" xfId="1104" xr:uid="{00000000-0005-0000-0000-0000F9200000}"/>
    <cellStyle name="Comma 2 119 2" xfId="1105" xr:uid="{00000000-0005-0000-0000-0000FA200000}"/>
    <cellStyle name="Comma 2 119 2 2" xfId="14635" xr:uid="{00000000-0005-0000-0000-0000FB200000}"/>
    <cellStyle name="Comma 2 119 2 2 2" xfId="14636" xr:uid="{00000000-0005-0000-0000-0000FC200000}"/>
    <cellStyle name="Comma 2 119 2 2 3" xfId="14637" xr:uid="{00000000-0005-0000-0000-0000FD200000}"/>
    <cellStyle name="Comma 2 119 2 2 4" xfId="14638" xr:uid="{00000000-0005-0000-0000-0000FE200000}"/>
    <cellStyle name="Comma 2 119 2 3" xfId="14639" xr:uid="{00000000-0005-0000-0000-0000FF200000}"/>
    <cellStyle name="Comma 2 119 2 3 2" xfId="14640" xr:uid="{00000000-0005-0000-0000-000000210000}"/>
    <cellStyle name="Comma 2 119 2 4" xfId="14641" xr:uid="{00000000-0005-0000-0000-000001210000}"/>
    <cellStyle name="Comma 2 119 2 5" xfId="14642" xr:uid="{00000000-0005-0000-0000-000002210000}"/>
    <cellStyle name="Comma 2 119 2 6" xfId="14643" xr:uid="{00000000-0005-0000-0000-000003210000}"/>
    <cellStyle name="Comma 2 12" xfId="1106" xr:uid="{00000000-0005-0000-0000-000004210000}"/>
    <cellStyle name="Comma 2 12 2" xfId="1107" xr:uid="{00000000-0005-0000-0000-000005210000}"/>
    <cellStyle name="Comma 2 12 2 2" xfId="1108" xr:uid="{00000000-0005-0000-0000-000006210000}"/>
    <cellStyle name="Comma 2 12 2 2 2" xfId="14644" xr:uid="{00000000-0005-0000-0000-000007210000}"/>
    <cellStyle name="Comma 2 12 2 3" xfId="14645" xr:uid="{00000000-0005-0000-0000-000008210000}"/>
    <cellStyle name="Comma 2 12 3" xfId="1109" xr:uid="{00000000-0005-0000-0000-000009210000}"/>
    <cellStyle name="Comma 2 12 3 2" xfId="14646" xr:uid="{00000000-0005-0000-0000-00000A210000}"/>
    <cellStyle name="Comma 2 12 3 3" xfId="14647" xr:uid="{00000000-0005-0000-0000-00000B210000}"/>
    <cellStyle name="Comma 2 12 4" xfId="1110" xr:uid="{00000000-0005-0000-0000-00000C210000}"/>
    <cellStyle name="Comma 2 12 4 2" xfId="14648" xr:uid="{00000000-0005-0000-0000-00000D210000}"/>
    <cellStyle name="Comma 2 12 5" xfId="1111" xr:uid="{00000000-0005-0000-0000-00000E210000}"/>
    <cellStyle name="Comma 2 12 6" xfId="1112" xr:uid="{00000000-0005-0000-0000-00000F210000}"/>
    <cellStyle name="Comma 2 12 7" xfId="14649" xr:uid="{00000000-0005-0000-0000-000010210000}"/>
    <cellStyle name="Comma 2 12 7 2" xfId="14650" xr:uid="{00000000-0005-0000-0000-000011210000}"/>
    <cellStyle name="Comma 2 120" xfId="1113" xr:uid="{00000000-0005-0000-0000-000012210000}"/>
    <cellStyle name="Comma 2 120 2" xfId="1114" xr:uid="{00000000-0005-0000-0000-000013210000}"/>
    <cellStyle name="Comma 2 120 2 2" xfId="14651" xr:uid="{00000000-0005-0000-0000-000014210000}"/>
    <cellStyle name="Comma 2 120 2 2 2" xfId="14652" xr:uid="{00000000-0005-0000-0000-000015210000}"/>
    <cellStyle name="Comma 2 120 2 2 3" xfId="14653" xr:uid="{00000000-0005-0000-0000-000016210000}"/>
    <cellStyle name="Comma 2 120 2 2 4" xfId="14654" xr:uid="{00000000-0005-0000-0000-000017210000}"/>
    <cellStyle name="Comma 2 120 2 3" xfId="14655" xr:uid="{00000000-0005-0000-0000-000018210000}"/>
    <cellStyle name="Comma 2 120 2 3 2" xfId="14656" xr:uid="{00000000-0005-0000-0000-000019210000}"/>
    <cellStyle name="Comma 2 120 2 4" xfId="14657" xr:uid="{00000000-0005-0000-0000-00001A210000}"/>
    <cellStyle name="Comma 2 120 2 5" xfId="14658" xr:uid="{00000000-0005-0000-0000-00001B210000}"/>
    <cellStyle name="Comma 2 120 2 6" xfId="14659" xr:uid="{00000000-0005-0000-0000-00001C210000}"/>
    <cellStyle name="Comma 2 121" xfId="1115" xr:uid="{00000000-0005-0000-0000-00001D210000}"/>
    <cellStyle name="Comma 2 121 2" xfId="1116" xr:uid="{00000000-0005-0000-0000-00001E210000}"/>
    <cellStyle name="Comma 2 121 2 2" xfId="14660" xr:uid="{00000000-0005-0000-0000-00001F210000}"/>
    <cellStyle name="Comma 2 121 2 2 2" xfId="14661" xr:uid="{00000000-0005-0000-0000-000020210000}"/>
    <cellStyle name="Comma 2 121 2 2 3" xfId="14662" xr:uid="{00000000-0005-0000-0000-000021210000}"/>
    <cellStyle name="Comma 2 121 2 2 4" xfId="14663" xr:uid="{00000000-0005-0000-0000-000022210000}"/>
    <cellStyle name="Comma 2 121 2 3" xfId="14664" xr:uid="{00000000-0005-0000-0000-000023210000}"/>
    <cellStyle name="Comma 2 121 2 3 2" xfId="14665" xr:uid="{00000000-0005-0000-0000-000024210000}"/>
    <cellStyle name="Comma 2 121 2 4" xfId="14666" xr:uid="{00000000-0005-0000-0000-000025210000}"/>
    <cellStyle name="Comma 2 121 2 5" xfId="14667" xr:uid="{00000000-0005-0000-0000-000026210000}"/>
    <cellStyle name="Comma 2 121 2 6" xfId="14668" xr:uid="{00000000-0005-0000-0000-000027210000}"/>
    <cellStyle name="Comma 2 122" xfId="1117" xr:uid="{00000000-0005-0000-0000-000028210000}"/>
    <cellStyle name="Comma 2 122 2" xfId="14669" xr:uid="{00000000-0005-0000-0000-000029210000}"/>
    <cellStyle name="Comma 2 122 2 2" xfId="14670" xr:uid="{00000000-0005-0000-0000-00002A210000}"/>
    <cellStyle name="Comma 2 122 2 3" xfId="14671" xr:uid="{00000000-0005-0000-0000-00002B210000}"/>
    <cellStyle name="Comma 2 122 3" xfId="14672" xr:uid="{00000000-0005-0000-0000-00002C210000}"/>
    <cellStyle name="Comma 2 122 3 2" xfId="14673" xr:uid="{00000000-0005-0000-0000-00002D210000}"/>
    <cellStyle name="Comma 2 122 4" xfId="14674" xr:uid="{00000000-0005-0000-0000-00002E210000}"/>
    <cellStyle name="Comma 2 123" xfId="1118" xr:uid="{00000000-0005-0000-0000-00002F210000}"/>
    <cellStyle name="Comma 2 123 2" xfId="14675" xr:uid="{00000000-0005-0000-0000-000030210000}"/>
    <cellStyle name="Comma 2 123 2 2" xfId="14676" xr:uid="{00000000-0005-0000-0000-000031210000}"/>
    <cellStyle name="Comma 2 123 2 2 2" xfId="14677" xr:uid="{00000000-0005-0000-0000-000032210000}"/>
    <cellStyle name="Comma 2 123 2 3" xfId="14678" xr:uid="{00000000-0005-0000-0000-000033210000}"/>
    <cellStyle name="Comma 2 123 3" xfId="14679" xr:uid="{00000000-0005-0000-0000-000034210000}"/>
    <cellStyle name="Comma 2 124" xfId="1119" xr:uid="{00000000-0005-0000-0000-000035210000}"/>
    <cellStyle name="Comma 2 124 2" xfId="14680" xr:uid="{00000000-0005-0000-0000-000036210000}"/>
    <cellStyle name="Comma 2 124 3" xfId="14681" xr:uid="{00000000-0005-0000-0000-000037210000}"/>
    <cellStyle name="Comma 2 124 4" xfId="14682" xr:uid="{00000000-0005-0000-0000-000038210000}"/>
    <cellStyle name="Comma 2 124 5" xfId="14683" xr:uid="{00000000-0005-0000-0000-000039210000}"/>
    <cellStyle name="Comma 2 125" xfId="1120" xr:uid="{00000000-0005-0000-0000-00003A210000}"/>
    <cellStyle name="Comma 2 125 2" xfId="14684" xr:uid="{00000000-0005-0000-0000-00003B210000}"/>
    <cellStyle name="Comma 2 125 3" xfId="14685" xr:uid="{00000000-0005-0000-0000-00003C210000}"/>
    <cellStyle name="Comma 2 126" xfId="1121" xr:uid="{00000000-0005-0000-0000-00003D210000}"/>
    <cellStyle name="Comma 2 126 2" xfId="14686" xr:uid="{00000000-0005-0000-0000-00003E210000}"/>
    <cellStyle name="Comma 2 126 2 2" xfId="14687" xr:uid="{00000000-0005-0000-0000-00003F210000}"/>
    <cellStyle name="Comma 2 126 2 3" xfId="14688" xr:uid="{00000000-0005-0000-0000-000040210000}"/>
    <cellStyle name="Comma 2 126 3" xfId="14689" xr:uid="{00000000-0005-0000-0000-000041210000}"/>
    <cellStyle name="Comma 2 126 4" xfId="14690" xr:uid="{00000000-0005-0000-0000-000042210000}"/>
    <cellStyle name="Comma 2 126 5" xfId="14691" xr:uid="{00000000-0005-0000-0000-000043210000}"/>
    <cellStyle name="Comma 2 126 6" xfId="14692" xr:uid="{00000000-0005-0000-0000-000044210000}"/>
    <cellStyle name="Comma 2 127" xfId="1122" xr:uid="{00000000-0005-0000-0000-000045210000}"/>
    <cellStyle name="Comma 2 127 2" xfId="14693" xr:uid="{00000000-0005-0000-0000-000046210000}"/>
    <cellStyle name="Comma 2 127 2 2" xfId="14694" xr:uid="{00000000-0005-0000-0000-000047210000}"/>
    <cellStyle name="Comma 2 127 2 3" xfId="14695" xr:uid="{00000000-0005-0000-0000-000048210000}"/>
    <cellStyle name="Comma 2 127 3" xfId="14696" xr:uid="{00000000-0005-0000-0000-000049210000}"/>
    <cellStyle name="Comma 2 128" xfId="14697" xr:uid="{00000000-0005-0000-0000-00004A210000}"/>
    <cellStyle name="Comma 2 128 2" xfId="14698" xr:uid="{00000000-0005-0000-0000-00004B210000}"/>
    <cellStyle name="Comma 2 128 3" xfId="14699" xr:uid="{00000000-0005-0000-0000-00004C210000}"/>
    <cellStyle name="Comma 2 129" xfId="14700" xr:uid="{00000000-0005-0000-0000-00004D210000}"/>
    <cellStyle name="Comma 2 13" xfId="1123" xr:uid="{00000000-0005-0000-0000-00004E210000}"/>
    <cellStyle name="Comma 2 13 2" xfId="1124" xr:uid="{00000000-0005-0000-0000-00004F210000}"/>
    <cellStyle name="Comma 2 13 2 2" xfId="1125" xr:uid="{00000000-0005-0000-0000-000050210000}"/>
    <cellStyle name="Comma 2 13 2 2 2" xfId="14701" xr:uid="{00000000-0005-0000-0000-000051210000}"/>
    <cellStyle name="Comma 2 13 2 3" xfId="14702" xr:uid="{00000000-0005-0000-0000-000052210000}"/>
    <cellStyle name="Comma 2 13 3" xfId="1126" xr:uid="{00000000-0005-0000-0000-000053210000}"/>
    <cellStyle name="Comma 2 13 3 2" xfId="14703" xr:uid="{00000000-0005-0000-0000-000054210000}"/>
    <cellStyle name="Comma 2 13 3 3" xfId="14704" xr:uid="{00000000-0005-0000-0000-000055210000}"/>
    <cellStyle name="Comma 2 13 4" xfId="1127" xr:uid="{00000000-0005-0000-0000-000056210000}"/>
    <cellStyle name="Comma 2 13 4 2" xfId="14705" xr:uid="{00000000-0005-0000-0000-000057210000}"/>
    <cellStyle name="Comma 2 13 5" xfId="1128" xr:uid="{00000000-0005-0000-0000-000058210000}"/>
    <cellStyle name="Comma 2 13 6" xfId="1129" xr:uid="{00000000-0005-0000-0000-000059210000}"/>
    <cellStyle name="Comma 2 13 7" xfId="14706" xr:uid="{00000000-0005-0000-0000-00005A210000}"/>
    <cellStyle name="Comma 2 13 7 2" xfId="14707" xr:uid="{00000000-0005-0000-0000-00005B210000}"/>
    <cellStyle name="Comma 2 130" xfId="14708" xr:uid="{00000000-0005-0000-0000-00005C210000}"/>
    <cellStyle name="Comma 2 14" xfId="1130" xr:uid="{00000000-0005-0000-0000-00005D210000}"/>
    <cellStyle name="Comma 2 14 2" xfId="1131" xr:uid="{00000000-0005-0000-0000-00005E210000}"/>
    <cellStyle name="Comma 2 14 2 2" xfId="14709" xr:uid="{00000000-0005-0000-0000-00005F210000}"/>
    <cellStyle name="Comma 2 14 2 3" xfId="14710" xr:uid="{00000000-0005-0000-0000-000060210000}"/>
    <cellStyle name="Comma 2 14 3" xfId="14711" xr:uid="{00000000-0005-0000-0000-000061210000}"/>
    <cellStyle name="Comma 2 14 3 2" xfId="14712" xr:uid="{00000000-0005-0000-0000-000062210000}"/>
    <cellStyle name="Comma 2 14 4" xfId="14713" xr:uid="{00000000-0005-0000-0000-000063210000}"/>
    <cellStyle name="Comma 2 15" xfId="1132" xr:uid="{00000000-0005-0000-0000-000064210000}"/>
    <cellStyle name="Comma 2 15 2" xfId="1133" xr:uid="{00000000-0005-0000-0000-000065210000}"/>
    <cellStyle name="Comma 2 15 2 2" xfId="14714" xr:uid="{00000000-0005-0000-0000-000066210000}"/>
    <cellStyle name="Comma 2 15 2 3" xfId="14715" xr:uid="{00000000-0005-0000-0000-000067210000}"/>
    <cellStyle name="Comma 2 15 3" xfId="14716" xr:uid="{00000000-0005-0000-0000-000068210000}"/>
    <cellStyle name="Comma 2 15 3 2" xfId="14717" xr:uid="{00000000-0005-0000-0000-000069210000}"/>
    <cellStyle name="Comma 2 15 4" xfId="14718" xr:uid="{00000000-0005-0000-0000-00006A210000}"/>
    <cellStyle name="Comma 2 16" xfId="1134" xr:uid="{00000000-0005-0000-0000-00006B210000}"/>
    <cellStyle name="Comma 2 16 2" xfId="1135" xr:uid="{00000000-0005-0000-0000-00006C210000}"/>
    <cellStyle name="Comma 2 16 2 2" xfId="14719" xr:uid="{00000000-0005-0000-0000-00006D210000}"/>
    <cellStyle name="Comma 2 16 2 3" xfId="14720" xr:uid="{00000000-0005-0000-0000-00006E210000}"/>
    <cellStyle name="Comma 2 16 3" xfId="14721" xr:uid="{00000000-0005-0000-0000-00006F210000}"/>
    <cellStyle name="Comma 2 16 3 2" xfId="14722" xr:uid="{00000000-0005-0000-0000-000070210000}"/>
    <cellStyle name="Comma 2 16 4" xfId="14723" xr:uid="{00000000-0005-0000-0000-000071210000}"/>
    <cellStyle name="Comma 2 17" xfId="1136" xr:uid="{00000000-0005-0000-0000-000072210000}"/>
    <cellStyle name="Comma 2 17 2" xfId="1137" xr:uid="{00000000-0005-0000-0000-000073210000}"/>
    <cellStyle name="Comma 2 17 2 2" xfId="14724" xr:uid="{00000000-0005-0000-0000-000074210000}"/>
    <cellStyle name="Comma 2 17 2 2 2" xfId="14725" xr:uid="{00000000-0005-0000-0000-000075210000}"/>
    <cellStyle name="Comma 2 17 2 2 3" xfId="14726" xr:uid="{00000000-0005-0000-0000-000076210000}"/>
    <cellStyle name="Comma 2 17 2 2 4" xfId="14727" xr:uid="{00000000-0005-0000-0000-000077210000}"/>
    <cellStyle name="Comma 2 17 2 3" xfId="14728" xr:uid="{00000000-0005-0000-0000-000078210000}"/>
    <cellStyle name="Comma 2 17 2 3 2" xfId="14729" xr:uid="{00000000-0005-0000-0000-000079210000}"/>
    <cellStyle name="Comma 2 17 2 4" xfId="14730" xr:uid="{00000000-0005-0000-0000-00007A210000}"/>
    <cellStyle name="Comma 2 17 2 5" xfId="14731" xr:uid="{00000000-0005-0000-0000-00007B210000}"/>
    <cellStyle name="Comma 2 17 2 6" xfId="14732" xr:uid="{00000000-0005-0000-0000-00007C210000}"/>
    <cellStyle name="Comma 2 18" xfId="1138" xr:uid="{00000000-0005-0000-0000-00007D210000}"/>
    <cellStyle name="Comma 2 18 2" xfId="1139" xr:uid="{00000000-0005-0000-0000-00007E210000}"/>
    <cellStyle name="Comma 2 18 2 2" xfId="14733" xr:uid="{00000000-0005-0000-0000-00007F210000}"/>
    <cellStyle name="Comma 2 18 2 2 2" xfId="14734" xr:uid="{00000000-0005-0000-0000-000080210000}"/>
    <cellStyle name="Comma 2 18 2 2 3" xfId="14735" xr:uid="{00000000-0005-0000-0000-000081210000}"/>
    <cellStyle name="Comma 2 18 2 2 4" xfId="14736" xr:uid="{00000000-0005-0000-0000-000082210000}"/>
    <cellStyle name="Comma 2 18 2 3" xfId="14737" xr:uid="{00000000-0005-0000-0000-000083210000}"/>
    <cellStyle name="Comma 2 18 2 3 2" xfId="14738" xr:uid="{00000000-0005-0000-0000-000084210000}"/>
    <cellStyle name="Comma 2 18 2 4" xfId="14739" xr:uid="{00000000-0005-0000-0000-000085210000}"/>
    <cellStyle name="Comma 2 18 2 5" xfId="14740" xr:uid="{00000000-0005-0000-0000-000086210000}"/>
    <cellStyle name="Comma 2 18 2 6" xfId="14741" xr:uid="{00000000-0005-0000-0000-000087210000}"/>
    <cellStyle name="Comma 2 19" xfId="1140" xr:uid="{00000000-0005-0000-0000-000088210000}"/>
    <cellStyle name="Comma 2 19 2" xfId="1141" xr:uid="{00000000-0005-0000-0000-000089210000}"/>
    <cellStyle name="Comma 2 19 2 2" xfId="14742" xr:uid="{00000000-0005-0000-0000-00008A210000}"/>
    <cellStyle name="Comma 2 19 2 2 2" xfId="14743" xr:uid="{00000000-0005-0000-0000-00008B210000}"/>
    <cellStyle name="Comma 2 19 2 2 3" xfId="14744" xr:uid="{00000000-0005-0000-0000-00008C210000}"/>
    <cellStyle name="Comma 2 19 2 2 4" xfId="14745" xr:uid="{00000000-0005-0000-0000-00008D210000}"/>
    <cellStyle name="Comma 2 19 2 3" xfId="14746" xr:uid="{00000000-0005-0000-0000-00008E210000}"/>
    <cellStyle name="Comma 2 19 2 3 2" xfId="14747" xr:uid="{00000000-0005-0000-0000-00008F210000}"/>
    <cellStyle name="Comma 2 19 2 4" xfId="14748" xr:uid="{00000000-0005-0000-0000-000090210000}"/>
    <cellStyle name="Comma 2 19 2 5" xfId="14749" xr:uid="{00000000-0005-0000-0000-000091210000}"/>
    <cellStyle name="Comma 2 19 2 6" xfId="14750" xr:uid="{00000000-0005-0000-0000-000092210000}"/>
    <cellStyle name="Comma 2 2" xfId="1142" xr:uid="{00000000-0005-0000-0000-000093210000}"/>
    <cellStyle name="Comma 2 2 10" xfId="1143" xr:uid="{00000000-0005-0000-0000-000094210000}"/>
    <cellStyle name="Comma 2 2 10 10" xfId="1144" xr:uid="{00000000-0005-0000-0000-000095210000}"/>
    <cellStyle name="Comma 2 2 10 11" xfId="1145" xr:uid="{00000000-0005-0000-0000-000096210000}"/>
    <cellStyle name="Comma 2 2 10 12" xfId="1146" xr:uid="{00000000-0005-0000-0000-000097210000}"/>
    <cellStyle name="Comma 2 2 10 13" xfId="1147" xr:uid="{00000000-0005-0000-0000-000098210000}"/>
    <cellStyle name="Comma 2 2 10 14" xfId="1148" xr:uid="{00000000-0005-0000-0000-000099210000}"/>
    <cellStyle name="Comma 2 2 10 15" xfId="1149" xr:uid="{00000000-0005-0000-0000-00009A210000}"/>
    <cellStyle name="Comma 2 2 10 16" xfId="1150" xr:uid="{00000000-0005-0000-0000-00009B210000}"/>
    <cellStyle name="Comma 2 2 10 17" xfId="1151" xr:uid="{00000000-0005-0000-0000-00009C210000}"/>
    <cellStyle name="Comma 2 2 10 18" xfId="1152" xr:uid="{00000000-0005-0000-0000-00009D210000}"/>
    <cellStyle name="Comma 2 2 10 19" xfId="1153" xr:uid="{00000000-0005-0000-0000-00009E210000}"/>
    <cellStyle name="Comma 2 2 10 2" xfId="1154" xr:uid="{00000000-0005-0000-0000-00009F210000}"/>
    <cellStyle name="Comma 2 2 10 2 2" xfId="14751" xr:uid="{00000000-0005-0000-0000-0000A0210000}"/>
    <cellStyle name="Comma 2 2 10 2 2 2" xfId="14752" xr:uid="{00000000-0005-0000-0000-0000A1210000}"/>
    <cellStyle name="Comma 2 2 10 2 3" xfId="14753" xr:uid="{00000000-0005-0000-0000-0000A2210000}"/>
    <cellStyle name="Comma 2 2 10 2 3 2" xfId="14754" xr:uid="{00000000-0005-0000-0000-0000A3210000}"/>
    <cellStyle name="Comma 2 2 10 20" xfId="1155" xr:uid="{00000000-0005-0000-0000-0000A4210000}"/>
    <cellStyle name="Comma 2 2 10 21" xfId="1156" xr:uid="{00000000-0005-0000-0000-0000A5210000}"/>
    <cellStyle name="Comma 2 2 10 22" xfId="1157" xr:uid="{00000000-0005-0000-0000-0000A6210000}"/>
    <cellStyle name="Comma 2 2 10 23" xfId="14755" xr:uid="{00000000-0005-0000-0000-0000A7210000}"/>
    <cellStyle name="Comma 2 2 10 24" xfId="14756" xr:uid="{00000000-0005-0000-0000-0000A8210000}"/>
    <cellStyle name="Comma 2 2 10 25" xfId="14757" xr:uid="{00000000-0005-0000-0000-0000A9210000}"/>
    <cellStyle name="Comma 2 2 10 26" xfId="14758" xr:uid="{00000000-0005-0000-0000-0000AA210000}"/>
    <cellStyle name="Comma 2 2 10 27" xfId="14759" xr:uid="{00000000-0005-0000-0000-0000AB210000}"/>
    <cellStyle name="Comma 2 2 10 28" xfId="14760" xr:uid="{00000000-0005-0000-0000-0000AC210000}"/>
    <cellStyle name="Comma 2 2 10 29" xfId="14761" xr:uid="{00000000-0005-0000-0000-0000AD210000}"/>
    <cellStyle name="Comma 2 2 10 3" xfId="1158" xr:uid="{00000000-0005-0000-0000-0000AE210000}"/>
    <cellStyle name="Comma 2 2 10 3 2" xfId="14762" xr:uid="{00000000-0005-0000-0000-0000AF210000}"/>
    <cellStyle name="Comma 2 2 10 30" xfId="14763" xr:uid="{00000000-0005-0000-0000-0000B0210000}"/>
    <cellStyle name="Comma 2 2 10 31" xfId="14764" xr:uid="{00000000-0005-0000-0000-0000B1210000}"/>
    <cellStyle name="Comma 2 2 10 32" xfId="14765" xr:uid="{00000000-0005-0000-0000-0000B2210000}"/>
    <cellStyle name="Comma 2 2 10 33" xfId="14766" xr:uid="{00000000-0005-0000-0000-0000B3210000}"/>
    <cellStyle name="Comma 2 2 10 34" xfId="14767" xr:uid="{00000000-0005-0000-0000-0000B4210000}"/>
    <cellStyle name="Comma 2 2 10 35" xfId="14768" xr:uid="{00000000-0005-0000-0000-0000B5210000}"/>
    <cellStyle name="Comma 2 2 10 36" xfId="14769" xr:uid="{00000000-0005-0000-0000-0000B6210000}"/>
    <cellStyle name="Comma 2 2 10 37" xfId="14770" xr:uid="{00000000-0005-0000-0000-0000B7210000}"/>
    <cellStyle name="Comma 2 2 10 38" xfId="14771" xr:uid="{00000000-0005-0000-0000-0000B8210000}"/>
    <cellStyle name="Comma 2 2 10 39" xfId="14772" xr:uid="{00000000-0005-0000-0000-0000B9210000}"/>
    <cellStyle name="Comma 2 2 10 4" xfId="1159" xr:uid="{00000000-0005-0000-0000-0000BA210000}"/>
    <cellStyle name="Comma 2 2 10 4 2" xfId="14773" xr:uid="{00000000-0005-0000-0000-0000BB210000}"/>
    <cellStyle name="Comma 2 2 10 40" xfId="14774" xr:uid="{00000000-0005-0000-0000-0000BC210000}"/>
    <cellStyle name="Comma 2 2 10 41" xfId="14775" xr:uid="{00000000-0005-0000-0000-0000BD210000}"/>
    <cellStyle name="Comma 2 2 10 42" xfId="14776" xr:uid="{00000000-0005-0000-0000-0000BE210000}"/>
    <cellStyle name="Comma 2 2 10 43" xfId="14777" xr:uid="{00000000-0005-0000-0000-0000BF210000}"/>
    <cellStyle name="Comma 2 2 10 44" xfId="14778" xr:uid="{00000000-0005-0000-0000-0000C0210000}"/>
    <cellStyle name="Comma 2 2 10 45" xfId="14779" xr:uid="{00000000-0005-0000-0000-0000C1210000}"/>
    <cellStyle name="Comma 2 2 10 46" xfId="14780" xr:uid="{00000000-0005-0000-0000-0000C2210000}"/>
    <cellStyle name="Comma 2 2 10 47" xfId="14781" xr:uid="{00000000-0005-0000-0000-0000C3210000}"/>
    <cellStyle name="Comma 2 2 10 48" xfId="14782" xr:uid="{00000000-0005-0000-0000-0000C4210000}"/>
    <cellStyle name="Comma 2 2 10 49" xfId="14783" xr:uid="{00000000-0005-0000-0000-0000C5210000}"/>
    <cellStyle name="Comma 2 2 10 5" xfId="1160" xr:uid="{00000000-0005-0000-0000-0000C6210000}"/>
    <cellStyle name="Comma 2 2 10 50" xfId="14784" xr:uid="{00000000-0005-0000-0000-0000C7210000}"/>
    <cellStyle name="Comma 2 2 10 51" xfId="14785" xr:uid="{00000000-0005-0000-0000-0000C8210000}"/>
    <cellStyle name="Comma 2 2 10 52" xfId="14786" xr:uid="{00000000-0005-0000-0000-0000C9210000}"/>
    <cellStyle name="Comma 2 2 10 53" xfId="14787" xr:uid="{00000000-0005-0000-0000-0000CA210000}"/>
    <cellStyle name="Comma 2 2 10 54" xfId="14788" xr:uid="{00000000-0005-0000-0000-0000CB210000}"/>
    <cellStyle name="Comma 2 2 10 55" xfId="14789" xr:uid="{00000000-0005-0000-0000-0000CC210000}"/>
    <cellStyle name="Comma 2 2 10 56" xfId="14790" xr:uid="{00000000-0005-0000-0000-0000CD210000}"/>
    <cellStyle name="Comma 2 2 10 57" xfId="14791" xr:uid="{00000000-0005-0000-0000-0000CE210000}"/>
    <cellStyle name="Comma 2 2 10 58" xfId="14792" xr:uid="{00000000-0005-0000-0000-0000CF210000}"/>
    <cellStyle name="Comma 2 2 10 59" xfId="14793" xr:uid="{00000000-0005-0000-0000-0000D0210000}"/>
    <cellStyle name="Comma 2 2 10 6" xfId="1161" xr:uid="{00000000-0005-0000-0000-0000D1210000}"/>
    <cellStyle name="Comma 2 2 10 60" xfId="14794" xr:uid="{00000000-0005-0000-0000-0000D2210000}"/>
    <cellStyle name="Comma 2 2 10 7" xfId="1162" xr:uid="{00000000-0005-0000-0000-0000D3210000}"/>
    <cellStyle name="Comma 2 2 10 8" xfId="1163" xr:uid="{00000000-0005-0000-0000-0000D4210000}"/>
    <cellStyle name="Comma 2 2 10 9" xfId="1164" xr:uid="{00000000-0005-0000-0000-0000D5210000}"/>
    <cellStyle name="Comma 2 2 100" xfId="1165" xr:uid="{00000000-0005-0000-0000-0000D6210000}"/>
    <cellStyle name="Comma 2 2 100 2" xfId="1166" xr:uid="{00000000-0005-0000-0000-0000D7210000}"/>
    <cellStyle name="Comma 2 2 100 2 2" xfId="14795" xr:uid="{00000000-0005-0000-0000-0000D8210000}"/>
    <cellStyle name="Comma 2 2 100 2 2 2" xfId="14796" xr:uid="{00000000-0005-0000-0000-0000D9210000}"/>
    <cellStyle name="Comma 2 2 100 2 2 3" xfId="14797" xr:uid="{00000000-0005-0000-0000-0000DA210000}"/>
    <cellStyle name="Comma 2 2 100 2 2 4" xfId="14798" xr:uid="{00000000-0005-0000-0000-0000DB210000}"/>
    <cellStyle name="Comma 2 2 100 2 3" xfId="14799" xr:uid="{00000000-0005-0000-0000-0000DC210000}"/>
    <cellStyle name="Comma 2 2 100 2 3 2" xfId="14800" xr:uid="{00000000-0005-0000-0000-0000DD210000}"/>
    <cellStyle name="Comma 2 2 100 2 4" xfId="14801" xr:uid="{00000000-0005-0000-0000-0000DE210000}"/>
    <cellStyle name="Comma 2 2 100 2 5" xfId="14802" xr:uid="{00000000-0005-0000-0000-0000DF210000}"/>
    <cellStyle name="Comma 2 2 100 2 6" xfId="14803" xr:uid="{00000000-0005-0000-0000-0000E0210000}"/>
    <cellStyle name="Comma 2 2 101" xfId="1167" xr:uid="{00000000-0005-0000-0000-0000E1210000}"/>
    <cellStyle name="Comma 2 2 101 2" xfId="1168" xr:uid="{00000000-0005-0000-0000-0000E2210000}"/>
    <cellStyle name="Comma 2 2 101 2 2" xfId="14804" xr:uid="{00000000-0005-0000-0000-0000E3210000}"/>
    <cellStyle name="Comma 2 2 101 2 2 2" xfId="14805" xr:uid="{00000000-0005-0000-0000-0000E4210000}"/>
    <cellStyle name="Comma 2 2 101 2 2 3" xfId="14806" xr:uid="{00000000-0005-0000-0000-0000E5210000}"/>
    <cellStyle name="Comma 2 2 101 2 2 4" xfId="14807" xr:uid="{00000000-0005-0000-0000-0000E6210000}"/>
    <cellStyle name="Comma 2 2 101 2 3" xfId="14808" xr:uid="{00000000-0005-0000-0000-0000E7210000}"/>
    <cellStyle name="Comma 2 2 101 2 3 2" xfId="14809" xr:uid="{00000000-0005-0000-0000-0000E8210000}"/>
    <cellStyle name="Comma 2 2 101 2 4" xfId="14810" xr:uid="{00000000-0005-0000-0000-0000E9210000}"/>
    <cellStyle name="Comma 2 2 101 2 5" xfId="14811" xr:uid="{00000000-0005-0000-0000-0000EA210000}"/>
    <cellStyle name="Comma 2 2 101 2 6" xfId="14812" xr:uid="{00000000-0005-0000-0000-0000EB210000}"/>
    <cellStyle name="Comma 2 2 102" xfId="1169" xr:uid="{00000000-0005-0000-0000-0000EC210000}"/>
    <cellStyle name="Comma 2 2 102 10" xfId="1170" xr:uid="{00000000-0005-0000-0000-0000ED210000}"/>
    <cellStyle name="Comma 2 2 102 10 2" xfId="14813" xr:uid="{00000000-0005-0000-0000-0000EE210000}"/>
    <cellStyle name="Comma 2 2 102 10 2 2" xfId="14814" xr:uid="{00000000-0005-0000-0000-0000EF210000}"/>
    <cellStyle name="Comma 2 2 102 10 2 3" xfId="14815" xr:uid="{00000000-0005-0000-0000-0000F0210000}"/>
    <cellStyle name="Comma 2 2 102 10 2 4" xfId="14816" xr:uid="{00000000-0005-0000-0000-0000F1210000}"/>
    <cellStyle name="Comma 2 2 102 10 3" xfId="14817" xr:uid="{00000000-0005-0000-0000-0000F2210000}"/>
    <cellStyle name="Comma 2 2 102 10 3 2" xfId="14818" xr:uid="{00000000-0005-0000-0000-0000F3210000}"/>
    <cellStyle name="Comma 2 2 102 10 4" xfId="14819" xr:uid="{00000000-0005-0000-0000-0000F4210000}"/>
    <cellStyle name="Comma 2 2 102 10 5" xfId="14820" xr:uid="{00000000-0005-0000-0000-0000F5210000}"/>
    <cellStyle name="Comma 2 2 102 10 6" xfId="14821" xr:uid="{00000000-0005-0000-0000-0000F6210000}"/>
    <cellStyle name="Comma 2 2 102 2" xfId="1171" xr:uid="{00000000-0005-0000-0000-0000F7210000}"/>
    <cellStyle name="Comma 2 2 102 2 2" xfId="1172" xr:uid="{00000000-0005-0000-0000-0000F8210000}"/>
    <cellStyle name="Comma 2 2 102 2 2 2" xfId="14822" xr:uid="{00000000-0005-0000-0000-0000F9210000}"/>
    <cellStyle name="Comma 2 2 102 2 2 2 2" xfId="14823" xr:uid="{00000000-0005-0000-0000-0000FA210000}"/>
    <cellStyle name="Comma 2 2 102 2 2 2 3" xfId="14824" xr:uid="{00000000-0005-0000-0000-0000FB210000}"/>
    <cellStyle name="Comma 2 2 102 2 2 2 4" xfId="14825" xr:uid="{00000000-0005-0000-0000-0000FC210000}"/>
    <cellStyle name="Comma 2 2 102 2 2 3" xfId="14826" xr:uid="{00000000-0005-0000-0000-0000FD210000}"/>
    <cellStyle name="Comma 2 2 102 2 2 3 2" xfId="14827" xr:uid="{00000000-0005-0000-0000-0000FE210000}"/>
    <cellStyle name="Comma 2 2 102 2 2 4" xfId="14828" xr:uid="{00000000-0005-0000-0000-0000FF210000}"/>
    <cellStyle name="Comma 2 2 102 2 2 5" xfId="14829" xr:uid="{00000000-0005-0000-0000-000000220000}"/>
    <cellStyle name="Comma 2 2 102 2 2 6" xfId="14830" xr:uid="{00000000-0005-0000-0000-000001220000}"/>
    <cellStyle name="Comma 2 2 102 3" xfId="1173" xr:uid="{00000000-0005-0000-0000-000002220000}"/>
    <cellStyle name="Comma 2 2 102 3 2" xfId="1174" xr:uid="{00000000-0005-0000-0000-000003220000}"/>
    <cellStyle name="Comma 2 2 102 3 2 2" xfId="14831" xr:uid="{00000000-0005-0000-0000-000004220000}"/>
    <cellStyle name="Comma 2 2 102 3 2 2 2" xfId="14832" xr:uid="{00000000-0005-0000-0000-000005220000}"/>
    <cellStyle name="Comma 2 2 102 3 2 2 3" xfId="14833" xr:uid="{00000000-0005-0000-0000-000006220000}"/>
    <cellStyle name="Comma 2 2 102 3 2 2 4" xfId="14834" xr:uid="{00000000-0005-0000-0000-000007220000}"/>
    <cellStyle name="Comma 2 2 102 3 2 3" xfId="14835" xr:uid="{00000000-0005-0000-0000-000008220000}"/>
    <cellStyle name="Comma 2 2 102 3 2 3 2" xfId="14836" xr:uid="{00000000-0005-0000-0000-000009220000}"/>
    <cellStyle name="Comma 2 2 102 3 2 4" xfId="14837" xr:uid="{00000000-0005-0000-0000-00000A220000}"/>
    <cellStyle name="Comma 2 2 102 3 2 5" xfId="14838" xr:uid="{00000000-0005-0000-0000-00000B220000}"/>
    <cellStyle name="Comma 2 2 102 3 2 6" xfId="14839" xr:uid="{00000000-0005-0000-0000-00000C220000}"/>
    <cellStyle name="Comma 2 2 102 4" xfId="1175" xr:uid="{00000000-0005-0000-0000-00000D220000}"/>
    <cellStyle name="Comma 2 2 102 4 2" xfId="1176" xr:uid="{00000000-0005-0000-0000-00000E220000}"/>
    <cellStyle name="Comma 2 2 102 4 2 2" xfId="14840" xr:uid="{00000000-0005-0000-0000-00000F220000}"/>
    <cellStyle name="Comma 2 2 102 4 2 2 2" xfId="14841" xr:uid="{00000000-0005-0000-0000-000010220000}"/>
    <cellStyle name="Comma 2 2 102 4 2 2 3" xfId="14842" xr:uid="{00000000-0005-0000-0000-000011220000}"/>
    <cellStyle name="Comma 2 2 102 4 2 2 4" xfId="14843" xr:uid="{00000000-0005-0000-0000-000012220000}"/>
    <cellStyle name="Comma 2 2 102 4 2 3" xfId="14844" xr:uid="{00000000-0005-0000-0000-000013220000}"/>
    <cellStyle name="Comma 2 2 102 4 2 3 2" xfId="14845" xr:uid="{00000000-0005-0000-0000-000014220000}"/>
    <cellStyle name="Comma 2 2 102 4 2 4" xfId="14846" xr:uid="{00000000-0005-0000-0000-000015220000}"/>
    <cellStyle name="Comma 2 2 102 4 2 5" xfId="14847" xr:uid="{00000000-0005-0000-0000-000016220000}"/>
    <cellStyle name="Comma 2 2 102 4 2 6" xfId="14848" xr:uid="{00000000-0005-0000-0000-000017220000}"/>
    <cellStyle name="Comma 2 2 102 5" xfId="1177" xr:uid="{00000000-0005-0000-0000-000018220000}"/>
    <cellStyle name="Comma 2 2 102 5 2" xfId="1178" xr:uid="{00000000-0005-0000-0000-000019220000}"/>
    <cellStyle name="Comma 2 2 102 5 2 2" xfId="14849" xr:uid="{00000000-0005-0000-0000-00001A220000}"/>
    <cellStyle name="Comma 2 2 102 5 2 2 2" xfId="14850" xr:uid="{00000000-0005-0000-0000-00001B220000}"/>
    <cellStyle name="Comma 2 2 102 5 2 2 3" xfId="14851" xr:uid="{00000000-0005-0000-0000-00001C220000}"/>
    <cellStyle name="Comma 2 2 102 5 2 2 4" xfId="14852" xr:uid="{00000000-0005-0000-0000-00001D220000}"/>
    <cellStyle name="Comma 2 2 102 5 2 3" xfId="14853" xr:uid="{00000000-0005-0000-0000-00001E220000}"/>
    <cellStyle name="Comma 2 2 102 5 2 3 2" xfId="14854" xr:uid="{00000000-0005-0000-0000-00001F220000}"/>
    <cellStyle name="Comma 2 2 102 5 2 4" xfId="14855" xr:uid="{00000000-0005-0000-0000-000020220000}"/>
    <cellStyle name="Comma 2 2 102 5 2 5" xfId="14856" xr:uid="{00000000-0005-0000-0000-000021220000}"/>
    <cellStyle name="Comma 2 2 102 5 2 6" xfId="14857" xr:uid="{00000000-0005-0000-0000-000022220000}"/>
    <cellStyle name="Comma 2 2 102 6" xfId="1179" xr:uid="{00000000-0005-0000-0000-000023220000}"/>
    <cellStyle name="Comma 2 2 102 6 2" xfId="1180" xr:uid="{00000000-0005-0000-0000-000024220000}"/>
    <cellStyle name="Comma 2 2 102 6 2 2" xfId="14858" xr:uid="{00000000-0005-0000-0000-000025220000}"/>
    <cellStyle name="Comma 2 2 102 6 2 2 2" xfId="14859" xr:uid="{00000000-0005-0000-0000-000026220000}"/>
    <cellStyle name="Comma 2 2 102 6 2 2 3" xfId="14860" xr:uid="{00000000-0005-0000-0000-000027220000}"/>
    <cellStyle name="Comma 2 2 102 6 2 2 4" xfId="14861" xr:uid="{00000000-0005-0000-0000-000028220000}"/>
    <cellStyle name="Comma 2 2 102 6 2 3" xfId="14862" xr:uid="{00000000-0005-0000-0000-000029220000}"/>
    <cellStyle name="Comma 2 2 102 6 2 3 2" xfId="14863" xr:uid="{00000000-0005-0000-0000-00002A220000}"/>
    <cellStyle name="Comma 2 2 102 6 2 4" xfId="14864" xr:uid="{00000000-0005-0000-0000-00002B220000}"/>
    <cellStyle name="Comma 2 2 102 6 2 5" xfId="14865" xr:uid="{00000000-0005-0000-0000-00002C220000}"/>
    <cellStyle name="Comma 2 2 102 6 2 6" xfId="14866" xr:uid="{00000000-0005-0000-0000-00002D220000}"/>
    <cellStyle name="Comma 2 2 102 7" xfId="1181" xr:uid="{00000000-0005-0000-0000-00002E220000}"/>
    <cellStyle name="Comma 2 2 102 7 2" xfId="1182" xr:uid="{00000000-0005-0000-0000-00002F220000}"/>
    <cellStyle name="Comma 2 2 102 7 2 2" xfId="14867" xr:uid="{00000000-0005-0000-0000-000030220000}"/>
    <cellStyle name="Comma 2 2 102 7 2 2 2" xfId="14868" xr:uid="{00000000-0005-0000-0000-000031220000}"/>
    <cellStyle name="Comma 2 2 102 7 2 2 3" xfId="14869" xr:uid="{00000000-0005-0000-0000-000032220000}"/>
    <cellStyle name="Comma 2 2 102 7 2 2 4" xfId="14870" xr:uid="{00000000-0005-0000-0000-000033220000}"/>
    <cellStyle name="Comma 2 2 102 7 2 3" xfId="14871" xr:uid="{00000000-0005-0000-0000-000034220000}"/>
    <cellStyle name="Comma 2 2 102 7 2 3 2" xfId="14872" xr:uid="{00000000-0005-0000-0000-000035220000}"/>
    <cellStyle name="Comma 2 2 102 7 2 4" xfId="14873" xr:uid="{00000000-0005-0000-0000-000036220000}"/>
    <cellStyle name="Comma 2 2 102 7 2 5" xfId="14874" xr:uid="{00000000-0005-0000-0000-000037220000}"/>
    <cellStyle name="Comma 2 2 102 7 2 6" xfId="14875" xr:uid="{00000000-0005-0000-0000-000038220000}"/>
    <cellStyle name="Comma 2 2 102 8" xfId="1183" xr:uid="{00000000-0005-0000-0000-000039220000}"/>
    <cellStyle name="Comma 2 2 102 8 2" xfId="1184" xr:uid="{00000000-0005-0000-0000-00003A220000}"/>
    <cellStyle name="Comma 2 2 102 8 2 2" xfId="14876" xr:uid="{00000000-0005-0000-0000-00003B220000}"/>
    <cellStyle name="Comma 2 2 102 8 2 2 2" xfId="14877" xr:uid="{00000000-0005-0000-0000-00003C220000}"/>
    <cellStyle name="Comma 2 2 102 8 2 2 3" xfId="14878" xr:uid="{00000000-0005-0000-0000-00003D220000}"/>
    <cellStyle name="Comma 2 2 102 8 2 2 4" xfId="14879" xr:uid="{00000000-0005-0000-0000-00003E220000}"/>
    <cellStyle name="Comma 2 2 102 8 2 3" xfId="14880" xr:uid="{00000000-0005-0000-0000-00003F220000}"/>
    <cellStyle name="Comma 2 2 102 8 2 3 2" xfId="14881" xr:uid="{00000000-0005-0000-0000-000040220000}"/>
    <cellStyle name="Comma 2 2 102 8 2 4" xfId="14882" xr:uid="{00000000-0005-0000-0000-000041220000}"/>
    <cellStyle name="Comma 2 2 102 8 2 5" xfId="14883" xr:uid="{00000000-0005-0000-0000-000042220000}"/>
    <cellStyle name="Comma 2 2 102 8 2 6" xfId="14884" xr:uid="{00000000-0005-0000-0000-000043220000}"/>
    <cellStyle name="Comma 2 2 102 9" xfId="1185" xr:uid="{00000000-0005-0000-0000-000044220000}"/>
    <cellStyle name="Comma 2 2 102 9 2" xfId="1186" xr:uid="{00000000-0005-0000-0000-000045220000}"/>
    <cellStyle name="Comma 2 2 102 9 2 2" xfId="14885" xr:uid="{00000000-0005-0000-0000-000046220000}"/>
    <cellStyle name="Comma 2 2 102 9 2 2 2" xfId="14886" xr:uid="{00000000-0005-0000-0000-000047220000}"/>
    <cellStyle name="Comma 2 2 102 9 2 2 3" xfId="14887" xr:uid="{00000000-0005-0000-0000-000048220000}"/>
    <cellStyle name="Comma 2 2 102 9 2 2 4" xfId="14888" xr:uid="{00000000-0005-0000-0000-000049220000}"/>
    <cellStyle name="Comma 2 2 102 9 2 3" xfId="14889" xr:uid="{00000000-0005-0000-0000-00004A220000}"/>
    <cellStyle name="Comma 2 2 102 9 2 3 2" xfId="14890" xr:uid="{00000000-0005-0000-0000-00004B220000}"/>
    <cellStyle name="Comma 2 2 102 9 2 4" xfId="14891" xr:uid="{00000000-0005-0000-0000-00004C220000}"/>
    <cellStyle name="Comma 2 2 102 9 2 5" xfId="14892" xr:uid="{00000000-0005-0000-0000-00004D220000}"/>
    <cellStyle name="Comma 2 2 102 9 2 6" xfId="14893" xr:uid="{00000000-0005-0000-0000-00004E220000}"/>
    <cellStyle name="Comma 2 2 103" xfId="1187" xr:uid="{00000000-0005-0000-0000-00004F220000}"/>
    <cellStyle name="Comma 2 2 103 10" xfId="1188" xr:uid="{00000000-0005-0000-0000-000050220000}"/>
    <cellStyle name="Comma 2 2 103 10 2" xfId="14894" xr:uid="{00000000-0005-0000-0000-000051220000}"/>
    <cellStyle name="Comma 2 2 103 10 2 2" xfId="14895" xr:uid="{00000000-0005-0000-0000-000052220000}"/>
    <cellStyle name="Comma 2 2 103 10 2 3" xfId="14896" xr:uid="{00000000-0005-0000-0000-000053220000}"/>
    <cellStyle name="Comma 2 2 103 10 2 4" xfId="14897" xr:uid="{00000000-0005-0000-0000-000054220000}"/>
    <cellStyle name="Comma 2 2 103 10 3" xfId="14898" xr:uid="{00000000-0005-0000-0000-000055220000}"/>
    <cellStyle name="Comma 2 2 103 10 3 2" xfId="14899" xr:uid="{00000000-0005-0000-0000-000056220000}"/>
    <cellStyle name="Comma 2 2 103 10 4" xfId="14900" xr:uid="{00000000-0005-0000-0000-000057220000}"/>
    <cellStyle name="Comma 2 2 103 10 5" xfId="14901" xr:uid="{00000000-0005-0000-0000-000058220000}"/>
    <cellStyle name="Comma 2 2 103 10 6" xfId="14902" xr:uid="{00000000-0005-0000-0000-000059220000}"/>
    <cellStyle name="Comma 2 2 103 2" xfId="1189" xr:uid="{00000000-0005-0000-0000-00005A220000}"/>
    <cellStyle name="Comma 2 2 103 2 2" xfId="1190" xr:uid="{00000000-0005-0000-0000-00005B220000}"/>
    <cellStyle name="Comma 2 2 103 2 2 2" xfId="14903" xr:uid="{00000000-0005-0000-0000-00005C220000}"/>
    <cellStyle name="Comma 2 2 103 2 2 2 2" xfId="14904" xr:uid="{00000000-0005-0000-0000-00005D220000}"/>
    <cellStyle name="Comma 2 2 103 2 2 2 3" xfId="14905" xr:uid="{00000000-0005-0000-0000-00005E220000}"/>
    <cellStyle name="Comma 2 2 103 2 2 2 4" xfId="14906" xr:uid="{00000000-0005-0000-0000-00005F220000}"/>
    <cellStyle name="Comma 2 2 103 2 2 3" xfId="14907" xr:uid="{00000000-0005-0000-0000-000060220000}"/>
    <cellStyle name="Comma 2 2 103 2 2 3 2" xfId="14908" xr:uid="{00000000-0005-0000-0000-000061220000}"/>
    <cellStyle name="Comma 2 2 103 2 2 4" xfId="14909" xr:uid="{00000000-0005-0000-0000-000062220000}"/>
    <cellStyle name="Comma 2 2 103 2 2 5" xfId="14910" xr:uid="{00000000-0005-0000-0000-000063220000}"/>
    <cellStyle name="Comma 2 2 103 2 2 6" xfId="14911" xr:uid="{00000000-0005-0000-0000-000064220000}"/>
    <cellStyle name="Comma 2 2 103 3" xfId="1191" xr:uid="{00000000-0005-0000-0000-000065220000}"/>
    <cellStyle name="Comma 2 2 103 3 2" xfId="1192" xr:uid="{00000000-0005-0000-0000-000066220000}"/>
    <cellStyle name="Comma 2 2 103 3 2 2" xfId="14912" xr:uid="{00000000-0005-0000-0000-000067220000}"/>
    <cellStyle name="Comma 2 2 103 3 2 2 2" xfId="14913" xr:uid="{00000000-0005-0000-0000-000068220000}"/>
    <cellStyle name="Comma 2 2 103 3 2 2 3" xfId="14914" xr:uid="{00000000-0005-0000-0000-000069220000}"/>
    <cellStyle name="Comma 2 2 103 3 2 2 4" xfId="14915" xr:uid="{00000000-0005-0000-0000-00006A220000}"/>
    <cellStyle name="Comma 2 2 103 3 2 3" xfId="14916" xr:uid="{00000000-0005-0000-0000-00006B220000}"/>
    <cellStyle name="Comma 2 2 103 3 2 3 2" xfId="14917" xr:uid="{00000000-0005-0000-0000-00006C220000}"/>
    <cellStyle name="Comma 2 2 103 3 2 4" xfId="14918" xr:uid="{00000000-0005-0000-0000-00006D220000}"/>
    <cellStyle name="Comma 2 2 103 3 2 5" xfId="14919" xr:uid="{00000000-0005-0000-0000-00006E220000}"/>
    <cellStyle name="Comma 2 2 103 3 2 6" xfId="14920" xr:uid="{00000000-0005-0000-0000-00006F220000}"/>
    <cellStyle name="Comma 2 2 103 4" xfId="1193" xr:uid="{00000000-0005-0000-0000-000070220000}"/>
    <cellStyle name="Comma 2 2 103 4 2" xfId="1194" xr:uid="{00000000-0005-0000-0000-000071220000}"/>
    <cellStyle name="Comma 2 2 103 4 2 2" xfId="14921" xr:uid="{00000000-0005-0000-0000-000072220000}"/>
    <cellStyle name="Comma 2 2 103 4 2 2 2" xfId="14922" xr:uid="{00000000-0005-0000-0000-000073220000}"/>
    <cellStyle name="Comma 2 2 103 4 2 2 3" xfId="14923" xr:uid="{00000000-0005-0000-0000-000074220000}"/>
    <cellStyle name="Comma 2 2 103 4 2 2 4" xfId="14924" xr:uid="{00000000-0005-0000-0000-000075220000}"/>
    <cellStyle name="Comma 2 2 103 4 2 3" xfId="14925" xr:uid="{00000000-0005-0000-0000-000076220000}"/>
    <cellStyle name="Comma 2 2 103 4 2 3 2" xfId="14926" xr:uid="{00000000-0005-0000-0000-000077220000}"/>
    <cellStyle name="Comma 2 2 103 4 2 4" xfId="14927" xr:uid="{00000000-0005-0000-0000-000078220000}"/>
    <cellStyle name="Comma 2 2 103 4 2 5" xfId="14928" xr:uid="{00000000-0005-0000-0000-000079220000}"/>
    <cellStyle name="Comma 2 2 103 4 2 6" xfId="14929" xr:uid="{00000000-0005-0000-0000-00007A220000}"/>
    <cellStyle name="Comma 2 2 103 5" xfId="1195" xr:uid="{00000000-0005-0000-0000-00007B220000}"/>
    <cellStyle name="Comma 2 2 103 5 2" xfId="1196" xr:uid="{00000000-0005-0000-0000-00007C220000}"/>
    <cellStyle name="Comma 2 2 103 5 2 2" xfId="14930" xr:uid="{00000000-0005-0000-0000-00007D220000}"/>
    <cellStyle name="Comma 2 2 103 5 2 2 2" xfId="14931" xr:uid="{00000000-0005-0000-0000-00007E220000}"/>
    <cellStyle name="Comma 2 2 103 5 2 2 3" xfId="14932" xr:uid="{00000000-0005-0000-0000-00007F220000}"/>
    <cellStyle name="Comma 2 2 103 5 2 2 4" xfId="14933" xr:uid="{00000000-0005-0000-0000-000080220000}"/>
    <cellStyle name="Comma 2 2 103 5 2 3" xfId="14934" xr:uid="{00000000-0005-0000-0000-000081220000}"/>
    <cellStyle name="Comma 2 2 103 5 2 3 2" xfId="14935" xr:uid="{00000000-0005-0000-0000-000082220000}"/>
    <cellStyle name="Comma 2 2 103 5 2 4" xfId="14936" xr:uid="{00000000-0005-0000-0000-000083220000}"/>
    <cellStyle name="Comma 2 2 103 5 2 5" xfId="14937" xr:uid="{00000000-0005-0000-0000-000084220000}"/>
    <cellStyle name="Comma 2 2 103 5 2 6" xfId="14938" xr:uid="{00000000-0005-0000-0000-000085220000}"/>
    <cellStyle name="Comma 2 2 103 6" xfId="1197" xr:uid="{00000000-0005-0000-0000-000086220000}"/>
    <cellStyle name="Comma 2 2 103 6 2" xfId="1198" xr:uid="{00000000-0005-0000-0000-000087220000}"/>
    <cellStyle name="Comma 2 2 103 6 2 2" xfId="14939" xr:uid="{00000000-0005-0000-0000-000088220000}"/>
    <cellStyle name="Comma 2 2 103 6 2 2 2" xfId="14940" xr:uid="{00000000-0005-0000-0000-000089220000}"/>
    <cellStyle name="Comma 2 2 103 6 2 2 3" xfId="14941" xr:uid="{00000000-0005-0000-0000-00008A220000}"/>
    <cellStyle name="Comma 2 2 103 6 2 2 4" xfId="14942" xr:uid="{00000000-0005-0000-0000-00008B220000}"/>
    <cellStyle name="Comma 2 2 103 6 2 3" xfId="14943" xr:uid="{00000000-0005-0000-0000-00008C220000}"/>
    <cellStyle name="Comma 2 2 103 6 2 3 2" xfId="14944" xr:uid="{00000000-0005-0000-0000-00008D220000}"/>
    <cellStyle name="Comma 2 2 103 6 2 4" xfId="14945" xr:uid="{00000000-0005-0000-0000-00008E220000}"/>
    <cellStyle name="Comma 2 2 103 6 2 5" xfId="14946" xr:uid="{00000000-0005-0000-0000-00008F220000}"/>
    <cellStyle name="Comma 2 2 103 6 2 6" xfId="14947" xr:uid="{00000000-0005-0000-0000-000090220000}"/>
    <cellStyle name="Comma 2 2 103 7" xfId="1199" xr:uid="{00000000-0005-0000-0000-000091220000}"/>
    <cellStyle name="Comma 2 2 103 7 2" xfId="1200" xr:uid="{00000000-0005-0000-0000-000092220000}"/>
    <cellStyle name="Comma 2 2 103 7 2 2" xfId="14948" xr:uid="{00000000-0005-0000-0000-000093220000}"/>
    <cellStyle name="Comma 2 2 103 7 2 2 2" xfId="14949" xr:uid="{00000000-0005-0000-0000-000094220000}"/>
    <cellStyle name="Comma 2 2 103 7 2 2 3" xfId="14950" xr:uid="{00000000-0005-0000-0000-000095220000}"/>
    <cellStyle name="Comma 2 2 103 7 2 2 4" xfId="14951" xr:uid="{00000000-0005-0000-0000-000096220000}"/>
    <cellStyle name="Comma 2 2 103 7 2 3" xfId="14952" xr:uid="{00000000-0005-0000-0000-000097220000}"/>
    <cellStyle name="Comma 2 2 103 7 2 3 2" xfId="14953" xr:uid="{00000000-0005-0000-0000-000098220000}"/>
    <cellStyle name="Comma 2 2 103 7 2 4" xfId="14954" xr:uid="{00000000-0005-0000-0000-000099220000}"/>
    <cellStyle name="Comma 2 2 103 7 2 5" xfId="14955" xr:uid="{00000000-0005-0000-0000-00009A220000}"/>
    <cellStyle name="Comma 2 2 103 7 2 6" xfId="14956" xr:uid="{00000000-0005-0000-0000-00009B220000}"/>
    <cellStyle name="Comma 2 2 103 8" xfId="1201" xr:uid="{00000000-0005-0000-0000-00009C220000}"/>
    <cellStyle name="Comma 2 2 103 8 2" xfId="1202" xr:uid="{00000000-0005-0000-0000-00009D220000}"/>
    <cellStyle name="Comma 2 2 103 8 2 2" xfId="14957" xr:uid="{00000000-0005-0000-0000-00009E220000}"/>
    <cellStyle name="Comma 2 2 103 8 2 2 2" xfId="14958" xr:uid="{00000000-0005-0000-0000-00009F220000}"/>
    <cellStyle name="Comma 2 2 103 8 2 2 3" xfId="14959" xr:uid="{00000000-0005-0000-0000-0000A0220000}"/>
    <cellStyle name="Comma 2 2 103 8 2 2 4" xfId="14960" xr:uid="{00000000-0005-0000-0000-0000A1220000}"/>
    <cellStyle name="Comma 2 2 103 8 2 3" xfId="14961" xr:uid="{00000000-0005-0000-0000-0000A2220000}"/>
    <cellStyle name="Comma 2 2 103 8 2 3 2" xfId="14962" xr:uid="{00000000-0005-0000-0000-0000A3220000}"/>
    <cellStyle name="Comma 2 2 103 8 2 4" xfId="14963" xr:uid="{00000000-0005-0000-0000-0000A4220000}"/>
    <cellStyle name="Comma 2 2 103 8 2 5" xfId="14964" xr:uid="{00000000-0005-0000-0000-0000A5220000}"/>
    <cellStyle name="Comma 2 2 103 8 2 6" xfId="14965" xr:uid="{00000000-0005-0000-0000-0000A6220000}"/>
    <cellStyle name="Comma 2 2 103 9" xfId="1203" xr:uid="{00000000-0005-0000-0000-0000A7220000}"/>
    <cellStyle name="Comma 2 2 103 9 2" xfId="1204" xr:uid="{00000000-0005-0000-0000-0000A8220000}"/>
    <cellStyle name="Comma 2 2 103 9 2 2" xfId="14966" xr:uid="{00000000-0005-0000-0000-0000A9220000}"/>
    <cellStyle name="Comma 2 2 103 9 2 2 2" xfId="14967" xr:uid="{00000000-0005-0000-0000-0000AA220000}"/>
    <cellStyle name="Comma 2 2 103 9 2 2 3" xfId="14968" xr:uid="{00000000-0005-0000-0000-0000AB220000}"/>
    <cellStyle name="Comma 2 2 103 9 2 2 4" xfId="14969" xr:uid="{00000000-0005-0000-0000-0000AC220000}"/>
    <cellStyle name="Comma 2 2 103 9 2 3" xfId="14970" xr:uid="{00000000-0005-0000-0000-0000AD220000}"/>
    <cellStyle name="Comma 2 2 103 9 2 3 2" xfId="14971" xr:uid="{00000000-0005-0000-0000-0000AE220000}"/>
    <cellStyle name="Comma 2 2 103 9 2 4" xfId="14972" xr:uid="{00000000-0005-0000-0000-0000AF220000}"/>
    <cellStyle name="Comma 2 2 103 9 2 5" xfId="14973" xr:uid="{00000000-0005-0000-0000-0000B0220000}"/>
    <cellStyle name="Comma 2 2 103 9 2 6" xfId="14974" xr:uid="{00000000-0005-0000-0000-0000B1220000}"/>
    <cellStyle name="Comma 2 2 104" xfId="1205" xr:uid="{00000000-0005-0000-0000-0000B2220000}"/>
    <cellStyle name="Comma 2 2 104 10" xfId="1206" xr:uid="{00000000-0005-0000-0000-0000B3220000}"/>
    <cellStyle name="Comma 2 2 104 10 2" xfId="14975" xr:uid="{00000000-0005-0000-0000-0000B4220000}"/>
    <cellStyle name="Comma 2 2 104 10 2 2" xfId="14976" xr:uid="{00000000-0005-0000-0000-0000B5220000}"/>
    <cellStyle name="Comma 2 2 104 10 2 3" xfId="14977" xr:uid="{00000000-0005-0000-0000-0000B6220000}"/>
    <cellStyle name="Comma 2 2 104 10 2 4" xfId="14978" xr:uid="{00000000-0005-0000-0000-0000B7220000}"/>
    <cellStyle name="Comma 2 2 104 10 3" xfId="14979" xr:uid="{00000000-0005-0000-0000-0000B8220000}"/>
    <cellStyle name="Comma 2 2 104 10 3 2" xfId="14980" xr:uid="{00000000-0005-0000-0000-0000B9220000}"/>
    <cellStyle name="Comma 2 2 104 10 4" xfId="14981" xr:uid="{00000000-0005-0000-0000-0000BA220000}"/>
    <cellStyle name="Comma 2 2 104 10 5" xfId="14982" xr:uid="{00000000-0005-0000-0000-0000BB220000}"/>
    <cellStyle name="Comma 2 2 104 10 6" xfId="14983" xr:uid="{00000000-0005-0000-0000-0000BC220000}"/>
    <cellStyle name="Comma 2 2 104 2" xfId="1207" xr:uid="{00000000-0005-0000-0000-0000BD220000}"/>
    <cellStyle name="Comma 2 2 104 2 2" xfId="1208" xr:uid="{00000000-0005-0000-0000-0000BE220000}"/>
    <cellStyle name="Comma 2 2 104 2 2 2" xfId="14984" xr:uid="{00000000-0005-0000-0000-0000BF220000}"/>
    <cellStyle name="Comma 2 2 104 2 2 2 2" xfId="14985" xr:uid="{00000000-0005-0000-0000-0000C0220000}"/>
    <cellStyle name="Comma 2 2 104 2 2 2 3" xfId="14986" xr:uid="{00000000-0005-0000-0000-0000C1220000}"/>
    <cellStyle name="Comma 2 2 104 2 2 2 4" xfId="14987" xr:uid="{00000000-0005-0000-0000-0000C2220000}"/>
    <cellStyle name="Comma 2 2 104 2 2 3" xfId="14988" xr:uid="{00000000-0005-0000-0000-0000C3220000}"/>
    <cellStyle name="Comma 2 2 104 2 2 3 2" xfId="14989" xr:uid="{00000000-0005-0000-0000-0000C4220000}"/>
    <cellStyle name="Comma 2 2 104 2 2 4" xfId="14990" xr:uid="{00000000-0005-0000-0000-0000C5220000}"/>
    <cellStyle name="Comma 2 2 104 2 2 5" xfId="14991" xr:uid="{00000000-0005-0000-0000-0000C6220000}"/>
    <cellStyle name="Comma 2 2 104 2 2 6" xfId="14992" xr:uid="{00000000-0005-0000-0000-0000C7220000}"/>
    <cellStyle name="Comma 2 2 104 3" xfId="1209" xr:uid="{00000000-0005-0000-0000-0000C8220000}"/>
    <cellStyle name="Comma 2 2 104 3 2" xfId="1210" xr:uid="{00000000-0005-0000-0000-0000C9220000}"/>
    <cellStyle name="Comma 2 2 104 3 2 2" xfId="14993" xr:uid="{00000000-0005-0000-0000-0000CA220000}"/>
    <cellStyle name="Comma 2 2 104 3 2 2 2" xfId="14994" xr:uid="{00000000-0005-0000-0000-0000CB220000}"/>
    <cellStyle name="Comma 2 2 104 3 2 2 3" xfId="14995" xr:uid="{00000000-0005-0000-0000-0000CC220000}"/>
    <cellStyle name="Comma 2 2 104 3 2 2 4" xfId="14996" xr:uid="{00000000-0005-0000-0000-0000CD220000}"/>
    <cellStyle name="Comma 2 2 104 3 2 3" xfId="14997" xr:uid="{00000000-0005-0000-0000-0000CE220000}"/>
    <cellStyle name="Comma 2 2 104 3 2 3 2" xfId="14998" xr:uid="{00000000-0005-0000-0000-0000CF220000}"/>
    <cellStyle name="Comma 2 2 104 3 2 4" xfId="14999" xr:uid="{00000000-0005-0000-0000-0000D0220000}"/>
    <cellStyle name="Comma 2 2 104 3 2 5" xfId="15000" xr:uid="{00000000-0005-0000-0000-0000D1220000}"/>
    <cellStyle name="Comma 2 2 104 3 2 6" xfId="15001" xr:uid="{00000000-0005-0000-0000-0000D2220000}"/>
    <cellStyle name="Comma 2 2 104 4" xfId="1211" xr:uid="{00000000-0005-0000-0000-0000D3220000}"/>
    <cellStyle name="Comma 2 2 104 4 2" xfId="1212" xr:uid="{00000000-0005-0000-0000-0000D4220000}"/>
    <cellStyle name="Comma 2 2 104 4 2 2" xfId="15002" xr:uid="{00000000-0005-0000-0000-0000D5220000}"/>
    <cellStyle name="Comma 2 2 104 4 2 2 2" xfId="15003" xr:uid="{00000000-0005-0000-0000-0000D6220000}"/>
    <cellStyle name="Comma 2 2 104 4 2 2 3" xfId="15004" xr:uid="{00000000-0005-0000-0000-0000D7220000}"/>
    <cellStyle name="Comma 2 2 104 4 2 2 4" xfId="15005" xr:uid="{00000000-0005-0000-0000-0000D8220000}"/>
    <cellStyle name="Comma 2 2 104 4 2 3" xfId="15006" xr:uid="{00000000-0005-0000-0000-0000D9220000}"/>
    <cellStyle name="Comma 2 2 104 4 2 3 2" xfId="15007" xr:uid="{00000000-0005-0000-0000-0000DA220000}"/>
    <cellStyle name="Comma 2 2 104 4 2 4" xfId="15008" xr:uid="{00000000-0005-0000-0000-0000DB220000}"/>
    <cellStyle name="Comma 2 2 104 4 2 5" xfId="15009" xr:uid="{00000000-0005-0000-0000-0000DC220000}"/>
    <cellStyle name="Comma 2 2 104 4 2 6" xfId="15010" xr:uid="{00000000-0005-0000-0000-0000DD220000}"/>
    <cellStyle name="Comma 2 2 104 5" xfId="1213" xr:uid="{00000000-0005-0000-0000-0000DE220000}"/>
    <cellStyle name="Comma 2 2 104 5 2" xfId="1214" xr:uid="{00000000-0005-0000-0000-0000DF220000}"/>
    <cellStyle name="Comma 2 2 104 5 2 2" xfId="15011" xr:uid="{00000000-0005-0000-0000-0000E0220000}"/>
    <cellStyle name="Comma 2 2 104 5 2 2 2" xfId="15012" xr:uid="{00000000-0005-0000-0000-0000E1220000}"/>
    <cellStyle name="Comma 2 2 104 5 2 2 3" xfId="15013" xr:uid="{00000000-0005-0000-0000-0000E2220000}"/>
    <cellStyle name="Comma 2 2 104 5 2 2 4" xfId="15014" xr:uid="{00000000-0005-0000-0000-0000E3220000}"/>
    <cellStyle name="Comma 2 2 104 5 2 3" xfId="15015" xr:uid="{00000000-0005-0000-0000-0000E4220000}"/>
    <cellStyle name="Comma 2 2 104 5 2 3 2" xfId="15016" xr:uid="{00000000-0005-0000-0000-0000E5220000}"/>
    <cellStyle name="Comma 2 2 104 5 2 4" xfId="15017" xr:uid="{00000000-0005-0000-0000-0000E6220000}"/>
    <cellStyle name="Comma 2 2 104 5 2 5" xfId="15018" xr:uid="{00000000-0005-0000-0000-0000E7220000}"/>
    <cellStyle name="Comma 2 2 104 5 2 6" xfId="15019" xr:uid="{00000000-0005-0000-0000-0000E8220000}"/>
    <cellStyle name="Comma 2 2 104 6" xfId="1215" xr:uid="{00000000-0005-0000-0000-0000E9220000}"/>
    <cellStyle name="Comma 2 2 104 6 2" xfId="1216" xr:uid="{00000000-0005-0000-0000-0000EA220000}"/>
    <cellStyle name="Comma 2 2 104 6 2 2" xfId="15020" xr:uid="{00000000-0005-0000-0000-0000EB220000}"/>
    <cellStyle name="Comma 2 2 104 6 2 2 2" xfId="15021" xr:uid="{00000000-0005-0000-0000-0000EC220000}"/>
    <cellStyle name="Comma 2 2 104 6 2 2 3" xfId="15022" xr:uid="{00000000-0005-0000-0000-0000ED220000}"/>
    <cellStyle name="Comma 2 2 104 6 2 2 4" xfId="15023" xr:uid="{00000000-0005-0000-0000-0000EE220000}"/>
    <cellStyle name="Comma 2 2 104 6 2 3" xfId="15024" xr:uid="{00000000-0005-0000-0000-0000EF220000}"/>
    <cellStyle name="Comma 2 2 104 6 2 3 2" xfId="15025" xr:uid="{00000000-0005-0000-0000-0000F0220000}"/>
    <cellStyle name="Comma 2 2 104 6 2 4" xfId="15026" xr:uid="{00000000-0005-0000-0000-0000F1220000}"/>
    <cellStyle name="Comma 2 2 104 6 2 5" xfId="15027" xr:uid="{00000000-0005-0000-0000-0000F2220000}"/>
    <cellStyle name="Comma 2 2 104 6 2 6" xfId="15028" xr:uid="{00000000-0005-0000-0000-0000F3220000}"/>
    <cellStyle name="Comma 2 2 104 7" xfId="1217" xr:uid="{00000000-0005-0000-0000-0000F4220000}"/>
    <cellStyle name="Comma 2 2 104 7 2" xfId="1218" xr:uid="{00000000-0005-0000-0000-0000F5220000}"/>
    <cellStyle name="Comma 2 2 104 7 2 2" xfId="15029" xr:uid="{00000000-0005-0000-0000-0000F6220000}"/>
    <cellStyle name="Comma 2 2 104 7 2 2 2" xfId="15030" xr:uid="{00000000-0005-0000-0000-0000F7220000}"/>
    <cellStyle name="Comma 2 2 104 7 2 2 3" xfId="15031" xr:uid="{00000000-0005-0000-0000-0000F8220000}"/>
    <cellStyle name="Comma 2 2 104 7 2 2 4" xfId="15032" xr:uid="{00000000-0005-0000-0000-0000F9220000}"/>
    <cellStyle name="Comma 2 2 104 7 2 3" xfId="15033" xr:uid="{00000000-0005-0000-0000-0000FA220000}"/>
    <cellStyle name="Comma 2 2 104 7 2 3 2" xfId="15034" xr:uid="{00000000-0005-0000-0000-0000FB220000}"/>
    <cellStyle name="Comma 2 2 104 7 2 4" xfId="15035" xr:uid="{00000000-0005-0000-0000-0000FC220000}"/>
    <cellStyle name="Comma 2 2 104 7 2 5" xfId="15036" xr:uid="{00000000-0005-0000-0000-0000FD220000}"/>
    <cellStyle name="Comma 2 2 104 7 2 6" xfId="15037" xr:uid="{00000000-0005-0000-0000-0000FE220000}"/>
    <cellStyle name="Comma 2 2 104 8" xfId="1219" xr:uid="{00000000-0005-0000-0000-0000FF220000}"/>
    <cellStyle name="Comma 2 2 104 8 2" xfId="1220" xr:uid="{00000000-0005-0000-0000-000000230000}"/>
    <cellStyle name="Comma 2 2 104 8 2 2" xfId="15038" xr:uid="{00000000-0005-0000-0000-000001230000}"/>
    <cellStyle name="Comma 2 2 104 8 2 2 2" xfId="15039" xr:uid="{00000000-0005-0000-0000-000002230000}"/>
    <cellStyle name="Comma 2 2 104 8 2 2 3" xfId="15040" xr:uid="{00000000-0005-0000-0000-000003230000}"/>
    <cellStyle name="Comma 2 2 104 8 2 2 4" xfId="15041" xr:uid="{00000000-0005-0000-0000-000004230000}"/>
    <cellStyle name="Comma 2 2 104 8 2 3" xfId="15042" xr:uid="{00000000-0005-0000-0000-000005230000}"/>
    <cellStyle name="Comma 2 2 104 8 2 3 2" xfId="15043" xr:uid="{00000000-0005-0000-0000-000006230000}"/>
    <cellStyle name="Comma 2 2 104 8 2 4" xfId="15044" xr:uid="{00000000-0005-0000-0000-000007230000}"/>
    <cellStyle name="Comma 2 2 104 8 2 5" xfId="15045" xr:uid="{00000000-0005-0000-0000-000008230000}"/>
    <cellStyle name="Comma 2 2 104 8 2 6" xfId="15046" xr:uid="{00000000-0005-0000-0000-000009230000}"/>
    <cellStyle name="Comma 2 2 104 9" xfId="1221" xr:uid="{00000000-0005-0000-0000-00000A230000}"/>
    <cellStyle name="Comma 2 2 104 9 2" xfId="1222" xr:uid="{00000000-0005-0000-0000-00000B230000}"/>
    <cellStyle name="Comma 2 2 104 9 2 2" xfId="15047" xr:uid="{00000000-0005-0000-0000-00000C230000}"/>
    <cellStyle name="Comma 2 2 104 9 2 2 2" xfId="15048" xr:uid="{00000000-0005-0000-0000-00000D230000}"/>
    <cellStyle name="Comma 2 2 104 9 2 2 3" xfId="15049" xr:uid="{00000000-0005-0000-0000-00000E230000}"/>
    <cellStyle name="Comma 2 2 104 9 2 2 4" xfId="15050" xr:uid="{00000000-0005-0000-0000-00000F230000}"/>
    <cellStyle name="Comma 2 2 104 9 2 3" xfId="15051" xr:uid="{00000000-0005-0000-0000-000010230000}"/>
    <cellStyle name="Comma 2 2 104 9 2 3 2" xfId="15052" xr:uid="{00000000-0005-0000-0000-000011230000}"/>
    <cellStyle name="Comma 2 2 104 9 2 4" xfId="15053" xr:uid="{00000000-0005-0000-0000-000012230000}"/>
    <cellStyle name="Comma 2 2 104 9 2 5" xfId="15054" xr:uid="{00000000-0005-0000-0000-000013230000}"/>
    <cellStyle name="Comma 2 2 104 9 2 6" xfId="15055" xr:uid="{00000000-0005-0000-0000-000014230000}"/>
    <cellStyle name="Comma 2 2 105" xfId="1223" xr:uid="{00000000-0005-0000-0000-000015230000}"/>
    <cellStyle name="Comma 2 2 105 2" xfId="1224" xr:uid="{00000000-0005-0000-0000-000016230000}"/>
    <cellStyle name="Comma 2 2 105 2 2" xfId="15056" xr:uid="{00000000-0005-0000-0000-000017230000}"/>
    <cellStyle name="Comma 2 2 105 2 2 2" xfId="15057" xr:uid="{00000000-0005-0000-0000-000018230000}"/>
    <cellStyle name="Comma 2 2 105 2 2 3" xfId="15058" xr:uid="{00000000-0005-0000-0000-000019230000}"/>
    <cellStyle name="Comma 2 2 105 2 2 4" xfId="15059" xr:uid="{00000000-0005-0000-0000-00001A230000}"/>
    <cellStyle name="Comma 2 2 105 2 3" xfId="15060" xr:uid="{00000000-0005-0000-0000-00001B230000}"/>
    <cellStyle name="Comma 2 2 105 2 3 2" xfId="15061" xr:uid="{00000000-0005-0000-0000-00001C230000}"/>
    <cellStyle name="Comma 2 2 105 2 4" xfId="15062" xr:uid="{00000000-0005-0000-0000-00001D230000}"/>
    <cellStyle name="Comma 2 2 105 2 5" xfId="15063" xr:uid="{00000000-0005-0000-0000-00001E230000}"/>
    <cellStyle name="Comma 2 2 105 2 6" xfId="15064" xr:uid="{00000000-0005-0000-0000-00001F230000}"/>
    <cellStyle name="Comma 2 2 106" xfId="1225" xr:uid="{00000000-0005-0000-0000-000020230000}"/>
    <cellStyle name="Comma 2 2 106 2" xfId="1226" xr:uid="{00000000-0005-0000-0000-000021230000}"/>
    <cellStyle name="Comma 2 2 106 2 2" xfId="15065" xr:uid="{00000000-0005-0000-0000-000022230000}"/>
    <cellStyle name="Comma 2 2 106 2 2 2" xfId="15066" xr:uid="{00000000-0005-0000-0000-000023230000}"/>
    <cellStyle name="Comma 2 2 106 2 2 3" xfId="15067" xr:uid="{00000000-0005-0000-0000-000024230000}"/>
    <cellStyle name="Comma 2 2 106 2 2 4" xfId="15068" xr:uid="{00000000-0005-0000-0000-000025230000}"/>
    <cellStyle name="Comma 2 2 106 2 3" xfId="15069" xr:uid="{00000000-0005-0000-0000-000026230000}"/>
    <cellStyle name="Comma 2 2 106 2 3 2" xfId="15070" xr:uid="{00000000-0005-0000-0000-000027230000}"/>
    <cellStyle name="Comma 2 2 106 2 4" xfId="15071" xr:uid="{00000000-0005-0000-0000-000028230000}"/>
    <cellStyle name="Comma 2 2 106 2 5" xfId="15072" xr:uid="{00000000-0005-0000-0000-000029230000}"/>
    <cellStyle name="Comma 2 2 106 2 6" xfId="15073" xr:uid="{00000000-0005-0000-0000-00002A230000}"/>
    <cellStyle name="Comma 2 2 107" xfId="1227" xr:uid="{00000000-0005-0000-0000-00002B230000}"/>
    <cellStyle name="Comma 2 2 107 2" xfId="1228" xr:uid="{00000000-0005-0000-0000-00002C230000}"/>
    <cellStyle name="Comma 2 2 107 2 2" xfId="15074" xr:uid="{00000000-0005-0000-0000-00002D230000}"/>
    <cellStyle name="Comma 2 2 107 2 2 2" xfId="15075" xr:uid="{00000000-0005-0000-0000-00002E230000}"/>
    <cellStyle name="Comma 2 2 107 2 2 3" xfId="15076" xr:uid="{00000000-0005-0000-0000-00002F230000}"/>
    <cellStyle name="Comma 2 2 107 2 2 4" xfId="15077" xr:uid="{00000000-0005-0000-0000-000030230000}"/>
    <cellStyle name="Comma 2 2 107 2 3" xfId="15078" xr:uid="{00000000-0005-0000-0000-000031230000}"/>
    <cellStyle name="Comma 2 2 107 2 3 2" xfId="15079" xr:uid="{00000000-0005-0000-0000-000032230000}"/>
    <cellStyle name="Comma 2 2 107 2 4" xfId="15080" xr:uid="{00000000-0005-0000-0000-000033230000}"/>
    <cellStyle name="Comma 2 2 107 2 5" xfId="15081" xr:uid="{00000000-0005-0000-0000-000034230000}"/>
    <cellStyle name="Comma 2 2 107 2 6" xfId="15082" xr:uid="{00000000-0005-0000-0000-000035230000}"/>
    <cellStyle name="Comma 2 2 108" xfId="1229" xr:uid="{00000000-0005-0000-0000-000036230000}"/>
    <cellStyle name="Comma 2 2 108 2" xfId="1230" xr:uid="{00000000-0005-0000-0000-000037230000}"/>
    <cellStyle name="Comma 2 2 108 2 2" xfId="15083" xr:uid="{00000000-0005-0000-0000-000038230000}"/>
    <cellStyle name="Comma 2 2 108 2 2 2" xfId="15084" xr:uid="{00000000-0005-0000-0000-000039230000}"/>
    <cellStyle name="Comma 2 2 108 2 2 3" xfId="15085" xr:uid="{00000000-0005-0000-0000-00003A230000}"/>
    <cellStyle name="Comma 2 2 108 2 2 4" xfId="15086" xr:uid="{00000000-0005-0000-0000-00003B230000}"/>
    <cellStyle name="Comma 2 2 108 2 3" xfId="15087" xr:uid="{00000000-0005-0000-0000-00003C230000}"/>
    <cellStyle name="Comma 2 2 108 2 3 2" xfId="15088" xr:uid="{00000000-0005-0000-0000-00003D230000}"/>
    <cellStyle name="Comma 2 2 108 2 4" xfId="15089" xr:uid="{00000000-0005-0000-0000-00003E230000}"/>
    <cellStyle name="Comma 2 2 108 2 5" xfId="15090" xr:uid="{00000000-0005-0000-0000-00003F230000}"/>
    <cellStyle name="Comma 2 2 108 2 6" xfId="15091" xr:uid="{00000000-0005-0000-0000-000040230000}"/>
    <cellStyle name="Comma 2 2 109" xfId="1231" xr:uid="{00000000-0005-0000-0000-000041230000}"/>
    <cellStyle name="Comma 2 2 109 2" xfId="1232" xr:uid="{00000000-0005-0000-0000-000042230000}"/>
    <cellStyle name="Comma 2 2 109 2 2" xfId="15092" xr:uid="{00000000-0005-0000-0000-000043230000}"/>
    <cellStyle name="Comma 2 2 109 2 2 2" xfId="15093" xr:uid="{00000000-0005-0000-0000-000044230000}"/>
    <cellStyle name="Comma 2 2 109 2 2 3" xfId="15094" xr:uid="{00000000-0005-0000-0000-000045230000}"/>
    <cellStyle name="Comma 2 2 109 2 2 4" xfId="15095" xr:uid="{00000000-0005-0000-0000-000046230000}"/>
    <cellStyle name="Comma 2 2 109 2 3" xfId="15096" xr:uid="{00000000-0005-0000-0000-000047230000}"/>
    <cellStyle name="Comma 2 2 109 2 3 2" xfId="15097" xr:uid="{00000000-0005-0000-0000-000048230000}"/>
    <cellStyle name="Comma 2 2 109 2 4" xfId="15098" xr:uid="{00000000-0005-0000-0000-000049230000}"/>
    <cellStyle name="Comma 2 2 109 2 5" xfId="15099" xr:uid="{00000000-0005-0000-0000-00004A230000}"/>
    <cellStyle name="Comma 2 2 109 2 6" xfId="15100" xr:uid="{00000000-0005-0000-0000-00004B230000}"/>
    <cellStyle name="Comma 2 2 11" xfId="1233" xr:uid="{00000000-0005-0000-0000-00004C230000}"/>
    <cellStyle name="Comma 2 2 11 10" xfId="1234" xr:uid="{00000000-0005-0000-0000-00004D230000}"/>
    <cellStyle name="Comma 2 2 11 11" xfId="1235" xr:uid="{00000000-0005-0000-0000-00004E230000}"/>
    <cellStyle name="Comma 2 2 11 12" xfId="1236" xr:uid="{00000000-0005-0000-0000-00004F230000}"/>
    <cellStyle name="Comma 2 2 11 13" xfId="1237" xr:uid="{00000000-0005-0000-0000-000050230000}"/>
    <cellStyle name="Comma 2 2 11 14" xfId="1238" xr:uid="{00000000-0005-0000-0000-000051230000}"/>
    <cellStyle name="Comma 2 2 11 15" xfId="1239" xr:uid="{00000000-0005-0000-0000-000052230000}"/>
    <cellStyle name="Comma 2 2 11 16" xfId="1240" xr:uid="{00000000-0005-0000-0000-000053230000}"/>
    <cellStyle name="Comma 2 2 11 17" xfId="1241" xr:uid="{00000000-0005-0000-0000-000054230000}"/>
    <cellStyle name="Comma 2 2 11 18" xfId="1242" xr:uid="{00000000-0005-0000-0000-000055230000}"/>
    <cellStyle name="Comma 2 2 11 19" xfId="1243" xr:uid="{00000000-0005-0000-0000-000056230000}"/>
    <cellStyle name="Comma 2 2 11 2" xfId="1244" xr:uid="{00000000-0005-0000-0000-000057230000}"/>
    <cellStyle name="Comma 2 2 11 2 2" xfId="15101" xr:uid="{00000000-0005-0000-0000-000058230000}"/>
    <cellStyle name="Comma 2 2 11 2 2 2" xfId="15102" xr:uid="{00000000-0005-0000-0000-000059230000}"/>
    <cellStyle name="Comma 2 2 11 2 3" xfId="15103" xr:uid="{00000000-0005-0000-0000-00005A230000}"/>
    <cellStyle name="Comma 2 2 11 2 3 2" xfId="15104" xr:uid="{00000000-0005-0000-0000-00005B230000}"/>
    <cellStyle name="Comma 2 2 11 20" xfId="1245" xr:uid="{00000000-0005-0000-0000-00005C230000}"/>
    <cellStyle name="Comma 2 2 11 21" xfId="1246" xr:uid="{00000000-0005-0000-0000-00005D230000}"/>
    <cellStyle name="Comma 2 2 11 22" xfId="1247" xr:uid="{00000000-0005-0000-0000-00005E230000}"/>
    <cellStyle name="Comma 2 2 11 23" xfId="15105" xr:uid="{00000000-0005-0000-0000-00005F230000}"/>
    <cellStyle name="Comma 2 2 11 24" xfId="15106" xr:uid="{00000000-0005-0000-0000-000060230000}"/>
    <cellStyle name="Comma 2 2 11 25" xfId="15107" xr:uid="{00000000-0005-0000-0000-000061230000}"/>
    <cellStyle name="Comma 2 2 11 26" xfId="15108" xr:uid="{00000000-0005-0000-0000-000062230000}"/>
    <cellStyle name="Comma 2 2 11 27" xfId="15109" xr:uid="{00000000-0005-0000-0000-000063230000}"/>
    <cellStyle name="Comma 2 2 11 28" xfId="15110" xr:uid="{00000000-0005-0000-0000-000064230000}"/>
    <cellStyle name="Comma 2 2 11 29" xfId="15111" xr:uid="{00000000-0005-0000-0000-000065230000}"/>
    <cellStyle name="Comma 2 2 11 3" xfId="1248" xr:uid="{00000000-0005-0000-0000-000066230000}"/>
    <cellStyle name="Comma 2 2 11 3 2" xfId="15112" xr:uid="{00000000-0005-0000-0000-000067230000}"/>
    <cellStyle name="Comma 2 2 11 30" xfId="15113" xr:uid="{00000000-0005-0000-0000-000068230000}"/>
    <cellStyle name="Comma 2 2 11 31" xfId="15114" xr:uid="{00000000-0005-0000-0000-000069230000}"/>
    <cellStyle name="Comma 2 2 11 32" xfId="15115" xr:uid="{00000000-0005-0000-0000-00006A230000}"/>
    <cellStyle name="Comma 2 2 11 33" xfId="15116" xr:uid="{00000000-0005-0000-0000-00006B230000}"/>
    <cellStyle name="Comma 2 2 11 34" xfId="15117" xr:uid="{00000000-0005-0000-0000-00006C230000}"/>
    <cellStyle name="Comma 2 2 11 35" xfId="15118" xr:uid="{00000000-0005-0000-0000-00006D230000}"/>
    <cellStyle name="Comma 2 2 11 36" xfId="15119" xr:uid="{00000000-0005-0000-0000-00006E230000}"/>
    <cellStyle name="Comma 2 2 11 37" xfId="15120" xr:uid="{00000000-0005-0000-0000-00006F230000}"/>
    <cellStyle name="Comma 2 2 11 38" xfId="15121" xr:uid="{00000000-0005-0000-0000-000070230000}"/>
    <cellStyle name="Comma 2 2 11 39" xfId="15122" xr:uid="{00000000-0005-0000-0000-000071230000}"/>
    <cellStyle name="Comma 2 2 11 4" xfId="1249" xr:uid="{00000000-0005-0000-0000-000072230000}"/>
    <cellStyle name="Comma 2 2 11 4 2" xfId="15123" xr:uid="{00000000-0005-0000-0000-000073230000}"/>
    <cellStyle name="Comma 2 2 11 40" xfId="15124" xr:uid="{00000000-0005-0000-0000-000074230000}"/>
    <cellStyle name="Comma 2 2 11 41" xfId="15125" xr:uid="{00000000-0005-0000-0000-000075230000}"/>
    <cellStyle name="Comma 2 2 11 42" xfId="15126" xr:uid="{00000000-0005-0000-0000-000076230000}"/>
    <cellStyle name="Comma 2 2 11 43" xfId="15127" xr:uid="{00000000-0005-0000-0000-000077230000}"/>
    <cellStyle name="Comma 2 2 11 44" xfId="15128" xr:uid="{00000000-0005-0000-0000-000078230000}"/>
    <cellStyle name="Comma 2 2 11 45" xfId="15129" xr:uid="{00000000-0005-0000-0000-000079230000}"/>
    <cellStyle name="Comma 2 2 11 46" xfId="15130" xr:uid="{00000000-0005-0000-0000-00007A230000}"/>
    <cellStyle name="Comma 2 2 11 47" xfId="15131" xr:uid="{00000000-0005-0000-0000-00007B230000}"/>
    <cellStyle name="Comma 2 2 11 48" xfId="15132" xr:uid="{00000000-0005-0000-0000-00007C230000}"/>
    <cellStyle name="Comma 2 2 11 49" xfId="15133" xr:uid="{00000000-0005-0000-0000-00007D230000}"/>
    <cellStyle name="Comma 2 2 11 5" xfId="1250" xr:uid="{00000000-0005-0000-0000-00007E230000}"/>
    <cellStyle name="Comma 2 2 11 50" xfId="15134" xr:uid="{00000000-0005-0000-0000-00007F230000}"/>
    <cellStyle name="Comma 2 2 11 51" xfId="15135" xr:uid="{00000000-0005-0000-0000-000080230000}"/>
    <cellStyle name="Comma 2 2 11 52" xfId="15136" xr:uid="{00000000-0005-0000-0000-000081230000}"/>
    <cellStyle name="Comma 2 2 11 53" xfId="15137" xr:uid="{00000000-0005-0000-0000-000082230000}"/>
    <cellStyle name="Comma 2 2 11 54" xfId="15138" xr:uid="{00000000-0005-0000-0000-000083230000}"/>
    <cellStyle name="Comma 2 2 11 55" xfId="15139" xr:uid="{00000000-0005-0000-0000-000084230000}"/>
    <cellStyle name="Comma 2 2 11 56" xfId="15140" xr:uid="{00000000-0005-0000-0000-000085230000}"/>
    <cellStyle name="Comma 2 2 11 57" xfId="15141" xr:uid="{00000000-0005-0000-0000-000086230000}"/>
    <cellStyle name="Comma 2 2 11 58" xfId="15142" xr:uid="{00000000-0005-0000-0000-000087230000}"/>
    <cellStyle name="Comma 2 2 11 59" xfId="15143" xr:uid="{00000000-0005-0000-0000-000088230000}"/>
    <cellStyle name="Comma 2 2 11 6" xfId="1251" xr:uid="{00000000-0005-0000-0000-000089230000}"/>
    <cellStyle name="Comma 2 2 11 60" xfId="15144" xr:uid="{00000000-0005-0000-0000-00008A230000}"/>
    <cellStyle name="Comma 2 2 11 7" xfId="1252" xr:uid="{00000000-0005-0000-0000-00008B230000}"/>
    <cellStyle name="Comma 2 2 11 8" xfId="1253" xr:uid="{00000000-0005-0000-0000-00008C230000}"/>
    <cellStyle name="Comma 2 2 11 9" xfId="1254" xr:uid="{00000000-0005-0000-0000-00008D230000}"/>
    <cellStyle name="Comma 2 2 110" xfId="1255" xr:uid="{00000000-0005-0000-0000-00008E230000}"/>
    <cellStyle name="Comma 2 2 110 2" xfId="1256" xr:uid="{00000000-0005-0000-0000-00008F230000}"/>
    <cellStyle name="Comma 2 2 110 2 2" xfId="15145" xr:uid="{00000000-0005-0000-0000-000090230000}"/>
    <cellStyle name="Comma 2 2 110 2 2 2" xfId="15146" xr:uid="{00000000-0005-0000-0000-000091230000}"/>
    <cellStyle name="Comma 2 2 110 2 2 3" xfId="15147" xr:uid="{00000000-0005-0000-0000-000092230000}"/>
    <cellStyle name="Comma 2 2 110 2 2 4" xfId="15148" xr:uid="{00000000-0005-0000-0000-000093230000}"/>
    <cellStyle name="Comma 2 2 110 2 3" xfId="15149" xr:uid="{00000000-0005-0000-0000-000094230000}"/>
    <cellStyle name="Comma 2 2 110 2 3 2" xfId="15150" xr:uid="{00000000-0005-0000-0000-000095230000}"/>
    <cellStyle name="Comma 2 2 110 2 4" xfId="15151" xr:uid="{00000000-0005-0000-0000-000096230000}"/>
    <cellStyle name="Comma 2 2 110 2 5" xfId="15152" xr:uid="{00000000-0005-0000-0000-000097230000}"/>
    <cellStyle name="Comma 2 2 110 2 6" xfId="15153" xr:uid="{00000000-0005-0000-0000-000098230000}"/>
    <cellStyle name="Comma 2 2 111" xfId="1257" xr:uid="{00000000-0005-0000-0000-000099230000}"/>
    <cellStyle name="Comma 2 2 111 2" xfId="1258" xr:uid="{00000000-0005-0000-0000-00009A230000}"/>
    <cellStyle name="Comma 2 2 111 2 2" xfId="15154" xr:uid="{00000000-0005-0000-0000-00009B230000}"/>
    <cellStyle name="Comma 2 2 111 2 2 2" xfId="15155" xr:uid="{00000000-0005-0000-0000-00009C230000}"/>
    <cellStyle name="Comma 2 2 111 2 2 3" xfId="15156" xr:uid="{00000000-0005-0000-0000-00009D230000}"/>
    <cellStyle name="Comma 2 2 111 2 2 4" xfId="15157" xr:uid="{00000000-0005-0000-0000-00009E230000}"/>
    <cellStyle name="Comma 2 2 111 2 3" xfId="15158" xr:uid="{00000000-0005-0000-0000-00009F230000}"/>
    <cellStyle name="Comma 2 2 111 2 3 2" xfId="15159" xr:uid="{00000000-0005-0000-0000-0000A0230000}"/>
    <cellStyle name="Comma 2 2 111 2 4" xfId="15160" xr:uid="{00000000-0005-0000-0000-0000A1230000}"/>
    <cellStyle name="Comma 2 2 111 2 5" xfId="15161" xr:uid="{00000000-0005-0000-0000-0000A2230000}"/>
    <cellStyle name="Comma 2 2 111 2 6" xfId="15162" xr:uid="{00000000-0005-0000-0000-0000A3230000}"/>
    <cellStyle name="Comma 2 2 112" xfId="1259" xr:uid="{00000000-0005-0000-0000-0000A4230000}"/>
    <cellStyle name="Comma 2 2 112 2" xfId="1260" xr:uid="{00000000-0005-0000-0000-0000A5230000}"/>
    <cellStyle name="Comma 2 2 112 2 2" xfId="15163" xr:uid="{00000000-0005-0000-0000-0000A6230000}"/>
    <cellStyle name="Comma 2 2 112 2 2 2" xfId="15164" xr:uid="{00000000-0005-0000-0000-0000A7230000}"/>
    <cellStyle name="Comma 2 2 112 2 2 3" xfId="15165" xr:uid="{00000000-0005-0000-0000-0000A8230000}"/>
    <cellStyle name="Comma 2 2 112 2 2 4" xfId="15166" xr:uid="{00000000-0005-0000-0000-0000A9230000}"/>
    <cellStyle name="Comma 2 2 112 2 3" xfId="15167" xr:uid="{00000000-0005-0000-0000-0000AA230000}"/>
    <cellStyle name="Comma 2 2 112 2 3 2" xfId="15168" xr:uid="{00000000-0005-0000-0000-0000AB230000}"/>
    <cellStyle name="Comma 2 2 112 2 4" xfId="15169" xr:uid="{00000000-0005-0000-0000-0000AC230000}"/>
    <cellStyle name="Comma 2 2 112 2 5" xfId="15170" xr:uid="{00000000-0005-0000-0000-0000AD230000}"/>
    <cellStyle name="Comma 2 2 112 2 6" xfId="15171" xr:uid="{00000000-0005-0000-0000-0000AE230000}"/>
    <cellStyle name="Comma 2 2 113" xfId="1261" xr:uid="{00000000-0005-0000-0000-0000AF230000}"/>
    <cellStyle name="Comma 2 2 113 2" xfId="1262" xr:uid="{00000000-0005-0000-0000-0000B0230000}"/>
    <cellStyle name="Comma 2 2 113 2 2" xfId="15172" xr:uid="{00000000-0005-0000-0000-0000B1230000}"/>
    <cellStyle name="Comma 2 2 113 2 2 2" xfId="15173" xr:uid="{00000000-0005-0000-0000-0000B2230000}"/>
    <cellStyle name="Comma 2 2 113 2 2 3" xfId="15174" xr:uid="{00000000-0005-0000-0000-0000B3230000}"/>
    <cellStyle name="Comma 2 2 113 2 2 4" xfId="15175" xr:uid="{00000000-0005-0000-0000-0000B4230000}"/>
    <cellStyle name="Comma 2 2 113 2 3" xfId="15176" xr:uid="{00000000-0005-0000-0000-0000B5230000}"/>
    <cellStyle name="Comma 2 2 113 2 3 2" xfId="15177" xr:uid="{00000000-0005-0000-0000-0000B6230000}"/>
    <cellStyle name="Comma 2 2 113 2 4" xfId="15178" xr:uid="{00000000-0005-0000-0000-0000B7230000}"/>
    <cellStyle name="Comma 2 2 113 2 5" xfId="15179" xr:uid="{00000000-0005-0000-0000-0000B8230000}"/>
    <cellStyle name="Comma 2 2 113 2 6" xfId="15180" xr:uid="{00000000-0005-0000-0000-0000B9230000}"/>
    <cellStyle name="Comma 2 2 114" xfId="1263" xr:uid="{00000000-0005-0000-0000-0000BA230000}"/>
    <cellStyle name="Comma 2 2 114 2" xfId="1264" xr:uid="{00000000-0005-0000-0000-0000BB230000}"/>
    <cellStyle name="Comma 2 2 114 2 2" xfId="15181" xr:uid="{00000000-0005-0000-0000-0000BC230000}"/>
    <cellStyle name="Comma 2 2 114 2 2 2" xfId="15182" xr:uid="{00000000-0005-0000-0000-0000BD230000}"/>
    <cellStyle name="Comma 2 2 114 2 2 3" xfId="15183" xr:uid="{00000000-0005-0000-0000-0000BE230000}"/>
    <cellStyle name="Comma 2 2 114 2 2 4" xfId="15184" xr:uid="{00000000-0005-0000-0000-0000BF230000}"/>
    <cellStyle name="Comma 2 2 114 2 3" xfId="15185" xr:uid="{00000000-0005-0000-0000-0000C0230000}"/>
    <cellStyle name="Comma 2 2 114 2 3 2" xfId="15186" xr:uid="{00000000-0005-0000-0000-0000C1230000}"/>
    <cellStyle name="Comma 2 2 114 2 4" xfId="15187" xr:uid="{00000000-0005-0000-0000-0000C2230000}"/>
    <cellStyle name="Comma 2 2 114 2 5" xfId="15188" xr:uid="{00000000-0005-0000-0000-0000C3230000}"/>
    <cellStyle name="Comma 2 2 114 2 6" xfId="15189" xr:uid="{00000000-0005-0000-0000-0000C4230000}"/>
    <cellStyle name="Comma 2 2 115" xfId="1265" xr:uid="{00000000-0005-0000-0000-0000C5230000}"/>
    <cellStyle name="Comma 2 2 115 2" xfId="1266" xr:uid="{00000000-0005-0000-0000-0000C6230000}"/>
    <cellStyle name="Comma 2 2 115 2 2" xfId="15190" xr:uid="{00000000-0005-0000-0000-0000C7230000}"/>
    <cellStyle name="Comma 2 2 115 2 2 2" xfId="15191" xr:uid="{00000000-0005-0000-0000-0000C8230000}"/>
    <cellStyle name="Comma 2 2 115 2 2 3" xfId="15192" xr:uid="{00000000-0005-0000-0000-0000C9230000}"/>
    <cellStyle name="Comma 2 2 115 2 2 4" xfId="15193" xr:uid="{00000000-0005-0000-0000-0000CA230000}"/>
    <cellStyle name="Comma 2 2 115 2 3" xfId="15194" xr:uid="{00000000-0005-0000-0000-0000CB230000}"/>
    <cellStyle name="Comma 2 2 115 2 3 2" xfId="15195" xr:uid="{00000000-0005-0000-0000-0000CC230000}"/>
    <cellStyle name="Comma 2 2 115 2 4" xfId="15196" xr:uid="{00000000-0005-0000-0000-0000CD230000}"/>
    <cellStyle name="Comma 2 2 115 2 5" xfId="15197" xr:uid="{00000000-0005-0000-0000-0000CE230000}"/>
    <cellStyle name="Comma 2 2 115 2 6" xfId="15198" xr:uid="{00000000-0005-0000-0000-0000CF230000}"/>
    <cellStyle name="Comma 2 2 116" xfId="1267" xr:uid="{00000000-0005-0000-0000-0000D0230000}"/>
    <cellStyle name="Comma 2 2 116 2" xfId="1268" xr:uid="{00000000-0005-0000-0000-0000D1230000}"/>
    <cellStyle name="Comma 2 2 116 2 2" xfId="15199" xr:uid="{00000000-0005-0000-0000-0000D2230000}"/>
    <cellStyle name="Comma 2 2 116 2 2 2" xfId="15200" xr:uid="{00000000-0005-0000-0000-0000D3230000}"/>
    <cellStyle name="Comma 2 2 116 2 2 3" xfId="15201" xr:uid="{00000000-0005-0000-0000-0000D4230000}"/>
    <cellStyle name="Comma 2 2 116 2 2 4" xfId="15202" xr:uid="{00000000-0005-0000-0000-0000D5230000}"/>
    <cellStyle name="Comma 2 2 116 2 3" xfId="15203" xr:uid="{00000000-0005-0000-0000-0000D6230000}"/>
    <cellStyle name="Comma 2 2 116 2 3 2" xfId="15204" xr:uid="{00000000-0005-0000-0000-0000D7230000}"/>
    <cellStyle name="Comma 2 2 116 2 4" xfId="15205" xr:uid="{00000000-0005-0000-0000-0000D8230000}"/>
    <cellStyle name="Comma 2 2 116 2 5" xfId="15206" xr:uid="{00000000-0005-0000-0000-0000D9230000}"/>
    <cellStyle name="Comma 2 2 116 2 6" xfId="15207" xr:uid="{00000000-0005-0000-0000-0000DA230000}"/>
    <cellStyle name="Comma 2 2 117" xfId="1269" xr:uid="{00000000-0005-0000-0000-0000DB230000}"/>
    <cellStyle name="Comma 2 2 117 2" xfId="1270" xr:uid="{00000000-0005-0000-0000-0000DC230000}"/>
    <cellStyle name="Comma 2 2 117 2 2" xfId="15208" xr:uid="{00000000-0005-0000-0000-0000DD230000}"/>
    <cellStyle name="Comma 2 2 117 2 2 2" xfId="15209" xr:uid="{00000000-0005-0000-0000-0000DE230000}"/>
    <cellStyle name="Comma 2 2 117 2 2 3" xfId="15210" xr:uid="{00000000-0005-0000-0000-0000DF230000}"/>
    <cellStyle name="Comma 2 2 117 2 2 4" xfId="15211" xr:uid="{00000000-0005-0000-0000-0000E0230000}"/>
    <cellStyle name="Comma 2 2 117 2 3" xfId="15212" xr:uid="{00000000-0005-0000-0000-0000E1230000}"/>
    <cellStyle name="Comma 2 2 117 2 3 2" xfId="15213" xr:uid="{00000000-0005-0000-0000-0000E2230000}"/>
    <cellStyle name="Comma 2 2 117 2 4" xfId="15214" xr:uid="{00000000-0005-0000-0000-0000E3230000}"/>
    <cellStyle name="Comma 2 2 117 2 5" xfId="15215" xr:uid="{00000000-0005-0000-0000-0000E4230000}"/>
    <cellStyle name="Comma 2 2 117 2 6" xfId="15216" xr:uid="{00000000-0005-0000-0000-0000E5230000}"/>
    <cellStyle name="Comma 2 2 118" xfId="1271" xr:uid="{00000000-0005-0000-0000-0000E6230000}"/>
    <cellStyle name="Comma 2 2 118 2" xfId="1272" xr:uid="{00000000-0005-0000-0000-0000E7230000}"/>
    <cellStyle name="Comma 2 2 118 2 2" xfId="15217" xr:uid="{00000000-0005-0000-0000-0000E8230000}"/>
    <cellStyle name="Comma 2 2 118 2 2 2" xfId="15218" xr:uid="{00000000-0005-0000-0000-0000E9230000}"/>
    <cellStyle name="Comma 2 2 118 2 2 3" xfId="15219" xr:uid="{00000000-0005-0000-0000-0000EA230000}"/>
    <cellStyle name="Comma 2 2 118 2 2 4" xfId="15220" xr:uid="{00000000-0005-0000-0000-0000EB230000}"/>
    <cellStyle name="Comma 2 2 118 2 3" xfId="15221" xr:uid="{00000000-0005-0000-0000-0000EC230000}"/>
    <cellStyle name="Comma 2 2 118 2 3 2" xfId="15222" xr:uid="{00000000-0005-0000-0000-0000ED230000}"/>
    <cellStyle name="Comma 2 2 118 2 4" xfId="15223" xr:uid="{00000000-0005-0000-0000-0000EE230000}"/>
    <cellStyle name="Comma 2 2 118 2 5" xfId="15224" xr:uid="{00000000-0005-0000-0000-0000EF230000}"/>
    <cellStyle name="Comma 2 2 118 2 6" xfId="15225" xr:uid="{00000000-0005-0000-0000-0000F0230000}"/>
    <cellStyle name="Comma 2 2 119" xfId="1273" xr:uid="{00000000-0005-0000-0000-0000F1230000}"/>
    <cellStyle name="Comma 2 2 119 2" xfId="1274" xr:uid="{00000000-0005-0000-0000-0000F2230000}"/>
    <cellStyle name="Comma 2 2 119 2 2" xfId="15226" xr:uid="{00000000-0005-0000-0000-0000F3230000}"/>
    <cellStyle name="Comma 2 2 119 2 2 2" xfId="15227" xr:uid="{00000000-0005-0000-0000-0000F4230000}"/>
    <cellStyle name="Comma 2 2 119 2 3" xfId="15228" xr:uid="{00000000-0005-0000-0000-0000F5230000}"/>
    <cellStyle name="Comma 2 2 119 2 4" xfId="15229" xr:uid="{00000000-0005-0000-0000-0000F6230000}"/>
    <cellStyle name="Comma 2 2 119 3" xfId="1275" xr:uid="{00000000-0005-0000-0000-0000F7230000}"/>
    <cellStyle name="Comma 2 2 119 3 2" xfId="15230" xr:uid="{00000000-0005-0000-0000-0000F8230000}"/>
    <cellStyle name="Comma 2 2 119 3 2 2" xfId="15231" xr:uid="{00000000-0005-0000-0000-0000F9230000}"/>
    <cellStyle name="Comma 2 2 119 4" xfId="15232" xr:uid="{00000000-0005-0000-0000-0000FA230000}"/>
    <cellStyle name="Comma 2 2 119 5" xfId="15233" xr:uid="{00000000-0005-0000-0000-0000FB230000}"/>
    <cellStyle name="Comma 2 2 12" xfId="1276" xr:uid="{00000000-0005-0000-0000-0000FC230000}"/>
    <cellStyle name="Comma 2 2 12 10" xfId="1277" xr:uid="{00000000-0005-0000-0000-0000FD230000}"/>
    <cellStyle name="Comma 2 2 12 11" xfId="1278" xr:uid="{00000000-0005-0000-0000-0000FE230000}"/>
    <cellStyle name="Comma 2 2 12 12" xfId="1279" xr:uid="{00000000-0005-0000-0000-0000FF230000}"/>
    <cellStyle name="Comma 2 2 12 13" xfId="1280" xr:uid="{00000000-0005-0000-0000-000000240000}"/>
    <cellStyle name="Comma 2 2 12 14" xfId="1281" xr:uid="{00000000-0005-0000-0000-000001240000}"/>
    <cellStyle name="Comma 2 2 12 15" xfId="1282" xr:uid="{00000000-0005-0000-0000-000002240000}"/>
    <cellStyle name="Comma 2 2 12 16" xfId="1283" xr:uid="{00000000-0005-0000-0000-000003240000}"/>
    <cellStyle name="Comma 2 2 12 17" xfId="1284" xr:uid="{00000000-0005-0000-0000-000004240000}"/>
    <cellStyle name="Comma 2 2 12 18" xfId="1285" xr:uid="{00000000-0005-0000-0000-000005240000}"/>
    <cellStyle name="Comma 2 2 12 19" xfId="1286" xr:uid="{00000000-0005-0000-0000-000006240000}"/>
    <cellStyle name="Comma 2 2 12 2" xfId="1287" xr:uid="{00000000-0005-0000-0000-000007240000}"/>
    <cellStyle name="Comma 2 2 12 2 2" xfId="15234" xr:uid="{00000000-0005-0000-0000-000008240000}"/>
    <cellStyle name="Comma 2 2 12 2 2 2" xfId="15235" xr:uid="{00000000-0005-0000-0000-000009240000}"/>
    <cellStyle name="Comma 2 2 12 2 3" xfId="15236" xr:uid="{00000000-0005-0000-0000-00000A240000}"/>
    <cellStyle name="Comma 2 2 12 2 3 2" xfId="15237" xr:uid="{00000000-0005-0000-0000-00000B240000}"/>
    <cellStyle name="Comma 2 2 12 20" xfId="1288" xr:uid="{00000000-0005-0000-0000-00000C240000}"/>
    <cellStyle name="Comma 2 2 12 21" xfId="1289" xr:uid="{00000000-0005-0000-0000-00000D240000}"/>
    <cellStyle name="Comma 2 2 12 22" xfId="1290" xr:uid="{00000000-0005-0000-0000-00000E240000}"/>
    <cellStyle name="Comma 2 2 12 23" xfId="15238" xr:uid="{00000000-0005-0000-0000-00000F240000}"/>
    <cellStyle name="Comma 2 2 12 24" xfId="15239" xr:uid="{00000000-0005-0000-0000-000010240000}"/>
    <cellStyle name="Comma 2 2 12 25" xfId="15240" xr:uid="{00000000-0005-0000-0000-000011240000}"/>
    <cellStyle name="Comma 2 2 12 26" xfId="15241" xr:uid="{00000000-0005-0000-0000-000012240000}"/>
    <cellStyle name="Comma 2 2 12 27" xfId="15242" xr:uid="{00000000-0005-0000-0000-000013240000}"/>
    <cellStyle name="Comma 2 2 12 28" xfId="15243" xr:uid="{00000000-0005-0000-0000-000014240000}"/>
    <cellStyle name="Comma 2 2 12 29" xfId="15244" xr:uid="{00000000-0005-0000-0000-000015240000}"/>
    <cellStyle name="Comma 2 2 12 3" xfId="1291" xr:uid="{00000000-0005-0000-0000-000016240000}"/>
    <cellStyle name="Comma 2 2 12 3 2" xfId="15245" xr:uid="{00000000-0005-0000-0000-000017240000}"/>
    <cellStyle name="Comma 2 2 12 30" xfId="15246" xr:uid="{00000000-0005-0000-0000-000018240000}"/>
    <cellStyle name="Comma 2 2 12 31" xfId="15247" xr:uid="{00000000-0005-0000-0000-000019240000}"/>
    <cellStyle name="Comma 2 2 12 32" xfId="15248" xr:uid="{00000000-0005-0000-0000-00001A240000}"/>
    <cellStyle name="Comma 2 2 12 33" xfId="15249" xr:uid="{00000000-0005-0000-0000-00001B240000}"/>
    <cellStyle name="Comma 2 2 12 34" xfId="15250" xr:uid="{00000000-0005-0000-0000-00001C240000}"/>
    <cellStyle name="Comma 2 2 12 35" xfId="15251" xr:uid="{00000000-0005-0000-0000-00001D240000}"/>
    <cellStyle name="Comma 2 2 12 36" xfId="15252" xr:uid="{00000000-0005-0000-0000-00001E240000}"/>
    <cellStyle name="Comma 2 2 12 37" xfId="15253" xr:uid="{00000000-0005-0000-0000-00001F240000}"/>
    <cellStyle name="Comma 2 2 12 38" xfId="15254" xr:uid="{00000000-0005-0000-0000-000020240000}"/>
    <cellStyle name="Comma 2 2 12 39" xfId="15255" xr:uid="{00000000-0005-0000-0000-000021240000}"/>
    <cellStyle name="Comma 2 2 12 4" xfId="1292" xr:uid="{00000000-0005-0000-0000-000022240000}"/>
    <cellStyle name="Comma 2 2 12 4 2" xfId="15256" xr:uid="{00000000-0005-0000-0000-000023240000}"/>
    <cellStyle name="Comma 2 2 12 40" xfId="15257" xr:uid="{00000000-0005-0000-0000-000024240000}"/>
    <cellStyle name="Comma 2 2 12 41" xfId="15258" xr:uid="{00000000-0005-0000-0000-000025240000}"/>
    <cellStyle name="Comma 2 2 12 42" xfId="15259" xr:uid="{00000000-0005-0000-0000-000026240000}"/>
    <cellStyle name="Comma 2 2 12 43" xfId="15260" xr:uid="{00000000-0005-0000-0000-000027240000}"/>
    <cellStyle name="Comma 2 2 12 44" xfId="15261" xr:uid="{00000000-0005-0000-0000-000028240000}"/>
    <cellStyle name="Comma 2 2 12 45" xfId="15262" xr:uid="{00000000-0005-0000-0000-000029240000}"/>
    <cellStyle name="Comma 2 2 12 46" xfId="15263" xr:uid="{00000000-0005-0000-0000-00002A240000}"/>
    <cellStyle name="Comma 2 2 12 47" xfId="15264" xr:uid="{00000000-0005-0000-0000-00002B240000}"/>
    <cellStyle name="Comma 2 2 12 48" xfId="15265" xr:uid="{00000000-0005-0000-0000-00002C240000}"/>
    <cellStyle name="Comma 2 2 12 49" xfId="15266" xr:uid="{00000000-0005-0000-0000-00002D240000}"/>
    <cellStyle name="Comma 2 2 12 5" xfId="1293" xr:uid="{00000000-0005-0000-0000-00002E240000}"/>
    <cellStyle name="Comma 2 2 12 50" xfId="15267" xr:uid="{00000000-0005-0000-0000-00002F240000}"/>
    <cellStyle name="Comma 2 2 12 51" xfId="15268" xr:uid="{00000000-0005-0000-0000-000030240000}"/>
    <cellStyle name="Comma 2 2 12 52" xfId="15269" xr:uid="{00000000-0005-0000-0000-000031240000}"/>
    <cellStyle name="Comma 2 2 12 53" xfId="15270" xr:uid="{00000000-0005-0000-0000-000032240000}"/>
    <cellStyle name="Comma 2 2 12 54" xfId="15271" xr:uid="{00000000-0005-0000-0000-000033240000}"/>
    <cellStyle name="Comma 2 2 12 55" xfId="15272" xr:uid="{00000000-0005-0000-0000-000034240000}"/>
    <cellStyle name="Comma 2 2 12 56" xfId="15273" xr:uid="{00000000-0005-0000-0000-000035240000}"/>
    <cellStyle name="Comma 2 2 12 57" xfId="15274" xr:uid="{00000000-0005-0000-0000-000036240000}"/>
    <cellStyle name="Comma 2 2 12 58" xfId="15275" xr:uid="{00000000-0005-0000-0000-000037240000}"/>
    <cellStyle name="Comma 2 2 12 59" xfId="15276" xr:uid="{00000000-0005-0000-0000-000038240000}"/>
    <cellStyle name="Comma 2 2 12 6" xfId="1294" xr:uid="{00000000-0005-0000-0000-000039240000}"/>
    <cellStyle name="Comma 2 2 12 60" xfId="15277" xr:uid="{00000000-0005-0000-0000-00003A240000}"/>
    <cellStyle name="Comma 2 2 12 7" xfId="1295" xr:uid="{00000000-0005-0000-0000-00003B240000}"/>
    <cellStyle name="Comma 2 2 12 8" xfId="1296" xr:uid="{00000000-0005-0000-0000-00003C240000}"/>
    <cellStyle name="Comma 2 2 12 9" xfId="1297" xr:uid="{00000000-0005-0000-0000-00003D240000}"/>
    <cellStyle name="Comma 2 2 120" xfId="1298" xr:uid="{00000000-0005-0000-0000-00003E240000}"/>
    <cellStyle name="Comma 2 2 121" xfId="1299" xr:uid="{00000000-0005-0000-0000-00003F240000}"/>
    <cellStyle name="Comma 2 2 122" xfId="1300" xr:uid="{00000000-0005-0000-0000-000040240000}"/>
    <cellStyle name="Comma 2 2 123" xfId="1301" xr:uid="{00000000-0005-0000-0000-000041240000}"/>
    <cellStyle name="Comma 2 2 13" xfId="1302" xr:uid="{00000000-0005-0000-0000-000042240000}"/>
    <cellStyle name="Comma 2 2 13 10" xfId="1303" xr:uid="{00000000-0005-0000-0000-000043240000}"/>
    <cellStyle name="Comma 2 2 13 11" xfId="1304" xr:uid="{00000000-0005-0000-0000-000044240000}"/>
    <cellStyle name="Comma 2 2 13 12" xfId="1305" xr:uid="{00000000-0005-0000-0000-000045240000}"/>
    <cellStyle name="Comma 2 2 13 13" xfId="1306" xr:uid="{00000000-0005-0000-0000-000046240000}"/>
    <cellStyle name="Comma 2 2 13 14" xfId="1307" xr:uid="{00000000-0005-0000-0000-000047240000}"/>
    <cellStyle name="Comma 2 2 13 15" xfId="1308" xr:uid="{00000000-0005-0000-0000-000048240000}"/>
    <cellStyle name="Comma 2 2 13 16" xfId="1309" xr:uid="{00000000-0005-0000-0000-000049240000}"/>
    <cellStyle name="Comma 2 2 13 17" xfId="1310" xr:uid="{00000000-0005-0000-0000-00004A240000}"/>
    <cellStyle name="Comma 2 2 13 18" xfId="1311" xr:uid="{00000000-0005-0000-0000-00004B240000}"/>
    <cellStyle name="Comma 2 2 13 19" xfId="1312" xr:uid="{00000000-0005-0000-0000-00004C240000}"/>
    <cellStyle name="Comma 2 2 13 2" xfId="1313" xr:uid="{00000000-0005-0000-0000-00004D240000}"/>
    <cellStyle name="Comma 2 2 13 2 2" xfId="15278" xr:uid="{00000000-0005-0000-0000-00004E240000}"/>
    <cellStyle name="Comma 2 2 13 2 2 2" xfId="15279" xr:uid="{00000000-0005-0000-0000-00004F240000}"/>
    <cellStyle name="Comma 2 2 13 2 3" xfId="15280" xr:uid="{00000000-0005-0000-0000-000050240000}"/>
    <cellStyle name="Comma 2 2 13 2 3 2" xfId="15281" xr:uid="{00000000-0005-0000-0000-000051240000}"/>
    <cellStyle name="Comma 2 2 13 20" xfId="1314" xr:uid="{00000000-0005-0000-0000-000052240000}"/>
    <cellStyle name="Comma 2 2 13 21" xfId="1315" xr:uid="{00000000-0005-0000-0000-000053240000}"/>
    <cellStyle name="Comma 2 2 13 22" xfId="1316" xr:uid="{00000000-0005-0000-0000-000054240000}"/>
    <cellStyle name="Comma 2 2 13 23" xfId="15282" xr:uid="{00000000-0005-0000-0000-000055240000}"/>
    <cellStyle name="Comma 2 2 13 24" xfId="15283" xr:uid="{00000000-0005-0000-0000-000056240000}"/>
    <cellStyle name="Comma 2 2 13 25" xfId="15284" xr:uid="{00000000-0005-0000-0000-000057240000}"/>
    <cellStyle name="Comma 2 2 13 26" xfId="15285" xr:uid="{00000000-0005-0000-0000-000058240000}"/>
    <cellStyle name="Comma 2 2 13 27" xfId="15286" xr:uid="{00000000-0005-0000-0000-000059240000}"/>
    <cellStyle name="Comma 2 2 13 28" xfId="15287" xr:uid="{00000000-0005-0000-0000-00005A240000}"/>
    <cellStyle name="Comma 2 2 13 29" xfId="15288" xr:uid="{00000000-0005-0000-0000-00005B240000}"/>
    <cellStyle name="Comma 2 2 13 3" xfId="1317" xr:uid="{00000000-0005-0000-0000-00005C240000}"/>
    <cellStyle name="Comma 2 2 13 3 2" xfId="15289" xr:uid="{00000000-0005-0000-0000-00005D240000}"/>
    <cellStyle name="Comma 2 2 13 30" xfId="15290" xr:uid="{00000000-0005-0000-0000-00005E240000}"/>
    <cellStyle name="Comma 2 2 13 31" xfId="15291" xr:uid="{00000000-0005-0000-0000-00005F240000}"/>
    <cellStyle name="Comma 2 2 13 32" xfId="15292" xr:uid="{00000000-0005-0000-0000-000060240000}"/>
    <cellStyle name="Comma 2 2 13 33" xfId="15293" xr:uid="{00000000-0005-0000-0000-000061240000}"/>
    <cellStyle name="Comma 2 2 13 34" xfId="15294" xr:uid="{00000000-0005-0000-0000-000062240000}"/>
    <cellStyle name="Comma 2 2 13 35" xfId="15295" xr:uid="{00000000-0005-0000-0000-000063240000}"/>
    <cellStyle name="Comma 2 2 13 36" xfId="15296" xr:uid="{00000000-0005-0000-0000-000064240000}"/>
    <cellStyle name="Comma 2 2 13 37" xfId="15297" xr:uid="{00000000-0005-0000-0000-000065240000}"/>
    <cellStyle name="Comma 2 2 13 38" xfId="15298" xr:uid="{00000000-0005-0000-0000-000066240000}"/>
    <cellStyle name="Comma 2 2 13 39" xfId="15299" xr:uid="{00000000-0005-0000-0000-000067240000}"/>
    <cellStyle name="Comma 2 2 13 4" xfId="1318" xr:uid="{00000000-0005-0000-0000-000068240000}"/>
    <cellStyle name="Comma 2 2 13 4 2" xfId="15300" xr:uid="{00000000-0005-0000-0000-000069240000}"/>
    <cellStyle name="Comma 2 2 13 40" xfId="15301" xr:uid="{00000000-0005-0000-0000-00006A240000}"/>
    <cellStyle name="Comma 2 2 13 41" xfId="15302" xr:uid="{00000000-0005-0000-0000-00006B240000}"/>
    <cellStyle name="Comma 2 2 13 42" xfId="15303" xr:uid="{00000000-0005-0000-0000-00006C240000}"/>
    <cellStyle name="Comma 2 2 13 43" xfId="15304" xr:uid="{00000000-0005-0000-0000-00006D240000}"/>
    <cellStyle name="Comma 2 2 13 44" xfId="15305" xr:uid="{00000000-0005-0000-0000-00006E240000}"/>
    <cellStyle name="Comma 2 2 13 45" xfId="15306" xr:uid="{00000000-0005-0000-0000-00006F240000}"/>
    <cellStyle name="Comma 2 2 13 46" xfId="15307" xr:uid="{00000000-0005-0000-0000-000070240000}"/>
    <cellStyle name="Comma 2 2 13 47" xfId="15308" xr:uid="{00000000-0005-0000-0000-000071240000}"/>
    <cellStyle name="Comma 2 2 13 48" xfId="15309" xr:uid="{00000000-0005-0000-0000-000072240000}"/>
    <cellStyle name="Comma 2 2 13 49" xfId="15310" xr:uid="{00000000-0005-0000-0000-000073240000}"/>
    <cellStyle name="Comma 2 2 13 5" xfId="1319" xr:uid="{00000000-0005-0000-0000-000074240000}"/>
    <cellStyle name="Comma 2 2 13 50" xfId="15311" xr:uid="{00000000-0005-0000-0000-000075240000}"/>
    <cellStyle name="Comma 2 2 13 51" xfId="15312" xr:uid="{00000000-0005-0000-0000-000076240000}"/>
    <cellStyle name="Comma 2 2 13 52" xfId="15313" xr:uid="{00000000-0005-0000-0000-000077240000}"/>
    <cellStyle name="Comma 2 2 13 53" xfId="15314" xr:uid="{00000000-0005-0000-0000-000078240000}"/>
    <cellStyle name="Comma 2 2 13 54" xfId="15315" xr:uid="{00000000-0005-0000-0000-000079240000}"/>
    <cellStyle name="Comma 2 2 13 55" xfId="15316" xr:uid="{00000000-0005-0000-0000-00007A240000}"/>
    <cellStyle name="Comma 2 2 13 56" xfId="15317" xr:uid="{00000000-0005-0000-0000-00007B240000}"/>
    <cellStyle name="Comma 2 2 13 57" xfId="15318" xr:uid="{00000000-0005-0000-0000-00007C240000}"/>
    <cellStyle name="Comma 2 2 13 58" xfId="15319" xr:uid="{00000000-0005-0000-0000-00007D240000}"/>
    <cellStyle name="Comma 2 2 13 59" xfId="15320" xr:uid="{00000000-0005-0000-0000-00007E240000}"/>
    <cellStyle name="Comma 2 2 13 6" xfId="1320" xr:uid="{00000000-0005-0000-0000-00007F240000}"/>
    <cellStyle name="Comma 2 2 13 60" xfId="15321" xr:uid="{00000000-0005-0000-0000-000080240000}"/>
    <cellStyle name="Comma 2 2 13 7" xfId="1321" xr:uid="{00000000-0005-0000-0000-000081240000}"/>
    <cellStyle name="Comma 2 2 13 8" xfId="1322" xr:uid="{00000000-0005-0000-0000-000082240000}"/>
    <cellStyle name="Comma 2 2 13 9" xfId="1323" xr:uid="{00000000-0005-0000-0000-000083240000}"/>
    <cellStyle name="Comma 2 2 14" xfId="1324" xr:uid="{00000000-0005-0000-0000-000084240000}"/>
    <cellStyle name="Comma 2 2 14 2" xfId="1325" xr:uid="{00000000-0005-0000-0000-000085240000}"/>
    <cellStyle name="Comma 2 2 14 2 2" xfId="15322" xr:uid="{00000000-0005-0000-0000-000086240000}"/>
    <cellStyle name="Comma 2 2 14 2 2 2" xfId="15323" xr:uid="{00000000-0005-0000-0000-000087240000}"/>
    <cellStyle name="Comma 2 2 14 2 2 3" xfId="15324" xr:uid="{00000000-0005-0000-0000-000088240000}"/>
    <cellStyle name="Comma 2 2 14 2 2 4" xfId="15325" xr:uid="{00000000-0005-0000-0000-000089240000}"/>
    <cellStyle name="Comma 2 2 14 2 3" xfId="15326" xr:uid="{00000000-0005-0000-0000-00008A240000}"/>
    <cellStyle name="Comma 2 2 14 2 3 2" xfId="15327" xr:uid="{00000000-0005-0000-0000-00008B240000}"/>
    <cellStyle name="Comma 2 2 14 2 4" xfId="15328" xr:uid="{00000000-0005-0000-0000-00008C240000}"/>
    <cellStyle name="Comma 2 2 14 2 5" xfId="15329" xr:uid="{00000000-0005-0000-0000-00008D240000}"/>
    <cellStyle name="Comma 2 2 14 2 6" xfId="15330" xr:uid="{00000000-0005-0000-0000-00008E240000}"/>
    <cellStyle name="Comma 2 2 15" xfId="1326" xr:uid="{00000000-0005-0000-0000-00008F240000}"/>
    <cellStyle name="Comma 2 2 15 2" xfId="1327" xr:uid="{00000000-0005-0000-0000-000090240000}"/>
    <cellStyle name="Comma 2 2 15 2 2" xfId="15331" xr:uid="{00000000-0005-0000-0000-000091240000}"/>
    <cellStyle name="Comma 2 2 15 2 2 2" xfId="15332" xr:uid="{00000000-0005-0000-0000-000092240000}"/>
    <cellStyle name="Comma 2 2 15 2 2 3" xfId="15333" xr:uid="{00000000-0005-0000-0000-000093240000}"/>
    <cellStyle name="Comma 2 2 15 2 2 4" xfId="15334" xr:uid="{00000000-0005-0000-0000-000094240000}"/>
    <cellStyle name="Comma 2 2 15 2 3" xfId="15335" xr:uid="{00000000-0005-0000-0000-000095240000}"/>
    <cellStyle name="Comma 2 2 15 2 3 2" xfId="15336" xr:uid="{00000000-0005-0000-0000-000096240000}"/>
    <cellStyle name="Comma 2 2 15 2 4" xfId="15337" xr:uid="{00000000-0005-0000-0000-000097240000}"/>
    <cellStyle name="Comma 2 2 15 2 5" xfId="15338" xr:uid="{00000000-0005-0000-0000-000098240000}"/>
    <cellStyle name="Comma 2 2 15 2 6" xfId="15339" xr:uid="{00000000-0005-0000-0000-000099240000}"/>
    <cellStyle name="Comma 2 2 16" xfId="1328" xr:uid="{00000000-0005-0000-0000-00009A240000}"/>
    <cellStyle name="Comma 2 2 16 2" xfId="1329" xr:uid="{00000000-0005-0000-0000-00009B240000}"/>
    <cellStyle name="Comma 2 2 16 2 2" xfId="15340" xr:uid="{00000000-0005-0000-0000-00009C240000}"/>
    <cellStyle name="Comma 2 2 16 2 2 2" xfId="15341" xr:uid="{00000000-0005-0000-0000-00009D240000}"/>
    <cellStyle name="Comma 2 2 16 2 2 3" xfId="15342" xr:uid="{00000000-0005-0000-0000-00009E240000}"/>
    <cellStyle name="Comma 2 2 16 2 2 4" xfId="15343" xr:uid="{00000000-0005-0000-0000-00009F240000}"/>
    <cellStyle name="Comma 2 2 16 2 3" xfId="15344" xr:uid="{00000000-0005-0000-0000-0000A0240000}"/>
    <cellStyle name="Comma 2 2 16 2 3 2" xfId="15345" xr:uid="{00000000-0005-0000-0000-0000A1240000}"/>
    <cellStyle name="Comma 2 2 16 2 4" xfId="15346" xr:uid="{00000000-0005-0000-0000-0000A2240000}"/>
    <cellStyle name="Comma 2 2 16 2 5" xfId="15347" xr:uid="{00000000-0005-0000-0000-0000A3240000}"/>
    <cellStyle name="Comma 2 2 16 2 6" xfId="15348" xr:uid="{00000000-0005-0000-0000-0000A4240000}"/>
    <cellStyle name="Comma 2 2 17" xfId="1330" xr:uid="{00000000-0005-0000-0000-0000A5240000}"/>
    <cellStyle name="Comma 2 2 17 2" xfId="1331" xr:uid="{00000000-0005-0000-0000-0000A6240000}"/>
    <cellStyle name="Comma 2 2 17 2 2" xfId="15349" xr:uid="{00000000-0005-0000-0000-0000A7240000}"/>
    <cellStyle name="Comma 2 2 17 2 2 2" xfId="15350" xr:uid="{00000000-0005-0000-0000-0000A8240000}"/>
    <cellStyle name="Comma 2 2 17 2 2 3" xfId="15351" xr:uid="{00000000-0005-0000-0000-0000A9240000}"/>
    <cellStyle name="Comma 2 2 17 2 2 4" xfId="15352" xr:uid="{00000000-0005-0000-0000-0000AA240000}"/>
    <cellStyle name="Comma 2 2 17 2 3" xfId="15353" xr:uid="{00000000-0005-0000-0000-0000AB240000}"/>
    <cellStyle name="Comma 2 2 17 2 3 2" xfId="15354" xr:uid="{00000000-0005-0000-0000-0000AC240000}"/>
    <cellStyle name="Comma 2 2 17 2 4" xfId="15355" xr:uid="{00000000-0005-0000-0000-0000AD240000}"/>
    <cellStyle name="Comma 2 2 17 2 5" xfId="15356" xr:uid="{00000000-0005-0000-0000-0000AE240000}"/>
    <cellStyle name="Comma 2 2 17 2 6" xfId="15357" xr:uid="{00000000-0005-0000-0000-0000AF240000}"/>
    <cellStyle name="Comma 2 2 18" xfId="1332" xr:uid="{00000000-0005-0000-0000-0000B0240000}"/>
    <cellStyle name="Comma 2 2 18 2" xfId="1333" xr:uid="{00000000-0005-0000-0000-0000B1240000}"/>
    <cellStyle name="Comma 2 2 18 2 2" xfId="15358" xr:uid="{00000000-0005-0000-0000-0000B2240000}"/>
    <cellStyle name="Comma 2 2 18 2 2 2" xfId="15359" xr:uid="{00000000-0005-0000-0000-0000B3240000}"/>
    <cellStyle name="Comma 2 2 18 2 2 3" xfId="15360" xr:uid="{00000000-0005-0000-0000-0000B4240000}"/>
    <cellStyle name="Comma 2 2 18 2 2 4" xfId="15361" xr:uid="{00000000-0005-0000-0000-0000B5240000}"/>
    <cellStyle name="Comma 2 2 18 2 3" xfId="15362" xr:uid="{00000000-0005-0000-0000-0000B6240000}"/>
    <cellStyle name="Comma 2 2 18 2 3 2" xfId="15363" xr:uid="{00000000-0005-0000-0000-0000B7240000}"/>
    <cellStyle name="Comma 2 2 18 2 4" xfId="15364" xr:uid="{00000000-0005-0000-0000-0000B8240000}"/>
    <cellStyle name="Comma 2 2 18 2 5" xfId="15365" xr:uid="{00000000-0005-0000-0000-0000B9240000}"/>
    <cellStyle name="Comma 2 2 18 2 6" xfId="15366" xr:uid="{00000000-0005-0000-0000-0000BA240000}"/>
    <cellStyle name="Comma 2 2 19" xfId="1334" xr:uid="{00000000-0005-0000-0000-0000BB240000}"/>
    <cellStyle name="Comma 2 2 19 2" xfId="1335" xr:uid="{00000000-0005-0000-0000-0000BC240000}"/>
    <cellStyle name="Comma 2 2 19 2 2" xfId="15367" xr:uid="{00000000-0005-0000-0000-0000BD240000}"/>
    <cellStyle name="Comma 2 2 19 2 2 2" xfId="15368" xr:uid="{00000000-0005-0000-0000-0000BE240000}"/>
    <cellStyle name="Comma 2 2 19 2 2 3" xfId="15369" xr:uid="{00000000-0005-0000-0000-0000BF240000}"/>
    <cellStyle name="Comma 2 2 19 2 2 4" xfId="15370" xr:uid="{00000000-0005-0000-0000-0000C0240000}"/>
    <cellStyle name="Comma 2 2 19 2 3" xfId="15371" xr:uid="{00000000-0005-0000-0000-0000C1240000}"/>
    <cellStyle name="Comma 2 2 19 2 3 2" xfId="15372" xr:uid="{00000000-0005-0000-0000-0000C2240000}"/>
    <cellStyle name="Comma 2 2 19 2 4" xfId="15373" xr:uid="{00000000-0005-0000-0000-0000C3240000}"/>
    <cellStyle name="Comma 2 2 19 2 5" xfId="15374" xr:uid="{00000000-0005-0000-0000-0000C4240000}"/>
    <cellStyle name="Comma 2 2 19 2 6" xfId="15375" xr:uid="{00000000-0005-0000-0000-0000C5240000}"/>
    <cellStyle name="Comma 2 2 2" xfId="1336" xr:uid="{00000000-0005-0000-0000-0000C6240000}"/>
    <cellStyle name="Comma 2 2 2 10" xfId="1337" xr:uid="{00000000-0005-0000-0000-0000C7240000}"/>
    <cellStyle name="Comma 2 2 2 10 2" xfId="1338" xr:uid="{00000000-0005-0000-0000-0000C8240000}"/>
    <cellStyle name="Comma 2 2 2 10 2 2" xfId="15376" xr:uid="{00000000-0005-0000-0000-0000C9240000}"/>
    <cellStyle name="Comma 2 2 2 10 3" xfId="1339" xr:uid="{00000000-0005-0000-0000-0000CA240000}"/>
    <cellStyle name="Comma 2 2 2 10 4" xfId="1340" xr:uid="{00000000-0005-0000-0000-0000CB240000}"/>
    <cellStyle name="Comma 2 2 2 10 5" xfId="1341" xr:uid="{00000000-0005-0000-0000-0000CC240000}"/>
    <cellStyle name="Comma 2 2 2 10 6" xfId="1342" xr:uid="{00000000-0005-0000-0000-0000CD240000}"/>
    <cellStyle name="Comma 2 2 2 11" xfId="1343" xr:uid="{00000000-0005-0000-0000-0000CE240000}"/>
    <cellStyle name="Comma 2 2 2 11 2" xfId="1344" xr:uid="{00000000-0005-0000-0000-0000CF240000}"/>
    <cellStyle name="Comma 2 2 2 11 2 2" xfId="15377" xr:uid="{00000000-0005-0000-0000-0000D0240000}"/>
    <cellStyle name="Comma 2 2 2 11 3" xfId="1345" xr:uid="{00000000-0005-0000-0000-0000D1240000}"/>
    <cellStyle name="Comma 2 2 2 11 4" xfId="1346" xr:uid="{00000000-0005-0000-0000-0000D2240000}"/>
    <cellStyle name="Comma 2 2 2 11 5" xfId="1347" xr:uid="{00000000-0005-0000-0000-0000D3240000}"/>
    <cellStyle name="Comma 2 2 2 11 6" xfId="1348" xr:uid="{00000000-0005-0000-0000-0000D4240000}"/>
    <cellStyle name="Comma 2 2 2 12" xfId="1349" xr:uid="{00000000-0005-0000-0000-0000D5240000}"/>
    <cellStyle name="Comma 2 2 2 12 2" xfId="15378" xr:uid="{00000000-0005-0000-0000-0000D6240000}"/>
    <cellStyle name="Comma 2 2 2 13" xfId="1350" xr:uid="{00000000-0005-0000-0000-0000D7240000}"/>
    <cellStyle name="Comma 2 2 2 14" xfId="1351" xr:uid="{00000000-0005-0000-0000-0000D8240000}"/>
    <cellStyle name="Comma 2 2 2 15" xfId="1352" xr:uid="{00000000-0005-0000-0000-0000D9240000}"/>
    <cellStyle name="Comma 2 2 2 16" xfId="1353" xr:uid="{00000000-0005-0000-0000-0000DA240000}"/>
    <cellStyle name="Comma 2 2 2 2" xfId="1354" xr:uid="{00000000-0005-0000-0000-0000DB240000}"/>
    <cellStyle name="Comma 2 2 2 2 2" xfId="1355" xr:uid="{00000000-0005-0000-0000-0000DC240000}"/>
    <cellStyle name="Comma 2 2 2 2 2 2" xfId="15379" xr:uid="{00000000-0005-0000-0000-0000DD240000}"/>
    <cellStyle name="Comma 2 2 2 2 3" xfId="1356" xr:uid="{00000000-0005-0000-0000-0000DE240000}"/>
    <cellStyle name="Comma 2 2 2 2 4" xfId="1357" xr:uid="{00000000-0005-0000-0000-0000DF240000}"/>
    <cellStyle name="Comma 2 2 2 2 5" xfId="1358" xr:uid="{00000000-0005-0000-0000-0000E0240000}"/>
    <cellStyle name="Comma 2 2 2 2 6" xfId="1359" xr:uid="{00000000-0005-0000-0000-0000E1240000}"/>
    <cellStyle name="Comma 2 2 2 3" xfId="1360" xr:uid="{00000000-0005-0000-0000-0000E2240000}"/>
    <cellStyle name="Comma 2 2 2 3 2" xfId="1361" xr:uid="{00000000-0005-0000-0000-0000E3240000}"/>
    <cellStyle name="Comma 2 2 2 3 2 2" xfId="15380" xr:uid="{00000000-0005-0000-0000-0000E4240000}"/>
    <cellStyle name="Comma 2 2 2 3 3" xfId="1362" xr:uid="{00000000-0005-0000-0000-0000E5240000}"/>
    <cellStyle name="Comma 2 2 2 3 4" xfId="1363" xr:uid="{00000000-0005-0000-0000-0000E6240000}"/>
    <cellStyle name="Comma 2 2 2 3 5" xfId="1364" xr:uid="{00000000-0005-0000-0000-0000E7240000}"/>
    <cellStyle name="Comma 2 2 2 3 6" xfId="1365" xr:uid="{00000000-0005-0000-0000-0000E8240000}"/>
    <cellStyle name="Comma 2 2 2 4" xfId="1366" xr:uid="{00000000-0005-0000-0000-0000E9240000}"/>
    <cellStyle name="Comma 2 2 2 4 2" xfId="1367" xr:uid="{00000000-0005-0000-0000-0000EA240000}"/>
    <cellStyle name="Comma 2 2 2 4 2 2" xfId="15381" xr:uid="{00000000-0005-0000-0000-0000EB240000}"/>
    <cellStyle name="Comma 2 2 2 4 3" xfId="1368" xr:uid="{00000000-0005-0000-0000-0000EC240000}"/>
    <cellStyle name="Comma 2 2 2 4 4" xfId="1369" xr:uid="{00000000-0005-0000-0000-0000ED240000}"/>
    <cellStyle name="Comma 2 2 2 4 5" xfId="1370" xr:uid="{00000000-0005-0000-0000-0000EE240000}"/>
    <cellStyle name="Comma 2 2 2 4 6" xfId="1371" xr:uid="{00000000-0005-0000-0000-0000EF240000}"/>
    <cellStyle name="Comma 2 2 2 5" xfId="1372" xr:uid="{00000000-0005-0000-0000-0000F0240000}"/>
    <cellStyle name="Comma 2 2 2 5 2" xfId="1373" xr:uid="{00000000-0005-0000-0000-0000F1240000}"/>
    <cellStyle name="Comma 2 2 2 5 2 2" xfId="15382" xr:uid="{00000000-0005-0000-0000-0000F2240000}"/>
    <cellStyle name="Comma 2 2 2 5 3" xfId="1374" xr:uid="{00000000-0005-0000-0000-0000F3240000}"/>
    <cellStyle name="Comma 2 2 2 5 4" xfId="1375" xr:uid="{00000000-0005-0000-0000-0000F4240000}"/>
    <cellStyle name="Comma 2 2 2 5 5" xfId="1376" xr:uid="{00000000-0005-0000-0000-0000F5240000}"/>
    <cellStyle name="Comma 2 2 2 5 6" xfId="1377" xr:uid="{00000000-0005-0000-0000-0000F6240000}"/>
    <cellStyle name="Comma 2 2 2 6" xfId="1378" xr:uid="{00000000-0005-0000-0000-0000F7240000}"/>
    <cellStyle name="Comma 2 2 2 6 2" xfId="1379" xr:uid="{00000000-0005-0000-0000-0000F8240000}"/>
    <cellStyle name="Comma 2 2 2 6 2 2" xfId="15383" xr:uid="{00000000-0005-0000-0000-0000F9240000}"/>
    <cellStyle name="Comma 2 2 2 6 3" xfId="1380" xr:uid="{00000000-0005-0000-0000-0000FA240000}"/>
    <cellStyle name="Comma 2 2 2 6 4" xfId="1381" xr:uid="{00000000-0005-0000-0000-0000FB240000}"/>
    <cellStyle name="Comma 2 2 2 6 5" xfId="1382" xr:uid="{00000000-0005-0000-0000-0000FC240000}"/>
    <cellStyle name="Comma 2 2 2 6 6" xfId="1383" xr:uid="{00000000-0005-0000-0000-0000FD240000}"/>
    <cellStyle name="Comma 2 2 2 7" xfId="1384" xr:uid="{00000000-0005-0000-0000-0000FE240000}"/>
    <cellStyle name="Comma 2 2 2 7 2" xfId="1385" xr:uid="{00000000-0005-0000-0000-0000FF240000}"/>
    <cellStyle name="Comma 2 2 2 7 2 2" xfId="15384" xr:uid="{00000000-0005-0000-0000-000000250000}"/>
    <cellStyle name="Comma 2 2 2 7 3" xfId="1386" xr:uid="{00000000-0005-0000-0000-000001250000}"/>
    <cellStyle name="Comma 2 2 2 7 4" xfId="1387" xr:uid="{00000000-0005-0000-0000-000002250000}"/>
    <cellStyle name="Comma 2 2 2 7 5" xfId="1388" xr:uid="{00000000-0005-0000-0000-000003250000}"/>
    <cellStyle name="Comma 2 2 2 7 6" xfId="1389" xr:uid="{00000000-0005-0000-0000-000004250000}"/>
    <cellStyle name="Comma 2 2 2 8" xfId="1390" xr:uid="{00000000-0005-0000-0000-000005250000}"/>
    <cellStyle name="Comma 2 2 2 8 2" xfId="1391" xr:uid="{00000000-0005-0000-0000-000006250000}"/>
    <cellStyle name="Comma 2 2 2 8 2 2" xfId="15385" xr:uid="{00000000-0005-0000-0000-000007250000}"/>
    <cellStyle name="Comma 2 2 2 8 3" xfId="1392" xr:uid="{00000000-0005-0000-0000-000008250000}"/>
    <cellStyle name="Comma 2 2 2 8 4" xfId="1393" xr:uid="{00000000-0005-0000-0000-000009250000}"/>
    <cellStyle name="Comma 2 2 2 8 5" xfId="1394" xr:uid="{00000000-0005-0000-0000-00000A250000}"/>
    <cellStyle name="Comma 2 2 2 8 6" xfId="1395" xr:uid="{00000000-0005-0000-0000-00000B250000}"/>
    <cellStyle name="Comma 2 2 2 9" xfId="1396" xr:uid="{00000000-0005-0000-0000-00000C250000}"/>
    <cellStyle name="Comma 2 2 2 9 2" xfId="1397" xr:uid="{00000000-0005-0000-0000-00000D250000}"/>
    <cellStyle name="Comma 2 2 2 9 2 2" xfId="15386" xr:uid="{00000000-0005-0000-0000-00000E250000}"/>
    <cellStyle name="Comma 2 2 2 9 3" xfId="1398" xr:uid="{00000000-0005-0000-0000-00000F250000}"/>
    <cellStyle name="Comma 2 2 2 9 4" xfId="1399" xr:uid="{00000000-0005-0000-0000-000010250000}"/>
    <cellStyle name="Comma 2 2 2 9 5" xfId="1400" xr:uid="{00000000-0005-0000-0000-000011250000}"/>
    <cellStyle name="Comma 2 2 2 9 6" xfId="1401" xr:uid="{00000000-0005-0000-0000-000012250000}"/>
    <cellStyle name="Comma 2 2 20" xfId="1402" xr:uid="{00000000-0005-0000-0000-000013250000}"/>
    <cellStyle name="Comma 2 2 20 2" xfId="1403" xr:uid="{00000000-0005-0000-0000-000014250000}"/>
    <cellStyle name="Comma 2 2 20 2 2" xfId="15387" xr:uid="{00000000-0005-0000-0000-000015250000}"/>
    <cellStyle name="Comma 2 2 20 2 2 2" xfId="15388" xr:uid="{00000000-0005-0000-0000-000016250000}"/>
    <cellStyle name="Comma 2 2 20 2 2 3" xfId="15389" xr:uid="{00000000-0005-0000-0000-000017250000}"/>
    <cellStyle name="Comma 2 2 20 2 2 4" xfId="15390" xr:uid="{00000000-0005-0000-0000-000018250000}"/>
    <cellStyle name="Comma 2 2 20 2 3" xfId="15391" xr:uid="{00000000-0005-0000-0000-000019250000}"/>
    <cellStyle name="Comma 2 2 20 2 3 2" xfId="15392" xr:uid="{00000000-0005-0000-0000-00001A250000}"/>
    <cellStyle name="Comma 2 2 20 2 4" xfId="15393" xr:uid="{00000000-0005-0000-0000-00001B250000}"/>
    <cellStyle name="Comma 2 2 20 2 5" xfId="15394" xr:uid="{00000000-0005-0000-0000-00001C250000}"/>
    <cellStyle name="Comma 2 2 20 2 6" xfId="15395" xr:uid="{00000000-0005-0000-0000-00001D250000}"/>
    <cellStyle name="Comma 2 2 21" xfId="1404" xr:uid="{00000000-0005-0000-0000-00001E250000}"/>
    <cellStyle name="Comma 2 2 21 2" xfId="1405" xr:uid="{00000000-0005-0000-0000-00001F250000}"/>
    <cellStyle name="Comma 2 2 21 2 2" xfId="15396" xr:uid="{00000000-0005-0000-0000-000020250000}"/>
    <cellStyle name="Comma 2 2 21 2 2 2" xfId="15397" xr:uid="{00000000-0005-0000-0000-000021250000}"/>
    <cellStyle name="Comma 2 2 21 2 2 3" xfId="15398" xr:uid="{00000000-0005-0000-0000-000022250000}"/>
    <cellStyle name="Comma 2 2 21 2 2 4" xfId="15399" xr:uid="{00000000-0005-0000-0000-000023250000}"/>
    <cellStyle name="Comma 2 2 21 2 3" xfId="15400" xr:uid="{00000000-0005-0000-0000-000024250000}"/>
    <cellStyle name="Comma 2 2 21 2 3 2" xfId="15401" xr:uid="{00000000-0005-0000-0000-000025250000}"/>
    <cellStyle name="Comma 2 2 21 2 4" xfId="15402" xr:uid="{00000000-0005-0000-0000-000026250000}"/>
    <cellStyle name="Comma 2 2 21 2 5" xfId="15403" xr:uid="{00000000-0005-0000-0000-000027250000}"/>
    <cellStyle name="Comma 2 2 21 2 6" xfId="15404" xr:uid="{00000000-0005-0000-0000-000028250000}"/>
    <cellStyle name="Comma 2 2 22" xfId="1406" xr:uid="{00000000-0005-0000-0000-000029250000}"/>
    <cellStyle name="Comma 2 2 22 2" xfId="1407" xr:uid="{00000000-0005-0000-0000-00002A250000}"/>
    <cellStyle name="Comma 2 2 22 2 2" xfId="15405" xr:uid="{00000000-0005-0000-0000-00002B250000}"/>
    <cellStyle name="Comma 2 2 22 2 2 2" xfId="15406" xr:uid="{00000000-0005-0000-0000-00002C250000}"/>
    <cellStyle name="Comma 2 2 22 2 2 3" xfId="15407" xr:uid="{00000000-0005-0000-0000-00002D250000}"/>
    <cellStyle name="Comma 2 2 22 2 2 4" xfId="15408" xr:uid="{00000000-0005-0000-0000-00002E250000}"/>
    <cellStyle name="Comma 2 2 22 2 3" xfId="15409" xr:uid="{00000000-0005-0000-0000-00002F250000}"/>
    <cellStyle name="Comma 2 2 22 2 3 2" xfId="15410" xr:uid="{00000000-0005-0000-0000-000030250000}"/>
    <cellStyle name="Comma 2 2 22 2 4" xfId="15411" xr:uid="{00000000-0005-0000-0000-000031250000}"/>
    <cellStyle name="Comma 2 2 22 2 5" xfId="15412" xr:uid="{00000000-0005-0000-0000-000032250000}"/>
    <cellStyle name="Comma 2 2 22 2 6" xfId="15413" xr:uid="{00000000-0005-0000-0000-000033250000}"/>
    <cellStyle name="Comma 2 2 23" xfId="1408" xr:uid="{00000000-0005-0000-0000-000034250000}"/>
    <cellStyle name="Comma 2 2 23 2" xfId="1409" xr:uid="{00000000-0005-0000-0000-000035250000}"/>
    <cellStyle name="Comma 2 2 23 2 2" xfId="15414" xr:uid="{00000000-0005-0000-0000-000036250000}"/>
    <cellStyle name="Comma 2 2 23 2 2 2" xfId="15415" xr:uid="{00000000-0005-0000-0000-000037250000}"/>
    <cellStyle name="Comma 2 2 23 2 2 3" xfId="15416" xr:uid="{00000000-0005-0000-0000-000038250000}"/>
    <cellStyle name="Comma 2 2 23 2 2 4" xfId="15417" xr:uid="{00000000-0005-0000-0000-000039250000}"/>
    <cellStyle name="Comma 2 2 23 2 3" xfId="15418" xr:uid="{00000000-0005-0000-0000-00003A250000}"/>
    <cellStyle name="Comma 2 2 23 2 3 2" xfId="15419" xr:uid="{00000000-0005-0000-0000-00003B250000}"/>
    <cellStyle name="Comma 2 2 23 2 4" xfId="15420" xr:uid="{00000000-0005-0000-0000-00003C250000}"/>
    <cellStyle name="Comma 2 2 23 2 5" xfId="15421" xr:uid="{00000000-0005-0000-0000-00003D250000}"/>
    <cellStyle name="Comma 2 2 23 2 6" xfId="15422" xr:uid="{00000000-0005-0000-0000-00003E250000}"/>
    <cellStyle name="Comma 2 2 24" xfId="1410" xr:uid="{00000000-0005-0000-0000-00003F250000}"/>
    <cellStyle name="Comma 2 2 24 2" xfId="1411" xr:uid="{00000000-0005-0000-0000-000040250000}"/>
    <cellStyle name="Comma 2 2 24 2 2" xfId="15423" xr:uid="{00000000-0005-0000-0000-000041250000}"/>
    <cellStyle name="Comma 2 2 24 2 2 2" xfId="15424" xr:uid="{00000000-0005-0000-0000-000042250000}"/>
    <cellStyle name="Comma 2 2 24 2 2 3" xfId="15425" xr:uid="{00000000-0005-0000-0000-000043250000}"/>
    <cellStyle name="Comma 2 2 24 2 2 4" xfId="15426" xr:uid="{00000000-0005-0000-0000-000044250000}"/>
    <cellStyle name="Comma 2 2 24 2 3" xfId="15427" xr:uid="{00000000-0005-0000-0000-000045250000}"/>
    <cellStyle name="Comma 2 2 24 2 3 2" xfId="15428" xr:uid="{00000000-0005-0000-0000-000046250000}"/>
    <cellStyle name="Comma 2 2 24 2 4" xfId="15429" xr:uid="{00000000-0005-0000-0000-000047250000}"/>
    <cellStyle name="Comma 2 2 24 2 5" xfId="15430" xr:uid="{00000000-0005-0000-0000-000048250000}"/>
    <cellStyle name="Comma 2 2 24 2 6" xfId="15431" xr:uid="{00000000-0005-0000-0000-000049250000}"/>
    <cellStyle name="Comma 2 2 25" xfId="1412" xr:uid="{00000000-0005-0000-0000-00004A250000}"/>
    <cellStyle name="Comma 2 2 25 2" xfId="1413" xr:uid="{00000000-0005-0000-0000-00004B250000}"/>
    <cellStyle name="Comma 2 2 25 2 2" xfId="15432" xr:uid="{00000000-0005-0000-0000-00004C250000}"/>
    <cellStyle name="Comma 2 2 25 2 2 2" xfId="15433" xr:uid="{00000000-0005-0000-0000-00004D250000}"/>
    <cellStyle name="Comma 2 2 25 2 2 3" xfId="15434" xr:uid="{00000000-0005-0000-0000-00004E250000}"/>
    <cellStyle name="Comma 2 2 25 2 2 4" xfId="15435" xr:uid="{00000000-0005-0000-0000-00004F250000}"/>
    <cellStyle name="Comma 2 2 25 2 3" xfId="15436" xr:uid="{00000000-0005-0000-0000-000050250000}"/>
    <cellStyle name="Comma 2 2 25 2 3 2" xfId="15437" xr:uid="{00000000-0005-0000-0000-000051250000}"/>
    <cellStyle name="Comma 2 2 25 2 4" xfId="15438" xr:uid="{00000000-0005-0000-0000-000052250000}"/>
    <cellStyle name="Comma 2 2 25 2 5" xfId="15439" xr:uid="{00000000-0005-0000-0000-000053250000}"/>
    <cellStyle name="Comma 2 2 25 2 6" xfId="15440" xr:uid="{00000000-0005-0000-0000-000054250000}"/>
    <cellStyle name="Comma 2 2 26" xfId="1414" xr:uid="{00000000-0005-0000-0000-000055250000}"/>
    <cellStyle name="Comma 2 2 26 2" xfId="1415" xr:uid="{00000000-0005-0000-0000-000056250000}"/>
    <cellStyle name="Comma 2 2 26 2 2" xfId="15441" xr:uid="{00000000-0005-0000-0000-000057250000}"/>
    <cellStyle name="Comma 2 2 26 2 2 2" xfId="15442" xr:uid="{00000000-0005-0000-0000-000058250000}"/>
    <cellStyle name="Comma 2 2 26 2 2 3" xfId="15443" xr:uid="{00000000-0005-0000-0000-000059250000}"/>
    <cellStyle name="Comma 2 2 26 2 2 4" xfId="15444" xr:uid="{00000000-0005-0000-0000-00005A250000}"/>
    <cellStyle name="Comma 2 2 26 2 3" xfId="15445" xr:uid="{00000000-0005-0000-0000-00005B250000}"/>
    <cellStyle name="Comma 2 2 26 2 3 2" xfId="15446" xr:uid="{00000000-0005-0000-0000-00005C250000}"/>
    <cellStyle name="Comma 2 2 26 2 4" xfId="15447" xr:uid="{00000000-0005-0000-0000-00005D250000}"/>
    <cellStyle name="Comma 2 2 26 2 5" xfId="15448" xr:uid="{00000000-0005-0000-0000-00005E250000}"/>
    <cellStyle name="Comma 2 2 26 2 6" xfId="15449" xr:uid="{00000000-0005-0000-0000-00005F250000}"/>
    <cellStyle name="Comma 2 2 27" xfId="1416" xr:uid="{00000000-0005-0000-0000-000060250000}"/>
    <cellStyle name="Comma 2 2 27 2" xfId="1417" xr:uid="{00000000-0005-0000-0000-000061250000}"/>
    <cellStyle name="Comma 2 2 27 2 2" xfId="15450" xr:uid="{00000000-0005-0000-0000-000062250000}"/>
    <cellStyle name="Comma 2 2 27 2 2 2" xfId="15451" xr:uid="{00000000-0005-0000-0000-000063250000}"/>
    <cellStyle name="Comma 2 2 27 2 2 3" xfId="15452" xr:uid="{00000000-0005-0000-0000-000064250000}"/>
    <cellStyle name="Comma 2 2 27 2 2 4" xfId="15453" xr:uid="{00000000-0005-0000-0000-000065250000}"/>
    <cellStyle name="Comma 2 2 27 2 3" xfId="15454" xr:uid="{00000000-0005-0000-0000-000066250000}"/>
    <cellStyle name="Comma 2 2 27 2 3 2" xfId="15455" xr:uid="{00000000-0005-0000-0000-000067250000}"/>
    <cellStyle name="Comma 2 2 27 2 4" xfId="15456" xr:uid="{00000000-0005-0000-0000-000068250000}"/>
    <cellStyle name="Comma 2 2 27 2 5" xfId="15457" xr:uid="{00000000-0005-0000-0000-000069250000}"/>
    <cellStyle name="Comma 2 2 27 2 6" xfId="15458" xr:uid="{00000000-0005-0000-0000-00006A250000}"/>
    <cellStyle name="Comma 2 2 28" xfId="1418" xr:uid="{00000000-0005-0000-0000-00006B250000}"/>
    <cellStyle name="Comma 2 2 28 2" xfId="1419" xr:uid="{00000000-0005-0000-0000-00006C250000}"/>
    <cellStyle name="Comma 2 2 28 2 2" xfId="15459" xr:uid="{00000000-0005-0000-0000-00006D250000}"/>
    <cellStyle name="Comma 2 2 28 2 2 2" xfId="15460" xr:uid="{00000000-0005-0000-0000-00006E250000}"/>
    <cellStyle name="Comma 2 2 28 2 2 3" xfId="15461" xr:uid="{00000000-0005-0000-0000-00006F250000}"/>
    <cellStyle name="Comma 2 2 28 2 2 4" xfId="15462" xr:uid="{00000000-0005-0000-0000-000070250000}"/>
    <cellStyle name="Comma 2 2 28 2 3" xfId="15463" xr:uid="{00000000-0005-0000-0000-000071250000}"/>
    <cellStyle name="Comma 2 2 28 2 3 2" xfId="15464" xr:uid="{00000000-0005-0000-0000-000072250000}"/>
    <cellStyle name="Comma 2 2 28 2 4" xfId="15465" xr:uid="{00000000-0005-0000-0000-000073250000}"/>
    <cellStyle name="Comma 2 2 28 2 5" xfId="15466" xr:uid="{00000000-0005-0000-0000-000074250000}"/>
    <cellStyle name="Comma 2 2 28 2 6" xfId="15467" xr:uid="{00000000-0005-0000-0000-000075250000}"/>
    <cellStyle name="Comma 2 2 29" xfId="1420" xr:uid="{00000000-0005-0000-0000-000076250000}"/>
    <cellStyle name="Comma 2 2 29 2" xfId="1421" xr:uid="{00000000-0005-0000-0000-000077250000}"/>
    <cellStyle name="Comma 2 2 29 2 2" xfId="15468" xr:uid="{00000000-0005-0000-0000-000078250000}"/>
    <cellStyle name="Comma 2 2 29 2 2 2" xfId="15469" xr:uid="{00000000-0005-0000-0000-000079250000}"/>
    <cellStyle name="Comma 2 2 29 2 2 3" xfId="15470" xr:uid="{00000000-0005-0000-0000-00007A250000}"/>
    <cellStyle name="Comma 2 2 29 2 2 4" xfId="15471" xr:uid="{00000000-0005-0000-0000-00007B250000}"/>
    <cellStyle name="Comma 2 2 29 2 3" xfId="15472" xr:uid="{00000000-0005-0000-0000-00007C250000}"/>
    <cellStyle name="Comma 2 2 29 2 3 2" xfId="15473" xr:uid="{00000000-0005-0000-0000-00007D250000}"/>
    <cellStyle name="Comma 2 2 29 2 4" xfId="15474" xr:uid="{00000000-0005-0000-0000-00007E250000}"/>
    <cellStyle name="Comma 2 2 29 2 5" xfId="15475" xr:uid="{00000000-0005-0000-0000-00007F250000}"/>
    <cellStyle name="Comma 2 2 29 2 6" xfId="15476" xr:uid="{00000000-0005-0000-0000-000080250000}"/>
    <cellStyle name="Comma 2 2 3" xfId="1422" xr:uid="{00000000-0005-0000-0000-000081250000}"/>
    <cellStyle name="Comma 2 2 3 10" xfId="1423" xr:uid="{00000000-0005-0000-0000-000082250000}"/>
    <cellStyle name="Comma 2 2 3 10 2" xfId="1424" xr:uid="{00000000-0005-0000-0000-000083250000}"/>
    <cellStyle name="Comma 2 2 3 10 2 2" xfId="15477" xr:uid="{00000000-0005-0000-0000-000084250000}"/>
    <cellStyle name="Comma 2 2 3 10 2 2 2" xfId="15478" xr:uid="{00000000-0005-0000-0000-000085250000}"/>
    <cellStyle name="Comma 2 2 3 10 2 2 3" xfId="15479" xr:uid="{00000000-0005-0000-0000-000086250000}"/>
    <cellStyle name="Comma 2 2 3 10 2 2 4" xfId="15480" xr:uid="{00000000-0005-0000-0000-000087250000}"/>
    <cellStyle name="Comma 2 2 3 10 2 3" xfId="15481" xr:uid="{00000000-0005-0000-0000-000088250000}"/>
    <cellStyle name="Comma 2 2 3 10 2 3 2" xfId="15482" xr:uid="{00000000-0005-0000-0000-000089250000}"/>
    <cellStyle name="Comma 2 2 3 10 2 4" xfId="15483" xr:uid="{00000000-0005-0000-0000-00008A250000}"/>
    <cellStyle name="Comma 2 2 3 10 2 5" xfId="15484" xr:uid="{00000000-0005-0000-0000-00008B250000}"/>
    <cellStyle name="Comma 2 2 3 10 2 6" xfId="15485" xr:uid="{00000000-0005-0000-0000-00008C250000}"/>
    <cellStyle name="Comma 2 2 3 11" xfId="1425" xr:uid="{00000000-0005-0000-0000-00008D250000}"/>
    <cellStyle name="Comma 2 2 3 11 2" xfId="1426" xr:uid="{00000000-0005-0000-0000-00008E250000}"/>
    <cellStyle name="Comma 2 2 3 11 2 2" xfId="15486" xr:uid="{00000000-0005-0000-0000-00008F250000}"/>
    <cellStyle name="Comma 2 2 3 11 2 2 2" xfId="15487" xr:uid="{00000000-0005-0000-0000-000090250000}"/>
    <cellStyle name="Comma 2 2 3 11 2 2 3" xfId="15488" xr:uid="{00000000-0005-0000-0000-000091250000}"/>
    <cellStyle name="Comma 2 2 3 11 2 2 4" xfId="15489" xr:uid="{00000000-0005-0000-0000-000092250000}"/>
    <cellStyle name="Comma 2 2 3 11 2 3" xfId="15490" xr:uid="{00000000-0005-0000-0000-000093250000}"/>
    <cellStyle name="Comma 2 2 3 11 2 3 2" xfId="15491" xr:uid="{00000000-0005-0000-0000-000094250000}"/>
    <cellStyle name="Comma 2 2 3 11 2 4" xfId="15492" xr:uid="{00000000-0005-0000-0000-000095250000}"/>
    <cellStyle name="Comma 2 2 3 11 2 5" xfId="15493" xr:uid="{00000000-0005-0000-0000-000096250000}"/>
    <cellStyle name="Comma 2 2 3 11 2 6" xfId="15494" xr:uid="{00000000-0005-0000-0000-000097250000}"/>
    <cellStyle name="Comma 2 2 3 12" xfId="1427" xr:uid="{00000000-0005-0000-0000-000098250000}"/>
    <cellStyle name="Comma 2 2 3 12 2" xfId="1428" xr:uid="{00000000-0005-0000-0000-000099250000}"/>
    <cellStyle name="Comma 2 2 3 12 2 2" xfId="15495" xr:uid="{00000000-0005-0000-0000-00009A250000}"/>
    <cellStyle name="Comma 2 2 3 12 2 2 2" xfId="15496" xr:uid="{00000000-0005-0000-0000-00009B250000}"/>
    <cellStyle name="Comma 2 2 3 12 2 2 3" xfId="15497" xr:uid="{00000000-0005-0000-0000-00009C250000}"/>
    <cellStyle name="Comma 2 2 3 12 2 2 4" xfId="15498" xr:uid="{00000000-0005-0000-0000-00009D250000}"/>
    <cellStyle name="Comma 2 2 3 12 2 3" xfId="15499" xr:uid="{00000000-0005-0000-0000-00009E250000}"/>
    <cellStyle name="Comma 2 2 3 12 2 3 2" xfId="15500" xr:uid="{00000000-0005-0000-0000-00009F250000}"/>
    <cellStyle name="Comma 2 2 3 12 2 4" xfId="15501" xr:uid="{00000000-0005-0000-0000-0000A0250000}"/>
    <cellStyle name="Comma 2 2 3 12 2 5" xfId="15502" xr:uid="{00000000-0005-0000-0000-0000A1250000}"/>
    <cellStyle name="Comma 2 2 3 12 2 6" xfId="15503" xr:uid="{00000000-0005-0000-0000-0000A2250000}"/>
    <cellStyle name="Comma 2 2 3 13" xfId="1429" xr:uid="{00000000-0005-0000-0000-0000A3250000}"/>
    <cellStyle name="Comma 2 2 3 13 2" xfId="1430" xr:uid="{00000000-0005-0000-0000-0000A4250000}"/>
    <cellStyle name="Comma 2 2 3 13 2 2" xfId="15504" xr:uid="{00000000-0005-0000-0000-0000A5250000}"/>
    <cellStyle name="Comma 2 2 3 13 2 2 2" xfId="15505" xr:uid="{00000000-0005-0000-0000-0000A6250000}"/>
    <cellStyle name="Comma 2 2 3 13 2 2 3" xfId="15506" xr:uid="{00000000-0005-0000-0000-0000A7250000}"/>
    <cellStyle name="Comma 2 2 3 13 2 2 4" xfId="15507" xr:uid="{00000000-0005-0000-0000-0000A8250000}"/>
    <cellStyle name="Comma 2 2 3 13 2 3" xfId="15508" xr:uid="{00000000-0005-0000-0000-0000A9250000}"/>
    <cellStyle name="Comma 2 2 3 13 2 3 2" xfId="15509" xr:uid="{00000000-0005-0000-0000-0000AA250000}"/>
    <cellStyle name="Comma 2 2 3 13 2 4" xfId="15510" xr:uid="{00000000-0005-0000-0000-0000AB250000}"/>
    <cellStyle name="Comma 2 2 3 13 2 5" xfId="15511" xr:uid="{00000000-0005-0000-0000-0000AC250000}"/>
    <cellStyle name="Comma 2 2 3 13 2 6" xfId="15512" xr:uid="{00000000-0005-0000-0000-0000AD250000}"/>
    <cellStyle name="Comma 2 2 3 14" xfId="1431" xr:uid="{00000000-0005-0000-0000-0000AE250000}"/>
    <cellStyle name="Comma 2 2 3 14 2" xfId="1432" xr:uid="{00000000-0005-0000-0000-0000AF250000}"/>
    <cellStyle name="Comma 2 2 3 14 2 2" xfId="15513" xr:uid="{00000000-0005-0000-0000-0000B0250000}"/>
    <cellStyle name="Comma 2 2 3 14 2 2 2" xfId="15514" xr:uid="{00000000-0005-0000-0000-0000B1250000}"/>
    <cellStyle name="Comma 2 2 3 14 2 2 3" xfId="15515" xr:uid="{00000000-0005-0000-0000-0000B2250000}"/>
    <cellStyle name="Comma 2 2 3 14 2 2 4" xfId="15516" xr:uid="{00000000-0005-0000-0000-0000B3250000}"/>
    <cellStyle name="Comma 2 2 3 14 2 3" xfId="15517" xr:uid="{00000000-0005-0000-0000-0000B4250000}"/>
    <cellStyle name="Comma 2 2 3 14 2 3 2" xfId="15518" xr:uid="{00000000-0005-0000-0000-0000B5250000}"/>
    <cellStyle name="Comma 2 2 3 14 2 4" xfId="15519" xr:uid="{00000000-0005-0000-0000-0000B6250000}"/>
    <cellStyle name="Comma 2 2 3 14 2 5" xfId="15520" xr:uid="{00000000-0005-0000-0000-0000B7250000}"/>
    <cellStyle name="Comma 2 2 3 14 2 6" xfId="15521" xr:uid="{00000000-0005-0000-0000-0000B8250000}"/>
    <cellStyle name="Comma 2 2 3 15" xfId="1433" xr:uid="{00000000-0005-0000-0000-0000B9250000}"/>
    <cellStyle name="Comma 2 2 3 15 2" xfId="1434" xr:uid="{00000000-0005-0000-0000-0000BA250000}"/>
    <cellStyle name="Comma 2 2 3 15 2 2" xfId="15522" xr:uid="{00000000-0005-0000-0000-0000BB250000}"/>
    <cellStyle name="Comma 2 2 3 15 2 2 2" xfId="15523" xr:uid="{00000000-0005-0000-0000-0000BC250000}"/>
    <cellStyle name="Comma 2 2 3 15 2 2 3" xfId="15524" xr:uid="{00000000-0005-0000-0000-0000BD250000}"/>
    <cellStyle name="Comma 2 2 3 15 2 2 4" xfId="15525" xr:uid="{00000000-0005-0000-0000-0000BE250000}"/>
    <cellStyle name="Comma 2 2 3 15 2 3" xfId="15526" xr:uid="{00000000-0005-0000-0000-0000BF250000}"/>
    <cellStyle name="Comma 2 2 3 15 2 3 2" xfId="15527" xr:uid="{00000000-0005-0000-0000-0000C0250000}"/>
    <cellStyle name="Comma 2 2 3 15 2 4" xfId="15528" xr:uid="{00000000-0005-0000-0000-0000C1250000}"/>
    <cellStyle name="Comma 2 2 3 15 2 5" xfId="15529" xr:uid="{00000000-0005-0000-0000-0000C2250000}"/>
    <cellStyle name="Comma 2 2 3 15 2 6" xfId="15530" xr:uid="{00000000-0005-0000-0000-0000C3250000}"/>
    <cellStyle name="Comma 2 2 3 16" xfId="1435" xr:uid="{00000000-0005-0000-0000-0000C4250000}"/>
    <cellStyle name="Comma 2 2 3 16 2" xfId="1436" xr:uid="{00000000-0005-0000-0000-0000C5250000}"/>
    <cellStyle name="Comma 2 2 3 16 2 2" xfId="15531" xr:uid="{00000000-0005-0000-0000-0000C6250000}"/>
    <cellStyle name="Comma 2 2 3 16 2 2 2" xfId="15532" xr:uid="{00000000-0005-0000-0000-0000C7250000}"/>
    <cellStyle name="Comma 2 2 3 16 2 2 3" xfId="15533" xr:uid="{00000000-0005-0000-0000-0000C8250000}"/>
    <cellStyle name="Comma 2 2 3 16 2 2 4" xfId="15534" xr:uid="{00000000-0005-0000-0000-0000C9250000}"/>
    <cellStyle name="Comma 2 2 3 16 2 3" xfId="15535" xr:uid="{00000000-0005-0000-0000-0000CA250000}"/>
    <cellStyle name="Comma 2 2 3 16 2 3 2" xfId="15536" xr:uid="{00000000-0005-0000-0000-0000CB250000}"/>
    <cellStyle name="Comma 2 2 3 16 2 4" xfId="15537" xr:uid="{00000000-0005-0000-0000-0000CC250000}"/>
    <cellStyle name="Comma 2 2 3 16 2 5" xfId="15538" xr:uid="{00000000-0005-0000-0000-0000CD250000}"/>
    <cellStyle name="Comma 2 2 3 16 2 6" xfId="15539" xr:uid="{00000000-0005-0000-0000-0000CE250000}"/>
    <cellStyle name="Comma 2 2 3 17" xfId="1437" xr:uid="{00000000-0005-0000-0000-0000CF250000}"/>
    <cellStyle name="Comma 2 2 3 17 2" xfId="1438" xr:uid="{00000000-0005-0000-0000-0000D0250000}"/>
    <cellStyle name="Comma 2 2 3 17 2 2" xfId="15540" xr:uid="{00000000-0005-0000-0000-0000D1250000}"/>
    <cellStyle name="Comma 2 2 3 17 2 2 2" xfId="15541" xr:uid="{00000000-0005-0000-0000-0000D2250000}"/>
    <cellStyle name="Comma 2 2 3 17 2 2 3" xfId="15542" xr:uid="{00000000-0005-0000-0000-0000D3250000}"/>
    <cellStyle name="Comma 2 2 3 17 2 2 4" xfId="15543" xr:uid="{00000000-0005-0000-0000-0000D4250000}"/>
    <cellStyle name="Comma 2 2 3 17 2 3" xfId="15544" xr:uid="{00000000-0005-0000-0000-0000D5250000}"/>
    <cellStyle name="Comma 2 2 3 17 2 3 2" xfId="15545" xr:uid="{00000000-0005-0000-0000-0000D6250000}"/>
    <cellStyle name="Comma 2 2 3 17 2 4" xfId="15546" xr:uid="{00000000-0005-0000-0000-0000D7250000}"/>
    <cellStyle name="Comma 2 2 3 17 2 5" xfId="15547" xr:uid="{00000000-0005-0000-0000-0000D8250000}"/>
    <cellStyle name="Comma 2 2 3 17 2 6" xfId="15548" xr:uid="{00000000-0005-0000-0000-0000D9250000}"/>
    <cellStyle name="Comma 2 2 3 18" xfId="1439" xr:uid="{00000000-0005-0000-0000-0000DA250000}"/>
    <cellStyle name="Comma 2 2 3 18 2" xfId="1440" xr:uid="{00000000-0005-0000-0000-0000DB250000}"/>
    <cellStyle name="Comma 2 2 3 18 2 2" xfId="15549" xr:uid="{00000000-0005-0000-0000-0000DC250000}"/>
    <cellStyle name="Comma 2 2 3 18 2 2 2" xfId="15550" xr:uid="{00000000-0005-0000-0000-0000DD250000}"/>
    <cellStyle name="Comma 2 2 3 18 2 2 3" xfId="15551" xr:uid="{00000000-0005-0000-0000-0000DE250000}"/>
    <cellStyle name="Comma 2 2 3 18 2 2 4" xfId="15552" xr:uid="{00000000-0005-0000-0000-0000DF250000}"/>
    <cellStyle name="Comma 2 2 3 18 2 3" xfId="15553" xr:uid="{00000000-0005-0000-0000-0000E0250000}"/>
    <cellStyle name="Comma 2 2 3 18 2 3 2" xfId="15554" xr:uid="{00000000-0005-0000-0000-0000E1250000}"/>
    <cellStyle name="Comma 2 2 3 18 2 4" xfId="15555" xr:uid="{00000000-0005-0000-0000-0000E2250000}"/>
    <cellStyle name="Comma 2 2 3 18 2 5" xfId="15556" xr:uid="{00000000-0005-0000-0000-0000E3250000}"/>
    <cellStyle name="Comma 2 2 3 18 2 6" xfId="15557" xr:uid="{00000000-0005-0000-0000-0000E4250000}"/>
    <cellStyle name="Comma 2 2 3 19" xfId="1441" xr:uid="{00000000-0005-0000-0000-0000E5250000}"/>
    <cellStyle name="Comma 2 2 3 19 2" xfId="1442" xr:uid="{00000000-0005-0000-0000-0000E6250000}"/>
    <cellStyle name="Comma 2 2 3 19 2 2" xfId="15558" xr:uid="{00000000-0005-0000-0000-0000E7250000}"/>
    <cellStyle name="Comma 2 2 3 19 2 2 2" xfId="15559" xr:uid="{00000000-0005-0000-0000-0000E8250000}"/>
    <cellStyle name="Comma 2 2 3 19 2 2 3" xfId="15560" xr:uid="{00000000-0005-0000-0000-0000E9250000}"/>
    <cellStyle name="Comma 2 2 3 19 2 2 4" xfId="15561" xr:uid="{00000000-0005-0000-0000-0000EA250000}"/>
    <cellStyle name="Comma 2 2 3 19 2 3" xfId="15562" xr:uid="{00000000-0005-0000-0000-0000EB250000}"/>
    <cellStyle name="Comma 2 2 3 19 2 3 2" xfId="15563" xr:uid="{00000000-0005-0000-0000-0000EC250000}"/>
    <cellStyle name="Comma 2 2 3 19 2 4" xfId="15564" xr:uid="{00000000-0005-0000-0000-0000ED250000}"/>
    <cellStyle name="Comma 2 2 3 19 2 5" xfId="15565" xr:uid="{00000000-0005-0000-0000-0000EE250000}"/>
    <cellStyle name="Comma 2 2 3 19 2 6" xfId="15566" xr:uid="{00000000-0005-0000-0000-0000EF250000}"/>
    <cellStyle name="Comma 2 2 3 2" xfId="1443" xr:uid="{00000000-0005-0000-0000-0000F0250000}"/>
    <cellStyle name="Comma 2 2 3 2 2" xfId="1444" xr:uid="{00000000-0005-0000-0000-0000F1250000}"/>
    <cellStyle name="Comma 2 2 3 2 2 2" xfId="15567" xr:uid="{00000000-0005-0000-0000-0000F2250000}"/>
    <cellStyle name="Comma 2 2 3 2 2 2 2" xfId="15568" xr:uid="{00000000-0005-0000-0000-0000F3250000}"/>
    <cellStyle name="Comma 2 2 3 2 2 2 3" xfId="15569" xr:uid="{00000000-0005-0000-0000-0000F4250000}"/>
    <cellStyle name="Comma 2 2 3 2 2 2 4" xfId="15570" xr:uid="{00000000-0005-0000-0000-0000F5250000}"/>
    <cellStyle name="Comma 2 2 3 2 2 3" xfId="15571" xr:uid="{00000000-0005-0000-0000-0000F6250000}"/>
    <cellStyle name="Comma 2 2 3 2 2 3 2" xfId="15572" xr:uid="{00000000-0005-0000-0000-0000F7250000}"/>
    <cellStyle name="Comma 2 2 3 2 2 4" xfId="15573" xr:uid="{00000000-0005-0000-0000-0000F8250000}"/>
    <cellStyle name="Comma 2 2 3 2 2 5" xfId="15574" xr:uid="{00000000-0005-0000-0000-0000F9250000}"/>
    <cellStyle name="Comma 2 2 3 2 2 6" xfId="15575" xr:uid="{00000000-0005-0000-0000-0000FA250000}"/>
    <cellStyle name="Comma 2 2 3 20" xfId="1445" xr:uid="{00000000-0005-0000-0000-0000FB250000}"/>
    <cellStyle name="Comma 2 2 3 20 2" xfId="15576" xr:uid="{00000000-0005-0000-0000-0000FC250000}"/>
    <cellStyle name="Comma 2 2 3 20 2 2" xfId="15577" xr:uid="{00000000-0005-0000-0000-0000FD250000}"/>
    <cellStyle name="Comma 2 2 3 20 3" xfId="15578" xr:uid="{00000000-0005-0000-0000-0000FE250000}"/>
    <cellStyle name="Comma 2 2 3 20 3 2" xfId="15579" xr:uid="{00000000-0005-0000-0000-0000FF250000}"/>
    <cellStyle name="Comma 2 2 3 21" xfId="1446" xr:uid="{00000000-0005-0000-0000-000000260000}"/>
    <cellStyle name="Comma 2 2 3 22" xfId="1447" xr:uid="{00000000-0005-0000-0000-000001260000}"/>
    <cellStyle name="Comma 2 2 3 23" xfId="1448" xr:uid="{00000000-0005-0000-0000-000002260000}"/>
    <cellStyle name="Comma 2 2 3 24" xfId="1449" xr:uid="{00000000-0005-0000-0000-000003260000}"/>
    <cellStyle name="Comma 2 2 3 3" xfId="1450" xr:uid="{00000000-0005-0000-0000-000004260000}"/>
    <cellStyle name="Comma 2 2 3 3 2" xfId="1451" xr:uid="{00000000-0005-0000-0000-000005260000}"/>
    <cellStyle name="Comma 2 2 3 3 2 2" xfId="15580" xr:uid="{00000000-0005-0000-0000-000006260000}"/>
    <cellStyle name="Comma 2 2 3 3 2 2 2" xfId="15581" xr:uid="{00000000-0005-0000-0000-000007260000}"/>
    <cellStyle name="Comma 2 2 3 3 2 2 3" xfId="15582" xr:uid="{00000000-0005-0000-0000-000008260000}"/>
    <cellStyle name="Comma 2 2 3 3 2 2 4" xfId="15583" xr:uid="{00000000-0005-0000-0000-000009260000}"/>
    <cellStyle name="Comma 2 2 3 3 2 3" xfId="15584" xr:uid="{00000000-0005-0000-0000-00000A260000}"/>
    <cellStyle name="Comma 2 2 3 3 2 3 2" xfId="15585" xr:uid="{00000000-0005-0000-0000-00000B260000}"/>
    <cellStyle name="Comma 2 2 3 3 2 4" xfId="15586" xr:uid="{00000000-0005-0000-0000-00000C260000}"/>
    <cellStyle name="Comma 2 2 3 3 2 5" xfId="15587" xr:uid="{00000000-0005-0000-0000-00000D260000}"/>
    <cellStyle name="Comma 2 2 3 3 2 6" xfId="15588" xr:uid="{00000000-0005-0000-0000-00000E260000}"/>
    <cellStyle name="Comma 2 2 3 4" xfId="1452" xr:uid="{00000000-0005-0000-0000-00000F260000}"/>
    <cellStyle name="Comma 2 2 3 4 2" xfId="1453" xr:uid="{00000000-0005-0000-0000-000010260000}"/>
    <cellStyle name="Comma 2 2 3 4 2 2" xfId="15589" xr:uid="{00000000-0005-0000-0000-000011260000}"/>
    <cellStyle name="Comma 2 2 3 4 2 2 2" xfId="15590" xr:uid="{00000000-0005-0000-0000-000012260000}"/>
    <cellStyle name="Comma 2 2 3 4 2 2 3" xfId="15591" xr:uid="{00000000-0005-0000-0000-000013260000}"/>
    <cellStyle name="Comma 2 2 3 4 2 2 4" xfId="15592" xr:uid="{00000000-0005-0000-0000-000014260000}"/>
    <cellStyle name="Comma 2 2 3 4 2 3" xfId="15593" xr:uid="{00000000-0005-0000-0000-000015260000}"/>
    <cellStyle name="Comma 2 2 3 4 2 3 2" xfId="15594" xr:uid="{00000000-0005-0000-0000-000016260000}"/>
    <cellStyle name="Comma 2 2 3 4 2 4" xfId="15595" xr:uid="{00000000-0005-0000-0000-000017260000}"/>
    <cellStyle name="Comma 2 2 3 4 2 5" xfId="15596" xr:uid="{00000000-0005-0000-0000-000018260000}"/>
    <cellStyle name="Comma 2 2 3 4 2 6" xfId="15597" xr:uid="{00000000-0005-0000-0000-000019260000}"/>
    <cellStyle name="Comma 2 2 3 5" xfId="1454" xr:uid="{00000000-0005-0000-0000-00001A260000}"/>
    <cellStyle name="Comma 2 2 3 5 2" xfId="1455" xr:uid="{00000000-0005-0000-0000-00001B260000}"/>
    <cellStyle name="Comma 2 2 3 5 2 2" xfId="15598" xr:uid="{00000000-0005-0000-0000-00001C260000}"/>
    <cellStyle name="Comma 2 2 3 5 2 2 2" xfId="15599" xr:uid="{00000000-0005-0000-0000-00001D260000}"/>
    <cellStyle name="Comma 2 2 3 5 2 2 3" xfId="15600" xr:uid="{00000000-0005-0000-0000-00001E260000}"/>
    <cellStyle name="Comma 2 2 3 5 2 2 4" xfId="15601" xr:uid="{00000000-0005-0000-0000-00001F260000}"/>
    <cellStyle name="Comma 2 2 3 5 2 3" xfId="15602" xr:uid="{00000000-0005-0000-0000-000020260000}"/>
    <cellStyle name="Comma 2 2 3 5 2 3 2" xfId="15603" xr:uid="{00000000-0005-0000-0000-000021260000}"/>
    <cellStyle name="Comma 2 2 3 5 2 4" xfId="15604" xr:uid="{00000000-0005-0000-0000-000022260000}"/>
    <cellStyle name="Comma 2 2 3 5 2 5" xfId="15605" xr:uid="{00000000-0005-0000-0000-000023260000}"/>
    <cellStyle name="Comma 2 2 3 5 2 6" xfId="15606" xr:uid="{00000000-0005-0000-0000-000024260000}"/>
    <cellStyle name="Comma 2 2 3 6" xfId="1456" xr:uid="{00000000-0005-0000-0000-000025260000}"/>
    <cellStyle name="Comma 2 2 3 6 2" xfId="1457" xr:uid="{00000000-0005-0000-0000-000026260000}"/>
    <cellStyle name="Comma 2 2 3 6 2 2" xfId="15607" xr:uid="{00000000-0005-0000-0000-000027260000}"/>
    <cellStyle name="Comma 2 2 3 6 2 2 2" xfId="15608" xr:uid="{00000000-0005-0000-0000-000028260000}"/>
    <cellStyle name="Comma 2 2 3 6 2 2 3" xfId="15609" xr:uid="{00000000-0005-0000-0000-000029260000}"/>
    <cellStyle name="Comma 2 2 3 6 2 2 4" xfId="15610" xr:uid="{00000000-0005-0000-0000-00002A260000}"/>
    <cellStyle name="Comma 2 2 3 6 2 3" xfId="15611" xr:uid="{00000000-0005-0000-0000-00002B260000}"/>
    <cellStyle name="Comma 2 2 3 6 2 3 2" xfId="15612" xr:uid="{00000000-0005-0000-0000-00002C260000}"/>
    <cellStyle name="Comma 2 2 3 6 2 4" xfId="15613" xr:uid="{00000000-0005-0000-0000-00002D260000}"/>
    <cellStyle name="Comma 2 2 3 6 2 5" xfId="15614" xr:uid="{00000000-0005-0000-0000-00002E260000}"/>
    <cellStyle name="Comma 2 2 3 6 2 6" xfId="15615" xr:uid="{00000000-0005-0000-0000-00002F260000}"/>
    <cellStyle name="Comma 2 2 3 7" xfId="1458" xr:uid="{00000000-0005-0000-0000-000030260000}"/>
    <cellStyle name="Comma 2 2 3 7 2" xfId="1459" xr:uid="{00000000-0005-0000-0000-000031260000}"/>
    <cellStyle name="Comma 2 2 3 7 2 2" xfId="15616" xr:uid="{00000000-0005-0000-0000-000032260000}"/>
    <cellStyle name="Comma 2 2 3 7 2 2 2" xfId="15617" xr:uid="{00000000-0005-0000-0000-000033260000}"/>
    <cellStyle name="Comma 2 2 3 7 2 2 3" xfId="15618" xr:uid="{00000000-0005-0000-0000-000034260000}"/>
    <cellStyle name="Comma 2 2 3 7 2 2 4" xfId="15619" xr:uid="{00000000-0005-0000-0000-000035260000}"/>
    <cellStyle name="Comma 2 2 3 7 2 3" xfId="15620" xr:uid="{00000000-0005-0000-0000-000036260000}"/>
    <cellStyle name="Comma 2 2 3 7 2 3 2" xfId="15621" xr:uid="{00000000-0005-0000-0000-000037260000}"/>
    <cellStyle name="Comma 2 2 3 7 2 4" xfId="15622" xr:uid="{00000000-0005-0000-0000-000038260000}"/>
    <cellStyle name="Comma 2 2 3 7 2 5" xfId="15623" xr:uid="{00000000-0005-0000-0000-000039260000}"/>
    <cellStyle name="Comma 2 2 3 7 2 6" xfId="15624" xr:uid="{00000000-0005-0000-0000-00003A260000}"/>
    <cellStyle name="Comma 2 2 3 8" xfId="1460" xr:uid="{00000000-0005-0000-0000-00003B260000}"/>
    <cellStyle name="Comma 2 2 3 8 2" xfId="1461" xr:uid="{00000000-0005-0000-0000-00003C260000}"/>
    <cellStyle name="Comma 2 2 3 8 2 2" xfId="15625" xr:uid="{00000000-0005-0000-0000-00003D260000}"/>
    <cellStyle name="Comma 2 2 3 8 2 2 2" xfId="15626" xr:uid="{00000000-0005-0000-0000-00003E260000}"/>
    <cellStyle name="Comma 2 2 3 8 2 2 3" xfId="15627" xr:uid="{00000000-0005-0000-0000-00003F260000}"/>
    <cellStyle name="Comma 2 2 3 8 2 2 4" xfId="15628" xr:uid="{00000000-0005-0000-0000-000040260000}"/>
    <cellStyle name="Comma 2 2 3 8 2 3" xfId="15629" xr:uid="{00000000-0005-0000-0000-000041260000}"/>
    <cellStyle name="Comma 2 2 3 8 2 3 2" xfId="15630" xr:uid="{00000000-0005-0000-0000-000042260000}"/>
    <cellStyle name="Comma 2 2 3 8 2 4" xfId="15631" xr:uid="{00000000-0005-0000-0000-000043260000}"/>
    <cellStyle name="Comma 2 2 3 8 2 5" xfId="15632" xr:uid="{00000000-0005-0000-0000-000044260000}"/>
    <cellStyle name="Comma 2 2 3 8 2 6" xfId="15633" xr:uid="{00000000-0005-0000-0000-000045260000}"/>
    <cellStyle name="Comma 2 2 3 9" xfId="1462" xr:uid="{00000000-0005-0000-0000-000046260000}"/>
    <cellStyle name="Comma 2 2 3 9 2" xfId="1463" xr:uid="{00000000-0005-0000-0000-000047260000}"/>
    <cellStyle name="Comma 2 2 3 9 2 2" xfId="15634" xr:uid="{00000000-0005-0000-0000-000048260000}"/>
    <cellStyle name="Comma 2 2 3 9 2 2 2" xfId="15635" xr:uid="{00000000-0005-0000-0000-000049260000}"/>
    <cellStyle name="Comma 2 2 3 9 2 2 3" xfId="15636" xr:uid="{00000000-0005-0000-0000-00004A260000}"/>
    <cellStyle name="Comma 2 2 3 9 2 2 4" xfId="15637" xr:uid="{00000000-0005-0000-0000-00004B260000}"/>
    <cellStyle name="Comma 2 2 3 9 2 3" xfId="15638" xr:uid="{00000000-0005-0000-0000-00004C260000}"/>
    <cellStyle name="Comma 2 2 3 9 2 3 2" xfId="15639" xr:uid="{00000000-0005-0000-0000-00004D260000}"/>
    <cellStyle name="Comma 2 2 3 9 2 4" xfId="15640" xr:uid="{00000000-0005-0000-0000-00004E260000}"/>
    <cellStyle name="Comma 2 2 3 9 2 5" xfId="15641" xr:uid="{00000000-0005-0000-0000-00004F260000}"/>
    <cellStyle name="Comma 2 2 3 9 2 6" xfId="15642" xr:uid="{00000000-0005-0000-0000-000050260000}"/>
    <cellStyle name="Comma 2 2 30" xfId="1464" xr:uid="{00000000-0005-0000-0000-000051260000}"/>
    <cellStyle name="Comma 2 2 30 2" xfId="1465" xr:uid="{00000000-0005-0000-0000-000052260000}"/>
    <cellStyle name="Comma 2 2 30 2 2" xfId="15643" xr:uid="{00000000-0005-0000-0000-000053260000}"/>
    <cellStyle name="Comma 2 2 30 2 2 2" xfId="15644" xr:uid="{00000000-0005-0000-0000-000054260000}"/>
    <cellStyle name="Comma 2 2 30 2 2 3" xfId="15645" xr:uid="{00000000-0005-0000-0000-000055260000}"/>
    <cellStyle name="Comma 2 2 30 2 2 4" xfId="15646" xr:uid="{00000000-0005-0000-0000-000056260000}"/>
    <cellStyle name="Comma 2 2 30 2 3" xfId="15647" xr:uid="{00000000-0005-0000-0000-000057260000}"/>
    <cellStyle name="Comma 2 2 30 2 3 2" xfId="15648" xr:uid="{00000000-0005-0000-0000-000058260000}"/>
    <cellStyle name="Comma 2 2 30 2 4" xfId="15649" xr:uid="{00000000-0005-0000-0000-000059260000}"/>
    <cellStyle name="Comma 2 2 30 2 5" xfId="15650" xr:uid="{00000000-0005-0000-0000-00005A260000}"/>
    <cellStyle name="Comma 2 2 30 2 6" xfId="15651" xr:uid="{00000000-0005-0000-0000-00005B260000}"/>
    <cellStyle name="Comma 2 2 31" xfId="1466" xr:uid="{00000000-0005-0000-0000-00005C260000}"/>
    <cellStyle name="Comma 2 2 31 2" xfId="1467" xr:uid="{00000000-0005-0000-0000-00005D260000}"/>
    <cellStyle name="Comma 2 2 31 2 2" xfId="15652" xr:uid="{00000000-0005-0000-0000-00005E260000}"/>
    <cellStyle name="Comma 2 2 31 2 2 2" xfId="15653" xr:uid="{00000000-0005-0000-0000-00005F260000}"/>
    <cellStyle name="Comma 2 2 31 2 2 3" xfId="15654" xr:uid="{00000000-0005-0000-0000-000060260000}"/>
    <cellStyle name="Comma 2 2 31 2 2 4" xfId="15655" xr:uid="{00000000-0005-0000-0000-000061260000}"/>
    <cellStyle name="Comma 2 2 31 2 3" xfId="15656" xr:uid="{00000000-0005-0000-0000-000062260000}"/>
    <cellStyle name="Comma 2 2 31 2 3 2" xfId="15657" xr:uid="{00000000-0005-0000-0000-000063260000}"/>
    <cellStyle name="Comma 2 2 31 2 4" xfId="15658" xr:uid="{00000000-0005-0000-0000-000064260000}"/>
    <cellStyle name="Comma 2 2 31 2 5" xfId="15659" xr:uid="{00000000-0005-0000-0000-000065260000}"/>
    <cellStyle name="Comma 2 2 31 2 6" xfId="15660" xr:uid="{00000000-0005-0000-0000-000066260000}"/>
    <cellStyle name="Comma 2 2 32" xfId="1468" xr:uid="{00000000-0005-0000-0000-000067260000}"/>
    <cellStyle name="Comma 2 2 32 2" xfId="1469" xr:uid="{00000000-0005-0000-0000-000068260000}"/>
    <cellStyle name="Comma 2 2 32 2 2" xfId="15661" xr:uid="{00000000-0005-0000-0000-000069260000}"/>
    <cellStyle name="Comma 2 2 32 2 2 2" xfId="15662" xr:uid="{00000000-0005-0000-0000-00006A260000}"/>
    <cellStyle name="Comma 2 2 32 2 2 3" xfId="15663" xr:uid="{00000000-0005-0000-0000-00006B260000}"/>
    <cellStyle name="Comma 2 2 32 2 2 4" xfId="15664" xr:uid="{00000000-0005-0000-0000-00006C260000}"/>
    <cellStyle name="Comma 2 2 32 2 3" xfId="15665" xr:uid="{00000000-0005-0000-0000-00006D260000}"/>
    <cellStyle name="Comma 2 2 32 2 3 2" xfId="15666" xr:uid="{00000000-0005-0000-0000-00006E260000}"/>
    <cellStyle name="Comma 2 2 32 2 4" xfId="15667" xr:uid="{00000000-0005-0000-0000-00006F260000}"/>
    <cellStyle name="Comma 2 2 32 2 5" xfId="15668" xr:uid="{00000000-0005-0000-0000-000070260000}"/>
    <cellStyle name="Comma 2 2 32 2 6" xfId="15669" xr:uid="{00000000-0005-0000-0000-000071260000}"/>
    <cellStyle name="Comma 2 2 33" xfId="1470" xr:uid="{00000000-0005-0000-0000-000072260000}"/>
    <cellStyle name="Comma 2 2 33 2" xfId="1471" xr:uid="{00000000-0005-0000-0000-000073260000}"/>
    <cellStyle name="Comma 2 2 33 2 2" xfId="15670" xr:uid="{00000000-0005-0000-0000-000074260000}"/>
    <cellStyle name="Comma 2 2 33 2 2 2" xfId="15671" xr:uid="{00000000-0005-0000-0000-000075260000}"/>
    <cellStyle name="Comma 2 2 33 2 2 3" xfId="15672" xr:uid="{00000000-0005-0000-0000-000076260000}"/>
    <cellStyle name="Comma 2 2 33 2 2 4" xfId="15673" xr:uid="{00000000-0005-0000-0000-000077260000}"/>
    <cellStyle name="Comma 2 2 33 2 3" xfId="15674" xr:uid="{00000000-0005-0000-0000-000078260000}"/>
    <cellStyle name="Comma 2 2 33 2 3 2" xfId="15675" xr:uid="{00000000-0005-0000-0000-000079260000}"/>
    <cellStyle name="Comma 2 2 33 2 4" xfId="15676" xr:uid="{00000000-0005-0000-0000-00007A260000}"/>
    <cellStyle name="Comma 2 2 33 2 5" xfId="15677" xr:uid="{00000000-0005-0000-0000-00007B260000}"/>
    <cellStyle name="Comma 2 2 33 2 6" xfId="15678" xr:uid="{00000000-0005-0000-0000-00007C260000}"/>
    <cellStyle name="Comma 2 2 34" xfId="1472" xr:uid="{00000000-0005-0000-0000-00007D260000}"/>
    <cellStyle name="Comma 2 2 34 2" xfId="1473" xr:uid="{00000000-0005-0000-0000-00007E260000}"/>
    <cellStyle name="Comma 2 2 34 2 2" xfId="15679" xr:uid="{00000000-0005-0000-0000-00007F260000}"/>
    <cellStyle name="Comma 2 2 34 2 2 2" xfId="15680" xr:uid="{00000000-0005-0000-0000-000080260000}"/>
    <cellStyle name="Comma 2 2 34 2 2 3" xfId="15681" xr:uid="{00000000-0005-0000-0000-000081260000}"/>
    <cellStyle name="Comma 2 2 34 2 2 4" xfId="15682" xr:uid="{00000000-0005-0000-0000-000082260000}"/>
    <cellStyle name="Comma 2 2 34 2 3" xfId="15683" xr:uid="{00000000-0005-0000-0000-000083260000}"/>
    <cellStyle name="Comma 2 2 34 2 3 2" xfId="15684" xr:uid="{00000000-0005-0000-0000-000084260000}"/>
    <cellStyle name="Comma 2 2 34 2 4" xfId="15685" xr:uid="{00000000-0005-0000-0000-000085260000}"/>
    <cellStyle name="Comma 2 2 34 2 5" xfId="15686" xr:uid="{00000000-0005-0000-0000-000086260000}"/>
    <cellStyle name="Comma 2 2 34 2 6" xfId="15687" xr:uid="{00000000-0005-0000-0000-000087260000}"/>
    <cellStyle name="Comma 2 2 35" xfId="1474" xr:uid="{00000000-0005-0000-0000-000088260000}"/>
    <cellStyle name="Comma 2 2 35 2" xfId="1475" xr:uid="{00000000-0005-0000-0000-000089260000}"/>
    <cellStyle name="Comma 2 2 35 2 2" xfId="15688" xr:uid="{00000000-0005-0000-0000-00008A260000}"/>
    <cellStyle name="Comma 2 2 35 2 2 2" xfId="15689" xr:uid="{00000000-0005-0000-0000-00008B260000}"/>
    <cellStyle name="Comma 2 2 35 2 2 3" xfId="15690" xr:uid="{00000000-0005-0000-0000-00008C260000}"/>
    <cellStyle name="Comma 2 2 35 2 2 4" xfId="15691" xr:uid="{00000000-0005-0000-0000-00008D260000}"/>
    <cellStyle name="Comma 2 2 35 2 3" xfId="15692" xr:uid="{00000000-0005-0000-0000-00008E260000}"/>
    <cellStyle name="Comma 2 2 35 2 3 2" xfId="15693" xr:uid="{00000000-0005-0000-0000-00008F260000}"/>
    <cellStyle name="Comma 2 2 35 2 4" xfId="15694" xr:uid="{00000000-0005-0000-0000-000090260000}"/>
    <cellStyle name="Comma 2 2 35 2 5" xfId="15695" xr:uid="{00000000-0005-0000-0000-000091260000}"/>
    <cellStyle name="Comma 2 2 35 2 6" xfId="15696" xr:uid="{00000000-0005-0000-0000-000092260000}"/>
    <cellStyle name="Comma 2 2 36" xfId="1476" xr:uid="{00000000-0005-0000-0000-000093260000}"/>
    <cellStyle name="Comma 2 2 36 2" xfId="1477" xr:uid="{00000000-0005-0000-0000-000094260000}"/>
    <cellStyle name="Comma 2 2 36 2 2" xfId="15697" xr:uid="{00000000-0005-0000-0000-000095260000}"/>
    <cellStyle name="Comma 2 2 36 2 2 2" xfId="15698" xr:uid="{00000000-0005-0000-0000-000096260000}"/>
    <cellStyle name="Comma 2 2 36 2 2 3" xfId="15699" xr:uid="{00000000-0005-0000-0000-000097260000}"/>
    <cellStyle name="Comma 2 2 36 2 2 4" xfId="15700" xr:uid="{00000000-0005-0000-0000-000098260000}"/>
    <cellStyle name="Comma 2 2 36 2 3" xfId="15701" xr:uid="{00000000-0005-0000-0000-000099260000}"/>
    <cellStyle name="Comma 2 2 36 2 3 2" xfId="15702" xr:uid="{00000000-0005-0000-0000-00009A260000}"/>
    <cellStyle name="Comma 2 2 36 2 4" xfId="15703" xr:uid="{00000000-0005-0000-0000-00009B260000}"/>
    <cellStyle name="Comma 2 2 36 2 5" xfId="15704" xr:uid="{00000000-0005-0000-0000-00009C260000}"/>
    <cellStyle name="Comma 2 2 36 2 6" xfId="15705" xr:uid="{00000000-0005-0000-0000-00009D260000}"/>
    <cellStyle name="Comma 2 2 37" xfId="1478" xr:uid="{00000000-0005-0000-0000-00009E260000}"/>
    <cellStyle name="Comma 2 2 37 2" xfId="1479" xr:uid="{00000000-0005-0000-0000-00009F260000}"/>
    <cellStyle name="Comma 2 2 37 2 2" xfId="15706" xr:uid="{00000000-0005-0000-0000-0000A0260000}"/>
    <cellStyle name="Comma 2 2 37 2 2 2" xfId="15707" xr:uid="{00000000-0005-0000-0000-0000A1260000}"/>
    <cellStyle name="Comma 2 2 37 2 2 3" xfId="15708" xr:uid="{00000000-0005-0000-0000-0000A2260000}"/>
    <cellStyle name="Comma 2 2 37 2 2 4" xfId="15709" xr:uid="{00000000-0005-0000-0000-0000A3260000}"/>
    <cellStyle name="Comma 2 2 37 2 3" xfId="15710" xr:uid="{00000000-0005-0000-0000-0000A4260000}"/>
    <cellStyle name="Comma 2 2 37 2 3 2" xfId="15711" xr:uid="{00000000-0005-0000-0000-0000A5260000}"/>
    <cellStyle name="Comma 2 2 37 2 4" xfId="15712" xr:uid="{00000000-0005-0000-0000-0000A6260000}"/>
    <cellStyle name="Comma 2 2 37 2 5" xfId="15713" xr:uid="{00000000-0005-0000-0000-0000A7260000}"/>
    <cellStyle name="Comma 2 2 37 2 6" xfId="15714" xr:uid="{00000000-0005-0000-0000-0000A8260000}"/>
    <cellStyle name="Comma 2 2 38" xfId="1480" xr:uid="{00000000-0005-0000-0000-0000A9260000}"/>
    <cellStyle name="Comma 2 2 38 2" xfId="1481" xr:uid="{00000000-0005-0000-0000-0000AA260000}"/>
    <cellStyle name="Comma 2 2 38 2 2" xfId="15715" xr:uid="{00000000-0005-0000-0000-0000AB260000}"/>
    <cellStyle name="Comma 2 2 38 2 2 2" xfId="15716" xr:uid="{00000000-0005-0000-0000-0000AC260000}"/>
    <cellStyle name="Comma 2 2 38 2 2 3" xfId="15717" xr:uid="{00000000-0005-0000-0000-0000AD260000}"/>
    <cellStyle name="Comma 2 2 38 2 2 4" xfId="15718" xr:uid="{00000000-0005-0000-0000-0000AE260000}"/>
    <cellStyle name="Comma 2 2 38 2 3" xfId="15719" xr:uid="{00000000-0005-0000-0000-0000AF260000}"/>
    <cellStyle name="Comma 2 2 38 2 3 2" xfId="15720" xr:uid="{00000000-0005-0000-0000-0000B0260000}"/>
    <cellStyle name="Comma 2 2 38 2 4" xfId="15721" xr:uid="{00000000-0005-0000-0000-0000B1260000}"/>
    <cellStyle name="Comma 2 2 38 2 5" xfId="15722" xr:uid="{00000000-0005-0000-0000-0000B2260000}"/>
    <cellStyle name="Comma 2 2 38 2 6" xfId="15723" xr:uid="{00000000-0005-0000-0000-0000B3260000}"/>
    <cellStyle name="Comma 2 2 39" xfId="1482" xr:uid="{00000000-0005-0000-0000-0000B4260000}"/>
    <cellStyle name="Comma 2 2 39 2" xfId="1483" xr:uid="{00000000-0005-0000-0000-0000B5260000}"/>
    <cellStyle name="Comma 2 2 39 2 2" xfId="15724" xr:uid="{00000000-0005-0000-0000-0000B6260000}"/>
    <cellStyle name="Comma 2 2 39 2 2 2" xfId="15725" xr:uid="{00000000-0005-0000-0000-0000B7260000}"/>
    <cellStyle name="Comma 2 2 39 2 2 3" xfId="15726" xr:uid="{00000000-0005-0000-0000-0000B8260000}"/>
    <cellStyle name="Comma 2 2 39 2 2 4" xfId="15727" xr:uid="{00000000-0005-0000-0000-0000B9260000}"/>
    <cellStyle name="Comma 2 2 39 2 3" xfId="15728" xr:uid="{00000000-0005-0000-0000-0000BA260000}"/>
    <cellStyle name="Comma 2 2 39 2 3 2" xfId="15729" xr:uid="{00000000-0005-0000-0000-0000BB260000}"/>
    <cellStyle name="Comma 2 2 39 2 4" xfId="15730" xr:uid="{00000000-0005-0000-0000-0000BC260000}"/>
    <cellStyle name="Comma 2 2 39 2 5" xfId="15731" xr:uid="{00000000-0005-0000-0000-0000BD260000}"/>
    <cellStyle name="Comma 2 2 39 2 6" xfId="15732" xr:uid="{00000000-0005-0000-0000-0000BE260000}"/>
    <cellStyle name="Comma 2 2 4" xfId="1484" xr:uid="{00000000-0005-0000-0000-0000BF260000}"/>
    <cellStyle name="Comma 2 2 4 2" xfId="1485" xr:uid="{00000000-0005-0000-0000-0000C0260000}"/>
    <cellStyle name="Comma 2 2 4 2 2" xfId="15733" xr:uid="{00000000-0005-0000-0000-0000C1260000}"/>
    <cellStyle name="Comma 2 2 4 3" xfId="1486" xr:uid="{00000000-0005-0000-0000-0000C2260000}"/>
    <cellStyle name="Comma 2 2 4 4" xfId="1487" xr:uid="{00000000-0005-0000-0000-0000C3260000}"/>
    <cellStyle name="Comma 2 2 4 5" xfId="1488" xr:uid="{00000000-0005-0000-0000-0000C4260000}"/>
    <cellStyle name="Comma 2 2 4 6" xfId="1489" xr:uid="{00000000-0005-0000-0000-0000C5260000}"/>
    <cellStyle name="Comma 2 2 40" xfId="1490" xr:uid="{00000000-0005-0000-0000-0000C6260000}"/>
    <cellStyle name="Comma 2 2 40 2" xfId="1491" xr:uid="{00000000-0005-0000-0000-0000C7260000}"/>
    <cellStyle name="Comma 2 2 40 2 2" xfId="15734" xr:uid="{00000000-0005-0000-0000-0000C8260000}"/>
    <cellStyle name="Comma 2 2 40 2 2 2" xfId="15735" xr:uid="{00000000-0005-0000-0000-0000C9260000}"/>
    <cellStyle name="Comma 2 2 40 2 2 3" xfId="15736" xr:uid="{00000000-0005-0000-0000-0000CA260000}"/>
    <cellStyle name="Comma 2 2 40 2 2 4" xfId="15737" xr:uid="{00000000-0005-0000-0000-0000CB260000}"/>
    <cellStyle name="Comma 2 2 40 2 3" xfId="15738" xr:uid="{00000000-0005-0000-0000-0000CC260000}"/>
    <cellStyle name="Comma 2 2 40 2 3 2" xfId="15739" xr:uid="{00000000-0005-0000-0000-0000CD260000}"/>
    <cellStyle name="Comma 2 2 40 2 4" xfId="15740" xr:uid="{00000000-0005-0000-0000-0000CE260000}"/>
    <cellStyle name="Comma 2 2 40 2 5" xfId="15741" xr:uid="{00000000-0005-0000-0000-0000CF260000}"/>
    <cellStyle name="Comma 2 2 40 2 6" xfId="15742" xr:uid="{00000000-0005-0000-0000-0000D0260000}"/>
    <cellStyle name="Comma 2 2 41" xfId="1492" xr:uid="{00000000-0005-0000-0000-0000D1260000}"/>
    <cellStyle name="Comma 2 2 41 2" xfId="1493" xr:uid="{00000000-0005-0000-0000-0000D2260000}"/>
    <cellStyle name="Comma 2 2 41 2 2" xfId="15743" xr:uid="{00000000-0005-0000-0000-0000D3260000}"/>
    <cellStyle name="Comma 2 2 41 2 2 2" xfId="15744" xr:uid="{00000000-0005-0000-0000-0000D4260000}"/>
    <cellStyle name="Comma 2 2 41 2 2 3" xfId="15745" xr:uid="{00000000-0005-0000-0000-0000D5260000}"/>
    <cellStyle name="Comma 2 2 41 2 2 4" xfId="15746" xr:uid="{00000000-0005-0000-0000-0000D6260000}"/>
    <cellStyle name="Comma 2 2 41 2 3" xfId="15747" xr:uid="{00000000-0005-0000-0000-0000D7260000}"/>
    <cellStyle name="Comma 2 2 41 2 3 2" xfId="15748" xr:uid="{00000000-0005-0000-0000-0000D8260000}"/>
    <cellStyle name="Comma 2 2 41 2 4" xfId="15749" xr:uid="{00000000-0005-0000-0000-0000D9260000}"/>
    <cellStyle name="Comma 2 2 41 2 5" xfId="15750" xr:uid="{00000000-0005-0000-0000-0000DA260000}"/>
    <cellStyle name="Comma 2 2 41 2 6" xfId="15751" xr:uid="{00000000-0005-0000-0000-0000DB260000}"/>
    <cellStyle name="Comma 2 2 42" xfId="1494" xr:uid="{00000000-0005-0000-0000-0000DC260000}"/>
    <cellStyle name="Comma 2 2 42 2" xfId="1495" xr:uid="{00000000-0005-0000-0000-0000DD260000}"/>
    <cellStyle name="Comma 2 2 42 2 2" xfId="15752" xr:uid="{00000000-0005-0000-0000-0000DE260000}"/>
    <cellStyle name="Comma 2 2 42 2 2 2" xfId="15753" xr:uid="{00000000-0005-0000-0000-0000DF260000}"/>
    <cellStyle name="Comma 2 2 42 2 2 3" xfId="15754" xr:uid="{00000000-0005-0000-0000-0000E0260000}"/>
    <cellStyle name="Comma 2 2 42 2 2 4" xfId="15755" xr:uid="{00000000-0005-0000-0000-0000E1260000}"/>
    <cellStyle name="Comma 2 2 42 2 3" xfId="15756" xr:uid="{00000000-0005-0000-0000-0000E2260000}"/>
    <cellStyle name="Comma 2 2 42 2 3 2" xfId="15757" xr:uid="{00000000-0005-0000-0000-0000E3260000}"/>
    <cellStyle name="Comma 2 2 42 2 4" xfId="15758" xr:uid="{00000000-0005-0000-0000-0000E4260000}"/>
    <cellStyle name="Comma 2 2 42 2 5" xfId="15759" xr:uid="{00000000-0005-0000-0000-0000E5260000}"/>
    <cellStyle name="Comma 2 2 42 2 6" xfId="15760" xr:uid="{00000000-0005-0000-0000-0000E6260000}"/>
    <cellStyle name="Comma 2 2 43" xfId="1496" xr:uid="{00000000-0005-0000-0000-0000E7260000}"/>
    <cellStyle name="Comma 2 2 43 2" xfId="1497" xr:uid="{00000000-0005-0000-0000-0000E8260000}"/>
    <cellStyle name="Comma 2 2 43 2 2" xfId="15761" xr:uid="{00000000-0005-0000-0000-0000E9260000}"/>
    <cellStyle name="Comma 2 2 43 2 2 2" xfId="15762" xr:uid="{00000000-0005-0000-0000-0000EA260000}"/>
    <cellStyle name="Comma 2 2 43 2 2 3" xfId="15763" xr:uid="{00000000-0005-0000-0000-0000EB260000}"/>
    <cellStyle name="Comma 2 2 43 2 2 4" xfId="15764" xr:uid="{00000000-0005-0000-0000-0000EC260000}"/>
    <cellStyle name="Comma 2 2 43 2 3" xfId="15765" xr:uid="{00000000-0005-0000-0000-0000ED260000}"/>
    <cellStyle name="Comma 2 2 43 2 3 2" xfId="15766" xr:uid="{00000000-0005-0000-0000-0000EE260000}"/>
    <cellStyle name="Comma 2 2 43 2 4" xfId="15767" xr:uid="{00000000-0005-0000-0000-0000EF260000}"/>
    <cellStyle name="Comma 2 2 43 2 5" xfId="15768" xr:uid="{00000000-0005-0000-0000-0000F0260000}"/>
    <cellStyle name="Comma 2 2 43 2 6" xfId="15769" xr:uid="{00000000-0005-0000-0000-0000F1260000}"/>
    <cellStyle name="Comma 2 2 44" xfId="1498" xr:uid="{00000000-0005-0000-0000-0000F2260000}"/>
    <cellStyle name="Comma 2 2 44 2" xfId="1499" xr:uid="{00000000-0005-0000-0000-0000F3260000}"/>
    <cellStyle name="Comma 2 2 44 2 2" xfId="15770" xr:uid="{00000000-0005-0000-0000-0000F4260000}"/>
    <cellStyle name="Comma 2 2 44 2 2 2" xfId="15771" xr:uid="{00000000-0005-0000-0000-0000F5260000}"/>
    <cellStyle name="Comma 2 2 44 2 2 3" xfId="15772" xr:uid="{00000000-0005-0000-0000-0000F6260000}"/>
    <cellStyle name="Comma 2 2 44 2 2 4" xfId="15773" xr:uid="{00000000-0005-0000-0000-0000F7260000}"/>
    <cellStyle name="Comma 2 2 44 2 3" xfId="15774" xr:uid="{00000000-0005-0000-0000-0000F8260000}"/>
    <cellStyle name="Comma 2 2 44 2 3 2" xfId="15775" xr:uid="{00000000-0005-0000-0000-0000F9260000}"/>
    <cellStyle name="Comma 2 2 44 2 4" xfId="15776" xr:uid="{00000000-0005-0000-0000-0000FA260000}"/>
    <cellStyle name="Comma 2 2 44 2 5" xfId="15777" xr:uid="{00000000-0005-0000-0000-0000FB260000}"/>
    <cellStyle name="Comma 2 2 44 2 6" xfId="15778" xr:uid="{00000000-0005-0000-0000-0000FC260000}"/>
    <cellStyle name="Comma 2 2 45" xfId="1500" xr:uid="{00000000-0005-0000-0000-0000FD260000}"/>
    <cellStyle name="Comma 2 2 45 2" xfId="1501" xr:uid="{00000000-0005-0000-0000-0000FE260000}"/>
    <cellStyle name="Comma 2 2 45 2 2" xfId="15779" xr:uid="{00000000-0005-0000-0000-0000FF260000}"/>
    <cellStyle name="Comma 2 2 45 2 2 2" xfId="15780" xr:uid="{00000000-0005-0000-0000-000000270000}"/>
    <cellStyle name="Comma 2 2 45 2 2 3" xfId="15781" xr:uid="{00000000-0005-0000-0000-000001270000}"/>
    <cellStyle name="Comma 2 2 45 2 2 4" xfId="15782" xr:uid="{00000000-0005-0000-0000-000002270000}"/>
    <cellStyle name="Comma 2 2 45 2 3" xfId="15783" xr:uid="{00000000-0005-0000-0000-000003270000}"/>
    <cellStyle name="Comma 2 2 45 2 3 2" xfId="15784" xr:uid="{00000000-0005-0000-0000-000004270000}"/>
    <cellStyle name="Comma 2 2 45 2 4" xfId="15785" xr:uid="{00000000-0005-0000-0000-000005270000}"/>
    <cellStyle name="Comma 2 2 45 2 5" xfId="15786" xr:uid="{00000000-0005-0000-0000-000006270000}"/>
    <cellStyle name="Comma 2 2 45 2 6" xfId="15787" xr:uid="{00000000-0005-0000-0000-000007270000}"/>
    <cellStyle name="Comma 2 2 46" xfId="1502" xr:uid="{00000000-0005-0000-0000-000008270000}"/>
    <cellStyle name="Comma 2 2 46 2" xfId="1503" xr:uid="{00000000-0005-0000-0000-000009270000}"/>
    <cellStyle name="Comma 2 2 46 2 2" xfId="15788" xr:uid="{00000000-0005-0000-0000-00000A270000}"/>
    <cellStyle name="Comma 2 2 46 2 2 2" xfId="15789" xr:uid="{00000000-0005-0000-0000-00000B270000}"/>
    <cellStyle name="Comma 2 2 46 2 2 3" xfId="15790" xr:uid="{00000000-0005-0000-0000-00000C270000}"/>
    <cellStyle name="Comma 2 2 46 2 2 4" xfId="15791" xr:uid="{00000000-0005-0000-0000-00000D270000}"/>
    <cellStyle name="Comma 2 2 46 2 3" xfId="15792" xr:uid="{00000000-0005-0000-0000-00000E270000}"/>
    <cellStyle name="Comma 2 2 46 2 3 2" xfId="15793" xr:uid="{00000000-0005-0000-0000-00000F270000}"/>
    <cellStyle name="Comma 2 2 46 2 4" xfId="15794" xr:uid="{00000000-0005-0000-0000-000010270000}"/>
    <cellStyle name="Comma 2 2 46 2 5" xfId="15795" xr:uid="{00000000-0005-0000-0000-000011270000}"/>
    <cellStyle name="Comma 2 2 46 2 6" xfId="15796" xr:uid="{00000000-0005-0000-0000-000012270000}"/>
    <cellStyle name="Comma 2 2 47" xfId="1504" xr:uid="{00000000-0005-0000-0000-000013270000}"/>
    <cellStyle name="Comma 2 2 47 2" xfId="1505" xr:uid="{00000000-0005-0000-0000-000014270000}"/>
    <cellStyle name="Comma 2 2 47 2 2" xfId="15797" xr:uid="{00000000-0005-0000-0000-000015270000}"/>
    <cellStyle name="Comma 2 2 47 2 2 2" xfId="15798" xr:uid="{00000000-0005-0000-0000-000016270000}"/>
    <cellStyle name="Comma 2 2 47 2 2 3" xfId="15799" xr:uid="{00000000-0005-0000-0000-000017270000}"/>
    <cellStyle name="Comma 2 2 47 2 2 4" xfId="15800" xr:uid="{00000000-0005-0000-0000-000018270000}"/>
    <cellStyle name="Comma 2 2 47 2 3" xfId="15801" xr:uid="{00000000-0005-0000-0000-000019270000}"/>
    <cellStyle name="Comma 2 2 47 2 3 2" xfId="15802" xr:uid="{00000000-0005-0000-0000-00001A270000}"/>
    <cellStyle name="Comma 2 2 47 2 4" xfId="15803" xr:uid="{00000000-0005-0000-0000-00001B270000}"/>
    <cellStyle name="Comma 2 2 47 2 5" xfId="15804" xr:uid="{00000000-0005-0000-0000-00001C270000}"/>
    <cellStyle name="Comma 2 2 47 2 6" xfId="15805" xr:uid="{00000000-0005-0000-0000-00001D270000}"/>
    <cellStyle name="Comma 2 2 48" xfId="1506" xr:uid="{00000000-0005-0000-0000-00001E270000}"/>
    <cellStyle name="Comma 2 2 48 2" xfId="1507" xr:uid="{00000000-0005-0000-0000-00001F270000}"/>
    <cellStyle name="Comma 2 2 48 2 2" xfId="15806" xr:uid="{00000000-0005-0000-0000-000020270000}"/>
    <cellStyle name="Comma 2 2 48 2 2 2" xfId="15807" xr:uid="{00000000-0005-0000-0000-000021270000}"/>
    <cellStyle name="Comma 2 2 48 2 2 3" xfId="15808" xr:uid="{00000000-0005-0000-0000-000022270000}"/>
    <cellStyle name="Comma 2 2 48 2 2 4" xfId="15809" xr:uid="{00000000-0005-0000-0000-000023270000}"/>
    <cellStyle name="Comma 2 2 48 2 3" xfId="15810" xr:uid="{00000000-0005-0000-0000-000024270000}"/>
    <cellStyle name="Comma 2 2 48 2 3 2" xfId="15811" xr:uid="{00000000-0005-0000-0000-000025270000}"/>
    <cellStyle name="Comma 2 2 48 2 4" xfId="15812" xr:uid="{00000000-0005-0000-0000-000026270000}"/>
    <cellStyle name="Comma 2 2 48 2 5" xfId="15813" xr:uid="{00000000-0005-0000-0000-000027270000}"/>
    <cellStyle name="Comma 2 2 48 2 6" xfId="15814" xr:uid="{00000000-0005-0000-0000-000028270000}"/>
    <cellStyle name="Comma 2 2 49" xfId="1508" xr:uid="{00000000-0005-0000-0000-000029270000}"/>
    <cellStyle name="Comma 2 2 49 2" xfId="1509" xr:uid="{00000000-0005-0000-0000-00002A270000}"/>
    <cellStyle name="Comma 2 2 49 2 2" xfId="15815" xr:uid="{00000000-0005-0000-0000-00002B270000}"/>
    <cellStyle name="Comma 2 2 49 2 2 2" xfId="15816" xr:uid="{00000000-0005-0000-0000-00002C270000}"/>
    <cellStyle name="Comma 2 2 49 2 2 3" xfId="15817" xr:uid="{00000000-0005-0000-0000-00002D270000}"/>
    <cellStyle name="Comma 2 2 49 2 2 4" xfId="15818" xr:uid="{00000000-0005-0000-0000-00002E270000}"/>
    <cellStyle name="Comma 2 2 49 2 3" xfId="15819" xr:uid="{00000000-0005-0000-0000-00002F270000}"/>
    <cellStyle name="Comma 2 2 49 2 3 2" xfId="15820" xr:uid="{00000000-0005-0000-0000-000030270000}"/>
    <cellStyle name="Comma 2 2 49 2 4" xfId="15821" xr:uid="{00000000-0005-0000-0000-000031270000}"/>
    <cellStyle name="Comma 2 2 49 2 5" xfId="15822" xr:uid="{00000000-0005-0000-0000-000032270000}"/>
    <cellStyle name="Comma 2 2 49 2 6" xfId="15823" xr:uid="{00000000-0005-0000-0000-000033270000}"/>
    <cellStyle name="Comma 2 2 5" xfId="1510" xr:uid="{00000000-0005-0000-0000-000034270000}"/>
    <cellStyle name="Comma 2 2 5 10" xfId="1511" xr:uid="{00000000-0005-0000-0000-000035270000}"/>
    <cellStyle name="Comma 2 2 5 11" xfId="1512" xr:uid="{00000000-0005-0000-0000-000036270000}"/>
    <cellStyle name="Comma 2 2 5 12" xfId="1513" xr:uid="{00000000-0005-0000-0000-000037270000}"/>
    <cellStyle name="Comma 2 2 5 13" xfId="1514" xr:uid="{00000000-0005-0000-0000-000038270000}"/>
    <cellStyle name="Comma 2 2 5 14" xfId="1515" xr:uid="{00000000-0005-0000-0000-000039270000}"/>
    <cellStyle name="Comma 2 2 5 15" xfId="1516" xr:uid="{00000000-0005-0000-0000-00003A270000}"/>
    <cellStyle name="Comma 2 2 5 16" xfId="1517" xr:uid="{00000000-0005-0000-0000-00003B270000}"/>
    <cellStyle name="Comma 2 2 5 17" xfId="1518" xr:uid="{00000000-0005-0000-0000-00003C270000}"/>
    <cellStyle name="Comma 2 2 5 18" xfId="1519" xr:uid="{00000000-0005-0000-0000-00003D270000}"/>
    <cellStyle name="Comma 2 2 5 19" xfId="1520" xr:uid="{00000000-0005-0000-0000-00003E270000}"/>
    <cellStyle name="Comma 2 2 5 2" xfId="1521" xr:uid="{00000000-0005-0000-0000-00003F270000}"/>
    <cellStyle name="Comma 2 2 5 2 2" xfId="15824" xr:uid="{00000000-0005-0000-0000-000040270000}"/>
    <cellStyle name="Comma 2 2 5 2 2 2" xfId="15825" xr:uid="{00000000-0005-0000-0000-000041270000}"/>
    <cellStyle name="Comma 2 2 5 2 3" xfId="15826" xr:uid="{00000000-0005-0000-0000-000042270000}"/>
    <cellStyle name="Comma 2 2 5 2 3 2" xfId="15827" xr:uid="{00000000-0005-0000-0000-000043270000}"/>
    <cellStyle name="Comma 2 2 5 20" xfId="1522" xr:uid="{00000000-0005-0000-0000-000044270000}"/>
    <cellStyle name="Comma 2 2 5 21" xfId="1523" xr:uid="{00000000-0005-0000-0000-000045270000}"/>
    <cellStyle name="Comma 2 2 5 22" xfId="1524" xr:uid="{00000000-0005-0000-0000-000046270000}"/>
    <cellStyle name="Comma 2 2 5 23" xfId="15828" xr:uid="{00000000-0005-0000-0000-000047270000}"/>
    <cellStyle name="Comma 2 2 5 24" xfId="15829" xr:uid="{00000000-0005-0000-0000-000048270000}"/>
    <cellStyle name="Comma 2 2 5 25" xfId="15830" xr:uid="{00000000-0005-0000-0000-000049270000}"/>
    <cellStyle name="Comma 2 2 5 26" xfId="15831" xr:uid="{00000000-0005-0000-0000-00004A270000}"/>
    <cellStyle name="Comma 2 2 5 27" xfId="15832" xr:uid="{00000000-0005-0000-0000-00004B270000}"/>
    <cellStyle name="Comma 2 2 5 28" xfId="15833" xr:uid="{00000000-0005-0000-0000-00004C270000}"/>
    <cellStyle name="Comma 2 2 5 29" xfId="15834" xr:uid="{00000000-0005-0000-0000-00004D270000}"/>
    <cellStyle name="Comma 2 2 5 3" xfId="1525" xr:uid="{00000000-0005-0000-0000-00004E270000}"/>
    <cellStyle name="Comma 2 2 5 3 2" xfId="15835" xr:uid="{00000000-0005-0000-0000-00004F270000}"/>
    <cellStyle name="Comma 2 2 5 30" xfId="15836" xr:uid="{00000000-0005-0000-0000-000050270000}"/>
    <cellStyle name="Comma 2 2 5 31" xfId="15837" xr:uid="{00000000-0005-0000-0000-000051270000}"/>
    <cellStyle name="Comma 2 2 5 32" xfId="15838" xr:uid="{00000000-0005-0000-0000-000052270000}"/>
    <cellStyle name="Comma 2 2 5 33" xfId="15839" xr:uid="{00000000-0005-0000-0000-000053270000}"/>
    <cellStyle name="Comma 2 2 5 34" xfId="15840" xr:uid="{00000000-0005-0000-0000-000054270000}"/>
    <cellStyle name="Comma 2 2 5 35" xfId="15841" xr:uid="{00000000-0005-0000-0000-000055270000}"/>
    <cellStyle name="Comma 2 2 5 36" xfId="15842" xr:uid="{00000000-0005-0000-0000-000056270000}"/>
    <cellStyle name="Comma 2 2 5 37" xfId="15843" xr:uid="{00000000-0005-0000-0000-000057270000}"/>
    <cellStyle name="Comma 2 2 5 38" xfId="15844" xr:uid="{00000000-0005-0000-0000-000058270000}"/>
    <cellStyle name="Comma 2 2 5 39" xfId="15845" xr:uid="{00000000-0005-0000-0000-000059270000}"/>
    <cellStyle name="Comma 2 2 5 4" xfId="1526" xr:uid="{00000000-0005-0000-0000-00005A270000}"/>
    <cellStyle name="Comma 2 2 5 4 2" xfId="15846" xr:uid="{00000000-0005-0000-0000-00005B270000}"/>
    <cellStyle name="Comma 2 2 5 40" xfId="15847" xr:uid="{00000000-0005-0000-0000-00005C270000}"/>
    <cellStyle name="Comma 2 2 5 41" xfId="15848" xr:uid="{00000000-0005-0000-0000-00005D270000}"/>
    <cellStyle name="Comma 2 2 5 42" xfId="15849" xr:uid="{00000000-0005-0000-0000-00005E270000}"/>
    <cellStyle name="Comma 2 2 5 43" xfId="15850" xr:uid="{00000000-0005-0000-0000-00005F270000}"/>
    <cellStyle name="Comma 2 2 5 44" xfId="15851" xr:uid="{00000000-0005-0000-0000-000060270000}"/>
    <cellStyle name="Comma 2 2 5 45" xfId="15852" xr:uid="{00000000-0005-0000-0000-000061270000}"/>
    <cellStyle name="Comma 2 2 5 46" xfId="15853" xr:uid="{00000000-0005-0000-0000-000062270000}"/>
    <cellStyle name="Comma 2 2 5 47" xfId="15854" xr:uid="{00000000-0005-0000-0000-000063270000}"/>
    <cellStyle name="Comma 2 2 5 48" xfId="15855" xr:uid="{00000000-0005-0000-0000-000064270000}"/>
    <cellStyle name="Comma 2 2 5 49" xfId="15856" xr:uid="{00000000-0005-0000-0000-000065270000}"/>
    <cellStyle name="Comma 2 2 5 5" xfId="1527" xr:uid="{00000000-0005-0000-0000-000066270000}"/>
    <cellStyle name="Comma 2 2 5 50" xfId="15857" xr:uid="{00000000-0005-0000-0000-000067270000}"/>
    <cellStyle name="Comma 2 2 5 51" xfId="15858" xr:uid="{00000000-0005-0000-0000-000068270000}"/>
    <cellStyle name="Comma 2 2 5 52" xfId="15859" xr:uid="{00000000-0005-0000-0000-000069270000}"/>
    <cellStyle name="Comma 2 2 5 53" xfId="15860" xr:uid="{00000000-0005-0000-0000-00006A270000}"/>
    <cellStyle name="Comma 2 2 5 54" xfId="15861" xr:uid="{00000000-0005-0000-0000-00006B270000}"/>
    <cellStyle name="Comma 2 2 5 55" xfId="15862" xr:uid="{00000000-0005-0000-0000-00006C270000}"/>
    <cellStyle name="Comma 2 2 5 56" xfId="15863" xr:uid="{00000000-0005-0000-0000-00006D270000}"/>
    <cellStyle name="Comma 2 2 5 57" xfId="15864" xr:uid="{00000000-0005-0000-0000-00006E270000}"/>
    <cellStyle name="Comma 2 2 5 58" xfId="15865" xr:uid="{00000000-0005-0000-0000-00006F270000}"/>
    <cellStyle name="Comma 2 2 5 59" xfId="15866" xr:uid="{00000000-0005-0000-0000-000070270000}"/>
    <cellStyle name="Comma 2 2 5 6" xfId="1528" xr:uid="{00000000-0005-0000-0000-000071270000}"/>
    <cellStyle name="Comma 2 2 5 60" xfId="15867" xr:uid="{00000000-0005-0000-0000-000072270000}"/>
    <cellStyle name="Comma 2 2 5 7" xfId="1529" xr:uid="{00000000-0005-0000-0000-000073270000}"/>
    <cellStyle name="Comma 2 2 5 8" xfId="1530" xr:uid="{00000000-0005-0000-0000-000074270000}"/>
    <cellStyle name="Comma 2 2 5 9" xfId="1531" xr:uid="{00000000-0005-0000-0000-000075270000}"/>
    <cellStyle name="Comma 2 2 50" xfId="1532" xr:uid="{00000000-0005-0000-0000-000076270000}"/>
    <cellStyle name="Comma 2 2 50 2" xfId="1533" xr:uid="{00000000-0005-0000-0000-000077270000}"/>
    <cellStyle name="Comma 2 2 50 2 2" xfId="15868" xr:uid="{00000000-0005-0000-0000-000078270000}"/>
    <cellStyle name="Comma 2 2 50 2 2 2" xfId="15869" xr:uid="{00000000-0005-0000-0000-000079270000}"/>
    <cellStyle name="Comma 2 2 50 2 2 3" xfId="15870" xr:uid="{00000000-0005-0000-0000-00007A270000}"/>
    <cellStyle name="Comma 2 2 50 2 2 4" xfId="15871" xr:uid="{00000000-0005-0000-0000-00007B270000}"/>
    <cellStyle name="Comma 2 2 50 2 3" xfId="15872" xr:uid="{00000000-0005-0000-0000-00007C270000}"/>
    <cellStyle name="Comma 2 2 50 2 3 2" xfId="15873" xr:uid="{00000000-0005-0000-0000-00007D270000}"/>
    <cellStyle name="Comma 2 2 50 2 4" xfId="15874" xr:uid="{00000000-0005-0000-0000-00007E270000}"/>
    <cellStyle name="Comma 2 2 50 2 5" xfId="15875" xr:uid="{00000000-0005-0000-0000-00007F270000}"/>
    <cellStyle name="Comma 2 2 50 2 6" xfId="15876" xr:uid="{00000000-0005-0000-0000-000080270000}"/>
    <cellStyle name="Comma 2 2 51" xfId="1534" xr:uid="{00000000-0005-0000-0000-000081270000}"/>
    <cellStyle name="Comma 2 2 51 2" xfId="1535" xr:uid="{00000000-0005-0000-0000-000082270000}"/>
    <cellStyle name="Comma 2 2 51 2 2" xfId="15877" xr:uid="{00000000-0005-0000-0000-000083270000}"/>
    <cellStyle name="Comma 2 2 51 2 2 2" xfId="15878" xr:uid="{00000000-0005-0000-0000-000084270000}"/>
    <cellStyle name="Comma 2 2 51 2 2 3" xfId="15879" xr:uid="{00000000-0005-0000-0000-000085270000}"/>
    <cellStyle name="Comma 2 2 51 2 2 4" xfId="15880" xr:uid="{00000000-0005-0000-0000-000086270000}"/>
    <cellStyle name="Comma 2 2 51 2 3" xfId="15881" xr:uid="{00000000-0005-0000-0000-000087270000}"/>
    <cellStyle name="Comma 2 2 51 2 3 2" xfId="15882" xr:uid="{00000000-0005-0000-0000-000088270000}"/>
    <cellStyle name="Comma 2 2 51 2 4" xfId="15883" xr:uid="{00000000-0005-0000-0000-000089270000}"/>
    <cellStyle name="Comma 2 2 51 2 5" xfId="15884" xr:uid="{00000000-0005-0000-0000-00008A270000}"/>
    <cellStyle name="Comma 2 2 51 2 6" xfId="15885" xr:uid="{00000000-0005-0000-0000-00008B270000}"/>
    <cellStyle name="Comma 2 2 52" xfId="1536" xr:uid="{00000000-0005-0000-0000-00008C270000}"/>
    <cellStyle name="Comma 2 2 52 2" xfId="1537" xr:uid="{00000000-0005-0000-0000-00008D270000}"/>
    <cellStyle name="Comma 2 2 52 2 2" xfId="15886" xr:uid="{00000000-0005-0000-0000-00008E270000}"/>
    <cellStyle name="Comma 2 2 52 2 2 2" xfId="15887" xr:uid="{00000000-0005-0000-0000-00008F270000}"/>
    <cellStyle name="Comma 2 2 52 2 2 3" xfId="15888" xr:uid="{00000000-0005-0000-0000-000090270000}"/>
    <cellStyle name="Comma 2 2 52 2 2 4" xfId="15889" xr:uid="{00000000-0005-0000-0000-000091270000}"/>
    <cellStyle name="Comma 2 2 52 2 3" xfId="15890" xr:uid="{00000000-0005-0000-0000-000092270000}"/>
    <cellStyle name="Comma 2 2 52 2 3 2" xfId="15891" xr:uid="{00000000-0005-0000-0000-000093270000}"/>
    <cellStyle name="Comma 2 2 52 2 4" xfId="15892" xr:uid="{00000000-0005-0000-0000-000094270000}"/>
    <cellStyle name="Comma 2 2 52 2 5" xfId="15893" xr:uid="{00000000-0005-0000-0000-000095270000}"/>
    <cellStyle name="Comma 2 2 52 2 6" xfId="15894" xr:uid="{00000000-0005-0000-0000-000096270000}"/>
    <cellStyle name="Comma 2 2 53" xfId="1538" xr:uid="{00000000-0005-0000-0000-000097270000}"/>
    <cellStyle name="Comma 2 2 53 2" xfId="1539" xr:uid="{00000000-0005-0000-0000-000098270000}"/>
    <cellStyle name="Comma 2 2 53 2 2" xfId="15895" xr:uid="{00000000-0005-0000-0000-000099270000}"/>
    <cellStyle name="Comma 2 2 53 2 2 2" xfId="15896" xr:uid="{00000000-0005-0000-0000-00009A270000}"/>
    <cellStyle name="Comma 2 2 53 2 2 3" xfId="15897" xr:uid="{00000000-0005-0000-0000-00009B270000}"/>
    <cellStyle name="Comma 2 2 53 2 2 4" xfId="15898" xr:uid="{00000000-0005-0000-0000-00009C270000}"/>
    <cellStyle name="Comma 2 2 53 2 3" xfId="15899" xr:uid="{00000000-0005-0000-0000-00009D270000}"/>
    <cellStyle name="Comma 2 2 53 2 3 2" xfId="15900" xr:uid="{00000000-0005-0000-0000-00009E270000}"/>
    <cellStyle name="Comma 2 2 53 2 4" xfId="15901" xr:uid="{00000000-0005-0000-0000-00009F270000}"/>
    <cellStyle name="Comma 2 2 53 2 5" xfId="15902" xr:uid="{00000000-0005-0000-0000-0000A0270000}"/>
    <cellStyle name="Comma 2 2 53 2 6" xfId="15903" xr:uid="{00000000-0005-0000-0000-0000A1270000}"/>
    <cellStyle name="Comma 2 2 54" xfId="1540" xr:uid="{00000000-0005-0000-0000-0000A2270000}"/>
    <cellStyle name="Comma 2 2 54 2" xfId="1541" xr:uid="{00000000-0005-0000-0000-0000A3270000}"/>
    <cellStyle name="Comma 2 2 54 2 2" xfId="15904" xr:uid="{00000000-0005-0000-0000-0000A4270000}"/>
    <cellStyle name="Comma 2 2 54 2 2 2" xfId="15905" xr:uid="{00000000-0005-0000-0000-0000A5270000}"/>
    <cellStyle name="Comma 2 2 54 2 2 3" xfId="15906" xr:uid="{00000000-0005-0000-0000-0000A6270000}"/>
    <cellStyle name="Comma 2 2 54 2 2 4" xfId="15907" xr:uid="{00000000-0005-0000-0000-0000A7270000}"/>
    <cellStyle name="Comma 2 2 54 2 3" xfId="15908" xr:uid="{00000000-0005-0000-0000-0000A8270000}"/>
    <cellStyle name="Comma 2 2 54 2 3 2" xfId="15909" xr:uid="{00000000-0005-0000-0000-0000A9270000}"/>
    <cellStyle name="Comma 2 2 54 2 4" xfId="15910" xr:uid="{00000000-0005-0000-0000-0000AA270000}"/>
    <cellStyle name="Comma 2 2 54 2 5" xfId="15911" xr:uid="{00000000-0005-0000-0000-0000AB270000}"/>
    <cellStyle name="Comma 2 2 54 2 6" xfId="15912" xr:uid="{00000000-0005-0000-0000-0000AC270000}"/>
    <cellStyle name="Comma 2 2 55" xfId="1542" xr:uid="{00000000-0005-0000-0000-0000AD270000}"/>
    <cellStyle name="Comma 2 2 55 2" xfId="1543" xr:uid="{00000000-0005-0000-0000-0000AE270000}"/>
    <cellStyle name="Comma 2 2 55 2 2" xfId="15913" xr:uid="{00000000-0005-0000-0000-0000AF270000}"/>
    <cellStyle name="Comma 2 2 55 2 2 2" xfId="15914" xr:uid="{00000000-0005-0000-0000-0000B0270000}"/>
    <cellStyle name="Comma 2 2 55 2 2 3" xfId="15915" xr:uid="{00000000-0005-0000-0000-0000B1270000}"/>
    <cellStyle name="Comma 2 2 55 2 2 4" xfId="15916" xr:uid="{00000000-0005-0000-0000-0000B2270000}"/>
    <cellStyle name="Comma 2 2 55 2 3" xfId="15917" xr:uid="{00000000-0005-0000-0000-0000B3270000}"/>
    <cellStyle name="Comma 2 2 55 2 3 2" xfId="15918" xr:uid="{00000000-0005-0000-0000-0000B4270000}"/>
    <cellStyle name="Comma 2 2 55 2 4" xfId="15919" xr:uid="{00000000-0005-0000-0000-0000B5270000}"/>
    <cellStyle name="Comma 2 2 55 2 5" xfId="15920" xr:uid="{00000000-0005-0000-0000-0000B6270000}"/>
    <cellStyle name="Comma 2 2 55 2 6" xfId="15921" xr:uid="{00000000-0005-0000-0000-0000B7270000}"/>
    <cellStyle name="Comma 2 2 56" xfId="1544" xr:uid="{00000000-0005-0000-0000-0000B8270000}"/>
    <cellStyle name="Comma 2 2 56 2" xfId="1545" xr:uid="{00000000-0005-0000-0000-0000B9270000}"/>
    <cellStyle name="Comma 2 2 56 2 2" xfId="15922" xr:uid="{00000000-0005-0000-0000-0000BA270000}"/>
    <cellStyle name="Comma 2 2 56 2 2 2" xfId="15923" xr:uid="{00000000-0005-0000-0000-0000BB270000}"/>
    <cellStyle name="Comma 2 2 56 2 2 3" xfId="15924" xr:uid="{00000000-0005-0000-0000-0000BC270000}"/>
    <cellStyle name="Comma 2 2 56 2 2 4" xfId="15925" xr:uid="{00000000-0005-0000-0000-0000BD270000}"/>
    <cellStyle name="Comma 2 2 56 2 3" xfId="15926" xr:uid="{00000000-0005-0000-0000-0000BE270000}"/>
    <cellStyle name="Comma 2 2 56 2 3 2" xfId="15927" xr:uid="{00000000-0005-0000-0000-0000BF270000}"/>
    <cellStyle name="Comma 2 2 56 2 4" xfId="15928" xr:uid="{00000000-0005-0000-0000-0000C0270000}"/>
    <cellStyle name="Comma 2 2 56 2 5" xfId="15929" xr:uid="{00000000-0005-0000-0000-0000C1270000}"/>
    <cellStyle name="Comma 2 2 56 2 6" xfId="15930" xr:uid="{00000000-0005-0000-0000-0000C2270000}"/>
    <cellStyle name="Comma 2 2 57" xfId="1546" xr:uid="{00000000-0005-0000-0000-0000C3270000}"/>
    <cellStyle name="Comma 2 2 57 2" xfId="1547" xr:uid="{00000000-0005-0000-0000-0000C4270000}"/>
    <cellStyle name="Comma 2 2 57 2 2" xfId="15931" xr:uid="{00000000-0005-0000-0000-0000C5270000}"/>
    <cellStyle name="Comma 2 2 57 2 2 2" xfId="15932" xr:uid="{00000000-0005-0000-0000-0000C6270000}"/>
    <cellStyle name="Comma 2 2 57 2 2 3" xfId="15933" xr:uid="{00000000-0005-0000-0000-0000C7270000}"/>
    <cellStyle name="Comma 2 2 57 2 2 4" xfId="15934" xr:uid="{00000000-0005-0000-0000-0000C8270000}"/>
    <cellStyle name="Comma 2 2 57 2 3" xfId="15935" xr:uid="{00000000-0005-0000-0000-0000C9270000}"/>
    <cellStyle name="Comma 2 2 57 2 3 2" xfId="15936" xr:uid="{00000000-0005-0000-0000-0000CA270000}"/>
    <cellStyle name="Comma 2 2 57 2 4" xfId="15937" xr:uid="{00000000-0005-0000-0000-0000CB270000}"/>
    <cellStyle name="Comma 2 2 57 2 5" xfId="15938" xr:uid="{00000000-0005-0000-0000-0000CC270000}"/>
    <cellStyle name="Comma 2 2 57 2 6" xfId="15939" xr:uid="{00000000-0005-0000-0000-0000CD270000}"/>
    <cellStyle name="Comma 2 2 58" xfId="1548" xr:uid="{00000000-0005-0000-0000-0000CE270000}"/>
    <cellStyle name="Comma 2 2 58 2" xfId="1549" xr:uid="{00000000-0005-0000-0000-0000CF270000}"/>
    <cellStyle name="Comma 2 2 58 2 2" xfId="15940" xr:uid="{00000000-0005-0000-0000-0000D0270000}"/>
    <cellStyle name="Comma 2 2 58 2 2 2" xfId="15941" xr:uid="{00000000-0005-0000-0000-0000D1270000}"/>
    <cellStyle name="Comma 2 2 58 2 2 3" xfId="15942" xr:uid="{00000000-0005-0000-0000-0000D2270000}"/>
    <cellStyle name="Comma 2 2 58 2 2 4" xfId="15943" xr:uid="{00000000-0005-0000-0000-0000D3270000}"/>
    <cellStyle name="Comma 2 2 58 2 3" xfId="15944" xr:uid="{00000000-0005-0000-0000-0000D4270000}"/>
    <cellStyle name="Comma 2 2 58 2 3 2" xfId="15945" xr:uid="{00000000-0005-0000-0000-0000D5270000}"/>
    <cellStyle name="Comma 2 2 58 2 4" xfId="15946" xr:uid="{00000000-0005-0000-0000-0000D6270000}"/>
    <cellStyle name="Comma 2 2 58 2 5" xfId="15947" xr:uid="{00000000-0005-0000-0000-0000D7270000}"/>
    <cellStyle name="Comma 2 2 58 2 6" xfId="15948" xr:uid="{00000000-0005-0000-0000-0000D8270000}"/>
    <cellStyle name="Comma 2 2 59" xfId="1550" xr:uid="{00000000-0005-0000-0000-0000D9270000}"/>
    <cellStyle name="Comma 2 2 59 2" xfId="1551" xr:uid="{00000000-0005-0000-0000-0000DA270000}"/>
    <cellStyle name="Comma 2 2 59 2 2" xfId="15949" xr:uid="{00000000-0005-0000-0000-0000DB270000}"/>
    <cellStyle name="Comma 2 2 59 2 2 2" xfId="15950" xr:uid="{00000000-0005-0000-0000-0000DC270000}"/>
    <cellStyle name="Comma 2 2 59 2 2 3" xfId="15951" xr:uid="{00000000-0005-0000-0000-0000DD270000}"/>
    <cellStyle name="Comma 2 2 59 2 2 4" xfId="15952" xr:uid="{00000000-0005-0000-0000-0000DE270000}"/>
    <cellStyle name="Comma 2 2 59 2 3" xfId="15953" xr:uid="{00000000-0005-0000-0000-0000DF270000}"/>
    <cellStyle name="Comma 2 2 59 2 3 2" xfId="15954" xr:uid="{00000000-0005-0000-0000-0000E0270000}"/>
    <cellStyle name="Comma 2 2 59 2 4" xfId="15955" xr:uid="{00000000-0005-0000-0000-0000E1270000}"/>
    <cellStyle name="Comma 2 2 59 2 5" xfId="15956" xr:uid="{00000000-0005-0000-0000-0000E2270000}"/>
    <cellStyle name="Comma 2 2 59 2 6" xfId="15957" xr:uid="{00000000-0005-0000-0000-0000E3270000}"/>
    <cellStyle name="Comma 2 2 6" xfId="1552" xr:uid="{00000000-0005-0000-0000-0000E4270000}"/>
    <cellStyle name="Comma 2 2 6 10" xfId="1553" xr:uid="{00000000-0005-0000-0000-0000E5270000}"/>
    <cellStyle name="Comma 2 2 6 11" xfId="1554" xr:uid="{00000000-0005-0000-0000-0000E6270000}"/>
    <cellStyle name="Comma 2 2 6 12" xfId="1555" xr:uid="{00000000-0005-0000-0000-0000E7270000}"/>
    <cellStyle name="Comma 2 2 6 13" xfId="1556" xr:uid="{00000000-0005-0000-0000-0000E8270000}"/>
    <cellStyle name="Comma 2 2 6 14" xfId="1557" xr:uid="{00000000-0005-0000-0000-0000E9270000}"/>
    <cellStyle name="Comma 2 2 6 15" xfId="1558" xr:uid="{00000000-0005-0000-0000-0000EA270000}"/>
    <cellStyle name="Comma 2 2 6 16" xfId="1559" xr:uid="{00000000-0005-0000-0000-0000EB270000}"/>
    <cellStyle name="Comma 2 2 6 17" xfId="1560" xr:uid="{00000000-0005-0000-0000-0000EC270000}"/>
    <cellStyle name="Comma 2 2 6 18" xfId="1561" xr:uid="{00000000-0005-0000-0000-0000ED270000}"/>
    <cellStyle name="Comma 2 2 6 19" xfId="1562" xr:uid="{00000000-0005-0000-0000-0000EE270000}"/>
    <cellStyle name="Comma 2 2 6 2" xfId="1563" xr:uid="{00000000-0005-0000-0000-0000EF270000}"/>
    <cellStyle name="Comma 2 2 6 2 2" xfId="15958" xr:uid="{00000000-0005-0000-0000-0000F0270000}"/>
    <cellStyle name="Comma 2 2 6 2 2 2" xfId="15959" xr:uid="{00000000-0005-0000-0000-0000F1270000}"/>
    <cellStyle name="Comma 2 2 6 2 3" xfId="15960" xr:uid="{00000000-0005-0000-0000-0000F2270000}"/>
    <cellStyle name="Comma 2 2 6 2 3 2" xfId="15961" xr:uid="{00000000-0005-0000-0000-0000F3270000}"/>
    <cellStyle name="Comma 2 2 6 20" xfId="1564" xr:uid="{00000000-0005-0000-0000-0000F4270000}"/>
    <cellStyle name="Comma 2 2 6 21" xfId="1565" xr:uid="{00000000-0005-0000-0000-0000F5270000}"/>
    <cellStyle name="Comma 2 2 6 22" xfId="1566" xr:uid="{00000000-0005-0000-0000-0000F6270000}"/>
    <cellStyle name="Comma 2 2 6 23" xfId="15962" xr:uid="{00000000-0005-0000-0000-0000F7270000}"/>
    <cellStyle name="Comma 2 2 6 24" xfId="15963" xr:uid="{00000000-0005-0000-0000-0000F8270000}"/>
    <cellStyle name="Comma 2 2 6 25" xfId="15964" xr:uid="{00000000-0005-0000-0000-0000F9270000}"/>
    <cellStyle name="Comma 2 2 6 26" xfId="15965" xr:uid="{00000000-0005-0000-0000-0000FA270000}"/>
    <cellStyle name="Comma 2 2 6 27" xfId="15966" xr:uid="{00000000-0005-0000-0000-0000FB270000}"/>
    <cellStyle name="Comma 2 2 6 28" xfId="15967" xr:uid="{00000000-0005-0000-0000-0000FC270000}"/>
    <cellStyle name="Comma 2 2 6 29" xfId="15968" xr:uid="{00000000-0005-0000-0000-0000FD270000}"/>
    <cellStyle name="Comma 2 2 6 3" xfId="1567" xr:uid="{00000000-0005-0000-0000-0000FE270000}"/>
    <cellStyle name="Comma 2 2 6 3 2" xfId="15969" xr:uid="{00000000-0005-0000-0000-0000FF270000}"/>
    <cellStyle name="Comma 2 2 6 30" xfId="15970" xr:uid="{00000000-0005-0000-0000-000000280000}"/>
    <cellStyle name="Comma 2 2 6 31" xfId="15971" xr:uid="{00000000-0005-0000-0000-000001280000}"/>
    <cellStyle name="Comma 2 2 6 32" xfId="15972" xr:uid="{00000000-0005-0000-0000-000002280000}"/>
    <cellStyle name="Comma 2 2 6 33" xfId="15973" xr:uid="{00000000-0005-0000-0000-000003280000}"/>
    <cellStyle name="Comma 2 2 6 34" xfId="15974" xr:uid="{00000000-0005-0000-0000-000004280000}"/>
    <cellStyle name="Comma 2 2 6 35" xfId="15975" xr:uid="{00000000-0005-0000-0000-000005280000}"/>
    <cellStyle name="Comma 2 2 6 36" xfId="15976" xr:uid="{00000000-0005-0000-0000-000006280000}"/>
    <cellStyle name="Comma 2 2 6 37" xfId="15977" xr:uid="{00000000-0005-0000-0000-000007280000}"/>
    <cellStyle name="Comma 2 2 6 38" xfId="15978" xr:uid="{00000000-0005-0000-0000-000008280000}"/>
    <cellStyle name="Comma 2 2 6 39" xfId="15979" xr:uid="{00000000-0005-0000-0000-000009280000}"/>
    <cellStyle name="Comma 2 2 6 4" xfId="1568" xr:uid="{00000000-0005-0000-0000-00000A280000}"/>
    <cellStyle name="Comma 2 2 6 4 2" xfId="15980" xr:uid="{00000000-0005-0000-0000-00000B280000}"/>
    <cellStyle name="Comma 2 2 6 40" xfId="15981" xr:uid="{00000000-0005-0000-0000-00000C280000}"/>
    <cellStyle name="Comma 2 2 6 41" xfId="15982" xr:uid="{00000000-0005-0000-0000-00000D280000}"/>
    <cellStyle name="Comma 2 2 6 42" xfId="15983" xr:uid="{00000000-0005-0000-0000-00000E280000}"/>
    <cellStyle name="Comma 2 2 6 43" xfId="15984" xr:uid="{00000000-0005-0000-0000-00000F280000}"/>
    <cellStyle name="Comma 2 2 6 44" xfId="15985" xr:uid="{00000000-0005-0000-0000-000010280000}"/>
    <cellStyle name="Comma 2 2 6 45" xfId="15986" xr:uid="{00000000-0005-0000-0000-000011280000}"/>
    <cellStyle name="Comma 2 2 6 46" xfId="15987" xr:uid="{00000000-0005-0000-0000-000012280000}"/>
    <cellStyle name="Comma 2 2 6 47" xfId="15988" xr:uid="{00000000-0005-0000-0000-000013280000}"/>
    <cellStyle name="Comma 2 2 6 48" xfId="15989" xr:uid="{00000000-0005-0000-0000-000014280000}"/>
    <cellStyle name="Comma 2 2 6 49" xfId="15990" xr:uid="{00000000-0005-0000-0000-000015280000}"/>
    <cellStyle name="Comma 2 2 6 5" xfId="1569" xr:uid="{00000000-0005-0000-0000-000016280000}"/>
    <cellStyle name="Comma 2 2 6 50" xfId="15991" xr:uid="{00000000-0005-0000-0000-000017280000}"/>
    <cellStyle name="Comma 2 2 6 51" xfId="15992" xr:uid="{00000000-0005-0000-0000-000018280000}"/>
    <cellStyle name="Comma 2 2 6 52" xfId="15993" xr:uid="{00000000-0005-0000-0000-000019280000}"/>
    <cellStyle name="Comma 2 2 6 53" xfId="15994" xr:uid="{00000000-0005-0000-0000-00001A280000}"/>
    <cellStyle name="Comma 2 2 6 54" xfId="15995" xr:uid="{00000000-0005-0000-0000-00001B280000}"/>
    <cellStyle name="Comma 2 2 6 55" xfId="15996" xr:uid="{00000000-0005-0000-0000-00001C280000}"/>
    <cellStyle name="Comma 2 2 6 56" xfId="15997" xr:uid="{00000000-0005-0000-0000-00001D280000}"/>
    <cellStyle name="Comma 2 2 6 57" xfId="15998" xr:uid="{00000000-0005-0000-0000-00001E280000}"/>
    <cellStyle name="Comma 2 2 6 58" xfId="15999" xr:uid="{00000000-0005-0000-0000-00001F280000}"/>
    <cellStyle name="Comma 2 2 6 59" xfId="16000" xr:uid="{00000000-0005-0000-0000-000020280000}"/>
    <cellStyle name="Comma 2 2 6 6" xfId="1570" xr:uid="{00000000-0005-0000-0000-000021280000}"/>
    <cellStyle name="Comma 2 2 6 60" xfId="16001" xr:uid="{00000000-0005-0000-0000-000022280000}"/>
    <cellStyle name="Comma 2 2 6 7" xfId="1571" xr:uid="{00000000-0005-0000-0000-000023280000}"/>
    <cellStyle name="Comma 2 2 6 8" xfId="1572" xr:uid="{00000000-0005-0000-0000-000024280000}"/>
    <cellStyle name="Comma 2 2 6 9" xfId="1573" xr:uid="{00000000-0005-0000-0000-000025280000}"/>
    <cellStyle name="Comma 2 2 60" xfId="1574" xr:uid="{00000000-0005-0000-0000-000026280000}"/>
    <cellStyle name="Comma 2 2 60 2" xfId="1575" xr:uid="{00000000-0005-0000-0000-000027280000}"/>
    <cellStyle name="Comma 2 2 60 2 2" xfId="16002" xr:uid="{00000000-0005-0000-0000-000028280000}"/>
    <cellStyle name="Comma 2 2 60 2 2 2" xfId="16003" xr:uid="{00000000-0005-0000-0000-000029280000}"/>
    <cellStyle name="Comma 2 2 60 2 2 3" xfId="16004" xr:uid="{00000000-0005-0000-0000-00002A280000}"/>
    <cellStyle name="Comma 2 2 60 2 2 4" xfId="16005" xr:uid="{00000000-0005-0000-0000-00002B280000}"/>
    <cellStyle name="Comma 2 2 60 2 3" xfId="16006" xr:uid="{00000000-0005-0000-0000-00002C280000}"/>
    <cellStyle name="Comma 2 2 60 2 3 2" xfId="16007" xr:uid="{00000000-0005-0000-0000-00002D280000}"/>
    <cellStyle name="Comma 2 2 60 2 4" xfId="16008" xr:uid="{00000000-0005-0000-0000-00002E280000}"/>
    <cellStyle name="Comma 2 2 60 2 5" xfId="16009" xr:uid="{00000000-0005-0000-0000-00002F280000}"/>
    <cellStyle name="Comma 2 2 60 2 6" xfId="16010" xr:uid="{00000000-0005-0000-0000-000030280000}"/>
    <cellStyle name="Comma 2 2 61" xfId="1576" xr:uid="{00000000-0005-0000-0000-000031280000}"/>
    <cellStyle name="Comma 2 2 61 2" xfId="1577" xr:uid="{00000000-0005-0000-0000-000032280000}"/>
    <cellStyle name="Comma 2 2 61 2 2" xfId="16011" xr:uid="{00000000-0005-0000-0000-000033280000}"/>
    <cellStyle name="Comma 2 2 61 2 2 2" xfId="16012" xr:uid="{00000000-0005-0000-0000-000034280000}"/>
    <cellStyle name="Comma 2 2 61 2 2 3" xfId="16013" xr:uid="{00000000-0005-0000-0000-000035280000}"/>
    <cellStyle name="Comma 2 2 61 2 2 4" xfId="16014" xr:uid="{00000000-0005-0000-0000-000036280000}"/>
    <cellStyle name="Comma 2 2 61 2 3" xfId="16015" xr:uid="{00000000-0005-0000-0000-000037280000}"/>
    <cellStyle name="Comma 2 2 61 2 3 2" xfId="16016" xr:uid="{00000000-0005-0000-0000-000038280000}"/>
    <cellStyle name="Comma 2 2 61 2 4" xfId="16017" xr:uid="{00000000-0005-0000-0000-000039280000}"/>
    <cellStyle name="Comma 2 2 61 2 5" xfId="16018" xr:uid="{00000000-0005-0000-0000-00003A280000}"/>
    <cellStyle name="Comma 2 2 61 2 6" xfId="16019" xr:uid="{00000000-0005-0000-0000-00003B280000}"/>
    <cellStyle name="Comma 2 2 62" xfId="1578" xr:uid="{00000000-0005-0000-0000-00003C280000}"/>
    <cellStyle name="Comma 2 2 62 2" xfId="1579" xr:uid="{00000000-0005-0000-0000-00003D280000}"/>
    <cellStyle name="Comma 2 2 62 2 2" xfId="16020" xr:uid="{00000000-0005-0000-0000-00003E280000}"/>
    <cellStyle name="Comma 2 2 62 2 2 2" xfId="16021" xr:uid="{00000000-0005-0000-0000-00003F280000}"/>
    <cellStyle name="Comma 2 2 62 2 2 3" xfId="16022" xr:uid="{00000000-0005-0000-0000-000040280000}"/>
    <cellStyle name="Comma 2 2 62 2 2 4" xfId="16023" xr:uid="{00000000-0005-0000-0000-000041280000}"/>
    <cellStyle name="Comma 2 2 62 2 3" xfId="16024" xr:uid="{00000000-0005-0000-0000-000042280000}"/>
    <cellStyle name="Comma 2 2 62 2 3 2" xfId="16025" xr:uid="{00000000-0005-0000-0000-000043280000}"/>
    <cellStyle name="Comma 2 2 62 2 4" xfId="16026" xr:uid="{00000000-0005-0000-0000-000044280000}"/>
    <cellStyle name="Comma 2 2 62 2 5" xfId="16027" xr:uid="{00000000-0005-0000-0000-000045280000}"/>
    <cellStyle name="Comma 2 2 62 2 6" xfId="16028" xr:uid="{00000000-0005-0000-0000-000046280000}"/>
    <cellStyle name="Comma 2 2 63" xfId="1580" xr:uid="{00000000-0005-0000-0000-000047280000}"/>
    <cellStyle name="Comma 2 2 63 2" xfId="1581" xr:uid="{00000000-0005-0000-0000-000048280000}"/>
    <cellStyle name="Comma 2 2 63 2 2" xfId="16029" xr:uid="{00000000-0005-0000-0000-000049280000}"/>
    <cellStyle name="Comma 2 2 63 2 2 2" xfId="16030" xr:uid="{00000000-0005-0000-0000-00004A280000}"/>
    <cellStyle name="Comma 2 2 63 2 2 3" xfId="16031" xr:uid="{00000000-0005-0000-0000-00004B280000}"/>
    <cellStyle name="Comma 2 2 63 2 2 4" xfId="16032" xr:uid="{00000000-0005-0000-0000-00004C280000}"/>
    <cellStyle name="Comma 2 2 63 2 3" xfId="16033" xr:uid="{00000000-0005-0000-0000-00004D280000}"/>
    <cellStyle name="Comma 2 2 63 2 3 2" xfId="16034" xr:uid="{00000000-0005-0000-0000-00004E280000}"/>
    <cellStyle name="Comma 2 2 63 2 4" xfId="16035" xr:uid="{00000000-0005-0000-0000-00004F280000}"/>
    <cellStyle name="Comma 2 2 63 2 5" xfId="16036" xr:uid="{00000000-0005-0000-0000-000050280000}"/>
    <cellStyle name="Comma 2 2 63 2 6" xfId="16037" xr:uid="{00000000-0005-0000-0000-000051280000}"/>
    <cellStyle name="Comma 2 2 64" xfId="1582" xr:uid="{00000000-0005-0000-0000-000052280000}"/>
    <cellStyle name="Comma 2 2 64 2" xfId="1583" xr:uid="{00000000-0005-0000-0000-000053280000}"/>
    <cellStyle name="Comma 2 2 64 2 2" xfId="16038" xr:uid="{00000000-0005-0000-0000-000054280000}"/>
    <cellStyle name="Comma 2 2 64 2 2 2" xfId="16039" xr:uid="{00000000-0005-0000-0000-000055280000}"/>
    <cellStyle name="Comma 2 2 64 2 2 3" xfId="16040" xr:uid="{00000000-0005-0000-0000-000056280000}"/>
    <cellStyle name="Comma 2 2 64 2 2 4" xfId="16041" xr:uid="{00000000-0005-0000-0000-000057280000}"/>
    <cellStyle name="Comma 2 2 64 2 3" xfId="16042" xr:uid="{00000000-0005-0000-0000-000058280000}"/>
    <cellStyle name="Comma 2 2 64 2 3 2" xfId="16043" xr:uid="{00000000-0005-0000-0000-000059280000}"/>
    <cellStyle name="Comma 2 2 64 2 4" xfId="16044" xr:uid="{00000000-0005-0000-0000-00005A280000}"/>
    <cellStyle name="Comma 2 2 64 2 5" xfId="16045" xr:uid="{00000000-0005-0000-0000-00005B280000}"/>
    <cellStyle name="Comma 2 2 64 2 6" xfId="16046" xr:uid="{00000000-0005-0000-0000-00005C280000}"/>
    <cellStyle name="Comma 2 2 65" xfId="1584" xr:uid="{00000000-0005-0000-0000-00005D280000}"/>
    <cellStyle name="Comma 2 2 65 2" xfId="1585" xr:uid="{00000000-0005-0000-0000-00005E280000}"/>
    <cellStyle name="Comma 2 2 65 2 2" xfId="16047" xr:uid="{00000000-0005-0000-0000-00005F280000}"/>
    <cellStyle name="Comma 2 2 65 2 2 2" xfId="16048" xr:uid="{00000000-0005-0000-0000-000060280000}"/>
    <cellStyle name="Comma 2 2 65 2 2 3" xfId="16049" xr:uid="{00000000-0005-0000-0000-000061280000}"/>
    <cellStyle name="Comma 2 2 65 2 2 4" xfId="16050" xr:uid="{00000000-0005-0000-0000-000062280000}"/>
    <cellStyle name="Comma 2 2 65 2 3" xfId="16051" xr:uid="{00000000-0005-0000-0000-000063280000}"/>
    <cellStyle name="Comma 2 2 65 2 3 2" xfId="16052" xr:uid="{00000000-0005-0000-0000-000064280000}"/>
    <cellStyle name="Comma 2 2 65 2 4" xfId="16053" xr:uid="{00000000-0005-0000-0000-000065280000}"/>
    <cellStyle name="Comma 2 2 65 2 5" xfId="16054" xr:uid="{00000000-0005-0000-0000-000066280000}"/>
    <cellStyle name="Comma 2 2 65 2 6" xfId="16055" xr:uid="{00000000-0005-0000-0000-000067280000}"/>
    <cellStyle name="Comma 2 2 66" xfId="1586" xr:uid="{00000000-0005-0000-0000-000068280000}"/>
    <cellStyle name="Comma 2 2 66 2" xfId="1587" xr:uid="{00000000-0005-0000-0000-000069280000}"/>
    <cellStyle name="Comma 2 2 66 2 2" xfId="16056" xr:uid="{00000000-0005-0000-0000-00006A280000}"/>
    <cellStyle name="Comma 2 2 66 2 2 2" xfId="16057" xr:uid="{00000000-0005-0000-0000-00006B280000}"/>
    <cellStyle name="Comma 2 2 66 2 2 3" xfId="16058" xr:uid="{00000000-0005-0000-0000-00006C280000}"/>
    <cellStyle name="Comma 2 2 66 2 2 4" xfId="16059" xr:uid="{00000000-0005-0000-0000-00006D280000}"/>
    <cellStyle name="Comma 2 2 66 2 3" xfId="16060" xr:uid="{00000000-0005-0000-0000-00006E280000}"/>
    <cellStyle name="Comma 2 2 66 2 3 2" xfId="16061" xr:uid="{00000000-0005-0000-0000-00006F280000}"/>
    <cellStyle name="Comma 2 2 66 2 4" xfId="16062" xr:uid="{00000000-0005-0000-0000-000070280000}"/>
    <cellStyle name="Comma 2 2 66 2 5" xfId="16063" xr:uid="{00000000-0005-0000-0000-000071280000}"/>
    <cellStyle name="Comma 2 2 66 2 6" xfId="16064" xr:uid="{00000000-0005-0000-0000-000072280000}"/>
    <cellStyle name="Comma 2 2 67" xfId="1588" xr:uid="{00000000-0005-0000-0000-000073280000}"/>
    <cellStyle name="Comma 2 2 67 2" xfId="1589" xr:uid="{00000000-0005-0000-0000-000074280000}"/>
    <cellStyle name="Comma 2 2 67 2 2" xfId="16065" xr:uid="{00000000-0005-0000-0000-000075280000}"/>
    <cellStyle name="Comma 2 2 67 2 2 2" xfId="16066" xr:uid="{00000000-0005-0000-0000-000076280000}"/>
    <cellStyle name="Comma 2 2 67 2 2 3" xfId="16067" xr:uid="{00000000-0005-0000-0000-000077280000}"/>
    <cellStyle name="Comma 2 2 67 2 2 4" xfId="16068" xr:uid="{00000000-0005-0000-0000-000078280000}"/>
    <cellStyle name="Comma 2 2 67 2 3" xfId="16069" xr:uid="{00000000-0005-0000-0000-000079280000}"/>
    <cellStyle name="Comma 2 2 67 2 3 2" xfId="16070" xr:uid="{00000000-0005-0000-0000-00007A280000}"/>
    <cellStyle name="Comma 2 2 67 2 4" xfId="16071" xr:uid="{00000000-0005-0000-0000-00007B280000}"/>
    <cellStyle name="Comma 2 2 67 2 5" xfId="16072" xr:uid="{00000000-0005-0000-0000-00007C280000}"/>
    <cellStyle name="Comma 2 2 67 2 6" xfId="16073" xr:uid="{00000000-0005-0000-0000-00007D280000}"/>
    <cellStyle name="Comma 2 2 68" xfId="1590" xr:uid="{00000000-0005-0000-0000-00007E280000}"/>
    <cellStyle name="Comma 2 2 68 2" xfId="1591" xr:uid="{00000000-0005-0000-0000-00007F280000}"/>
    <cellStyle name="Comma 2 2 68 2 2" xfId="16074" xr:uid="{00000000-0005-0000-0000-000080280000}"/>
    <cellStyle name="Comma 2 2 68 2 2 2" xfId="16075" xr:uid="{00000000-0005-0000-0000-000081280000}"/>
    <cellStyle name="Comma 2 2 68 2 2 3" xfId="16076" xr:uid="{00000000-0005-0000-0000-000082280000}"/>
    <cellStyle name="Comma 2 2 68 2 2 4" xfId="16077" xr:uid="{00000000-0005-0000-0000-000083280000}"/>
    <cellStyle name="Comma 2 2 68 2 3" xfId="16078" xr:uid="{00000000-0005-0000-0000-000084280000}"/>
    <cellStyle name="Comma 2 2 68 2 3 2" xfId="16079" xr:uid="{00000000-0005-0000-0000-000085280000}"/>
    <cellStyle name="Comma 2 2 68 2 4" xfId="16080" xr:uid="{00000000-0005-0000-0000-000086280000}"/>
    <cellStyle name="Comma 2 2 68 2 5" xfId="16081" xr:uid="{00000000-0005-0000-0000-000087280000}"/>
    <cellStyle name="Comma 2 2 68 2 6" xfId="16082" xr:uid="{00000000-0005-0000-0000-000088280000}"/>
    <cellStyle name="Comma 2 2 69" xfId="1592" xr:uid="{00000000-0005-0000-0000-000089280000}"/>
    <cellStyle name="Comma 2 2 69 2" xfId="1593" xr:uid="{00000000-0005-0000-0000-00008A280000}"/>
    <cellStyle name="Comma 2 2 69 2 2" xfId="16083" xr:uid="{00000000-0005-0000-0000-00008B280000}"/>
    <cellStyle name="Comma 2 2 69 2 2 2" xfId="16084" xr:uid="{00000000-0005-0000-0000-00008C280000}"/>
    <cellStyle name="Comma 2 2 69 2 2 3" xfId="16085" xr:uid="{00000000-0005-0000-0000-00008D280000}"/>
    <cellStyle name="Comma 2 2 69 2 2 4" xfId="16086" xr:uid="{00000000-0005-0000-0000-00008E280000}"/>
    <cellStyle name="Comma 2 2 69 2 3" xfId="16087" xr:uid="{00000000-0005-0000-0000-00008F280000}"/>
    <cellStyle name="Comma 2 2 69 2 3 2" xfId="16088" xr:uid="{00000000-0005-0000-0000-000090280000}"/>
    <cellStyle name="Comma 2 2 69 2 4" xfId="16089" xr:uid="{00000000-0005-0000-0000-000091280000}"/>
    <cellStyle name="Comma 2 2 69 2 5" xfId="16090" xr:uid="{00000000-0005-0000-0000-000092280000}"/>
    <cellStyle name="Comma 2 2 69 2 6" xfId="16091" xr:uid="{00000000-0005-0000-0000-000093280000}"/>
    <cellStyle name="Comma 2 2 7" xfId="1594" xr:uid="{00000000-0005-0000-0000-000094280000}"/>
    <cellStyle name="Comma 2 2 7 10" xfId="1595" xr:uid="{00000000-0005-0000-0000-000095280000}"/>
    <cellStyle name="Comma 2 2 7 11" xfId="1596" xr:uid="{00000000-0005-0000-0000-000096280000}"/>
    <cellStyle name="Comma 2 2 7 12" xfId="1597" xr:uid="{00000000-0005-0000-0000-000097280000}"/>
    <cellStyle name="Comma 2 2 7 13" xfId="1598" xr:uid="{00000000-0005-0000-0000-000098280000}"/>
    <cellStyle name="Comma 2 2 7 14" xfId="1599" xr:uid="{00000000-0005-0000-0000-000099280000}"/>
    <cellStyle name="Comma 2 2 7 15" xfId="1600" xr:uid="{00000000-0005-0000-0000-00009A280000}"/>
    <cellStyle name="Comma 2 2 7 16" xfId="1601" xr:uid="{00000000-0005-0000-0000-00009B280000}"/>
    <cellStyle name="Comma 2 2 7 17" xfId="1602" xr:uid="{00000000-0005-0000-0000-00009C280000}"/>
    <cellStyle name="Comma 2 2 7 18" xfId="1603" xr:uid="{00000000-0005-0000-0000-00009D280000}"/>
    <cellStyle name="Comma 2 2 7 19" xfId="1604" xr:uid="{00000000-0005-0000-0000-00009E280000}"/>
    <cellStyle name="Comma 2 2 7 2" xfId="1605" xr:uid="{00000000-0005-0000-0000-00009F280000}"/>
    <cellStyle name="Comma 2 2 7 2 2" xfId="16092" xr:uid="{00000000-0005-0000-0000-0000A0280000}"/>
    <cellStyle name="Comma 2 2 7 2 2 2" xfId="16093" xr:uid="{00000000-0005-0000-0000-0000A1280000}"/>
    <cellStyle name="Comma 2 2 7 2 3" xfId="16094" xr:uid="{00000000-0005-0000-0000-0000A2280000}"/>
    <cellStyle name="Comma 2 2 7 2 3 2" xfId="16095" xr:uid="{00000000-0005-0000-0000-0000A3280000}"/>
    <cellStyle name="Comma 2 2 7 20" xfId="1606" xr:uid="{00000000-0005-0000-0000-0000A4280000}"/>
    <cellStyle name="Comma 2 2 7 21" xfId="1607" xr:uid="{00000000-0005-0000-0000-0000A5280000}"/>
    <cellStyle name="Comma 2 2 7 22" xfId="1608" xr:uid="{00000000-0005-0000-0000-0000A6280000}"/>
    <cellStyle name="Comma 2 2 7 23" xfId="16096" xr:uid="{00000000-0005-0000-0000-0000A7280000}"/>
    <cellStyle name="Comma 2 2 7 24" xfId="16097" xr:uid="{00000000-0005-0000-0000-0000A8280000}"/>
    <cellStyle name="Comma 2 2 7 25" xfId="16098" xr:uid="{00000000-0005-0000-0000-0000A9280000}"/>
    <cellStyle name="Comma 2 2 7 26" xfId="16099" xr:uid="{00000000-0005-0000-0000-0000AA280000}"/>
    <cellStyle name="Comma 2 2 7 27" xfId="16100" xr:uid="{00000000-0005-0000-0000-0000AB280000}"/>
    <cellStyle name="Comma 2 2 7 28" xfId="16101" xr:uid="{00000000-0005-0000-0000-0000AC280000}"/>
    <cellStyle name="Comma 2 2 7 29" xfId="16102" xr:uid="{00000000-0005-0000-0000-0000AD280000}"/>
    <cellStyle name="Comma 2 2 7 3" xfId="1609" xr:uid="{00000000-0005-0000-0000-0000AE280000}"/>
    <cellStyle name="Comma 2 2 7 3 2" xfId="16103" xr:uid="{00000000-0005-0000-0000-0000AF280000}"/>
    <cellStyle name="Comma 2 2 7 30" xfId="16104" xr:uid="{00000000-0005-0000-0000-0000B0280000}"/>
    <cellStyle name="Comma 2 2 7 31" xfId="16105" xr:uid="{00000000-0005-0000-0000-0000B1280000}"/>
    <cellStyle name="Comma 2 2 7 32" xfId="16106" xr:uid="{00000000-0005-0000-0000-0000B2280000}"/>
    <cellStyle name="Comma 2 2 7 33" xfId="16107" xr:uid="{00000000-0005-0000-0000-0000B3280000}"/>
    <cellStyle name="Comma 2 2 7 34" xfId="16108" xr:uid="{00000000-0005-0000-0000-0000B4280000}"/>
    <cellStyle name="Comma 2 2 7 35" xfId="16109" xr:uid="{00000000-0005-0000-0000-0000B5280000}"/>
    <cellStyle name="Comma 2 2 7 36" xfId="16110" xr:uid="{00000000-0005-0000-0000-0000B6280000}"/>
    <cellStyle name="Comma 2 2 7 37" xfId="16111" xr:uid="{00000000-0005-0000-0000-0000B7280000}"/>
    <cellStyle name="Comma 2 2 7 38" xfId="16112" xr:uid="{00000000-0005-0000-0000-0000B8280000}"/>
    <cellStyle name="Comma 2 2 7 39" xfId="16113" xr:uid="{00000000-0005-0000-0000-0000B9280000}"/>
    <cellStyle name="Comma 2 2 7 4" xfId="1610" xr:uid="{00000000-0005-0000-0000-0000BA280000}"/>
    <cellStyle name="Comma 2 2 7 4 2" xfId="16114" xr:uid="{00000000-0005-0000-0000-0000BB280000}"/>
    <cellStyle name="Comma 2 2 7 40" xfId="16115" xr:uid="{00000000-0005-0000-0000-0000BC280000}"/>
    <cellStyle name="Comma 2 2 7 41" xfId="16116" xr:uid="{00000000-0005-0000-0000-0000BD280000}"/>
    <cellStyle name="Comma 2 2 7 42" xfId="16117" xr:uid="{00000000-0005-0000-0000-0000BE280000}"/>
    <cellStyle name="Comma 2 2 7 43" xfId="16118" xr:uid="{00000000-0005-0000-0000-0000BF280000}"/>
    <cellStyle name="Comma 2 2 7 44" xfId="16119" xr:uid="{00000000-0005-0000-0000-0000C0280000}"/>
    <cellStyle name="Comma 2 2 7 45" xfId="16120" xr:uid="{00000000-0005-0000-0000-0000C1280000}"/>
    <cellStyle name="Comma 2 2 7 46" xfId="16121" xr:uid="{00000000-0005-0000-0000-0000C2280000}"/>
    <cellStyle name="Comma 2 2 7 47" xfId="16122" xr:uid="{00000000-0005-0000-0000-0000C3280000}"/>
    <cellStyle name="Comma 2 2 7 48" xfId="16123" xr:uid="{00000000-0005-0000-0000-0000C4280000}"/>
    <cellStyle name="Comma 2 2 7 49" xfId="16124" xr:uid="{00000000-0005-0000-0000-0000C5280000}"/>
    <cellStyle name="Comma 2 2 7 5" xfId="1611" xr:uid="{00000000-0005-0000-0000-0000C6280000}"/>
    <cellStyle name="Comma 2 2 7 50" xfId="16125" xr:uid="{00000000-0005-0000-0000-0000C7280000}"/>
    <cellStyle name="Comma 2 2 7 51" xfId="16126" xr:uid="{00000000-0005-0000-0000-0000C8280000}"/>
    <cellStyle name="Comma 2 2 7 52" xfId="16127" xr:uid="{00000000-0005-0000-0000-0000C9280000}"/>
    <cellStyle name="Comma 2 2 7 53" xfId="16128" xr:uid="{00000000-0005-0000-0000-0000CA280000}"/>
    <cellStyle name="Comma 2 2 7 54" xfId="16129" xr:uid="{00000000-0005-0000-0000-0000CB280000}"/>
    <cellStyle name="Comma 2 2 7 55" xfId="16130" xr:uid="{00000000-0005-0000-0000-0000CC280000}"/>
    <cellStyle name="Comma 2 2 7 56" xfId="16131" xr:uid="{00000000-0005-0000-0000-0000CD280000}"/>
    <cellStyle name="Comma 2 2 7 57" xfId="16132" xr:uid="{00000000-0005-0000-0000-0000CE280000}"/>
    <cellStyle name="Comma 2 2 7 58" xfId="16133" xr:uid="{00000000-0005-0000-0000-0000CF280000}"/>
    <cellStyle name="Comma 2 2 7 59" xfId="16134" xr:uid="{00000000-0005-0000-0000-0000D0280000}"/>
    <cellStyle name="Comma 2 2 7 6" xfId="1612" xr:uid="{00000000-0005-0000-0000-0000D1280000}"/>
    <cellStyle name="Comma 2 2 7 60" xfId="16135" xr:uid="{00000000-0005-0000-0000-0000D2280000}"/>
    <cellStyle name="Comma 2 2 7 7" xfId="1613" xr:uid="{00000000-0005-0000-0000-0000D3280000}"/>
    <cellStyle name="Comma 2 2 7 8" xfId="1614" xr:uid="{00000000-0005-0000-0000-0000D4280000}"/>
    <cellStyle name="Comma 2 2 7 9" xfId="1615" xr:uid="{00000000-0005-0000-0000-0000D5280000}"/>
    <cellStyle name="Comma 2 2 70" xfId="1616" xr:uid="{00000000-0005-0000-0000-0000D6280000}"/>
    <cellStyle name="Comma 2 2 70 2" xfId="1617" xr:uid="{00000000-0005-0000-0000-0000D7280000}"/>
    <cellStyle name="Comma 2 2 70 2 2" xfId="16136" xr:uid="{00000000-0005-0000-0000-0000D8280000}"/>
    <cellStyle name="Comma 2 2 70 2 2 2" xfId="16137" xr:uid="{00000000-0005-0000-0000-0000D9280000}"/>
    <cellStyle name="Comma 2 2 70 2 2 3" xfId="16138" xr:uid="{00000000-0005-0000-0000-0000DA280000}"/>
    <cellStyle name="Comma 2 2 70 2 2 4" xfId="16139" xr:uid="{00000000-0005-0000-0000-0000DB280000}"/>
    <cellStyle name="Comma 2 2 70 2 3" xfId="16140" xr:uid="{00000000-0005-0000-0000-0000DC280000}"/>
    <cellStyle name="Comma 2 2 70 2 3 2" xfId="16141" xr:uid="{00000000-0005-0000-0000-0000DD280000}"/>
    <cellStyle name="Comma 2 2 70 2 4" xfId="16142" xr:uid="{00000000-0005-0000-0000-0000DE280000}"/>
    <cellStyle name="Comma 2 2 70 2 5" xfId="16143" xr:uid="{00000000-0005-0000-0000-0000DF280000}"/>
    <cellStyle name="Comma 2 2 70 2 6" xfId="16144" xr:uid="{00000000-0005-0000-0000-0000E0280000}"/>
    <cellStyle name="Comma 2 2 71" xfId="1618" xr:uid="{00000000-0005-0000-0000-0000E1280000}"/>
    <cellStyle name="Comma 2 2 71 2" xfId="1619" xr:uid="{00000000-0005-0000-0000-0000E2280000}"/>
    <cellStyle name="Comma 2 2 71 2 2" xfId="16145" xr:uid="{00000000-0005-0000-0000-0000E3280000}"/>
    <cellStyle name="Comma 2 2 71 2 2 2" xfId="16146" xr:uid="{00000000-0005-0000-0000-0000E4280000}"/>
    <cellStyle name="Comma 2 2 71 2 2 3" xfId="16147" xr:uid="{00000000-0005-0000-0000-0000E5280000}"/>
    <cellStyle name="Comma 2 2 71 2 2 4" xfId="16148" xr:uid="{00000000-0005-0000-0000-0000E6280000}"/>
    <cellStyle name="Comma 2 2 71 2 3" xfId="16149" xr:uid="{00000000-0005-0000-0000-0000E7280000}"/>
    <cellStyle name="Comma 2 2 71 2 3 2" xfId="16150" xr:uid="{00000000-0005-0000-0000-0000E8280000}"/>
    <cellStyle name="Comma 2 2 71 2 4" xfId="16151" xr:uid="{00000000-0005-0000-0000-0000E9280000}"/>
    <cellStyle name="Comma 2 2 71 2 5" xfId="16152" xr:uid="{00000000-0005-0000-0000-0000EA280000}"/>
    <cellStyle name="Comma 2 2 71 2 6" xfId="16153" xr:uid="{00000000-0005-0000-0000-0000EB280000}"/>
    <cellStyle name="Comma 2 2 72" xfId="1620" xr:uid="{00000000-0005-0000-0000-0000EC280000}"/>
    <cellStyle name="Comma 2 2 72 2" xfId="1621" xr:uid="{00000000-0005-0000-0000-0000ED280000}"/>
    <cellStyle name="Comma 2 2 72 2 2" xfId="16154" xr:uid="{00000000-0005-0000-0000-0000EE280000}"/>
    <cellStyle name="Comma 2 2 72 2 2 2" xfId="16155" xr:uid="{00000000-0005-0000-0000-0000EF280000}"/>
    <cellStyle name="Comma 2 2 72 2 2 3" xfId="16156" xr:uid="{00000000-0005-0000-0000-0000F0280000}"/>
    <cellStyle name="Comma 2 2 72 2 2 4" xfId="16157" xr:uid="{00000000-0005-0000-0000-0000F1280000}"/>
    <cellStyle name="Comma 2 2 72 2 3" xfId="16158" xr:uid="{00000000-0005-0000-0000-0000F2280000}"/>
    <cellStyle name="Comma 2 2 72 2 3 2" xfId="16159" xr:uid="{00000000-0005-0000-0000-0000F3280000}"/>
    <cellStyle name="Comma 2 2 72 2 4" xfId="16160" xr:uid="{00000000-0005-0000-0000-0000F4280000}"/>
    <cellStyle name="Comma 2 2 72 2 5" xfId="16161" xr:uid="{00000000-0005-0000-0000-0000F5280000}"/>
    <cellStyle name="Comma 2 2 72 2 6" xfId="16162" xr:uid="{00000000-0005-0000-0000-0000F6280000}"/>
    <cellStyle name="Comma 2 2 73" xfId="1622" xr:uid="{00000000-0005-0000-0000-0000F7280000}"/>
    <cellStyle name="Comma 2 2 73 2" xfId="1623" xr:uid="{00000000-0005-0000-0000-0000F8280000}"/>
    <cellStyle name="Comma 2 2 73 2 2" xfId="16163" xr:uid="{00000000-0005-0000-0000-0000F9280000}"/>
    <cellStyle name="Comma 2 2 73 2 2 2" xfId="16164" xr:uid="{00000000-0005-0000-0000-0000FA280000}"/>
    <cellStyle name="Comma 2 2 73 2 2 3" xfId="16165" xr:uid="{00000000-0005-0000-0000-0000FB280000}"/>
    <cellStyle name="Comma 2 2 73 2 2 4" xfId="16166" xr:uid="{00000000-0005-0000-0000-0000FC280000}"/>
    <cellStyle name="Comma 2 2 73 2 3" xfId="16167" xr:uid="{00000000-0005-0000-0000-0000FD280000}"/>
    <cellStyle name="Comma 2 2 73 2 3 2" xfId="16168" xr:uid="{00000000-0005-0000-0000-0000FE280000}"/>
    <cellStyle name="Comma 2 2 73 2 4" xfId="16169" xr:uid="{00000000-0005-0000-0000-0000FF280000}"/>
    <cellStyle name="Comma 2 2 73 2 5" xfId="16170" xr:uid="{00000000-0005-0000-0000-000000290000}"/>
    <cellStyle name="Comma 2 2 73 2 6" xfId="16171" xr:uid="{00000000-0005-0000-0000-000001290000}"/>
    <cellStyle name="Comma 2 2 74" xfId="1624" xr:uid="{00000000-0005-0000-0000-000002290000}"/>
    <cellStyle name="Comma 2 2 74 2" xfId="1625" xr:uid="{00000000-0005-0000-0000-000003290000}"/>
    <cellStyle name="Comma 2 2 74 2 2" xfId="16172" xr:uid="{00000000-0005-0000-0000-000004290000}"/>
    <cellStyle name="Comma 2 2 74 2 2 2" xfId="16173" xr:uid="{00000000-0005-0000-0000-000005290000}"/>
    <cellStyle name="Comma 2 2 74 2 2 3" xfId="16174" xr:uid="{00000000-0005-0000-0000-000006290000}"/>
    <cellStyle name="Comma 2 2 74 2 2 4" xfId="16175" xr:uid="{00000000-0005-0000-0000-000007290000}"/>
    <cellStyle name="Comma 2 2 74 2 3" xfId="16176" xr:uid="{00000000-0005-0000-0000-000008290000}"/>
    <cellStyle name="Comma 2 2 74 2 3 2" xfId="16177" xr:uid="{00000000-0005-0000-0000-000009290000}"/>
    <cellStyle name="Comma 2 2 74 2 4" xfId="16178" xr:uid="{00000000-0005-0000-0000-00000A290000}"/>
    <cellStyle name="Comma 2 2 74 2 5" xfId="16179" xr:uid="{00000000-0005-0000-0000-00000B290000}"/>
    <cellStyle name="Comma 2 2 74 2 6" xfId="16180" xr:uid="{00000000-0005-0000-0000-00000C290000}"/>
    <cellStyle name="Comma 2 2 75" xfId="1626" xr:uid="{00000000-0005-0000-0000-00000D290000}"/>
    <cellStyle name="Comma 2 2 75 2" xfId="1627" xr:uid="{00000000-0005-0000-0000-00000E290000}"/>
    <cellStyle name="Comma 2 2 75 2 2" xfId="16181" xr:uid="{00000000-0005-0000-0000-00000F290000}"/>
    <cellStyle name="Comma 2 2 75 2 2 2" xfId="16182" xr:uid="{00000000-0005-0000-0000-000010290000}"/>
    <cellStyle name="Comma 2 2 75 2 2 3" xfId="16183" xr:uid="{00000000-0005-0000-0000-000011290000}"/>
    <cellStyle name="Comma 2 2 75 2 2 4" xfId="16184" xr:uid="{00000000-0005-0000-0000-000012290000}"/>
    <cellStyle name="Comma 2 2 75 2 3" xfId="16185" xr:uid="{00000000-0005-0000-0000-000013290000}"/>
    <cellStyle name="Comma 2 2 75 2 3 2" xfId="16186" xr:uid="{00000000-0005-0000-0000-000014290000}"/>
    <cellStyle name="Comma 2 2 75 2 4" xfId="16187" xr:uid="{00000000-0005-0000-0000-000015290000}"/>
    <cellStyle name="Comma 2 2 75 2 5" xfId="16188" xr:uid="{00000000-0005-0000-0000-000016290000}"/>
    <cellStyle name="Comma 2 2 75 2 6" xfId="16189" xr:uid="{00000000-0005-0000-0000-000017290000}"/>
    <cellStyle name="Comma 2 2 76" xfId="1628" xr:uid="{00000000-0005-0000-0000-000018290000}"/>
    <cellStyle name="Comma 2 2 76 2" xfId="1629" xr:uid="{00000000-0005-0000-0000-000019290000}"/>
    <cellStyle name="Comma 2 2 76 2 2" xfId="16190" xr:uid="{00000000-0005-0000-0000-00001A290000}"/>
    <cellStyle name="Comma 2 2 76 2 2 2" xfId="16191" xr:uid="{00000000-0005-0000-0000-00001B290000}"/>
    <cellStyle name="Comma 2 2 76 2 2 3" xfId="16192" xr:uid="{00000000-0005-0000-0000-00001C290000}"/>
    <cellStyle name="Comma 2 2 76 2 2 4" xfId="16193" xr:uid="{00000000-0005-0000-0000-00001D290000}"/>
    <cellStyle name="Comma 2 2 76 2 3" xfId="16194" xr:uid="{00000000-0005-0000-0000-00001E290000}"/>
    <cellStyle name="Comma 2 2 76 2 3 2" xfId="16195" xr:uid="{00000000-0005-0000-0000-00001F290000}"/>
    <cellStyle name="Comma 2 2 76 2 4" xfId="16196" xr:uid="{00000000-0005-0000-0000-000020290000}"/>
    <cellStyle name="Comma 2 2 76 2 5" xfId="16197" xr:uid="{00000000-0005-0000-0000-000021290000}"/>
    <cellStyle name="Comma 2 2 76 2 6" xfId="16198" xr:uid="{00000000-0005-0000-0000-000022290000}"/>
    <cellStyle name="Comma 2 2 77" xfId="1630" xr:uid="{00000000-0005-0000-0000-000023290000}"/>
    <cellStyle name="Comma 2 2 77 2" xfId="1631" xr:uid="{00000000-0005-0000-0000-000024290000}"/>
    <cellStyle name="Comma 2 2 77 2 2" xfId="16199" xr:uid="{00000000-0005-0000-0000-000025290000}"/>
    <cellStyle name="Comma 2 2 77 2 2 2" xfId="16200" xr:uid="{00000000-0005-0000-0000-000026290000}"/>
    <cellStyle name="Comma 2 2 77 2 2 3" xfId="16201" xr:uid="{00000000-0005-0000-0000-000027290000}"/>
    <cellStyle name="Comma 2 2 77 2 2 4" xfId="16202" xr:uid="{00000000-0005-0000-0000-000028290000}"/>
    <cellStyle name="Comma 2 2 77 2 3" xfId="16203" xr:uid="{00000000-0005-0000-0000-000029290000}"/>
    <cellStyle name="Comma 2 2 77 2 3 2" xfId="16204" xr:uid="{00000000-0005-0000-0000-00002A290000}"/>
    <cellStyle name="Comma 2 2 77 2 4" xfId="16205" xr:uid="{00000000-0005-0000-0000-00002B290000}"/>
    <cellStyle name="Comma 2 2 77 2 5" xfId="16206" xr:uid="{00000000-0005-0000-0000-00002C290000}"/>
    <cellStyle name="Comma 2 2 77 2 6" xfId="16207" xr:uid="{00000000-0005-0000-0000-00002D290000}"/>
    <cellStyle name="Comma 2 2 78" xfId="1632" xr:uid="{00000000-0005-0000-0000-00002E290000}"/>
    <cellStyle name="Comma 2 2 78 2" xfId="1633" xr:uid="{00000000-0005-0000-0000-00002F290000}"/>
    <cellStyle name="Comma 2 2 78 2 2" xfId="16208" xr:uid="{00000000-0005-0000-0000-000030290000}"/>
    <cellStyle name="Comma 2 2 78 2 2 2" xfId="16209" xr:uid="{00000000-0005-0000-0000-000031290000}"/>
    <cellStyle name="Comma 2 2 78 2 2 3" xfId="16210" xr:uid="{00000000-0005-0000-0000-000032290000}"/>
    <cellStyle name="Comma 2 2 78 2 2 4" xfId="16211" xr:uid="{00000000-0005-0000-0000-000033290000}"/>
    <cellStyle name="Comma 2 2 78 2 3" xfId="16212" xr:uid="{00000000-0005-0000-0000-000034290000}"/>
    <cellStyle name="Comma 2 2 78 2 3 2" xfId="16213" xr:uid="{00000000-0005-0000-0000-000035290000}"/>
    <cellStyle name="Comma 2 2 78 2 4" xfId="16214" xr:uid="{00000000-0005-0000-0000-000036290000}"/>
    <cellStyle name="Comma 2 2 78 2 5" xfId="16215" xr:uid="{00000000-0005-0000-0000-000037290000}"/>
    <cellStyle name="Comma 2 2 78 2 6" xfId="16216" xr:uid="{00000000-0005-0000-0000-000038290000}"/>
    <cellStyle name="Comma 2 2 79" xfId="1634" xr:uid="{00000000-0005-0000-0000-000039290000}"/>
    <cellStyle name="Comma 2 2 79 2" xfId="1635" xr:uid="{00000000-0005-0000-0000-00003A290000}"/>
    <cellStyle name="Comma 2 2 79 2 2" xfId="16217" xr:uid="{00000000-0005-0000-0000-00003B290000}"/>
    <cellStyle name="Comma 2 2 79 2 2 2" xfId="16218" xr:uid="{00000000-0005-0000-0000-00003C290000}"/>
    <cellStyle name="Comma 2 2 79 2 2 3" xfId="16219" xr:uid="{00000000-0005-0000-0000-00003D290000}"/>
    <cellStyle name="Comma 2 2 79 2 2 4" xfId="16220" xr:uid="{00000000-0005-0000-0000-00003E290000}"/>
    <cellStyle name="Comma 2 2 79 2 3" xfId="16221" xr:uid="{00000000-0005-0000-0000-00003F290000}"/>
    <cellStyle name="Comma 2 2 79 2 3 2" xfId="16222" xr:uid="{00000000-0005-0000-0000-000040290000}"/>
    <cellStyle name="Comma 2 2 79 2 4" xfId="16223" xr:uid="{00000000-0005-0000-0000-000041290000}"/>
    <cellStyle name="Comma 2 2 79 2 5" xfId="16224" xr:uid="{00000000-0005-0000-0000-000042290000}"/>
    <cellStyle name="Comma 2 2 79 2 6" xfId="16225" xr:uid="{00000000-0005-0000-0000-000043290000}"/>
    <cellStyle name="Comma 2 2 8" xfId="1636" xr:uid="{00000000-0005-0000-0000-000044290000}"/>
    <cellStyle name="Comma 2 2 8 10" xfId="1637" xr:uid="{00000000-0005-0000-0000-000045290000}"/>
    <cellStyle name="Comma 2 2 8 11" xfId="1638" xr:uid="{00000000-0005-0000-0000-000046290000}"/>
    <cellStyle name="Comma 2 2 8 12" xfId="1639" xr:uid="{00000000-0005-0000-0000-000047290000}"/>
    <cellStyle name="Comma 2 2 8 13" xfId="1640" xr:uid="{00000000-0005-0000-0000-000048290000}"/>
    <cellStyle name="Comma 2 2 8 14" xfId="1641" xr:uid="{00000000-0005-0000-0000-000049290000}"/>
    <cellStyle name="Comma 2 2 8 15" xfId="1642" xr:uid="{00000000-0005-0000-0000-00004A290000}"/>
    <cellStyle name="Comma 2 2 8 16" xfId="1643" xr:uid="{00000000-0005-0000-0000-00004B290000}"/>
    <cellStyle name="Comma 2 2 8 17" xfId="1644" xr:uid="{00000000-0005-0000-0000-00004C290000}"/>
    <cellStyle name="Comma 2 2 8 18" xfId="1645" xr:uid="{00000000-0005-0000-0000-00004D290000}"/>
    <cellStyle name="Comma 2 2 8 19" xfId="1646" xr:uid="{00000000-0005-0000-0000-00004E290000}"/>
    <cellStyle name="Comma 2 2 8 2" xfId="1647" xr:uid="{00000000-0005-0000-0000-00004F290000}"/>
    <cellStyle name="Comma 2 2 8 2 2" xfId="16226" xr:uid="{00000000-0005-0000-0000-000050290000}"/>
    <cellStyle name="Comma 2 2 8 2 2 2" xfId="16227" xr:uid="{00000000-0005-0000-0000-000051290000}"/>
    <cellStyle name="Comma 2 2 8 2 3" xfId="16228" xr:uid="{00000000-0005-0000-0000-000052290000}"/>
    <cellStyle name="Comma 2 2 8 2 3 2" xfId="16229" xr:uid="{00000000-0005-0000-0000-000053290000}"/>
    <cellStyle name="Comma 2 2 8 20" xfId="1648" xr:uid="{00000000-0005-0000-0000-000054290000}"/>
    <cellStyle name="Comma 2 2 8 21" xfId="1649" xr:uid="{00000000-0005-0000-0000-000055290000}"/>
    <cellStyle name="Comma 2 2 8 22" xfId="1650" xr:uid="{00000000-0005-0000-0000-000056290000}"/>
    <cellStyle name="Comma 2 2 8 23" xfId="16230" xr:uid="{00000000-0005-0000-0000-000057290000}"/>
    <cellStyle name="Comma 2 2 8 24" xfId="16231" xr:uid="{00000000-0005-0000-0000-000058290000}"/>
    <cellStyle name="Comma 2 2 8 25" xfId="16232" xr:uid="{00000000-0005-0000-0000-000059290000}"/>
    <cellStyle name="Comma 2 2 8 26" xfId="16233" xr:uid="{00000000-0005-0000-0000-00005A290000}"/>
    <cellStyle name="Comma 2 2 8 27" xfId="16234" xr:uid="{00000000-0005-0000-0000-00005B290000}"/>
    <cellStyle name="Comma 2 2 8 28" xfId="16235" xr:uid="{00000000-0005-0000-0000-00005C290000}"/>
    <cellStyle name="Comma 2 2 8 29" xfId="16236" xr:uid="{00000000-0005-0000-0000-00005D290000}"/>
    <cellStyle name="Comma 2 2 8 3" xfId="1651" xr:uid="{00000000-0005-0000-0000-00005E290000}"/>
    <cellStyle name="Comma 2 2 8 3 2" xfId="16237" xr:uid="{00000000-0005-0000-0000-00005F290000}"/>
    <cellStyle name="Comma 2 2 8 30" xfId="16238" xr:uid="{00000000-0005-0000-0000-000060290000}"/>
    <cellStyle name="Comma 2 2 8 31" xfId="16239" xr:uid="{00000000-0005-0000-0000-000061290000}"/>
    <cellStyle name="Comma 2 2 8 32" xfId="16240" xr:uid="{00000000-0005-0000-0000-000062290000}"/>
    <cellStyle name="Comma 2 2 8 33" xfId="16241" xr:uid="{00000000-0005-0000-0000-000063290000}"/>
    <cellStyle name="Comma 2 2 8 34" xfId="16242" xr:uid="{00000000-0005-0000-0000-000064290000}"/>
    <cellStyle name="Comma 2 2 8 35" xfId="16243" xr:uid="{00000000-0005-0000-0000-000065290000}"/>
    <cellStyle name="Comma 2 2 8 36" xfId="16244" xr:uid="{00000000-0005-0000-0000-000066290000}"/>
    <cellStyle name="Comma 2 2 8 37" xfId="16245" xr:uid="{00000000-0005-0000-0000-000067290000}"/>
    <cellStyle name="Comma 2 2 8 38" xfId="16246" xr:uid="{00000000-0005-0000-0000-000068290000}"/>
    <cellStyle name="Comma 2 2 8 39" xfId="16247" xr:uid="{00000000-0005-0000-0000-000069290000}"/>
    <cellStyle name="Comma 2 2 8 4" xfId="1652" xr:uid="{00000000-0005-0000-0000-00006A290000}"/>
    <cellStyle name="Comma 2 2 8 4 2" xfId="16248" xr:uid="{00000000-0005-0000-0000-00006B290000}"/>
    <cellStyle name="Comma 2 2 8 40" xfId="16249" xr:uid="{00000000-0005-0000-0000-00006C290000}"/>
    <cellStyle name="Comma 2 2 8 41" xfId="16250" xr:uid="{00000000-0005-0000-0000-00006D290000}"/>
    <cellStyle name="Comma 2 2 8 42" xfId="16251" xr:uid="{00000000-0005-0000-0000-00006E290000}"/>
    <cellStyle name="Comma 2 2 8 43" xfId="16252" xr:uid="{00000000-0005-0000-0000-00006F290000}"/>
    <cellStyle name="Comma 2 2 8 44" xfId="16253" xr:uid="{00000000-0005-0000-0000-000070290000}"/>
    <cellStyle name="Comma 2 2 8 45" xfId="16254" xr:uid="{00000000-0005-0000-0000-000071290000}"/>
    <cellStyle name="Comma 2 2 8 46" xfId="16255" xr:uid="{00000000-0005-0000-0000-000072290000}"/>
    <cellStyle name="Comma 2 2 8 47" xfId="16256" xr:uid="{00000000-0005-0000-0000-000073290000}"/>
    <cellStyle name="Comma 2 2 8 48" xfId="16257" xr:uid="{00000000-0005-0000-0000-000074290000}"/>
    <cellStyle name="Comma 2 2 8 49" xfId="16258" xr:uid="{00000000-0005-0000-0000-000075290000}"/>
    <cellStyle name="Comma 2 2 8 5" xfId="1653" xr:uid="{00000000-0005-0000-0000-000076290000}"/>
    <cellStyle name="Comma 2 2 8 50" xfId="16259" xr:uid="{00000000-0005-0000-0000-000077290000}"/>
    <cellStyle name="Comma 2 2 8 51" xfId="16260" xr:uid="{00000000-0005-0000-0000-000078290000}"/>
    <cellStyle name="Comma 2 2 8 52" xfId="16261" xr:uid="{00000000-0005-0000-0000-000079290000}"/>
    <cellStyle name="Comma 2 2 8 53" xfId="16262" xr:uid="{00000000-0005-0000-0000-00007A290000}"/>
    <cellStyle name="Comma 2 2 8 54" xfId="16263" xr:uid="{00000000-0005-0000-0000-00007B290000}"/>
    <cellStyle name="Comma 2 2 8 55" xfId="16264" xr:uid="{00000000-0005-0000-0000-00007C290000}"/>
    <cellStyle name="Comma 2 2 8 56" xfId="16265" xr:uid="{00000000-0005-0000-0000-00007D290000}"/>
    <cellStyle name="Comma 2 2 8 57" xfId="16266" xr:uid="{00000000-0005-0000-0000-00007E290000}"/>
    <cellStyle name="Comma 2 2 8 58" xfId="16267" xr:uid="{00000000-0005-0000-0000-00007F290000}"/>
    <cellStyle name="Comma 2 2 8 59" xfId="16268" xr:uid="{00000000-0005-0000-0000-000080290000}"/>
    <cellStyle name="Comma 2 2 8 6" xfId="1654" xr:uid="{00000000-0005-0000-0000-000081290000}"/>
    <cellStyle name="Comma 2 2 8 60" xfId="16269" xr:uid="{00000000-0005-0000-0000-000082290000}"/>
    <cellStyle name="Comma 2 2 8 7" xfId="1655" xr:uid="{00000000-0005-0000-0000-000083290000}"/>
    <cellStyle name="Comma 2 2 8 8" xfId="1656" xr:uid="{00000000-0005-0000-0000-000084290000}"/>
    <cellStyle name="Comma 2 2 8 9" xfId="1657" xr:uid="{00000000-0005-0000-0000-000085290000}"/>
    <cellStyle name="Comma 2 2 80" xfId="1658" xr:uid="{00000000-0005-0000-0000-000086290000}"/>
    <cellStyle name="Comma 2 2 80 2" xfId="1659" xr:uid="{00000000-0005-0000-0000-000087290000}"/>
    <cellStyle name="Comma 2 2 80 2 2" xfId="16270" xr:uid="{00000000-0005-0000-0000-000088290000}"/>
    <cellStyle name="Comma 2 2 80 2 2 2" xfId="16271" xr:uid="{00000000-0005-0000-0000-000089290000}"/>
    <cellStyle name="Comma 2 2 80 2 2 3" xfId="16272" xr:uid="{00000000-0005-0000-0000-00008A290000}"/>
    <cellStyle name="Comma 2 2 80 2 2 4" xfId="16273" xr:uid="{00000000-0005-0000-0000-00008B290000}"/>
    <cellStyle name="Comma 2 2 80 2 3" xfId="16274" xr:uid="{00000000-0005-0000-0000-00008C290000}"/>
    <cellStyle name="Comma 2 2 80 2 3 2" xfId="16275" xr:uid="{00000000-0005-0000-0000-00008D290000}"/>
    <cellStyle name="Comma 2 2 80 2 4" xfId="16276" xr:uid="{00000000-0005-0000-0000-00008E290000}"/>
    <cellStyle name="Comma 2 2 80 2 5" xfId="16277" xr:uid="{00000000-0005-0000-0000-00008F290000}"/>
    <cellStyle name="Comma 2 2 80 2 6" xfId="16278" xr:uid="{00000000-0005-0000-0000-000090290000}"/>
    <cellStyle name="Comma 2 2 81" xfId="1660" xr:uid="{00000000-0005-0000-0000-000091290000}"/>
    <cellStyle name="Comma 2 2 81 2" xfId="1661" xr:uid="{00000000-0005-0000-0000-000092290000}"/>
    <cellStyle name="Comma 2 2 81 2 2" xfId="16279" xr:uid="{00000000-0005-0000-0000-000093290000}"/>
    <cellStyle name="Comma 2 2 81 2 2 2" xfId="16280" xr:uid="{00000000-0005-0000-0000-000094290000}"/>
    <cellStyle name="Comma 2 2 81 2 2 3" xfId="16281" xr:uid="{00000000-0005-0000-0000-000095290000}"/>
    <cellStyle name="Comma 2 2 81 2 2 4" xfId="16282" xr:uid="{00000000-0005-0000-0000-000096290000}"/>
    <cellStyle name="Comma 2 2 81 2 3" xfId="16283" xr:uid="{00000000-0005-0000-0000-000097290000}"/>
    <cellStyle name="Comma 2 2 81 2 3 2" xfId="16284" xr:uid="{00000000-0005-0000-0000-000098290000}"/>
    <cellStyle name="Comma 2 2 81 2 4" xfId="16285" xr:uid="{00000000-0005-0000-0000-000099290000}"/>
    <cellStyle name="Comma 2 2 81 2 5" xfId="16286" xr:uid="{00000000-0005-0000-0000-00009A290000}"/>
    <cellStyle name="Comma 2 2 81 2 6" xfId="16287" xr:uid="{00000000-0005-0000-0000-00009B290000}"/>
    <cellStyle name="Comma 2 2 82" xfId="1662" xr:uid="{00000000-0005-0000-0000-00009C290000}"/>
    <cellStyle name="Comma 2 2 82 2" xfId="1663" xr:uid="{00000000-0005-0000-0000-00009D290000}"/>
    <cellStyle name="Comma 2 2 82 2 2" xfId="16288" xr:uid="{00000000-0005-0000-0000-00009E290000}"/>
    <cellStyle name="Comma 2 2 82 2 2 2" xfId="16289" xr:uid="{00000000-0005-0000-0000-00009F290000}"/>
    <cellStyle name="Comma 2 2 82 2 2 3" xfId="16290" xr:uid="{00000000-0005-0000-0000-0000A0290000}"/>
    <cellStyle name="Comma 2 2 82 2 2 4" xfId="16291" xr:uid="{00000000-0005-0000-0000-0000A1290000}"/>
    <cellStyle name="Comma 2 2 82 2 3" xfId="16292" xr:uid="{00000000-0005-0000-0000-0000A2290000}"/>
    <cellStyle name="Comma 2 2 82 2 3 2" xfId="16293" xr:uid="{00000000-0005-0000-0000-0000A3290000}"/>
    <cellStyle name="Comma 2 2 82 2 4" xfId="16294" xr:uid="{00000000-0005-0000-0000-0000A4290000}"/>
    <cellStyle name="Comma 2 2 82 2 5" xfId="16295" xr:uid="{00000000-0005-0000-0000-0000A5290000}"/>
    <cellStyle name="Comma 2 2 82 2 6" xfId="16296" xr:uid="{00000000-0005-0000-0000-0000A6290000}"/>
    <cellStyle name="Comma 2 2 83" xfId="1664" xr:uid="{00000000-0005-0000-0000-0000A7290000}"/>
    <cellStyle name="Comma 2 2 83 2" xfId="1665" xr:uid="{00000000-0005-0000-0000-0000A8290000}"/>
    <cellStyle name="Comma 2 2 83 2 2" xfId="16297" xr:uid="{00000000-0005-0000-0000-0000A9290000}"/>
    <cellStyle name="Comma 2 2 83 2 2 2" xfId="16298" xr:uid="{00000000-0005-0000-0000-0000AA290000}"/>
    <cellStyle name="Comma 2 2 83 2 2 3" xfId="16299" xr:uid="{00000000-0005-0000-0000-0000AB290000}"/>
    <cellStyle name="Comma 2 2 83 2 2 4" xfId="16300" xr:uid="{00000000-0005-0000-0000-0000AC290000}"/>
    <cellStyle name="Comma 2 2 83 2 3" xfId="16301" xr:uid="{00000000-0005-0000-0000-0000AD290000}"/>
    <cellStyle name="Comma 2 2 83 2 3 2" xfId="16302" xr:uid="{00000000-0005-0000-0000-0000AE290000}"/>
    <cellStyle name="Comma 2 2 83 2 4" xfId="16303" xr:uid="{00000000-0005-0000-0000-0000AF290000}"/>
    <cellStyle name="Comma 2 2 83 2 5" xfId="16304" xr:uid="{00000000-0005-0000-0000-0000B0290000}"/>
    <cellStyle name="Comma 2 2 83 2 6" xfId="16305" xr:uid="{00000000-0005-0000-0000-0000B1290000}"/>
    <cellStyle name="Comma 2 2 84" xfId="1666" xr:uid="{00000000-0005-0000-0000-0000B2290000}"/>
    <cellStyle name="Comma 2 2 84 2" xfId="1667" xr:uid="{00000000-0005-0000-0000-0000B3290000}"/>
    <cellStyle name="Comma 2 2 84 2 2" xfId="16306" xr:uid="{00000000-0005-0000-0000-0000B4290000}"/>
    <cellStyle name="Comma 2 2 84 2 2 2" xfId="16307" xr:uid="{00000000-0005-0000-0000-0000B5290000}"/>
    <cellStyle name="Comma 2 2 84 2 2 3" xfId="16308" xr:uid="{00000000-0005-0000-0000-0000B6290000}"/>
    <cellStyle name="Comma 2 2 84 2 2 4" xfId="16309" xr:uid="{00000000-0005-0000-0000-0000B7290000}"/>
    <cellStyle name="Comma 2 2 84 2 3" xfId="16310" xr:uid="{00000000-0005-0000-0000-0000B8290000}"/>
    <cellStyle name="Comma 2 2 84 2 3 2" xfId="16311" xr:uid="{00000000-0005-0000-0000-0000B9290000}"/>
    <cellStyle name="Comma 2 2 84 2 4" xfId="16312" xr:uid="{00000000-0005-0000-0000-0000BA290000}"/>
    <cellStyle name="Comma 2 2 84 2 5" xfId="16313" xr:uid="{00000000-0005-0000-0000-0000BB290000}"/>
    <cellStyle name="Comma 2 2 84 2 6" xfId="16314" xr:uid="{00000000-0005-0000-0000-0000BC290000}"/>
    <cellStyle name="Comma 2 2 85" xfId="1668" xr:uid="{00000000-0005-0000-0000-0000BD290000}"/>
    <cellStyle name="Comma 2 2 85 2" xfId="1669" xr:uid="{00000000-0005-0000-0000-0000BE290000}"/>
    <cellStyle name="Comma 2 2 85 2 2" xfId="16315" xr:uid="{00000000-0005-0000-0000-0000BF290000}"/>
    <cellStyle name="Comma 2 2 85 2 2 2" xfId="16316" xr:uid="{00000000-0005-0000-0000-0000C0290000}"/>
    <cellStyle name="Comma 2 2 85 2 2 3" xfId="16317" xr:uid="{00000000-0005-0000-0000-0000C1290000}"/>
    <cellStyle name="Comma 2 2 85 2 2 4" xfId="16318" xr:uid="{00000000-0005-0000-0000-0000C2290000}"/>
    <cellStyle name="Comma 2 2 85 2 3" xfId="16319" xr:uid="{00000000-0005-0000-0000-0000C3290000}"/>
    <cellStyle name="Comma 2 2 85 2 3 2" xfId="16320" xr:uid="{00000000-0005-0000-0000-0000C4290000}"/>
    <cellStyle name="Comma 2 2 85 2 4" xfId="16321" xr:uid="{00000000-0005-0000-0000-0000C5290000}"/>
    <cellStyle name="Comma 2 2 85 2 5" xfId="16322" xr:uid="{00000000-0005-0000-0000-0000C6290000}"/>
    <cellStyle name="Comma 2 2 85 2 6" xfId="16323" xr:uid="{00000000-0005-0000-0000-0000C7290000}"/>
    <cellStyle name="Comma 2 2 86" xfId="1670" xr:uid="{00000000-0005-0000-0000-0000C8290000}"/>
    <cellStyle name="Comma 2 2 86 2" xfId="1671" xr:uid="{00000000-0005-0000-0000-0000C9290000}"/>
    <cellStyle name="Comma 2 2 86 2 2" xfId="16324" xr:uid="{00000000-0005-0000-0000-0000CA290000}"/>
    <cellStyle name="Comma 2 2 86 2 2 2" xfId="16325" xr:uid="{00000000-0005-0000-0000-0000CB290000}"/>
    <cellStyle name="Comma 2 2 86 2 2 3" xfId="16326" xr:uid="{00000000-0005-0000-0000-0000CC290000}"/>
    <cellStyle name="Comma 2 2 86 2 2 4" xfId="16327" xr:uid="{00000000-0005-0000-0000-0000CD290000}"/>
    <cellStyle name="Comma 2 2 86 2 3" xfId="16328" xr:uid="{00000000-0005-0000-0000-0000CE290000}"/>
    <cellStyle name="Comma 2 2 86 2 3 2" xfId="16329" xr:uid="{00000000-0005-0000-0000-0000CF290000}"/>
    <cellStyle name="Comma 2 2 86 2 4" xfId="16330" xr:uid="{00000000-0005-0000-0000-0000D0290000}"/>
    <cellStyle name="Comma 2 2 86 2 5" xfId="16331" xr:uid="{00000000-0005-0000-0000-0000D1290000}"/>
    <cellStyle name="Comma 2 2 86 2 6" xfId="16332" xr:uid="{00000000-0005-0000-0000-0000D2290000}"/>
    <cellStyle name="Comma 2 2 87" xfId="1672" xr:uid="{00000000-0005-0000-0000-0000D3290000}"/>
    <cellStyle name="Comma 2 2 87 2" xfId="1673" xr:uid="{00000000-0005-0000-0000-0000D4290000}"/>
    <cellStyle name="Comma 2 2 87 2 2" xfId="16333" xr:uid="{00000000-0005-0000-0000-0000D5290000}"/>
    <cellStyle name="Comma 2 2 87 2 2 2" xfId="16334" xr:uid="{00000000-0005-0000-0000-0000D6290000}"/>
    <cellStyle name="Comma 2 2 87 2 2 3" xfId="16335" xr:uid="{00000000-0005-0000-0000-0000D7290000}"/>
    <cellStyle name="Comma 2 2 87 2 2 4" xfId="16336" xr:uid="{00000000-0005-0000-0000-0000D8290000}"/>
    <cellStyle name="Comma 2 2 87 2 3" xfId="16337" xr:uid="{00000000-0005-0000-0000-0000D9290000}"/>
    <cellStyle name="Comma 2 2 87 2 3 2" xfId="16338" xr:uid="{00000000-0005-0000-0000-0000DA290000}"/>
    <cellStyle name="Comma 2 2 87 2 4" xfId="16339" xr:uid="{00000000-0005-0000-0000-0000DB290000}"/>
    <cellStyle name="Comma 2 2 87 2 5" xfId="16340" xr:uid="{00000000-0005-0000-0000-0000DC290000}"/>
    <cellStyle name="Comma 2 2 87 2 6" xfId="16341" xr:uid="{00000000-0005-0000-0000-0000DD290000}"/>
    <cellStyle name="Comma 2 2 88" xfId="1674" xr:uid="{00000000-0005-0000-0000-0000DE290000}"/>
    <cellStyle name="Comma 2 2 88 2" xfId="1675" xr:uid="{00000000-0005-0000-0000-0000DF290000}"/>
    <cellStyle name="Comma 2 2 88 2 2" xfId="16342" xr:uid="{00000000-0005-0000-0000-0000E0290000}"/>
    <cellStyle name="Comma 2 2 88 2 2 2" xfId="16343" xr:uid="{00000000-0005-0000-0000-0000E1290000}"/>
    <cellStyle name="Comma 2 2 88 2 2 3" xfId="16344" xr:uid="{00000000-0005-0000-0000-0000E2290000}"/>
    <cellStyle name="Comma 2 2 88 2 2 4" xfId="16345" xr:uid="{00000000-0005-0000-0000-0000E3290000}"/>
    <cellStyle name="Comma 2 2 88 2 3" xfId="16346" xr:uid="{00000000-0005-0000-0000-0000E4290000}"/>
    <cellStyle name="Comma 2 2 88 2 3 2" xfId="16347" xr:uid="{00000000-0005-0000-0000-0000E5290000}"/>
    <cellStyle name="Comma 2 2 88 2 4" xfId="16348" xr:uid="{00000000-0005-0000-0000-0000E6290000}"/>
    <cellStyle name="Comma 2 2 88 2 5" xfId="16349" xr:uid="{00000000-0005-0000-0000-0000E7290000}"/>
    <cellStyle name="Comma 2 2 88 2 6" xfId="16350" xr:uid="{00000000-0005-0000-0000-0000E8290000}"/>
    <cellStyle name="Comma 2 2 89" xfId="1676" xr:uid="{00000000-0005-0000-0000-0000E9290000}"/>
    <cellStyle name="Comma 2 2 89 2" xfId="1677" xr:uid="{00000000-0005-0000-0000-0000EA290000}"/>
    <cellStyle name="Comma 2 2 89 2 2" xfId="16351" xr:uid="{00000000-0005-0000-0000-0000EB290000}"/>
    <cellStyle name="Comma 2 2 89 2 2 2" xfId="16352" xr:uid="{00000000-0005-0000-0000-0000EC290000}"/>
    <cellStyle name="Comma 2 2 89 2 2 3" xfId="16353" xr:uid="{00000000-0005-0000-0000-0000ED290000}"/>
    <cellStyle name="Comma 2 2 89 2 2 4" xfId="16354" xr:uid="{00000000-0005-0000-0000-0000EE290000}"/>
    <cellStyle name="Comma 2 2 89 2 3" xfId="16355" xr:uid="{00000000-0005-0000-0000-0000EF290000}"/>
    <cellStyle name="Comma 2 2 89 2 3 2" xfId="16356" xr:uid="{00000000-0005-0000-0000-0000F0290000}"/>
    <cellStyle name="Comma 2 2 89 2 4" xfId="16357" xr:uid="{00000000-0005-0000-0000-0000F1290000}"/>
    <cellStyle name="Comma 2 2 89 2 5" xfId="16358" xr:uid="{00000000-0005-0000-0000-0000F2290000}"/>
    <cellStyle name="Comma 2 2 89 2 6" xfId="16359" xr:uid="{00000000-0005-0000-0000-0000F3290000}"/>
    <cellStyle name="Comma 2 2 9" xfId="1678" xr:uid="{00000000-0005-0000-0000-0000F4290000}"/>
    <cellStyle name="Comma 2 2 9 10" xfId="1679" xr:uid="{00000000-0005-0000-0000-0000F5290000}"/>
    <cellStyle name="Comma 2 2 9 11" xfId="1680" xr:uid="{00000000-0005-0000-0000-0000F6290000}"/>
    <cellStyle name="Comma 2 2 9 12" xfId="1681" xr:uid="{00000000-0005-0000-0000-0000F7290000}"/>
    <cellStyle name="Comma 2 2 9 13" xfId="1682" xr:uid="{00000000-0005-0000-0000-0000F8290000}"/>
    <cellStyle name="Comma 2 2 9 14" xfId="1683" xr:uid="{00000000-0005-0000-0000-0000F9290000}"/>
    <cellStyle name="Comma 2 2 9 15" xfId="1684" xr:uid="{00000000-0005-0000-0000-0000FA290000}"/>
    <cellStyle name="Comma 2 2 9 16" xfId="1685" xr:uid="{00000000-0005-0000-0000-0000FB290000}"/>
    <cellStyle name="Comma 2 2 9 17" xfId="1686" xr:uid="{00000000-0005-0000-0000-0000FC290000}"/>
    <cellStyle name="Comma 2 2 9 18" xfId="1687" xr:uid="{00000000-0005-0000-0000-0000FD290000}"/>
    <cellStyle name="Comma 2 2 9 19" xfId="1688" xr:uid="{00000000-0005-0000-0000-0000FE290000}"/>
    <cellStyle name="Comma 2 2 9 2" xfId="1689" xr:uid="{00000000-0005-0000-0000-0000FF290000}"/>
    <cellStyle name="Comma 2 2 9 2 2" xfId="16360" xr:uid="{00000000-0005-0000-0000-0000002A0000}"/>
    <cellStyle name="Comma 2 2 9 2 2 2" xfId="16361" xr:uid="{00000000-0005-0000-0000-0000012A0000}"/>
    <cellStyle name="Comma 2 2 9 2 3" xfId="16362" xr:uid="{00000000-0005-0000-0000-0000022A0000}"/>
    <cellStyle name="Comma 2 2 9 2 3 2" xfId="16363" xr:uid="{00000000-0005-0000-0000-0000032A0000}"/>
    <cellStyle name="Comma 2 2 9 20" xfId="1690" xr:uid="{00000000-0005-0000-0000-0000042A0000}"/>
    <cellStyle name="Comma 2 2 9 21" xfId="1691" xr:uid="{00000000-0005-0000-0000-0000052A0000}"/>
    <cellStyle name="Comma 2 2 9 22" xfId="1692" xr:uid="{00000000-0005-0000-0000-0000062A0000}"/>
    <cellStyle name="Comma 2 2 9 23" xfId="16364" xr:uid="{00000000-0005-0000-0000-0000072A0000}"/>
    <cellStyle name="Comma 2 2 9 24" xfId="16365" xr:uid="{00000000-0005-0000-0000-0000082A0000}"/>
    <cellStyle name="Comma 2 2 9 25" xfId="16366" xr:uid="{00000000-0005-0000-0000-0000092A0000}"/>
    <cellStyle name="Comma 2 2 9 26" xfId="16367" xr:uid="{00000000-0005-0000-0000-00000A2A0000}"/>
    <cellStyle name="Comma 2 2 9 27" xfId="16368" xr:uid="{00000000-0005-0000-0000-00000B2A0000}"/>
    <cellStyle name="Comma 2 2 9 28" xfId="16369" xr:uid="{00000000-0005-0000-0000-00000C2A0000}"/>
    <cellStyle name="Comma 2 2 9 29" xfId="16370" xr:uid="{00000000-0005-0000-0000-00000D2A0000}"/>
    <cellStyle name="Comma 2 2 9 3" xfId="1693" xr:uid="{00000000-0005-0000-0000-00000E2A0000}"/>
    <cellStyle name="Comma 2 2 9 3 2" xfId="16371" xr:uid="{00000000-0005-0000-0000-00000F2A0000}"/>
    <cellStyle name="Comma 2 2 9 30" xfId="16372" xr:uid="{00000000-0005-0000-0000-0000102A0000}"/>
    <cellStyle name="Comma 2 2 9 31" xfId="16373" xr:uid="{00000000-0005-0000-0000-0000112A0000}"/>
    <cellStyle name="Comma 2 2 9 32" xfId="16374" xr:uid="{00000000-0005-0000-0000-0000122A0000}"/>
    <cellStyle name="Comma 2 2 9 33" xfId="16375" xr:uid="{00000000-0005-0000-0000-0000132A0000}"/>
    <cellStyle name="Comma 2 2 9 34" xfId="16376" xr:uid="{00000000-0005-0000-0000-0000142A0000}"/>
    <cellStyle name="Comma 2 2 9 35" xfId="16377" xr:uid="{00000000-0005-0000-0000-0000152A0000}"/>
    <cellStyle name="Comma 2 2 9 36" xfId="16378" xr:uid="{00000000-0005-0000-0000-0000162A0000}"/>
    <cellStyle name="Comma 2 2 9 37" xfId="16379" xr:uid="{00000000-0005-0000-0000-0000172A0000}"/>
    <cellStyle name="Comma 2 2 9 38" xfId="16380" xr:uid="{00000000-0005-0000-0000-0000182A0000}"/>
    <cellStyle name="Comma 2 2 9 39" xfId="16381" xr:uid="{00000000-0005-0000-0000-0000192A0000}"/>
    <cellStyle name="Comma 2 2 9 4" xfId="1694" xr:uid="{00000000-0005-0000-0000-00001A2A0000}"/>
    <cellStyle name="Comma 2 2 9 4 2" xfId="16382" xr:uid="{00000000-0005-0000-0000-00001B2A0000}"/>
    <cellStyle name="Comma 2 2 9 40" xfId="16383" xr:uid="{00000000-0005-0000-0000-00001C2A0000}"/>
    <cellStyle name="Comma 2 2 9 41" xfId="16384" xr:uid="{00000000-0005-0000-0000-00001D2A0000}"/>
    <cellStyle name="Comma 2 2 9 42" xfId="16385" xr:uid="{00000000-0005-0000-0000-00001E2A0000}"/>
    <cellStyle name="Comma 2 2 9 43" xfId="16386" xr:uid="{00000000-0005-0000-0000-00001F2A0000}"/>
    <cellStyle name="Comma 2 2 9 44" xfId="16387" xr:uid="{00000000-0005-0000-0000-0000202A0000}"/>
    <cellStyle name="Comma 2 2 9 45" xfId="16388" xr:uid="{00000000-0005-0000-0000-0000212A0000}"/>
    <cellStyle name="Comma 2 2 9 46" xfId="16389" xr:uid="{00000000-0005-0000-0000-0000222A0000}"/>
    <cellStyle name="Comma 2 2 9 47" xfId="16390" xr:uid="{00000000-0005-0000-0000-0000232A0000}"/>
    <cellStyle name="Comma 2 2 9 48" xfId="16391" xr:uid="{00000000-0005-0000-0000-0000242A0000}"/>
    <cellStyle name="Comma 2 2 9 49" xfId="16392" xr:uid="{00000000-0005-0000-0000-0000252A0000}"/>
    <cellStyle name="Comma 2 2 9 5" xfId="1695" xr:uid="{00000000-0005-0000-0000-0000262A0000}"/>
    <cellStyle name="Comma 2 2 9 50" xfId="16393" xr:uid="{00000000-0005-0000-0000-0000272A0000}"/>
    <cellStyle name="Comma 2 2 9 51" xfId="16394" xr:uid="{00000000-0005-0000-0000-0000282A0000}"/>
    <cellStyle name="Comma 2 2 9 52" xfId="16395" xr:uid="{00000000-0005-0000-0000-0000292A0000}"/>
    <cellStyle name="Comma 2 2 9 53" xfId="16396" xr:uid="{00000000-0005-0000-0000-00002A2A0000}"/>
    <cellStyle name="Comma 2 2 9 54" xfId="16397" xr:uid="{00000000-0005-0000-0000-00002B2A0000}"/>
    <cellStyle name="Comma 2 2 9 55" xfId="16398" xr:uid="{00000000-0005-0000-0000-00002C2A0000}"/>
    <cellStyle name="Comma 2 2 9 56" xfId="16399" xr:uid="{00000000-0005-0000-0000-00002D2A0000}"/>
    <cellStyle name="Comma 2 2 9 57" xfId="16400" xr:uid="{00000000-0005-0000-0000-00002E2A0000}"/>
    <cellStyle name="Comma 2 2 9 58" xfId="16401" xr:uid="{00000000-0005-0000-0000-00002F2A0000}"/>
    <cellStyle name="Comma 2 2 9 59" xfId="16402" xr:uid="{00000000-0005-0000-0000-0000302A0000}"/>
    <cellStyle name="Comma 2 2 9 6" xfId="1696" xr:uid="{00000000-0005-0000-0000-0000312A0000}"/>
    <cellStyle name="Comma 2 2 9 60" xfId="16403" xr:uid="{00000000-0005-0000-0000-0000322A0000}"/>
    <cellStyle name="Comma 2 2 9 7" xfId="1697" xr:uid="{00000000-0005-0000-0000-0000332A0000}"/>
    <cellStyle name="Comma 2 2 9 8" xfId="1698" xr:uid="{00000000-0005-0000-0000-0000342A0000}"/>
    <cellStyle name="Comma 2 2 9 9" xfId="1699" xr:uid="{00000000-0005-0000-0000-0000352A0000}"/>
    <cellStyle name="Comma 2 2 90" xfId="1700" xr:uid="{00000000-0005-0000-0000-0000362A0000}"/>
    <cellStyle name="Comma 2 2 90 2" xfId="1701" xr:uid="{00000000-0005-0000-0000-0000372A0000}"/>
    <cellStyle name="Comma 2 2 90 2 2" xfId="16404" xr:uid="{00000000-0005-0000-0000-0000382A0000}"/>
    <cellStyle name="Comma 2 2 90 2 2 2" xfId="16405" xr:uid="{00000000-0005-0000-0000-0000392A0000}"/>
    <cellStyle name="Comma 2 2 90 2 2 3" xfId="16406" xr:uid="{00000000-0005-0000-0000-00003A2A0000}"/>
    <cellStyle name="Comma 2 2 90 2 2 4" xfId="16407" xr:uid="{00000000-0005-0000-0000-00003B2A0000}"/>
    <cellStyle name="Comma 2 2 90 2 3" xfId="16408" xr:uid="{00000000-0005-0000-0000-00003C2A0000}"/>
    <cellStyle name="Comma 2 2 90 2 3 2" xfId="16409" xr:uid="{00000000-0005-0000-0000-00003D2A0000}"/>
    <cellStyle name="Comma 2 2 90 2 4" xfId="16410" xr:uid="{00000000-0005-0000-0000-00003E2A0000}"/>
    <cellStyle name="Comma 2 2 90 2 5" xfId="16411" xr:uid="{00000000-0005-0000-0000-00003F2A0000}"/>
    <cellStyle name="Comma 2 2 90 2 6" xfId="16412" xr:uid="{00000000-0005-0000-0000-0000402A0000}"/>
    <cellStyle name="Comma 2 2 91" xfId="1702" xr:uid="{00000000-0005-0000-0000-0000412A0000}"/>
    <cellStyle name="Comma 2 2 91 2" xfId="1703" xr:uid="{00000000-0005-0000-0000-0000422A0000}"/>
    <cellStyle name="Comma 2 2 91 2 2" xfId="16413" xr:uid="{00000000-0005-0000-0000-0000432A0000}"/>
    <cellStyle name="Comma 2 2 91 2 2 2" xfId="16414" xr:uid="{00000000-0005-0000-0000-0000442A0000}"/>
    <cellStyle name="Comma 2 2 91 2 2 3" xfId="16415" xr:uid="{00000000-0005-0000-0000-0000452A0000}"/>
    <cellStyle name="Comma 2 2 91 2 2 4" xfId="16416" xr:uid="{00000000-0005-0000-0000-0000462A0000}"/>
    <cellStyle name="Comma 2 2 91 2 3" xfId="16417" xr:uid="{00000000-0005-0000-0000-0000472A0000}"/>
    <cellStyle name="Comma 2 2 91 2 3 2" xfId="16418" xr:uid="{00000000-0005-0000-0000-0000482A0000}"/>
    <cellStyle name="Comma 2 2 91 2 4" xfId="16419" xr:uid="{00000000-0005-0000-0000-0000492A0000}"/>
    <cellStyle name="Comma 2 2 91 2 5" xfId="16420" xr:uid="{00000000-0005-0000-0000-00004A2A0000}"/>
    <cellStyle name="Comma 2 2 91 2 6" xfId="16421" xr:uid="{00000000-0005-0000-0000-00004B2A0000}"/>
    <cellStyle name="Comma 2 2 92" xfId="1704" xr:uid="{00000000-0005-0000-0000-00004C2A0000}"/>
    <cellStyle name="Comma 2 2 92 2" xfId="1705" xr:uid="{00000000-0005-0000-0000-00004D2A0000}"/>
    <cellStyle name="Comma 2 2 92 2 2" xfId="16422" xr:uid="{00000000-0005-0000-0000-00004E2A0000}"/>
    <cellStyle name="Comma 2 2 92 2 2 2" xfId="16423" xr:uid="{00000000-0005-0000-0000-00004F2A0000}"/>
    <cellStyle name="Comma 2 2 92 2 2 3" xfId="16424" xr:uid="{00000000-0005-0000-0000-0000502A0000}"/>
    <cellStyle name="Comma 2 2 92 2 2 4" xfId="16425" xr:uid="{00000000-0005-0000-0000-0000512A0000}"/>
    <cellStyle name="Comma 2 2 92 2 3" xfId="16426" xr:uid="{00000000-0005-0000-0000-0000522A0000}"/>
    <cellStyle name="Comma 2 2 92 2 3 2" xfId="16427" xr:uid="{00000000-0005-0000-0000-0000532A0000}"/>
    <cellStyle name="Comma 2 2 92 2 4" xfId="16428" xr:uid="{00000000-0005-0000-0000-0000542A0000}"/>
    <cellStyle name="Comma 2 2 92 2 5" xfId="16429" xr:uid="{00000000-0005-0000-0000-0000552A0000}"/>
    <cellStyle name="Comma 2 2 92 2 6" xfId="16430" xr:uid="{00000000-0005-0000-0000-0000562A0000}"/>
    <cellStyle name="Comma 2 2 93" xfId="1706" xr:uid="{00000000-0005-0000-0000-0000572A0000}"/>
    <cellStyle name="Comma 2 2 93 2" xfId="1707" xr:uid="{00000000-0005-0000-0000-0000582A0000}"/>
    <cellStyle name="Comma 2 2 93 2 2" xfId="16431" xr:uid="{00000000-0005-0000-0000-0000592A0000}"/>
    <cellStyle name="Comma 2 2 93 2 2 2" xfId="16432" xr:uid="{00000000-0005-0000-0000-00005A2A0000}"/>
    <cellStyle name="Comma 2 2 93 2 2 3" xfId="16433" xr:uid="{00000000-0005-0000-0000-00005B2A0000}"/>
    <cellStyle name="Comma 2 2 93 2 2 4" xfId="16434" xr:uid="{00000000-0005-0000-0000-00005C2A0000}"/>
    <cellStyle name="Comma 2 2 93 2 3" xfId="16435" xr:uid="{00000000-0005-0000-0000-00005D2A0000}"/>
    <cellStyle name="Comma 2 2 93 2 3 2" xfId="16436" xr:uid="{00000000-0005-0000-0000-00005E2A0000}"/>
    <cellStyle name="Comma 2 2 93 2 4" xfId="16437" xr:uid="{00000000-0005-0000-0000-00005F2A0000}"/>
    <cellStyle name="Comma 2 2 93 2 5" xfId="16438" xr:uid="{00000000-0005-0000-0000-0000602A0000}"/>
    <cellStyle name="Comma 2 2 93 2 6" xfId="16439" xr:uid="{00000000-0005-0000-0000-0000612A0000}"/>
    <cellStyle name="Comma 2 2 94" xfId="1708" xr:uid="{00000000-0005-0000-0000-0000622A0000}"/>
    <cellStyle name="Comma 2 2 94 2" xfId="1709" xr:uid="{00000000-0005-0000-0000-0000632A0000}"/>
    <cellStyle name="Comma 2 2 94 2 2" xfId="16440" xr:uid="{00000000-0005-0000-0000-0000642A0000}"/>
    <cellStyle name="Comma 2 2 94 2 2 2" xfId="16441" xr:uid="{00000000-0005-0000-0000-0000652A0000}"/>
    <cellStyle name="Comma 2 2 94 2 2 3" xfId="16442" xr:uid="{00000000-0005-0000-0000-0000662A0000}"/>
    <cellStyle name="Comma 2 2 94 2 2 4" xfId="16443" xr:uid="{00000000-0005-0000-0000-0000672A0000}"/>
    <cellStyle name="Comma 2 2 94 2 3" xfId="16444" xr:uid="{00000000-0005-0000-0000-0000682A0000}"/>
    <cellStyle name="Comma 2 2 94 2 3 2" xfId="16445" xr:uid="{00000000-0005-0000-0000-0000692A0000}"/>
    <cellStyle name="Comma 2 2 94 2 4" xfId="16446" xr:uid="{00000000-0005-0000-0000-00006A2A0000}"/>
    <cellStyle name="Comma 2 2 94 2 5" xfId="16447" xr:uid="{00000000-0005-0000-0000-00006B2A0000}"/>
    <cellStyle name="Comma 2 2 94 2 6" xfId="16448" xr:uid="{00000000-0005-0000-0000-00006C2A0000}"/>
    <cellStyle name="Comma 2 2 95" xfId="1710" xr:uid="{00000000-0005-0000-0000-00006D2A0000}"/>
    <cellStyle name="Comma 2 2 95 2" xfId="1711" xr:uid="{00000000-0005-0000-0000-00006E2A0000}"/>
    <cellStyle name="Comma 2 2 95 2 2" xfId="16449" xr:uid="{00000000-0005-0000-0000-00006F2A0000}"/>
    <cellStyle name="Comma 2 2 95 2 2 2" xfId="16450" xr:uid="{00000000-0005-0000-0000-0000702A0000}"/>
    <cellStyle name="Comma 2 2 95 2 2 3" xfId="16451" xr:uid="{00000000-0005-0000-0000-0000712A0000}"/>
    <cellStyle name="Comma 2 2 95 2 2 4" xfId="16452" xr:uid="{00000000-0005-0000-0000-0000722A0000}"/>
    <cellStyle name="Comma 2 2 95 2 3" xfId="16453" xr:uid="{00000000-0005-0000-0000-0000732A0000}"/>
    <cellStyle name="Comma 2 2 95 2 3 2" xfId="16454" xr:uid="{00000000-0005-0000-0000-0000742A0000}"/>
    <cellStyle name="Comma 2 2 95 2 4" xfId="16455" xr:uid="{00000000-0005-0000-0000-0000752A0000}"/>
    <cellStyle name="Comma 2 2 95 2 5" xfId="16456" xr:uid="{00000000-0005-0000-0000-0000762A0000}"/>
    <cellStyle name="Comma 2 2 95 2 6" xfId="16457" xr:uid="{00000000-0005-0000-0000-0000772A0000}"/>
    <cellStyle name="Comma 2 2 96" xfId="1712" xr:uid="{00000000-0005-0000-0000-0000782A0000}"/>
    <cellStyle name="Comma 2 2 96 2" xfId="1713" xr:uid="{00000000-0005-0000-0000-0000792A0000}"/>
    <cellStyle name="Comma 2 2 96 2 2" xfId="16458" xr:uid="{00000000-0005-0000-0000-00007A2A0000}"/>
    <cellStyle name="Comma 2 2 96 2 2 2" xfId="16459" xr:uid="{00000000-0005-0000-0000-00007B2A0000}"/>
    <cellStyle name="Comma 2 2 96 2 2 3" xfId="16460" xr:uid="{00000000-0005-0000-0000-00007C2A0000}"/>
    <cellStyle name="Comma 2 2 96 2 2 4" xfId="16461" xr:uid="{00000000-0005-0000-0000-00007D2A0000}"/>
    <cellStyle name="Comma 2 2 96 2 3" xfId="16462" xr:uid="{00000000-0005-0000-0000-00007E2A0000}"/>
    <cellStyle name="Comma 2 2 96 2 3 2" xfId="16463" xr:uid="{00000000-0005-0000-0000-00007F2A0000}"/>
    <cellStyle name="Comma 2 2 96 2 4" xfId="16464" xr:uid="{00000000-0005-0000-0000-0000802A0000}"/>
    <cellStyle name="Comma 2 2 96 2 5" xfId="16465" xr:uid="{00000000-0005-0000-0000-0000812A0000}"/>
    <cellStyle name="Comma 2 2 96 2 6" xfId="16466" xr:uid="{00000000-0005-0000-0000-0000822A0000}"/>
    <cellStyle name="Comma 2 2 97" xfId="1714" xr:uid="{00000000-0005-0000-0000-0000832A0000}"/>
    <cellStyle name="Comma 2 2 97 2" xfId="1715" xr:uid="{00000000-0005-0000-0000-0000842A0000}"/>
    <cellStyle name="Comma 2 2 97 2 2" xfId="16467" xr:uid="{00000000-0005-0000-0000-0000852A0000}"/>
    <cellStyle name="Comma 2 2 97 2 2 2" xfId="16468" xr:uid="{00000000-0005-0000-0000-0000862A0000}"/>
    <cellStyle name="Comma 2 2 97 2 2 3" xfId="16469" xr:uid="{00000000-0005-0000-0000-0000872A0000}"/>
    <cellStyle name="Comma 2 2 97 2 2 4" xfId="16470" xr:uid="{00000000-0005-0000-0000-0000882A0000}"/>
    <cellStyle name="Comma 2 2 97 2 3" xfId="16471" xr:uid="{00000000-0005-0000-0000-0000892A0000}"/>
    <cellStyle name="Comma 2 2 97 2 3 2" xfId="16472" xr:uid="{00000000-0005-0000-0000-00008A2A0000}"/>
    <cellStyle name="Comma 2 2 97 2 4" xfId="16473" xr:uid="{00000000-0005-0000-0000-00008B2A0000}"/>
    <cellStyle name="Comma 2 2 97 2 5" xfId="16474" xr:uid="{00000000-0005-0000-0000-00008C2A0000}"/>
    <cellStyle name="Comma 2 2 97 2 6" xfId="16475" xr:uid="{00000000-0005-0000-0000-00008D2A0000}"/>
    <cellStyle name="Comma 2 2 98" xfId="1716" xr:uid="{00000000-0005-0000-0000-00008E2A0000}"/>
    <cellStyle name="Comma 2 2 98 2" xfId="1717" xr:uid="{00000000-0005-0000-0000-00008F2A0000}"/>
    <cellStyle name="Comma 2 2 98 2 2" xfId="16476" xr:uid="{00000000-0005-0000-0000-0000902A0000}"/>
    <cellStyle name="Comma 2 2 98 2 2 2" xfId="16477" xr:uid="{00000000-0005-0000-0000-0000912A0000}"/>
    <cellStyle name="Comma 2 2 98 2 2 3" xfId="16478" xr:uid="{00000000-0005-0000-0000-0000922A0000}"/>
    <cellStyle name="Comma 2 2 98 2 2 4" xfId="16479" xr:uid="{00000000-0005-0000-0000-0000932A0000}"/>
    <cellStyle name="Comma 2 2 98 2 3" xfId="16480" xr:uid="{00000000-0005-0000-0000-0000942A0000}"/>
    <cellStyle name="Comma 2 2 98 2 3 2" xfId="16481" xr:uid="{00000000-0005-0000-0000-0000952A0000}"/>
    <cellStyle name="Comma 2 2 98 2 4" xfId="16482" xr:uid="{00000000-0005-0000-0000-0000962A0000}"/>
    <cellStyle name="Comma 2 2 98 2 5" xfId="16483" xr:uid="{00000000-0005-0000-0000-0000972A0000}"/>
    <cellStyle name="Comma 2 2 98 2 6" xfId="16484" xr:uid="{00000000-0005-0000-0000-0000982A0000}"/>
    <cellStyle name="Comma 2 2 99" xfId="1718" xr:uid="{00000000-0005-0000-0000-0000992A0000}"/>
    <cellStyle name="Comma 2 2 99 2" xfId="1719" xr:uid="{00000000-0005-0000-0000-00009A2A0000}"/>
    <cellStyle name="Comma 2 2 99 2 2" xfId="16485" xr:uid="{00000000-0005-0000-0000-00009B2A0000}"/>
    <cellStyle name="Comma 2 2 99 2 2 2" xfId="16486" xr:uid="{00000000-0005-0000-0000-00009C2A0000}"/>
    <cellStyle name="Comma 2 2 99 2 2 3" xfId="16487" xr:uid="{00000000-0005-0000-0000-00009D2A0000}"/>
    <cellStyle name="Comma 2 2 99 2 2 4" xfId="16488" xr:uid="{00000000-0005-0000-0000-00009E2A0000}"/>
    <cellStyle name="Comma 2 2 99 2 3" xfId="16489" xr:uid="{00000000-0005-0000-0000-00009F2A0000}"/>
    <cellStyle name="Comma 2 2 99 2 3 2" xfId="16490" xr:uid="{00000000-0005-0000-0000-0000A02A0000}"/>
    <cellStyle name="Comma 2 2 99 2 4" xfId="16491" xr:uid="{00000000-0005-0000-0000-0000A12A0000}"/>
    <cellStyle name="Comma 2 2 99 2 5" xfId="16492" xr:uid="{00000000-0005-0000-0000-0000A22A0000}"/>
    <cellStyle name="Comma 2 2 99 2 6" xfId="16493" xr:uid="{00000000-0005-0000-0000-0000A32A0000}"/>
    <cellStyle name="Comma 2 20" xfId="1720" xr:uid="{00000000-0005-0000-0000-0000A42A0000}"/>
    <cellStyle name="Comma 2 20 2" xfId="1721" xr:uid="{00000000-0005-0000-0000-0000A52A0000}"/>
    <cellStyle name="Comma 2 20 2 2" xfId="16494" xr:uid="{00000000-0005-0000-0000-0000A62A0000}"/>
    <cellStyle name="Comma 2 20 2 2 2" xfId="16495" xr:uid="{00000000-0005-0000-0000-0000A72A0000}"/>
    <cellStyle name="Comma 2 20 2 2 3" xfId="16496" xr:uid="{00000000-0005-0000-0000-0000A82A0000}"/>
    <cellStyle name="Comma 2 20 2 2 4" xfId="16497" xr:uid="{00000000-0005-0000-0000-0000A92A0000}"/>
    <cellStyle name="Comma 2 20 2 3" xfId="16498" xr:uid="{00000000-0005-0000-0000-0000AA2A0000}"/>
    <cellStyle name="Comma 2 20 2 3 2" xfId="16499" xr:uid="{00000000-0005-0000-0000-0000AB2A0000}"/>
    <cellStyle name="Comma 2 20 2 4" xfId="16500" xr:uid="{00000000-0005-0000-0000-0000AC2A0000}"/>
    <cellStyle name="Comma 2 20 2 5" xfId="16501" xr:uid="{00000000-0005-0000-0000-0000AD2A0000}"/>
    <cellStyle name="Comma 2 20 2 6" xfId="16502" xr:uid="{00000000-0005-0000-0000-0000AE2A0000}"/>
    <cellStyle name="Comma 2 21" xfId="1722" xr:uid="{00000000-0005-0000-0000-0000AF2A0000}"/>
    <cellStyle name="Comma 2 21 2" xfId="1723" xr:uid="{00000000-0005-0000-0000-0000B02A0000}"/>
    <cellStyle name="Comma 2 21 2 2" xfId="16503" xr:uid="{00000000-0005-0000-0000-0000B12A0000}"/>
    <cellStyle name="Comma 2 21 2 2 2" xfId="16504" xr:uid="{00000000-0005-0000-0000-0000B22A0000}"/>
    <cellStyle name="Comma 2 21 2 2 3" xfId="16505" xr:uid="{00000000-0005-0000-0000-0000B32A0000}"/>
    <cellStyle name="Comma 2 21 2 2 4" xfId="16506" xr:uid="{00000000-0005-0000-0000-0000B42A0000}"/>
    <cellStyle name="Comma 2 21 2 3" xfId="16507" xr:uid="{00000000-0005-0000-0000-0000B52A0000}"/>
    <cellStyle name="Comma 2 21 2 3 2" xfId="16508" xr:uid="{00000000-0005-0000-0000-0000B62A0000}"/>
    <cellStyle name="Comma 2 21 2 4" xfId="16509" xr:uid="{00000000-0005-0000-0000-0000B72A0000}"/>
    <cellStyle name="Comma 2 21 2 5" xfId="16510" xr:uid="{00000000-0005-0000-0000-0000B82A0000}"/>
    <cellStyle name="Comma 2 21 2 6" xfId="16511" xr:uid="{00000000-0005-0000-0000-0000B92A0000}"/>
    <cellStyle name="Comma 2 22" xfId="1724" xr:uid="{00000000-0005-0000-0000-0000BA2A0000}"/>
    <cellStyle name="Comma 2 22 2" xfId="1725" xr:uid="{00000000-0005-0000-0000-0000BB2A0000}"/>
    <cellStyle name="Comma 2 22 2 2" xfId="16512" xr:uid="{00000000-0005-0000-0000-0000BC2A0000}"/>
    <cellStyle name="Comma 2 22 2 2 2" xfId="16513" xr:uid="{00000000-0005-0000-0000-0000BD2A0000}"/>
    <cellStyle name="Comma 2 22 2 2 3" xfId="16514" xr:uid="{00000000-0005-0000-0000-0000BE2A0000}"/>
    <cellStyle name="Comma 2 22 2 2 4" xfId="16515" xr:uid="{00000000-0005-0000-0000-0000BF2A0000}"/>
    <cellStyle name="Comma 2 22 2 3" xfId="16516" xr:uid="{00000000-0005-0000-0000-0000C02A0000}"/>
    <cellStyle name="Comma 2 22 2 3 2" xfId="16517" xr:uid="{00000000-0005-0000-0000-0000C12A0000}"/>
    <cellStyle name="Comma 2 22 2 4" xfId="16518" xr:uid="{00000000-0005-0000-0000-0000C22A0000}"/>
    <cellStyle name="Comma 2 22 2 5" xfId="16519" xr:uid="{00000000-0005-0000-0000-0000C32A0000}"/>
    <cellStyle name="Comma 2 22 2 6" xfId="16520" xr:uid="{00000000-0005-0000-0000-0000C42A0000}"/>
    <cellStyle name="Comma 2 23" xfId="1726" xr:uid="{00000000-0005-0000-0000-0000C52A0000}"/>
    <cellStyle name="Comma 2 23 2" xfId="1727" xr:uid="{00000000-0005-0000-0000-0000C62A0000}"/>
    <cellStyle name="Comma 2 23 2 2" xfId="16521" xr:uid="{00000000-0005-0000-0000-0000C72A0000}"/>
    <cellStyle name="Comma 2 23 2 2 2" xfId="16522" xr:uid="{00000000-0005-0000-0000-0000C82A0000}"/>
    <cellStyle name="Comma 2 23 2 2 3" xfId="16523" xr:uid="{00000000-0005-0000-0000-0000C92A0000}"/>
    <cellStyle name="Comma 2 23 2 2 4" xfId="16524" xr:uid="{00000000-0005-0000-0000-0000CA2A0000}"/>
    <cellStyle name="Comma 2 23 2 3" xfId="16525" xr:uid="{00000000-0005-0000-0000-0000CB2A0000}"/>
    <cellStyle name="Comma 2 23 2 3 2" xfId="16526" xr:uid="{00000000-0005-0000-0000-0000CC2A0000}"/>
    <cellStyle name="Comma 2 23 2 4" xfId="16527" xr:uid="{00000000-0005-0000-0000-0000CD2A0000}"/>
    <cellStyle name="Comma 2 23 2 5" xfId="16528" xr:uid="{00000000-0005-0000-0000-0000CE2A0000}"/>
    <cellStyle name="Comma 2 23 2 6" xfId="16529" xr:uid="{00000000-0005-0000-0000-0000CF2A0000}"/>
    <cellStyle name="Comma 2 24" xfId="1728" xr:uid="{00000000-0005-0000-0000-0000D02A0000}"/>
    <cellStyle name="Comma 2 24 2" xfId="1729" xr:uid="{00000000-0005-0000-0000-0000D12A0000}"/>
    <cellStyle name="Comma 2 24 2 2" xfId="16530" xr:uid="{00000000-0005-0000-0000-0000D22A0000}"/>
    <cellStyle name="Comma 2 24 2 2 2" xfId="16531" xr:uid="{00000000-0005-0000-0000-0000D32A0000}"/>
    <cellStyle name="Comma 2 24 2 2 3" xfId="16532" xr:uid="{00000000-0005-0000-0000-0000D42A0000}"/>
    <cellStyle name="Comma 2 24 2 2 4" xfId="16533" xr:uid="{00000000-0005-0000-0000-0000D52A0000}"/>
    <cellStyle name="Comma 2 24 2 3" xfId="16534" xr:uid="{00000000-0005-0000-0000-0000D62A0000}"/>
    <cellStyle name="Comma 2 24 2 3 2" xfId="16535" xr:uid="{00000000-0005-0000-0000-0000D72A0000}"/>
    <cellStyle name="Comma 2 24 2 4" xfId="16536" xr:uid="{00000000-0005-0000-0000-0000D82A0000}"/>
    <cellStyle name="Comma 2 24 2 5" xfId="16537" xr:uid="{00000000-0005-0000-0000-0000D92A0000}"/>
    <cellStyle name="Comma 2 24 2 6" xfId="16538" xr:uid="{00000000-0005-0000-0000-0000DA2A0000}"/>
    <cellStyle name="Comma 2 25" xfId="1730" xr:uid="{00000000-0005-0000-0000-0000DB2A0000}"/>
    <cellStyle name="Comma 2 25 2" xfId="1731" xr:uid="{00000000-0005-0000-0000-0000DC2A0000}"/>
    <cellStyle name="Comma 2 25 2 2" xfId="16539" xr:uid="{00000000-0005-0000-0000-0000DD2A0000}"/>
    <cellStyle name="Comma 2 25 2 2 2" xfId="16540" xr:uid="{00000000-0005-0000-0000-0000DE2A0000}"/>
    <cellStyle name="Comma 2 25 2 2 3" xfId="16541" xr:uid="{00000000-0005-0000-0000-0000DF2A0000}"/>
    <cellStyle name="Comma 2 25 2 2 4" xfId="16542" xr:uid="{00000000-0005-0000-0000-0000E02A0000}"/>
    <cellStyle name="Comma 2 25 2 3" xfId="16543" xr:uid="{00000000-0005-0000-0000-0000E12A0000}"/>
    <cellStyle name="Comma 2 25 2 3 2" xfId="16544" xr:uid="{00000000-0005-0000-0000-0000E22A0000}"/>
    <cellStyle name="Comma 2 25 2 4" xfId="16545" xr:uid="{00000000-0005-0000-0000-0000E32A0000}"/>
    <cellStyle name="Comma 2 25 2 5" xfId="16546" xr:uid="{00000000-0005-0000-0000-0000E42A0000}"/>
    <cellStyle name="Comma 2 25 2 6" xfId="16547" xr:uid="{00000000-0005-0000-0000-0000E52A0000}"/>
    <cellStyle name="Comma 2 26" xfId="1732" xr:uid="{00000000-0005-0000-0000-0000E62A0000}"/>
    <cellStyle name="Comma 2 26 2" xfId="1733" xr:uid="{00000000-0005-0000-0000-0000E72A0000}"/>
    <cellStyle name="Comma 2 26 2 2" xfId="16548" xr:uid="{00000000-0005-0000-0000-0000E82A0000}"/>
    <cellStyle name="Comma 2 26 2 2 2" xfId="16549" xr:uid="{00000000-0005-0000-0000-0000E92A0000}"/>
    <cellStyle name="Comma 2 26 2 2 3" xfId="16550" xr:uid="{00000000-0005-0000-0000-0000EA2A0000}"/>
    <cellStyle name="Comma 2 26 2 2 4" xfId="16551" xr:uid="{00000000-0005-0000-0000-0000EB2A0000}"/>
    <cellStyle name="Comma 2 26 2 3" xfId="16552" xr:uid="{00000000-0005-0000-0000-0000EC2A0000}"/>
    <cellStyle name="Comma 2 26 2 3 2" xfId="16553" xr:uid="{00000000-0005-0000-0000-0000ED2A0000}"/>
    <cellStyle name="Comma 2 26 2 4" xfId="16554" xr:uid="{00000000-0005-0000-0000-0000EE2A0000}"/>
    <cellStyle name="Comma 2 26 2 5" xfId="16555" xr:uid="{00000000-0005-0000-0000-0000EF2A0000}"/>
    <cellStyle name="Comma 2 26 2 6" xfId="16556" xr:uid="{00000000-0005-0000-0000-0000F02A0000}"/>
    <cellStyle name="Comma 2 27" xfId="1734" xr:uid="{00000000-0005-0000-0000-0000F12A0000}"/>
    <cellStyle name="Comma 2 27 2" xfId="1735" xr:uid="{00000000-0005-0000-0000-0000F22A0000}"/>
    <cellStyle name="Comma 2 27 2 2" xfId="16557" xr:uid="{00000000-0005-0000-0000-0000F32A0000}"/>
    <cellStyle name="Comma 2 27 2 2 2" xfId="16558" xr:uid="{00000000-0005-0000-0000-0000F42A0000}"/>
    <cellStyle name="Comma 2 27 2 2 3" xfId="16559" xr:uid="{00000000-0005-0000-0000-0000F52A0000}"/>
    <cellStyle name="Comma 2 27 2 2 4" xfId="16560" xr:uid="{00000000-0005-0000-0000-0000F62A0000}"/>
    <cellStyle name="Comma 2 27 2 3" xfId="16561" xr:uid="{00000000-0005-0000-0000-0000F72A0000}"/>
    <cellStyle name="Comma 2 27 2 3 2" xfId="16562" xr:uid="{00000000-0005-0000-0000-0000F82A0000}"/>
    <cellStyle name="Comma 2 27 2 4" xfId="16563" xr:uid="{00000000-0005-0000-0000-0000F92A0000}"/>
    <cellStyle name="Comma 2 27 2 5" xfId="16564" xr:uid="{00000000-0005-0000-0000-0000FA2A0000}"/>
    <cellStyle name="Comma 2 27 2 6" xfId="16565" xr:uid="{00000000-0005-0000-0000-0000FB2A0000}"/>
    <cellStyle name="Comma 2 28" xfId="1736" xr:uid="{00000000-0005-0000-0000-0000FC2A0000}"/>
    <cellStyle name="Comma 2 28 2" xfId="1737" xr:uid="{00000000-0005-0000-0000-0000FD2A0000}"/>
    <cellStyle name="Comma 2 28 2 2" xfId="16566" xr:uid="{00000000-0005-0000-0000-0000FE2A0000}"/>
    <cellStyle name="Comma 2 28 2 2 2" xfId="16567" xr:uid="{00000000-0005-0000-0000-0000FF2A0000}"/>
    <cellStyle name="Comma 2 28 2 2 3" xfId="16568" xr:uid="{00000000-0005-0000-0000-0000002B0000}"/>
    <cellStyle name="Comma 2 28 2 2 4" xfId="16569" xr:uid="{00000000-0005-0000-0000-0000012B0000}"/>
    <cellStyle name="Comma 2 28 2 3" xfId="16570" xr:uid="{00000000-0005-0000-0000-0000022B0000}"/>
    <cellStyle name="Comma 2 28 2 3 2" xfId="16571" xr:uid="{00000000-0005-0000-0000-0000032B0000}"/>
    <cellStyle name="Comma 2 28 2 4" xfId="16572" xr:uid="{00000000-0005-0000-0000-0000042B0000}"/>
    <cellStyle name="Comma 2 28 2 5" xfId="16573" xr:uid="{00000000-0005-0000-0000-0000052B0000}"/>
    <cellStyle name="Comma 2 28 2 6" xfId="16574" xr:uid="{00000000-0005-0000-0000-0000062B0000}"/>
    <cellStyle name="Comma 2 29" xfId="1738" xr:uid="{00000000-0005-0000-0000-0000072B0000}"/>
    <cellStyle name="Comma 2 29 2" xfId="1739" xr:uid="{00000000-0005-0000-0000-0000082B0000}"/>
    <cellStyle name="Comma 2 29 2 2" xfId="16575" xr:uid="{00000000-0005-0000-0000-0000092B0000}"/>
    <cellStyle name="Comma 2 29 2 2 2" xfId="16576" xr:uid="{00000000-0005-0000-0000-00000A2B0000}"/>
    <cellStyle name="Comma 2 29 2 2 3" xfId="16577" xr:uid="{00000000-0005-0000-0000-00000B2B0000}"/>
    <cellStyle name="Comma 2 29 2 2 4" xfId="16578" xr:uid="{00000000-0005-0000-0000-00000C2B0000}"/>
    <cellStyle name="Comma 2 29 2 3" xfId="16579" xr:uid="{00000000-0005-0000-0000-00000D2B0000}"/>
    <cellStyle name="Comma 2 29 2 3 2" xfId="16580" xr:uid="{00000000-0005-0000-0000-00000E2B0000}"/>
    <cellStyle name="Comma 2 29 2 4" xfId="16581" xr:uid="{00000000-0005-0000-0000-00000F2B0000}"/>
    <cellStyle name="Comma 2 29 2 5" xfId="16582" xr:uid="{00000000-0005-0000-0000-0000102B0000}"/>
    <cellStyle name="Comma 2 29 2 6" xfId="16583" xr:uid="{00000000-0005-0000-0000-0000112B0000}"/>
    <cellStyle name="Comma 2 3" xfId="1740" xr:uid="{00000000-0005-0000-0000-0000122B0000}"/>
    <cellStyle name="Comma 2 3 10" xfId="1741" xr:uid="{00000000-0005-0000-0000-0000132B0000}"/>
    <cellStyle name="Comma 2 3 10 10" xfId="1742" xr:uid="{00000000-0005-0000-0000-0000142B0000}"/>
    <cellStyle name="Comma 2 3 10 11" xfId="1743" xr:uid="{00000000-0005-0000-0000-0000152B0000}"/>
    <cellStyle name="Comma 2 3 10 12" xfId="1744" xr:uid="{00000000-0005-0000-0000-0000162B0000}"/>
    <cellStyle name="Comma 2 3 10 13" xfId="1745" xr:uid="{00000000-0005-0000-0000-0000172B0000}"/>
    <cellStyle name="Comma 2 3 10 14" xfId="1746" xr:uid="{00000000-0005-0000-0000-0000182B0000}"/>
    <cellStyle name="Comma 2 3 10 15" xfId="1747" xr:uid="{00000000-0005-0000-0000-0000192B0000}"/>
    <cellStyle name="Comma 2 3 10 16" xfId="1748" xr:uid="{00000000-0005-0000-0000-00001A2B0000}"/>
    <cellStyle name="Comma 2 3 10 17" xfId="1749" xr:uid="{00000000-0005-0000-0000-00001B2B0000}"/>
    <cellStyle name="Comma 2 3 10 18" xfId="1750" xr:uid="{00000000-0005-0000-0000-00001C2B0000}"/>
    <cellStyle name="Comma 2 3 10 19" xfId="1751" xr:uid="{00000000-0005-0000-0000-00001D2B0000}"/>
    <cellStyle name="Comma 2 3 10 2" xfId="1752" xr:uid="{00000000-0005-0000-0000-00001E2B0000}"/>
    <cellStyle name="Comma 2 3 10 2 2" xfId="16584" xr:uid="{00000000-0005-0000-0000-00001F2B0000}"/>
    <cellStyle name="Comma 2 3 10 20" xfId="1753" xr:uid="{00000000-0005-0000-0000-0000202B0000}"/>
    <cellStyle name="Comma 2 3 10 21" xfId="1754" xr:uid="{00000000-0005-0000-0000-0000212B0000}"/>
    <cellStyle name="Comma 2 3 10 22" xfId="1755" xr:uid="{00000000-0005-0000-0000-0000222B0000}"/>
    <cellStyle name="Comma 2 3 10 23" xfId="16585" xr:uid="{00000000-0005-0000-0000-0000232B0000}"/>
    <cellStyle name="Comma 2 3 10 24" xfId="16586" xr:uid="{00000000-0005-0000-0000-0000242B0000}"/>
    <cellStyle name="Comma 2 3 10 25" xfId="16587" xr:uid="{00000000-0005-0000-0000-0000252B0000}"/>
    <cellStyle name="Comma 2 3 10 26" xfId="16588" xr:uid="{00000000-0005-0000-0000-0000262B0000}"/>
    <cellStyle name="Comma 2 3 10 27" xfId="16589" xr:uid="{00000000-0005-0000-0000-0000272B0000}"/>
    <cellStyle name="Comma 2 3 10 28" xfId="16590" xr:uid="{00000000-0005-0000-0000-0000282B0000}"/>
    <cellStyle name="Comma 2 3 10 29" xfId="16591" xr:uid="{00000000-0005-0000-0000-0000292B0000}"/>
    <cellStyle name="Comma 2 3 10 3" xfId="1756" xr:uid="{00000000-0005-0000-0000-00002A2B0000}"/>
    <cellStyle name="Comma 2 3 10 3 2" xfId="16592" xr:uid="{00000000-0005-0000-0000-00002B2B0000}"/>
    <cellStyle name="Comma 2 3 10 30" xfId="16593" xr:uid="{00000000-0005-0000-0000-00002C2B0000}"/>
    <cellStyle name="Comma 2 3 10 31" xfId="16594" xr:uid="{00000000-0005-0000-0000-00002D2B0000}"/>
    <cellStyle name="Comma 2 3 10 32" xfId="16595" xr:uid="{00000000-0005-0000-0000-00002E2B0000}"/>
    <cellStyle name="Comma 2 3 10 33" xfId="16596" xr:uid="{00000000-0005-0000-0000-00002F2B0000}"/>
    <cellStyle name="Comma 2 3 10 34" xfId="16597" xr:uid="{00000000-0005-0000-0000-0000302B0000}"/>
    <cellStyle name="Comma 2 3 10 35" xfId="16598" xr:uid="{00000000-0005-0000-0000-0000312B0000}"/>
    <cellStyle name="Comma 2 3 10 36" xfId="16599" xr:uid="{00000000-0005-0000-0000-0000322B0000}"/>
    <cellStyle name="Comma 2 3 10 37" xfId="16600" xr:uid="{00000000-0005-0000-0000-0000332B0000}"/>
    <cellStyle name="Comma 2 3 10 38" xfId="16601" xr:uid="{00000000-0005-0000-0000-0000342B0000}"/>
    <cellStyle name="Comma 2 3 10 39" xfId="16602" xr:uid="{00000000-0005-0000-0000-0000352B0000}"/>
    <cellStyle name="Comma 2 3 10 4" xfId="1757" xr:uid="{00000000-0005-0000-0000-0000362B0000}"/>
    <cellStyle name="Comma 2 3 10 4 2" xfId="16603" xr:uid="{00000000-0005-0000-0000-0000372B0000}"/>
    <cellStyle name="Comma 2 3 10 40" xfId="16604" xr:uid="{00000000-0005-0000-0000-0000382B0000}"/>
    <cellStyle name="Comma 2 3 10 41" xfId="16605" xr:uid="{00000000-0005-0000-0000-0000392B0000}"/>
    <cellStyle name="Comma 2 3 10 42" xfId="16606" xr:uid="{00000000-0005-0000-0000-00003A2B0000}"/>
    <cellStyle name="Comma 2 3 10 43" xfId="16607" xr:uid="{00000000-0005-0000-0000-00003B2B0000}"/>
    <cellStyle name="Comma 2 3 10 44" xfId="16608" xr:uid="{00000000-0005-0000-0000-00003C2B0000}"/>
    <cellStyle name="Comma 2 3 10 45" xfId="16609" xr:uid="{00000000-0005-0000-0000-00003D2B0000}"/>
    <cellStyle name="Comma 2 3 10 46" xfId="16610" xr:uid="{00000000-0005-0000-0000-00003E2B0000}"/>
    <cellStyle name="Comma 2 3 10 47" xfId="16611" xr:uid="{00000000-0005-0000-0000-00003F2B0000}"/>
    <cellStyle name="Comma 2 3 10 48" xfId="16612" xr:uid="{00000000-0005-0000-0000-0000402B0000}"/>
    <cellStyle name="Comma 2 3 10 49" xfId="16613" xr:uid="{00000000-0005-0000-0000-0000412B0000}"/>
    <cellStyle name="Comma 2 3 10 5" xfId="1758" xr:uid="{00000000-0005-0000-0000-0000422B0000}"/>
    <cellStyle name="Comma 2 3 10 50" xfId="16614" xr:uid="{00000000-0005-0000-0000-0000432B0000}"/>
    <cellStyle name="Comma 2 3 10 51" xfId="16615" xr:uid="{00000000-0005-0000-0000-0000442B0000}"/>
    <cellStyle name="Comma 2 3 10 52" xfId="16616" xr:uid="{00000000-0005-0000-0000-0000452B0000}"/>
    <cellStyle name="Comma 2 3 10 53" xfId="16617" xr:uid="{00000000-0005-0000-0000-0000462B0000}"/>
    <cellStyle name="Comma 2 3 10 54" xfId="16618" xr:uid="{00000000-0005-0000-0000-0000472B0000}"/>
    <cellStyle name="Comma 2 3 10 55" xfId="16619" xr:uid="{00000000-0005-0000-0000-0000482B0000}"/>
    <cellStyle name="Comma 2 3 10 56" xfId="16620" xr:uid="{00000000-0005-0000-0000-0000492B0000}"/>
    <cellStyle name="Comma 2 3 10 57" xfId="16621" xr:uid="{00000000-0005-0000-0000-00004A2B0000}"/>
    <cellStyle name="Comma 2 3 10 58" xfId="16622" xr:uid="{00000000-0005-0000-0000-00004B2B0000}"/>
    <cellStyle name="Comma 2 3 10 59" xfId="16623" xr:uid="{00000000-0005-0000-0000-00004C2B0000}"/>
    <cellStyle name="Comma 2 3 10 6" xfId="1759" xr:uid="{00000000-0005-0000-0000-00004D2B0000}"/>
    <cellStyle name="Comma 2 3 10 60" xfId="16624" xr:uid="{00000000-0005-0000-0000-00004E2B0000}"/>
    <cellStyle name="Comma 2 3 10 7" xfId="1760" xr:uid="{00000000-0005-0000-0000-00004F2B0000}"/>
    <cellStyle name="Comma 2 3 10 8" xfId="1761" xr:uid="{00000000-0005-0000-0000-0000502B0000}"/>
    <cellStyle name="Comma 2 3 10 9" xfId="1762" xr:uid="{00000000-0005-0000-0000-0000512B0000}"/>
    <cellStyle name="Comma 2 3 11" xfId="1763" xr:uid="{00000000-0005-0000-0000-0000522B0000}"/>
    <cellStyle name="Comma 2 3 11 10" xfId="1764" xr:uid="{00000000-0005-0000-0000-0000532B0000}"/>
    <cellStyle name="Comma 2 3 11 11" xfId="1765" xr:uid="{00000000-0005-0000-0000-0000542B0000}"/>
    <cellStyle name="Comma 2 3 11 12" xfId="1766" xr:uid="{00000000-0005-0000-0000-0000552B0000}"/>
    <cellStyle name="Comma 2 3 11 13" xfId="1767" xr:uid="{00000000-0005-0000-0000-0000562B0000}"/>
    <cellStyle name="Comma 2 3 11 14" xfId="1768" xr:uid="{00000000-0005-0000-0000-0000572B0000}"/>
    <cellStyle name="Comma 2 3 11 15" xfId="1769" xr:uid="{00000000-0005-0000-0000-0000582B0000}"/>
    <cellStyle name="Comma 2 3 11 16" xfId="1770" xr:uid="{00000000-0005-0000-0000-0000592B0000}"/>
    <cellStyle name="Comma 2 3 11 17" xfId="1771" xr:uid="{00000000-0005-0000-0000-00005A2B0000}"/>
    <cellStyle name="Comma 2 3 11 18" xfId="1772" xr:uid="{00000000-0005-0000-0000-00005B2B0000}"/>
    <cellStyle name="Comma 2 3 11 19" xfId="1773" xr:uid="{00000000-0005-0000-0000-00005C2B0000}"/>
    <cellStyle name="Comma 2 3 11 2" xfId="1774" xr:uid="{00000000-0005-0000-0000-00005D2B0000}"/>
    <cellStyle name="Comma 2 3 11 2 2" xfId="16625" xr:uid="{00000000-0005-0000-0000-00005E2B0000}"/>
    <cellStyle name="Comma 2 3 11 20" xfId="1775" xr:uid="{00000000-0005-0000-0000-00005F2B0000}"/>
    <cellStyle name="Comma 2 3 11 21" xfId="1776" xr:uid="{00000000-0005-0000-0000-0000602B0000}"/>
    <cellStyle name="Comma 2 3 11 22" xfId="1777" xr:uid="{00000000-0005-0000-0000-0000612B0000}"/>
    <cellStyle name="Comma 2 3 11 23" xfId="16626" xr:uid="{00000000-0005-0000-0000-0000622B0000}"/>
    <cellStyle name="Comma 2 3 11 24" xfId="16627" xr:uid="{00000000-0005-0000-0000-0000632B0000}"/>
    <cellStyle name="Comma 2 3 11 25" xfId="16628" xr:uid="{00000000-0005-0000-0000-0000642B0000}"/>
    <cellStyle name="Comma 2 3 11 26" xfId="16629" xr:uid="{00000000-0005-0000-0000-0000652B0000}"/>
    <cellStyle name="Comma 2 3 11 27" xfId="16630" xr:uid="{00000000-0005-0000-0000-0000662B0000}"/>
    <cellStyle name="Comma 2 3 11 28" xfId="16631" xr:uid="{00000000-0005-0000-0000-0000672B0000}"/>
    <cellStyle name="Comma 2 3 11 29" xfId="16632" xr:uid="{00000000-0005-0000-0000-0000682B0000}"/>
    <cellStyle name="Comma 2 3 11 3" xfId="1778" xr:uid="{00000000-0005-0000-0000-0000692B0000}"/>
    <cellStyle name="Comma 2 3 11 3 2" xfId="16633" xr:uid="{00000000-0005-0000-0000-00006A2B0000}"/>
    <cellStyle name="Comma 2 3 11 30" xfId="16634" xr:uid="{00000000-0005-0000-0000-00006B2B0000}"/>
    <cellStyle name="Comma 2 3 11 31" xfId="16635" xr:uid="{00000000-0005-0000-0000-00006C2B0000}"/>
    <cellStyle name="Comma 2 3 11 32" xfId="16636" xr:uid="{00000000-0005-0000-0000-00006D2B0000}"/>
    <cellStyle name="Comma 2 3 11 33" xfId="16637" xr:uid="{00000000-0005-0000-0000-00006E2B0000}"/>
    <cellStyle name="Comma 2 3 11 34" xfId="16638" xr:uid="{00000000-0005-0000-0000-00006F2B0000}"/>
    <cellStyle name="Comma 2 3 11 35" xfId="16639" xr:uid="{00000000-0005-0000-0000-0000702B0000}"/>
    <cellStyle name="Comma 2 3 11 36" xfId="16640" xr:uid="{00000000-0005-0000-0000-0000712B0000}"/>
    <cellStyle name="Comma 2 3 11 37" xfId="16641" xr:uid="{00000000-0005-0000-0000-0000722B0000}"/>
    <cellStyle name="Comma 2 3 11 38" xfId="16642" xr:uid="{00000000-0005-0000-0000-0000732B0000}"/>
    <cellStyle name="Comma 2 3 11 39" xfId="16643" xr:uid="{00000000-0005-0000-0000-0000742B0000}"/>
    <cellStyle name="Comma 2 3 11 4" xfId="1779" xr:uid="{00000000-0005-0000-0000-0000752B0000}"/>
    <cellStyle name="Comma 2 3 11 4 2" xfId="16644" xr:uid="{00000000-0005-0000-0000-0000762B0000}"/>
    <cellStyle name="Comma 2 3 11 40" xfId="16645" xr:uid="{00000000-0005-0000-0000-0000772B0000}"/>
    <cellStyle name="Comma 2 3 11 41" xfId="16646" xr:uid="{00000000-0005-0000-0000-0000782B0000}"/>
    <cellStyle name="Comma 2 3 11 42" xfId="16647" xr:uid="{00000000-0005-0000-0000-0000792B0000}"/>
    <cellStyle name="Comma 2 3 11 43" xfId="16648" xr:uid="{00000000-0005-0000-0000-00007A2B0000}"/>
    <cellStyle name="Comma 2 3 11 44" xfId="16649" xr:uid="{00000000-0005-0000-0000-00007B2B0000}"/>
    <cellStyle name="Comma 2 3 11 45" xfId="16650" xr:uid="{00000000-0005-0000-0000-00007C2B0000}"/>
    <cellStyle name="Comma 2 3 11 46" xfId="16651" xr:uid="{00000000-0005-0000-0000-00007D2B0000}"/>
    <cellStyle name="Comma 2 3 11 47" xfId="16652" xr:uid="{00000000-0005-0000-0000-00007E2B0000}"/>
    <cellStyle name="Comma 2 3 11 48" xfId="16653" xr:uid="{00000000-0005-0000-0000-00007F2B0000}"/>
    <cellStyle name="Comma 2 3 11 49" xfId="16654" xr:uid="{00000000-0005-0000-0000-0000802B0000}"/>
    <cellStyle name="Comma 2 3 11 5" xfId="1780" xr:uid="{00000000-0005-0000-0000-0000812B0000}"/>
    <cellStyle name="Comma 2 3 11 50" xfId="16655" xr:uid="{00000000-0005-0000-0000-0000822B0000}"/>
    <cellStyle name="Comma 2 3 11 51" xfId="16656" xr:uid="{00000000-0005-0000-0000-0000832B0000}"/>
    <cellStyle name="Comma 2 3 11 52" xfId="16657" xr:uid="{00000000-0005-0000-0000-0000842B0000}"/>
    <cellStyle name="Comma 2 3 11 53" xfId="16658" xr:uid="{00000000-0005-0000-0000-0000852B0000}"/>
    <cellStyle name="Comma 2 3 11 54" xfId="16659" xr:uid="{00000000-0005-0000-0000-0000862B0000}"/>
    <cellStyle name="Comma 2 3 11 55" xfId="16660" xr:uid="{00000000-0005-0000-0000-0000872B0000}"/>
    <cellStyle name="Comma 2 3 11 56" xfId="16661" xr:uid="{00000000-0005-0000-0000-0000882B0000}"/>
    <cellStyle name="Comma 2 3 11 57" xfId="16662" xr:uid="{00000000-0005-0000-0000-0000892B0000}"/>
    <cellStyle name="Comma 2 3 11 58" xfId="16663" xr:uid="{00000000-0005-0000-0000-00008A2B0000}"/>
    <cellStyle name="Comma 2 3 11 59" xfId="16664" xr:uid="{00000000-0005-0000-0000-00008B2B0000}"/>
    <cellStyle name="Comma 2 3 11 6" xfId="1781" xr:uid="{00000000-0005-0000-0000-00008C2B0000}"/>
    <cellStyle name="Comma 2 3 11 60" xfId="16665" xr:uid="{00000000-0005-0000-0000-00008D2B0000}"/>
    <cellStyle name="Comma 2 3 11 7" xfId="1782" xr:uid="{00000000-0005-0000-0000-00008E2B0000}"/>
    <cellStyle name="Comma 2 3 11 8" xfId="1783" xr:uid="{00000000-0005-0000-0000-00008F2B0000}"/>
    <cellStyle name="Comma 2 3 11 9" xfId="1784" xr:uid="{00000000-0005-0000-0000-0000902B0000}"/>
    <cellStyle name="Comma 2 3 12" xfId="1785" xr:uid="{00000000-0005-0000-0000-0000912B0000}"/>
    <cellStyle name="Comma 2 3 12 2" xfId="1786" xr:uid="{00000000-0005-0000-0000-0000922B0000}"/>
    <cellStyle name="Comma 2 3 12 2 2" xfId="16666" xr:uid="{00000000-0005-0000-0000-0000932B0000}"/>
    <cellStyle name="Comma 2 3 12 2 2 2" xfId="16667" xr:uid="{00000000-0005-0000-0000-0000942B0000}"/>
    <cellStyle name="Comma 2 3 12 2 2 3" xfId="16668" xr:uid="{00000000-0005-0000-0000-0000952B0000}"/>
    <cellStyle name="Comma 2 3 12 2 2 4" xfId="16669" xr:uid="{00000000-0005-0000-0000-0000962B0000}"/>
    <cellStyle name="Comma 2 3 12 2 3" xfId="16670" xr:uid="{00000000-0005-0000-0000-0000972B0000}"/>
    <cellStyle name="Comma 2 3 12 2 3 2" xfId="16671" xr:uid="{00000000-0005-0000-0000-0000982B0000}"/>
    <cellStyle name="Comma 2 3 12 2 4" xfId="16672" xr:uid="{00000000-0005-0000-0000-0000992B0000}"/>
    <cellStyle name="Comma 2 3 12 2 5" xfId="16673" xr:uid="{00000000-0005-0000-0000-00009A2B0000}"/>
    <cellStyle name="Comma 2 3 12 2 6" xfId="16674" xr:uid="{00000000-0005-0000-0000-00009B2B0000}"/>
    <cellStyle name="Comma 2 3 13" xfId="1787" xr:uid="{00000000-0005-0000-0000-00009C2B0000}"/>
    <cellStyle name="Comma 2 3 13 2" xfId="1788" xr:uid="{00000000-0005-0000-0000-00009D2B0000}"/>
    <cellStyle name="Comma 2 3 13 2 2" xfId="16675" xr:uid="{00000000-0005-0000-0000-00009E2B0000}"/>
    <cellStyle name="Comma 2 3 13 2 2 2" xfId="16676" xr:uid="{00000000-0005-0000-0000-00009F2B0000}"/>
    <cellStyle name="Comma 2 3 13 2 2 3" xfId="16677" xr:uid="{00000000-0005-0000-0000-0000A02B0000}"/>
    <cellStyle name="Comma 2 3 13 2 2 4" xfId="16678" xr:uid="{00000000-0005-0000-0000-0000A12B0000}"/>
    <cellStyle name="Comma 2 3 13 2 3" xfId="16679" xr:uid="{00000000-0005-0000-0000-0000A22B0000}"/>
    <cellStyle name="Comma 2 3 13 2 3 2" xfId="16680" xr:uid="{00000000-0005-0000-0000-0000A32B0000}"/>
    <cellStyle name="Comma 2 3 13 2 4" xfId="16681" xr:uid="{00000000-0005-0000-0000-0000A42B0000}"/>
    <cellStyle name="Comma 2 3 13 2 5" xfId="16682" xr:uid="{00000000-0005-0000-0000-0000A52B0000}"/>
    <cellStyle name="Comma 2 3 13 2 6" xfId="16683" xr:uid="{00000000-0005-0000-0000-0000A62B0000}"/>
    <cellStyle name="Comma 2 3 14" xfId="1789" xr:uid="{00000000-0005-0000-0000-0000A72B0000}"/>
    <cellStyle name="Comma 2 3 14 2" xfId="1790" xr:uid="{00000000-0005-0000-0000-0000A82B0000}"/>
    <cellStyle name="Comma 2 3 14 2 2" xfId="16684" xr:uid="{00000000-0005-0000-0000-0000A92B0000}"/>
    <cellStyle name="Comma 2 3 14 2 2 2" xfId="16685" xr:uid="{00000000-0005-0000-0000-0000AA2B0000}"/>
    <cellStyle name="Comma 2 3 14 2 2 3" xfId="16686" xr:uid="{00000000-0005-0000-0000-0000AB2B0000}"/>
    <cellStyle name="Comma 2 3 14 2 3" xfId="16687" xr:uid="{00000000-0005-0000-0000-0000AC2B0000}"/>
    <cellStyle name="Comma 2 3 14 3" xfId="1791" xr:uid="{00000000-0005-0000-0000-0000AD2B0000}"/>
    <cellStyle name="Comma 2 3 14 3 2" xfId="16688" xr:uid="{00000000-0005-0000-0000-0000AE2B0000}"/>
    <cellStyle name="Comma 2 3 14 4" xfId="16689" xr:uid="{00000000-0005-0000-0000-0000AF2B0000}"/>
    <cellStyle name="Comma 2 3 14 5" xfId="16690" xr:uid="{00000000-0005-0000-0000-0000B02B0000}"/>
    <cellStyle name="Comma 2 3 15" xfId="1792" xr:uid="{00000000-0005-0000-0000-0000B12B0000}"/>
    <cellStyle name="Comma 2 3 15 2" xfId="16691" xr:uid="{00000000-0005-0000-0000-0000B22B0000}"/>
    <cellStyle name="Comma 2 3 15 3" xfId="16692" xr:uid="{00000000-0005-0000-0000-0000B32B0000}"/>
    <cellStyle name="Comma 2 3 16" xfId="1793" xr:uid="{00000000-0005-0000-0000-0000B42B0000}"/>
    <cellStyle name="Comma 2 3 16 2" xfId="16693" xr:uid="{00000000-0005-0000-0000-0000B52B0000}"/>
    <cellStyle name="Comma 2 3 17" xfId="1794" xr:uid="{00000000-0005-0000-0000-0000B62B0000}"/>
    <cellStyle name="Comma 2 3 17 2" xfId="1795" xr:uid="{00000000-0005-0000-0000-0000B72B0000}"/>
    <cellStyle name="Comma 2 3 17 3" xfId="16694" xr:uid="{00000000-0005-0000-0000-0000B82B0000}"/>
    <cellStyle name="Comma 2 3 17 4" xfId="16695" xr:uid="{00000000-0005-0000-0000-0000B92B0000}"/>
    <cellStyle name="Comma 2 3 18" xfId="1796" xr:uid="{00000000-0005-0000-0000-0000BA2B0000}"/>
    <cellStyle name="Comma 2 3 18 2" xfId="1797" xr:uid="{00000000-0005-0000-0000-0000BB2B0000}"/>
    <cellStyle name="Comma 2 3 18 3" xfId="16696" xr:uid="{00000000-0005-0000-0000-0000BC2B0000}"/>
    <cellStyle name="Comma 2 3 19" xfId="1798" xr:uid="{00000000-0005-0000-0000-0000BD2B0000}"/>
    <cellStyle name="Comma 2 3 19 2" xfId="1799" xr:uid="{00000000-0005-0000-0000-0000BE2B0000}"/>
    <cellStyle name="Comma 2 3 19 2 2" xfId="16697" xr:uid="{00000000-0005-0000-0000-0000BF2B0000}"/>
    <cellStyle name="Comma 2 3 19 3" xfId="16698" xr:uid="{00000000-0005-0000-0000-0000C02B0000}"/>
    <cellStyle name="Comma 2 3 2" xfId="1800" xr:uid="{00000000-0005-0000-0000-0000C12B0000}"/>
    <cellStyle name="Comma 2 3 2 2" xfId="1801" xr:uid="{00000000-0005-0000-0000-0000C22B0000}"/>
    <cellStyle name="Comma 2 3 2 2 2" xfId="1802" xr:uid="{00000000-0005-0000-0000-0000C32B0000}"/>
    <cellStyle name="Comma 2 3 2 2 2 2" xfId="16699" xr:uid="{00000000-0005-0000-0000-0000C42B0000}"/>
    <cellStyle name="Comma 2 3 2 2 3" xfId="1803" xr:uid="{00000000-0005-0000-0000-0000C52B0000}"/>
    <cellStyle name="Comma 2 3 2 2 3 2" xfId="16700" xr:uid="{00000000-0005-0000-0000-0000C62B0000}"/>
    <cellStyle name="Comma 2 3 2 2 4" xfId="1804" xr:uid="{00000000-0005-0000-0000-0000C72B0000}"/>
    <cellStyle name="Comma 2 3 2 2 4 2" xfId="16701" xr:uid="{00000000-0005-0000-0000-0000C82B0000}"/>
    <cellStyle name="Comma 2 3 2 2 5" xfId="16702" xr:uid="{00000000-0005-0000-0000-0000C92B0000}"/>
    <cellStyle name="Comma 2 3 2 3" xfId="1805" xr:uid="{00000000-0005-0000-0000-0000CA2B0000}"/>
    <cellStyle name="Comma 2 3 2 3 2" xfId="16703" xr:uid="{00000000-0005-0000-0000-0000CB2B0000}"/>
    <cellStyle name="Comma 2 3 2 4" xfId="1806" xr:uid="{00000000-0005-0000-0000-0000CC2B0000}"/>
    <cellStyle name="Comma 2 3 2 4 2" xfId="1807" xr:uid="{00000000-0005-0000-0000-0000CD2B0000}"/>
    <cellStyle name="Comma 2 3 2 4 2 2" xfId="16704" xr:uid="{00000000-0005-0000-0000-0000CE2B0000}"/>
    <cellStyle name="Comma 2 3 2 4 3" xfId="16705" xr:uid="{00000000-0005-0000-0000-0000CF2B0000}"/>
    <cellStyle name="Comma 2 3 2 5" xfId="1808" xr:uid="{00000000-0005-0000-0000-0000D02B0000}"/>
    <cellStyle name="Comma 2 3 2 6" xfId="1809" xr:uid="{00000000-0005-0000-0000-0000D12B0000}"/>
    <cellStyle name="Comma 2 3 20" xfId="1810" xr:uid="{00000000-0005-0000-0000-0000D22B0000}"/>
    <cellStyle name="Comma 2 3 21" xfId="1811" xr:uid="{00000000-0005-0000-0000-0000D32B0000}"/>
    <cellStyle name="Comma 2 3 22" xfId="1812" xr:uid="{00000000-0005-0000-0000-0000D42B0000}"/>
    <cellStyle name="Comma 2 3 23" xfId="1813" xr:uid="{00000000-0005-0000-0000-0000D52B0000}"/>
    <cellStyle name="Comma 2 3 24" xfId="1814" xr:uid="{00000000-0005-0000-0000-0000D62B0000}"/>
    <cellStyle name="Comma 2 3 25" xfId="1815" xr:uid="{00000000-0005-0000-0000-0000D72B0000}"/>
    <cellStyle name="Comma 2 3 26" xfId="1816" xr:uid="{00000000-0005-0000-0000-0000D82B0000}"/>
    <cellStyle name="Comma 2 3 27" xfId="1817" xr:uid="{00000000-0005-0000-0000-0000D92B0000}"/>
    <cellStyle name="Comma 2 3 28" xfId="1818" xr:uid="{00000000-0005-0000-0000-0000DA2B0000}"/>
    <cellStyle name="Comma 2 3 29" xfId="1819" xr:uid="{00000000-0005-0000-0000-0000DB2B0000}"/>
    <cellStyle name="Comma 2 3 3" xfId="1820" xr:uid="{00000000-0005-0000-0000-0000DC2B0000}"/>
    <cellStyle name="Comma 2 3 3 10" xfId="1821" xr:uid="{00000000-0005-0000-0000-0000DD2B0000}"/>
    <cellStyle name="Comma 2 3 3 11" xfId="1822" xr:uid="{00000000-0005-0000-0000-0000DE2B0000}"/>
    <cellStyle name="Comma 2 3 3 12" xfId="1823" xr:uid="{00000000-0005-0000-0000-0000DF2B0000}"/>
    <cellStyle name="Comma 2 3 3 13" xfId="1824" xr:uid="{00000000-0005-0000-0000-0000E02B0000}"/>
    <cellStyle name="Comma 2 3 3 14" xfId="1825" xr:uid="{00000000-0005-0000-0000-0000E12B0000}"/>
    <cellStyle name="Comma 2 3 3 15" xfId="1826" xr:uid="{00000000-0005-0000-0000-0000E22B0000}"/>
    <cellStyle name="Comma 2 3 3 16" xfId="1827" xr:uid="{00000000-0005-0000-0000-0000E32B0000}"/>
    <cellStyle name="Comma 2 3 3 17" xfId="1828" xr:uid="{00000000-0005-0000-0000-0000E42B0000}"/>
    <cellStyle name="Comma 2 3 3 18" xfId="1829" xr:uid="{00000000-0005-0000-0000-0000E52B0000}"/>
    <cellStyle name="Comma 2 3 3 19" xfId="1830" xr:uid="{00000000-0005-0000-0000-0000E62B0000}"/>
    <cellStyle name="Comma 2 3 3 2" xfId="1831" xr:uid="{00000000-0005-0000-0000-0000E72B0000}"/>
    <cellStyle name="Comma 2 3 3 2 2" xfId="1832" xr:uid="{00000000-0005-0000-0000-0000E82B0000}"/>
    <cellStyle name="Comma 2 3 3 2 2 2" xfId="16706" xr:uid="{00000000-0005-0000-0000-0000E92B0000}"/>
    <cellStyle name="Comma 2 3 3 2 3" xfId="16707" xr:uid="{00000000-0005-0000-0000-0000EA2B0000}"/>
    <cellStyle name="Comma 2 3 3 20" xfId="1833" xr:uid="{00000000-0005-0000-0000-0000EB2B0000}"/>
    <cellStyle name="Comma 2 3 3 21" xfId="1834" xr:uid="{00000000-0005-0000-0000-0000EC2B0000}"/>
    <cellStyle name="Comma 2 3 3 22" xfId="1835" xr:uid="{00000000-0005-0000-0000-0000ED2B0000}"/>
    <cellStyle name="Comma 2 3 3 23" xfId="1836" xr:uid="{00000000-0005-0000-0000-0000EE2B0000}"/>
    <cellStyle name="Comma 2 3 3 23 2" xfId="16708" xr:uid="{00000000-0005-0000-0000-0000EF2B0000}"/>
    <cellStyle name="Comma 2 3 3 23 2 2" xfId="16709" xr:uid="{00000000-0005-0000-0000-0000F02B0000}"/>
    <cellStyle name="Comma 2 3 3 24" xfId="16710" xr:uid="{00000000-0005-0000-0000-0000F12B0000}"/>
    <cellStyle name="Comma 2 3 3 25" xfId="16711" xr:uid="{00000000-0005-0000-0000-0000F22B0000}"/>
    <cellStyle name="Comma 2 3 3 26" xfId="16712" xr:uid="{00000000-0005-0000-0000-0000F32B0000}"/>
    <cellStyle name="Comma 2 3 3 27" xfId="16713" xr:uid="{00000000-0005-0000-0000-0000F42B0000}"/>
    <cellStyle name="Comma 2 3 3 28" xfId="16714" xr:uid="{00000000-0005-0000-0000-0000F52B0000}"/>
    <cellStyle name="Comma 2 3 3 29" xfId="16715" xr:uid="{00000000-0005-0000-0000-0000F62B0000}"/>
    <cellStyle name="Comma 2 3 3 3" xfId="1837" xr:uid="{00000000-0005-0000-0000-0000F72B0000}"/>
    <cellStyle name="Comma 2 3 3 3 2" xfId="1838" xr:uid="{00000000-0005-0000-0000-0000F82B0000}"/>
    <cellStyle name="Comma 2 3 3 3 2 2" xfId="16716" xr:uid="{00000000-0005-0000-0000-0000F92B0000}"/>
    <cellStyle name="Comma 2 3 3 3 3" xfId="16717" xr:uid="{00000000-0005-0000-0000-0000FA2B0000}"/>
    <cellStyle name="Comma 2 3 3 30" xfId="16718" xr:uid="{00000000-0005-0000-0000-0000FB2B0000}"/>
    <cellStyle name="Comma 2 3 3 31" xfId="16719" xr:uid="{00000000-0005-0000-0000-0000FC2B0000}"/>
    <cellStyle name="Comma 2 3 3 32" xfId="16720" xr:uid="{00000000-0005-0000-0000-0000FD2B0000}"/>
    <cellStyle name="Comma 2 3 3 33" xfId="16721" xr:uid="{00000000-0005-0000-0000-0000FE2B0000}"/>
    <cellStyle name="Comma 2 3 3 34" xfId="16722" xr:uid="{00000000-0005-0000-0000-0000FF2B0000}"/>
    <cellStyle name="Comma 2 3 3 35" xfId="16723" xr:uid="{00000000-0005-0000-0000-0000002C0000}"/>
    <cellStyle name="Comma 2 3 3 36" xfId="16724" xr:uid="{00000000-0005-0000-0000-0000012C0000}"/>
    <cellStyle name="Comma 2 3 3 37" xfId="16725" xr:uid="{00000000-0005-0000-0000-0000022C0000}"/>
    <cellStyle name="Comma 2 3 3 38" xfId="16726" xr:uid="{00000000-0005-0000-0000-0000032C0000}"/>
    <cellStyle name="Comma 2 3 3 39" xfId="16727" xr:uid="{00000000-0005-0000-0000-0000042C0000}"/>
    <cellStyle name="Comma 2 3 3 4" xfId="1839" xr:uid="{00000000-0005-0000-0000-0000052C0000}"/>
    <cellStyle name="Comma 2 3 3 4 2" xfId="16728" xr:uid="{00000000-0005-0000-0000-0000062C0000}"/>
    <cellStyle name="Comma 2 3 3 40" xfId="16729" xr:uid="{00000000-0005-0000-0000-0000072C0000}"/>
    <cellStyle name="Comma 2 3 3 41" xfId="16730" xr:uid="{00000000-0005-0000-0000-0000082C0000}"/>
    <cellStyle name="Comma 2 3 3 42" xfId="16731" xr:uid="{00000000-0005-0000-0000-0000092C0000}"/>
    <cellStyle name="Comma 2 3 3 43" xfId="16732" xr:uid="{00000000-0005-0000-0000-00000A2C0000}"/>
    <cellStyle name="Comma 2 3 3 44" xfId="16733" xr:uid="{00000000-0005-0000-0000-00000B2C0000}"/>
    <cellStyle name="Comma 2 3 3 45" xfId="16734" xr:uid="{00000000-0005-0000-0000-00000C2C0000}"/>
    <cellStyle name="Comma 2 3 3 46" xfId="16735" xr:uid="{00000000-0005-0000-0000-00000D2C0000}"/>
    <cellStyle name="Comma 2 3 3 47" xfId="16736" xr:uid="{00000000-0005-0000-0000-00000E2C0000}"/>
    <cellStyle name="Comma 2 3 3 48" xfId="16737" xr:uid="{00000000-0005-0000-0000-00000F2C0000}"/>
    <cellStyle name="Comma 2 3 3 49" xfId="16738" xr:uid="{00000000-0005-0000-0000-0000102C0000}"/>
    <cellStyle name="Comma 2 3 3 5" xfId="1840" xr:uid="{00000000-0005-0000-0000-0000112C0000}"/>
    <cellStyle name="Comma 2 3 3 50" xfId="16739" xr:uid="{00000000-0005-0000-0000-0000122C0000}"/>
    <cellStyle name="Comma 2 3 3 51" xfId="16740" xr:uid="{00000000-0005-0000-0000-0000132C0000}"/>
    <cellStyle name="Comma 2 3 3 52" xfId="16741" xr:uid="{00000000-0005-0000-0000-0000142C0000}"/>
    <cellStyle name="Comma 2 3 3 53" xfId="16742" xr:uid="{00000000-0005-0000-0000-0000152C0000}"/>
    <cellStyle name="Comma 2 3 3 54" xfId="16743" xr:uid="{00000000-0005-0000-0000-0000162C0000}"/>
    <cellStyle name="Comma 2 3 3 55" xfId="16744" xr:uid="{00000000-0005-0000-0000-0000172C0000}"/>
    <cellStyle name="Comma 2 3 3 56" xfId="16745" xr:uid="{00000000-0005-0000-0000-0000182C0000}"/>
    <cellStyle name="Comma 2 3 3 57" xfId="16746" xr:uid="{00000000-0005-0000-0000-0000192C0000}"/>
    <cellStyle name="Comma 2 3 3 58" xfId="16747" xr:uid="{00000000-0005-0000-0000-00001A2C0000}"/>
    <cellStyle name="Comma 2 3 3 59" xfId="16748" xr:uid="{00000000-0005-0000-0000-00001B2C0000}"/>
    <cellStyle name="Comma 2 3 3 6" xfId="1841" xr:uid="{00000000-0005-0000-0000-00001C2C0000}"/>
    <cellStyle name="Comma 2 3 3 60" xfId="16749" xr:uid="{00000000-0005-0000-0000-00001D2C0000}"/>
    <cellStyle name="Comma 2 3 3 7" xfId="1842" xr:uid="{00000000-0005-0000-0000-00001E2C0000}"/>
    <cellStyle name="Comma 2 3 3 8" xfId="1843" xr:uid="{00000000-0005-0000-0000-00001F2C0000}"/>
    <cellStyle name="Comma 2 3 3 9" xfId="1844" xr:uid="{00000000-0005-0000-0000-0000202C0000}"/>
    <cellStyle name="Comma 2 3 30" xfId="1845" xr:uid="{00000000-0005-0000-0000-0000212C0000}"/>
    <cellStyle name="Comma 2 3 31" xfId="1846" xr:uid="{00000000-0005-0000-0000-0000222C0000}"/>
    <cellStyle name="Comma 2 3 32" xfId="1847" xr:uid="{00000000-0005-0000-0000-0000232C0000}"/>
    <cellStyle name="Comma 2 3 33" xfId="1848" xr:uid="{00000000-0005-0000-0000-0000242C0000}"/>
    <cellStyle name="Comma 2 3 34" xfId="1849" xr:uid="{00000000-0005-0000-0000-0000252C0000}"/>
    <cellStyle name="Comma 2 3 35" xfId="16750" xr:uid="{00000000-0005-0000-0000-0000262C0000}"/>
    <cellStyle name="Comma 2 3 36" xfId="16751" xr:uid="{00000000-0005-0000-0000-0000272C0000}"/>
    <cellStyle name="Comma 2 3 37" xfId="16752" xr:uid="{00000000-0005-0000-0000-0000282C0000}"/>
    <cellStyle name="Comma 2 3 38" xfId="16753" xr:uid="{00000000-0005-0000-0000-0000292C0000}"/>
    <cellStyle name="Comma 2 3 39" xfId="16754" xr:uid="{00000000-0005-0000-0000-00002A2C0000}"/>
    <cellStyle name="Comma 2 3 4" xfId="1850" xr:uid="{00000000-0005-0000-0000-00002B2C0000}"/>
    <cellStyle name="Comma 2 3 4 10" xfId="1851" xr:uid="{00000000-0005-0000-0000-00002C2C0000}"/>
    <cellStyle name="Comma 2 3 4 11" xfId="1852" xr:uid="{00000000-0005-0000-0000-00002D2C0000}"/>
    <cellStyle name="Comma 2 3 4 12" xfId="1853" xr:uid="{00000000-0005-0000-0000-00002E2C0000}"/>
    <cellStyle name="Comma 2 3 4 13" xfId="1854" xr:uid="{00000000-0005-0000-0000-00002F2C0000}"/>
    <cellStyle name="Comma 2 3 4 14" xfId="1855" xr:uid="{00000000-0005-0000-0000-0000302C0000}"/>
    <cellStyle name="Comma 2 3 4 15" xfId="1856" xr:uid="{00000000-0005-0000-0000-0000312C0000}"/>
    <cellStyle name="Comma 2 3 4 16" xfId="1857" xr:uid="{00000000-0005-0000-0000-0000322C0000}"/>
    <cellStyle name="Comma 2 3 4 17" xfId="1858" xr:uid="{00000000-0005-0000-0000-0000332C0000}"/>
    <cellStyle name="Comma 2 3 4 18" xfId="1859" xr:uid="{00000000-0005-0000-0000-0000342C0000}"/>
    <cellStyle name="Comma 2 3 4 19" xfId="1860" xr:uid="{00000000-0005-0000-0000-0000352C0000}"/>
    <cellStyle name="Comma 2 3 4 2" xfId="1861" xr:uid="{00000000-0005-0000-0000-0000362C0000}"/>
    <cellStyle name="Comma 2 3 4 2 2" xfId="16755" xr:uid="{00000000-0005-0000-0000-0000372C0000}"/>
    <cellStyle name="Comma 2 3 4 20" xfId="1862" xr:uid="{00000000-0005-0000-0000-0000382C0000}"/>
    <cellStyle name="Comma 2 3 4 21" xfId="1863" xr:uid="{00000000-0005-0000-0000-0000392C0000}"/>
    <cellStyle name="Comma 2 3 4 22" xfId="1864" xr:uid="{00000000-0005-0000-0000-00003A2C0000}"/>
    <cellStyle name="Comma 2 3 4 23" xfId="1865" xr:uid="{00000000-0005-0000-0000-00003B2C0000}"/>
    <cellStyle name="Comma 2 3 4 23 2" xfId="16756" xr:uid="{00000000-0005-0000-0000-00003C2C0000}"/>
    <cellStyle name="Comma 2 3 4 23 2 2" xfId="16757" xr:uid="{00000000-0005-0000-0000-00003D2C0000}"/>
    <cellStyle name="Comma 2 3 4 24" xfId="16758" xr:uid="{00000000-0005-0000-0000-00003E2C0000}"/>
    <cellStyle name="Comma 2 3 4 25" xfId="16759" xr:uid="{00000000-0005-0000-0000-00003F2C0000}"/>
    <cellStyle name="Comma 2 3 4 26" xfId="16760" xr:uid="{00000000-0005-0000-0000-0000402C0000}"/>
    <cellStyle name="Comma 2 3 4 27" xfId="16761" xr:uid="{00000000-0005-0000-0000-0000412C0000}"/>
    <cellStyle name="Comma 2 3 4 28" xfId="16762" xr:uid="{00000000-0005-0000-0000-0000422C0000}"/>
    <cellStyle name="Comma 2 3 4 29" xfId="16763" xr:uid="{00000000-0005-0000-0000-0000432C0000}"/>
    <cellStyle name="Comma 2 3 4 3" xfId="1866" xr:uid="{00000000-0005-0000-0000-0000442C0000}"/>
    <cellStyle name="Comma 2 3 4 3 2" xfId="16764" xr:uid="{00000000-0005-0000-0000-0000452C0000}"/>
    <cellStyle name="Comma 2 3 4 30" xfId="16765" xr:uid="{00000000-0005-0000-0000-0000462C0000}"/>
    <cellStyle name="Comma 2 3 4 31" xfId="16766" xr:uid="{00000000-0005-0000-0000-0000472C0000}"/>
    <cellStyle name="Comma 2 3 4 32" xfId="16767" xr:uid="{00000000-0005-0000-0000-0000482C0000}"/>
    <cellStyle name="Comma 2 3 4 33" xfId="16768" xr:uid="{00000000-0005-0000-0000-0000492C0000}"/>
    <cellStyle name="Comma 2 3 4 34" xfId="16769" xr:uid="{00000000-0005-0000-0000-00004A2C0000}"/>
    <cellStyle name="Comma 2 3 4 35" xfId="16770" xr:uid="{00000000-0005-0000-0000-00004B2C0000}"/>
    <cellStyle name="Comma 2 3 4 36" xfId="16771" xr:uid="{00000000-0005-0000-0000-00004C2C0000}"/>
    <cellStyle name="Comma 2 3 4 37" xfId="16772" xr:uid="{00000000-0005-0000-0000-00004D2C0000}"/>
    <cellStyle name="Comma 2 3 4 38" xfId="16773" xr:uid="{00000000-0005-0000-0000-00004E2C0000}"/>
    <cellStyle name="Comma 2 3 4 39" xfId="16774" xr:uid="{00000000-0005-0000-0000-00004F2C0000}"/>
    <cellStyle name="Comma 2 3 4 4" xfId="1867" xr:uid="{00000000-0005-0000-0000-0000502C0000}"/>
    <cellStyle name="Comma 2 3 4 4 2" xfId="16775" xr:uid="{00000000-0005-0000-0000-0000512C0000}"/>
    <cellStyle name="Comma 2 3 4 40" xfId="16776" xr:uid="{00000000-0005-0000-0000-0000522C0000}"/>
    <cellStyle name="Comma 2 3 4 41" xfId="16777" xr:uid="{00000000-0005-0000-0000-0000532C0000}"/>
    <cellStyle name="Comma 2 3 4 42" xfId="16778" xr:uid="{00000000-0005-0000-0000-0000542C0000}"/>
    <cellStyle name="Comma 2 3 4 43" xfId="16779" xr:uid="{00000000-0005-0000-0000-0000552C0000}"/>
    <cellStyle name="Comma 2 3 4 44" xfId="16780" xr:uid="{00000000-0005-0000-0000-0000562C0000}"/>
    <cellStyle name="Comma 2 3 4 45" xfId="16781" xr:uid="{00000000-0005-0000-0000-0000572C0000}"/>
    <cellStyle name="Comma 2 3 4 46" xfId="16782" xr:uid="{00000000-0005-0000-0000-0000582C0000}"/>
    <cellStyle name="Comma 2 3 4 47" xfId="16783" xr:uid="{00000000-0005-0000-0000-0000592C0000}"/>
    <cellStyle name="Comma 2 3 4 48" xfId="16784" xr:uid="{00000000-0005-0000-0000-00005A2C0000}"/>
    <cellStyle name="Comma 2 3 4 49" xfId="16785" xr:uid="{00000000-0005-0000-0000-00005B2C0000}"/>
    <cellStyle name="Comma 2 3 4 5" xfId="1868" xr:uid="{00000000-0005-0000-0000-00005C2C0000}"/>
    <cellStyle name="Comma 2 3 4 50" xfId="16786" xr:uid="{00000000-0005-0000-0000-00005D2C0000}"/>
    <cellStyle name="Comma 2 3 4 51" xfId="16787" xr:uid="{00000000-0005-0000-0000-00005E2C0000}"/>
    <cellStyle name="Comma 2 3 4 52" xfId="16788" xr:uid="{00000000-0005-0000-0000-00005F2C0000}"/>
    <cellStyle name="Comma 2 3 4 53" xfId="16789" xr:uid="{00000000-0005-0000-0000-0000602C0000}"/>
    <cellStyle name="Comma 2 3 4 54" xfId="16790" xr:uid="{00000000-0005-0000-0000-0000612C0000}"/>
    <cellStyle name="Comma 2 3 4 55" xfId="16791" xr:uid="{00000000-0005-0000-0000-0000622C0000}"/>
    <cellStyle name="Comma 2 3 4 56" xfId="16792" xr:uid="{00000000-0005-0000-0000-0000632C0000}"/>
    <cellStyle name="Comma 2 3 4 57" xfId="16793" xr:uid="{00000000-0005-0000-0000-0000642C0000}"/>
    <cellStyle name="Comma 2 3 4 58" xfId="16794" xr:uid="{00000000-0005-0000-0000-0000652C0000}"/>
    <cellStyle name="Comma 2 3 4 59" xfId="16795" xr:uid="{00000000-0005-0000-0000-0000662C0000}"/>
    <cellStyle name="Comma 2 3 4 6" xfId="1869" xr:uid="{00000000-0005-0000-0000-0000672C0000}"/>
    <cellStyle name="Comma 2 3 4 60" xfId="16796" xr:uid="{00000000-0005-0000-0000-0000682C0000}"/>
    <cellStyle name="Comma 2 3 4 7" xfId="1870" xr:uid="{00000000-0005-0000-0000-0000692C0000}"/>
    <cellStyle name="Comma 2 3 4 8" xfId="1871" xr:uid="{00000000-0005-0000-0000-00006A2C0000}"/>
    <cellStyle name="Comma 2 3 4 9" xfId="1872" xr:uid="{00000000-0005-0000-0000-00006B2C0000}"/>
    <cellStyle name="Comma 2 3 40" xfId="16797" xr:uid="{00000000-0005-0000-0000-00006C2C0000}"/>
    <cellStyle name="Comma 2 3 41" xfId="16798" xr:uid="{00000000-0005-0000-0000-00006D2C0000}"/>
    <cellStyle name="Comma 2 3 42" xfId="16799" xr:uid="{00000000-0005-0000-0000-00006E2C0000}"/>
    <cellStyle name="Comma 2 3 43" xfId="16800" xr:uid="{00000000-0005-0000-0000-00006F2C0000}"/>
    <cellStyle name="Comma 2 3 44" xfId="16801" xr:uid="{00000000-0005-0000-0000-0000702C0000}"/>
    <cellStyle name="Comma 2 3 45" xfId="16802" xr:uid="{00000000-0005-0000-0000-0000712C0000}"/>
    <cellStyle name="Comma 2 3 46" xfId="16803" xr:uid="{00000000-0005-0000-0000-0000722C0000}"/>
    <cellStyle name="Comma 2 3 47" xfId="16804" xr:uid="{00000000-0005-0000-0000-0000732C0000}"/>
    <cellStyle name="Comma 2 3 48" xfId="16805" xr:uid="{00000000-0005-0000-0000-0000742C0000}"/>
    <cellStyle name="Comma 2 3 49" xfId="16806" xr:uid="{00000000-0005-0000-0000-0000752C0000}"/>
    <cellStyle name="Comma 2 3 5" xfId="1873" xr:uid="{00000000-0005-0000-0000-0000762C0000}"/>
    <cellStyle name="Comma 2 3 5 10" xfId="1874" xr:uid="{00000000-0005-0000-0000-0000772C0000}"/>
    <cellStyle name="Comma 2 3 5 11" xfId="1875" xr:uid="{00000000-0005-0000-0000-0000782C0000}"/>
    <cellStyle name="Comma 2 3 5 12" xfId="1876" xr:uid="{00000000-0005-0000-0000-0000792C0000}"/>
    <cellStyle name="Comma 2 3 5 13" xfId="1877" xr:uid="{00000000-0005-0000-0000-00007A2C0000}"/>
    <cellStyle name="Comma 2 3 5 14" xfId="1878" xr:uid="{00000000-0005-0000-0000-00007B2C0000}"/>
    <cellStyle name="Comma 2 3 5 15" xfId="1879" xr:uid="{00000000-0005-0000-0000-00007C2C0000}"/>
    <cellStyle name="Comma 2 3 5 16" xfId="1880" xr:uid="{00000000-0005-0000-0000-00007D2C0000}"/>
    <cellStyle name="Comma 2 3 5 17" xfId="1881" xr:uid="{00000000-0005-0000-0000-00007E2C0000}"/>
    <cellStyle name="Comma 2 3 5 18" xfId="1882" xr:uid="{00000000-0005-0000-0000-00007F2C0000}"/>
    <cellStyle name="Comma 2 3 5 19" xfId="1883" xr:uid="{00000000-0005-0000-0000-0000802C0000}"/>
    <cellStyle name="Comma 2 3 5 2" xfId="1884" xr:uid="{00000000-0005-0000-0000-0000812C0000}"/>
    <cellStyle name="Comma 2 3 5 2 2" xfId="16807" xr:uid="{00000000-0005-0000-0000-0000822C0000}"/>
    <cellStyle name="Comma 2 3 5 20" xfId="1885" xr:uid="{00000000-0005-0000-0000-0000832C0000}"/>
    <cellStyle name="Comma 2 3 5 21" xfId="1886" xr:uid="{00000000-0005-0000-0000-0000842C0000}"/>
    <cellStyle name="Comma 2 3 5 22" xfId="1887" xr:uid="{00000000-0005-0000-0000-0000852C0000}"/>
    <cellStyle name="Comma 2 3 5 23" xfId="16808" xr:uid="{00000000-0005-0000-0000-0000862C0000}"/>
    <cellStyle name="Comma 2 3 5 24" xfId="16809" xr:uid="{00000000-0005-0000-0000-0000872C0000}"/>
    <cellStyle name="Comma 2 3 5 25" xfId="16810" xr:uid="{00000000-0005-0000-0000-0000882C0000}"/>
    <cellStyle name="Comma 2 3 5 26" xfId="16811" xr:uid="{00000000-0005-0000-0000-0000892C0000}"/>
    <cellStyle name="Comma 2 3 5 27" xfId="16812" xr:uid="{00000000-0005-0000-0000-00008A2C0000}"/>
    <cellStyle name="Comma 2 3 5 28" xfId="16813" xr:uid="{00000000-0005-0000-0000-00008B2C0000}"/>
    <cellStyle name="Comma 2 3 5 29" xfId="16814" xr:uid="{00000000-0005-0000-0000-00008C2C0000}"/>
    <cellStyle name="Comma 2 3 5 3" xfId="1888" xr:uid="{00000000-0005-0000-0000-00008D2C0000}"/>
    <cellStyle name="Comma 2 3 5 3 2" xfId="16815" xr:uid="{00000000-0005-0000-0000-00008E2C0000}"/>
    <cellStyle name="Comma 2 3 5 30" xfId="16816" xr:uid="{00000000-0005-0000-0000-00008F2C0000}"/>
    <cellStyle name="Comma 2 3 5 31" xfId="16817" xr:uid="{00000000-0005-0000-0000-0000902C0000}"/>
    <cellStyle name="Comma 2 3 5 32" xfId="16818" xr:uid="{00000000-0005-0000-0000-0000912C0000}"/>
    <cellStyle name="Comma 2 3 5 33" xfId="16819" xr:uid="{00000000-0005-0000-0000-0000922C0000}"/>
    <cellStyle name="Comma 2 3 5 34" xfId="16820" xr:uid="{00000000-0005-0000-0000-0000932C0000}"/>
    <cellStyle name="Comma 2 3 5 35" xfId="16821" xr:uid="{00000000-0005-0000-0000-0000942C0000}"/>
    <cellStyle name="Comma 2 3 5 36" xfId="16822" xr:uid="{00000000-0005-0000-0000-0000952C0000}"/>
    <cellStyle name="Comma 2 3 5 37" xfId="16823" xr:uid="{00000000-0005-0000-0000-0000962C0000}"/>
    <cellStyle name="Comma 2 3 5 38" xfId="16824" xr:uid="{00000000-0005-0000-0000-0000972C0000}"/>
    <cellStyle name="Comma 2 3 5 39" xfId="16825" xr:uid="{00000000-0005-0000-0000-0000982C0000}"/>
    <cellStyle name="Comma 2 3 5 4" xfId="1889" xr:uid="{00000000-0005-0000-0000-0000992C0000}"/>
    <cellStyle name="Comma 2 3 5 4 2" xfId="16826" xr:uid="{00000000-0005-0000-0000-00009A2C0000}"/>
    <cellStyle name="Comma 2 3 5 40" xfId="16827" xr:uid="{00000000-0005-0000-0000-00009B2C0000}"/>
    <cellStyle name="Comma 2 3 5 41" xfId="16828" xr:uid="{00000000-0005-0000-0000-00009C2C0000}"/>
    <cellStyle name="Comma 2 3 5 42" xfId="16829" xr:uid="{00000000-0005-0000-0000-00009D2C0000}"/>
    <cellStyle name="Comma 2 3 5 43" xfId="16830" xr:uid="{00000000-0005-0000-0000-00009E2C0000}"/>
    <cellStyle name="Comma 2 3 5 44" xfId="16831" xr:uid="{00000000-0005-0000-0000-00009F2C0000}"/>
    <cellStyle name="Comma 2 3 5 45" xfId="16832" xr:uid="{00000000-0005-0000-0000-0000A02C0000}"/>
    <cellStyle name="Comma 2 3 5 46" xfId="16833" xr:uid="{00000000-0005-0000-0000-0000A12C0000}"/>
    <cellStyle name="Comma 2 3 5 47" xfId="16834" xr:uid="{00000000-0005-0000-0000-0000A22C0000}"/>
    <cellStyle name="Comma 2 3 5 48" xfId="16835" xr:uid="{00000000-0005-0000-0000-0000A32C0000}"/>
    <cellStyle name="Comma 2 3 5 49" xfId="16836" xr:uid="{00000000-0005-0000-0000-0000A42C0000}"/>
    <cellStyle name="Comma 2 3 5 5" xfId="1890" xr:uid="{00000000-0005-0000-0000-0000A52C0000}"/>
    <cellStyle name="Comma 2 3 5 50" xfId="16837" xr:uid="{00000000-0005-0000-0000-0000A62C0000}"/>
    <cellStyle name="Comma 2 3 5 51" xfId="16838" xr:uid="{00000000-0005-0000-0000-0000A72C0000}"/>
    <cellStyle name="Comma 2 3 5 52" xfId="16839" xr:uid="{00000000-0005-0000-0000-0000A82C0000}"/>
    <cellStyle name="Comma 2 3 5 53" xfId="16840" xr:uid="{00000000-0005-0000-0000-0000A92C0000}"/>
    <cellStyle name="Comma 2 3 5 54" xfId="16841" xr:uid="{00000000-0005-0000-0000-0000AA2C0000}"/>
    <cellStyle name="Comma 2 3 5 55" xfId="16842" xr:uid="{00000000-0005-0000-0000-0000AB2C0000}"/>
    <cellStyle name="Comma 2 3 5 56" xfId="16843" xr:uid="{00000000-0005-0000-0000-0000AC2C0000}"/>
    <cellStyle name="Comma 2 3 5 57" xfId="16844" xr:uid="{00000000-0005-0000-0000-0000AD2C0000}"/>
    <cellStyle name="Comma 2 3 5 58" xfId="16845" xr:uid="{00000000-0005-0000-0000-0000AE2C0000}"/>
    <cellStyle name="Comma 2 3 5 59" xfId="16846" xr:uid="{00000000-0005-0000-0000-0000AF2C0000}"/>
    <cellStyle name="Comma 2 3 5 6" xfId="1891" xr:uid="{00000000-0005-0000-0000-0000B02C0000}"/>
    <cellStyle name="Comma 2 3 5 60" xfId="16847" xr:uid="{00000000-0005-0000-0000-0000B12C0000}"/>
    <cellStyle name="Comma 2 3 5 7" xfId="1892" xr:uid="{00000000-0005-0000-0000-0000B22C0000}"/>
    <cellStyle name="Comma 2 3 5 8" xfId="1893" xr:uid="{00000000-0005-0000-0000-0000B32C0000}"/>
    <cellStyle name="Comma 2 3 5 9" xfId="1894" xr:uid="{00000000-0005-0000-0000-0000B42C0000}"/>
    <cellStyle name="Comma 2 3 50" xfId="16848" xr:uid="{00000000-0005-0000-0000-0000B52C0000}"/>
    <cellStyle name="Comma 2 3 51" xfId="16849" xr:uid="{00000000-0005-0000-0000-0000B62C0000}"/>
    <cellStyle name="Comma 2 3 52" xfId="16850" xr:uid="{00000000-0005-0000-0000-0000B72C0000}"/>
    <cellStyle name="Comma 2 3 53" xfId="16851" xr:uid="{00000000-0005-0000-0000-0000B82C0000}"/>
    <cellStyle name="Comma 2 3 54" xfId="16852" xr:uid="{00000000-0005-0000-0000-0000B92C0000}"/>
    <cellStyle name="Comma 2 3 55" xfId="16853" xr:uid="{00000000-0005-0000-0000-0000BA2C0000}"/>
    <cellStyle name="Comma 2 3 56" xfId="16854" xr:uid="{00000000-0005-0000-0000-0000BB2C0000}"/>
    <cellStyle name="Comma 2 3 57" xfId="16855" xr:uid="{00000000-0005-0000-0000-0000BC2C0000}"/>
    <cellStyle name="Comma 2 3 58" xfId="16856" xr:uid="{00000000-0005-0000-0000-0000BD2C0000}"/>
    <cellStyle name="Comma 2 3 59" xfId="16857" xr:uid="{00000000-0005-0000-0000-0000BE2C0000}"/>
    <cellStyle name="Comma 2 3 6" xfId="1895" xr:uid="{00000000-0005-0000-0000-0000BF2C0000}"/>
    <cellStyle name="Comma 2 3 6 10" xfId="1896" xr:uid="{00000000-0005-0000-0000-0000C02C0000}"/>
    <cellStyle name="Comma 2 3 6 11" xfId="1897" xr:uid="{00000000-0005-0000-0000-0000C12C0000}"/>
    <cellStyle name="Comma 2 3 6 12" xfId="1898" xr:uid="{00000000-0005-0000-0000-0000C22C0000}"/>
    <cellStyle name="Comma 2 3 6 13" xfId="1899" xr:uid="{00000000-0005-0000-0000-0000C32C0000}"/>
    <cellStyle name="Comma 2 3 6 14" xfId="1900" xr:uid="{00000000-0005-0000-0000-0000C42C0000}"/>
    <cellStyle name="Comma 2 3 6 15" xfId="1901" xr:uid="{00000000-0005-0000-0000-0000C52C0000}"/>
    <cellStyle name="Comma 2 3 6 16" xfId="1902" xr:uid="{00000000-0005-0000-0000-0000C62C0000}"/>
    <cellStyle name="Comma 2 3 6 17" xfId="1903" xr:uid="{00000000-0005-0000-0000-0000C72C0000}"/>
    <cellStyle name="Comma 2 3 6 18" xfId="1904" xr:uid="{00000000-0005-0000-0000-0000C82C0000}"/>
    <cellStyle name="Comma 2 3 6 19" xfId="1905" xr:uid="{00000000-0005-0000-0000-0000C92C0000}"/>
    <cellStyle name="Comma 2 3 6 2" xfId="1906" xr:uid="{00000000-0005-0000-0000-0000CA2C0000}"/>
    <cellStyle name="Comma 2 3 6 2 2" xfId="16858" xr:uid="{00000000-0005-0000-0000-0000CB2C0000}"/>
    <cellStyle name="Comma 2 3 6 20" xfId="1907" xr:uid="{00000000-0005-0000-0000-0000CC2C0000}"/>
    <cellStyle name="Comma 2 3 6 21" xfId="1908" xr:uid="{00000000-0005-0000-0000-0000CD2C0000}"/>
    <cellStyle name="Comma 2 3 6 22" xfId="1909" xr:uid="{00000000-0005-0000-0000-0000CE2C0000}"/>
    <cellStyle name="Comma 2 3 6 23" xfId="16859" xr:uid="{00000000-0005-0000-0000-0000CF2C0000}"/>
    <cellStyle name="Comma 2 3 6 24" xfId="16860" xr:uid="{00000000-0005-0000-0000-0000D02C0000}"/>
    <cellStyle name="Comma 2 3 6 25" xfId="16861" xr:uid="{00000000-0005-0000-0000-0000D12C0000}"/>
    <cellStyle name="Comma 2 3 6 26" xfId="16862" xr:uid="{00000000-0005-0000-0000-0000D22C0000}"/>
    <cellStyle name="Comma 2 3 6 27" xfId="16863" xr:uid="{00000000-0005-0000-0000-0000D32C0000}"/>
    <cellStyle name="Comma 2 3 6 28" xfId="16864" xr:uid="{00000000-0005-0000-0000-0000D42C0000}"/>
    <cellStyle name="Comma 2 3 6 29" xfId="16865" xr:uid="{00000000-0005-0000-0000-0000D52C0000}"/>
    <cellStyle name="Comma 2 3 6 3" xfId="1910" xr:uid="{00000000-0005-0000-0000-0000D62C0000}"/>
    <cellStyle name="Comma 2 3 6 3 2" xfId="16866" xr:uid="{00000000-0005-0000-0000-0000D72C0000}"/>
    <cellStyle name="Comma 2 3 6 30" xfId="16867" xr:uid="{00000000-0005-0000-0000-0000D82C0000}"/>
    <cellStyle name="Comma 2 3 6 31" xfId="16868" xr:uid="{00000000-0005-0000-0000-0000D92C0000}"/>
    <cellStyle name="Comma 2 3 6 32" xfId="16869" xr:uid="{00000000-0005-0000-0000-0000DA2C0000}"/>
    <cellStyle name="Comma 2 3 6 33" xfId="16870" xr:uid="{00000000-0005-0000-0000-0000DB2C0000}"/>
    <cellStyle name="Comma 2 3 6 34" xfId="16871" xr:uid="{00000000-0005-0000-0000-0000DC2C0000}"/>
    <cellStyle name="Comma 2 3 6 35" xfId="16872" xr:uid="{00000000-0005-0000-0000-0000DD2C0000}"/>
    <cellStyle name="Comma 2 3 6 36" xfId="16873" xr:uid="{00000000-0005-0000-0000-0000DE2C0000}"/>
    <cellStyle name="Comma 2 3 6 37" xfId="16874" xr:uid="{00000000-0005-0000-0000-0000DF2C0000}"/>
    <cellStyle name="Comma 2 3 6 38" xfId="16875" xr:uid="{00000000-0005-0000-0000-0000E02C0000}"/>
    <cellStyle name="Comma 2 3 6 39" xfId="16876" xr:uid="{00000000-0005-0000-0000-0000E12C0000}"/>
    <cellStyle name="Comma 2 3 6 4" xfId="1911" xr:uid="{00000000-0005-0000-0000-0000E22C0000}"/>
    <cellStyle name="Comma 2 3 6 4 2" xfId="16877" xr:uid="{00000000-0005-0000-0000-0000E32C0000}"/>
    <cellStyle name="Comma 2 3 6 40" xfId="16878" xr:uid="{00000000-0005-0000-0000-0000E42C0000}"/>
    <cellStyle name="Comma 2 3 6 41" xfId="16879" xr:uid="{00000000-0005-0000-0000-0000E52C0000}"/>
    <cellStyle name="Comma 2 3 6 42" xfId="16880" xr:uid="{00000000-0005-0000-0000-0000E62C0000}"/>
    <cellStyle name="Comma 2 3 6 43" xfId="16881" xr:uid="{00000000-0005-0000-0000-0000E72C0000}"/>
    <cellStyle name="Comma 2 3 6 44" xfId="16882" xr:uid="{00000000-0005-0000-0000-0000E82C0000}"/>
    <cellStyle name="Comma 2 3 6 45" xfId="16883" xr:uid="{00000000-0005-0000-0000-0000E92C0000}"/>
    <cellStyle name="Comma 2 3 6 46" xfId="16884" xr:uid="{00000000-0005-0000-0000-0000EA2C0000}"/>
    <cellStyle name="Comma 2 3 6 47" xfId="16885" xr:uid="{00000000-0005-0000-0000-0000EB2C0000}"/>
    <cellStyle name="Comma 2 3 6 48" xfId="16886" xr:uid="{00000000-0005-0000-0000-0000EC2C0000}"/>
    <cellStyle name="Comma 2 3 6 49" xfId="16887" xr:uid="{00000000-0005-0000-0000-0000ED2C0000}"/>
    <cellStyle name="Comma 2 3 6 5" xfId="1912" xr:uid="{00000000-0005-0000-0000-0000EE2C0000}"/>
    <cellStyle name="Comma 2 3 6 50" xfId="16888" xr:uid="{00000000-0005-0000-0000-0000EF2C0000}"/>
    <cellStyle name="Comma 2 3 6 51" xfId="16889" xr:uid="{00000000-0005-0000-0000-0000F02C0000}"/>
    <cellStyle name="Comma 2 3 6 52" xfId="16890" xr:uid="{00000000-0005-0000-0000-0000F12C0000}"/>
    <cellStyle name="Comma 2 3 6 53" xfId="16891" xr:uid="{00000000-0005-0000-0000-0000F22C0000}"/>
    <cellStyle name="Comma 2 3 6 54" xfId="16892" xr:uid="{00000000-0005-0000-0000-0000F32C0000}"/>
    <cellStyle name="Comma 2 3 6 55" xfId="16893" xr:uid="{00000000-0005-0000-0000-0000F42C0000}"/>
    <cellStyle name="Comma 2 3 6 56" xfId="16894" xr:uid="{00000000-0005-0000-0000-0000F52C0000}"/>
    <cellStyle name="Comma 2 3 6 57" xfId="16895" xr:uid="{00000000-0005-0000-0000-0000F62C0000}"/>
    <cellStyle name="Comma 2 3 6 58" xfId="16896" xr:uid="{00000000-0005-0000-0000-0000F72C0000}"/>
    <cellStyle name="Comma 2 3 6 59" xfId="16897" xr:uid="{00000000-0005-0000-0000-0000F82C0000}"/>
    <cellStyle name="Comma 2 3 6 6" xfId="1913" xr:uid="{00000000-0005-0000-0000-0000F92C0000}"/>
    <cellStyle name="Comma 2 3 6 60" xfId="16898" xr:uid="{00000000-0005-0000-0000-0000FA2C0000}"/>
    <cellStyle name="Comma 2 3 6 7" xfId="1914" xr:uid="{00000000-0005-0000-0000-0000FB2C0000}"/>
    <cellStyle name="Comma 2 3 6 8" xfId="1915" xr:uid="{00000000-0005-0000-0000-0000FC2C0000}"/>
    <cellStyle name="Comma 2 3 6 9" xfId="1916" xr:uid="{00000000-0005-0000-0000-0000FD2C0000}"/>
    <cellStyle name="Comma 2 3 60" xfId="16899" xr:uid="{00000000-0005-0000-0000-0000FE2C0000}"/>
    <cellStyle name="Comma 2 3 61" xfId="16900" xr:uid="{00000000-0005-0000-0000-0000FF2C0000}"/>
    <cellStyle name="Comma 2 3 62" xfId="16901" xr:uid="{00000000-0005-0000-0000-0000002D0000}"/>
    <cellStyle name="Comma 2 3 63" xfId="16902" xr:uid="{00000000-0005-0000-0000-0000012D0000}"/>
    <cellStyle name="Comma 2 3 64" xfId="16903" xr:uid="{00000000-0005-0000-0000-0000022D0000}"/>
    <cellStyle name="Comma 2 3 65" xfId="16904" xr:uid="{00000000-0005-0000-0000-0000032D0000}"/>
    <cellStyle name="Comma 2 3 66" xfId="16905" xr:uid="{00000000-0005-0000-0000-0000042D0000}"/>
    <cellStyle name="Comma 2 3 67" xfId="16906" xr:uid="{00000000-0005-0000-0000-0000052D0000}"/>
    <cellStyle name="Comma 2 3 68" xfId="16907" xr:uid="{00000000-0005-0000-0000-0000062D0000}"/>
    <cellStyle name="Comma 2 3 69" xfId="16908" xr:uid="{00000000-0005-0000-0000-0000072D0000}"/>
    <cellStyle name="Comma 2 3 7" xfId="1917" xr:uid="{00000000-0005-0000-0000-0000082D0000}"/>
    <cellStyle name="Comma 2 3 7 10" xfId="1918" xr:uid="{00000000-0005-0000-0000-0000092D0000}"/>
    <cellStyle name="Comma 2 3 7 11" xfId="1919" xr:uid="{00000000-0005-0000-0000-00000A2D0000}"/>
    <cellStyle name="Comma 2 3 7 12" xfId="1920" xr:uid="{00000000-0005-0000-0000-00000B2D0000}"/>
    <cellStyle name="Comma 2 3 7 13" xfId="1921" xr:uid="{00000000-0005-0000-0000-00000C2D0000}"/>
    <cellStyle name="Comma 2 3 7 14" xfId="1922" xr:uid="{00000000-0005-0000-0000-00000D2D0000}"/>
    <cellStyle name="Comma 2 3 7 15" xfId="1923" xr:uid="{00000000-0005-0000-0000-00000E2D0000}"/>
    <cellStyle name="Comma 2 3 7 16" xfId="1924" xr:uid="{00000000-0005-0000-0000-00000F2D0000}"/>
    <cellStyle name="Comma 2 3 7 17" xfId="1925" xr:uid="{00000000-0005-0000-0000-0000102D0000}"/>
    <cellStyle name="Comma 2 3 7 18" xfId="1926" xr:uid="{00000000-0005-0000-0000-0000112D0000}"/>
    <cellStyle name="Comma 2 3 7 19" xfId="1927" xr:uid="{00000000-0005-0000-0000-0000122D0000}"/>
    <cellStyle name="Comma 2 3 7 2" xfId="1928" xr:uid="{00000000-0005-0000-0000-0000132D0000}"/>
    <cellStyle name="Comma 2 3 7 2 2" xfId="16909" xr:uid="{00000000-0005-0000-0000-0000142D0000}"/>
    <cellStyle name="Comma 2 3 7 20" xfId="1929" xr:uid="{00000000-0005-0000-0000-0000152D0000}"/>
    <cellStyle name="Comma 2 3 7 21" xfId="1930" xr:uid="{00000000-0005-0000-0000-0000162D0000}"/>
    <cellStyle name="Comma 2 3 7 22" xfId="1931" xr:uid="{00000000-0005-0000-0000-0000172D0000}"/>
    <cellStyle name="Comma 2 3 7 23" xfId="16910" xr:uid="{00000000-0005-0000-0000-0000182D0000}"/>
    <cellStyle name="Comma 2 3 7 24" xfId="16911" xr:uid="{00000000-0005-0000-0000-0000192D0000}"/>
    <cellStyle name="Comma 2 3 7 25" xfId="16912" xr:uid="{00000000-0005-0000-0000-00001A2D0000}"/>
    <cellStyle name="Comma 2 3 7 26" xfId="16913" xr:uid="{00000000-0005-0000-0000-00001B2D0000}"/>
    <cellStyle name="Comma 2 3 7 27" xfId="16914" xr:uid="{00000000-0005-0000-0000-00001C2D0000}"/>
    <cellStyle name="Comma 2 3 7 28" xfId="16915" xr:uid="{00000000-0005-0000-0000-00001D2D0000}"/>
    <cellStyle name="Comma 2 3 7 29" xfId="16916" xr:uid="{00000000-0005-0000-0000-00001E2D0000}"/>
    <cellStyle name="Comma 2 3 7 3" xfId="1932" xr:uid="{00000000-0005-0000-0000-00001F2D0000}"/>
    <cellStyle name="Comma 2 3 7 3 2" xfId="16917" xr:uid="{00000000-0005-0000-0000-0000202D0000}"/>
    <cellStyle name="Comma 2 3 7 30" xfId="16918" xr:uid="{00000000-0005-0000-0000-0000212D0000}"/>
    <cellStyle name="Comma 2 3 7 31" xfId="16919" xr:uid="{00000000-0005-0000-0000-0000222D0000}"/>
    <cellStyle name="Comma 2 3 7 32" xfId="16920" xr:uid="{00000000-0005-0000-0000-0000232D0000}"/>
    <cellStyle name="Comma 2 3 7 33" xfId="16921" xr:uid="{00000000-0005-0000-0000-0000242D0000}"/>
    <cellStyle name="Comma 2 3 7 34" xfId="16922" xr:uid="{00000000-0005-0000-0000-0000252D0000}"/>
    <cellStyle name="Comma 2 3 7 35" xfId="16923" xr:uid="{00000000-0005-0000-0000-0000262D0000}"/>
    <cellStyle name="Comma 2 3 7 36" xfId="16924" xr:uid="{00000000-0005-0000-0000-0000272D0000}"/>
    <cellStyle name="Comma 2 3 7 37" xfId="16925" xr:uid="{00000000-0005-0000-0000-0000282D0000}"/>
    <cellStyle name="Comma 2 3 7 38" xfId="16926" xr:uid="{00000000-0005-0000-0000-0000292D0000}"/>
    <cellStyle name="Comma 2 3 7 39" xfId="16927" xr:uid="{00000000-0005-0000-0000-00002A2D0000}"/>
    <cellStyle name="Comma 2 3 7 4" xfId="1933" xr:uid="{00000000-0005-0000-0000-00002B2D0000}"/>
    <cellStyle name="Comma 2 3 7 4 2" xfId="16928" xr:uid="{00000000-0005-0000-0000-00002C2D0000}"/>
    <cellStyle name="Comma 2 3 7 40" xfId="16929" xr:uid="{00000000-0005-0000-0000-00002D2D0000}"/>
    <cellStyle name="Comma 2 3 7 41" xfId="16930" xr:uid="{00000000-0005-0000-0000-00002E2D0000}"/>
    <cellStyle name="Comma 2 3 7 42" xfId="16931" xr:uid="{00000000-0005-0000-0000-00002F2D0000}"/>
    <cellStyle name="Comma 2 3 7 43" xfId="16932" xr:uid="{00000000-0005-0000-0000-0000302D0000}"/>
    <cellStyle name="Comma 2 3 7 44" xfId="16933" xr:uid="{00000000-0005-0000-0000-0000312D0000}"/>
    <cellStyle name="Comma 2 3 7 45" xfId="16934" xr:uid="{00000000-0005-0000-0000-0000322D0000}"/>
    <cellStyle name="Comma 2 3 7 46" xfId="16935" xr:uid="{00000000-0005-0000-0000-0000332D0000}"/>
    <cellStyle name="Comma 2 3 7 47" xfId="16936" xr:uid="{00000000-0005-0000-0000-0000342D0000}"/>
    <cellStyle name="Comma 2 3 7 48" xfId="16937" xr:uid="{00000000-0005-0000-0000-0000352D0000}"/>
    <cellStyle name="Comma 2 3 7 49" xfId="16938" xr:uid="{00000000-0005-0000-0000-0000362D0000}"/>
    <cellStyle name="Comma 2 3 7 5" xfId="1934" xr:uid="{00000000-0005-0000-0000-0000372D0000}"/>
    <cellStyle name="Comma 2 3 7 50" xfId="16939" xr:uid="{00000000-0005-0000-0000-0000382D0000}"/>
    <cellStyle name="Comma 2 3 7 51" xfId="16940" xr:uid="{00000000-0005-0000-0000-0000392D0000}"/>
    <cellStyle name="Comma 2 3 7 52" xfId="16941" xr:uid="{00000000-0005-0000-0000-00003A2D0000}"/>
    <cellStyle name="Comma 2 3 7 53" xfId="16942" xr:uid="{00000000-0005-0000-0000-00003B2D0000}"/>
    <cellStyle name="Comma 2 3 7 54" xfId="16943" xr:uid="{00000000-0005-0000-0000-00003C2D0000}"/>
    <cellStyle name="Comma 2 3 7 55" xfId="16944" xr:uid="{00000000-0005-0000-0000-00003D2D0000}"/>
    <cellStyle name="Comma 2 3 7 56" xfId="16945" xr:uid="{00000000-0005-0000-0000-00003E2D0000}"/>
    <cellStyle name="Comma 2 3 7 57" xfId="16946" xr:uid="{00000000-0005-0000-0000-00003F2D0000}"/>
    <cellStyle name="Comma 2 3 7 58" xfId="16947" xr:uid="{00000000-0005-0000-0000-0000402D0000}"/>
    <cellStyle name="Comma 2 3 7 59" xfId="16948" xr:uid="{00000000-0005-0000-0000-0000412D0000}"/>
    <cellStyle name="Comma 2 3 7 6" xfId="1935" xr:uid="{00000000-0005-0000-0000-0000422D0000}"/>
    <cellStyle name="Comma 2 3 7 60" xfId="16949" xr:uid="{00000000-0005-0000-0000-0000432D0000}"/>
    <cellStyle name="Comma 2 3 7 7" xfId="1936" xr:uid="{00000000-0005-0000-0000-0000442D0000}"/>
    <cellStyle name="Comma 2 3 7 8" xfId="1937" xr:uid="{00000000-0005-0000-0000-0000452D0000}"/>
    <cellStyle name="Comma 2 3 7 9" xfId="1938" xr:uid="{00000000-0005-0000-0000-0000462D0000}"/>
    <cellStyle name="Comma 2 3 70" xfId="16950" xr:uid="{00000000-0005-0000-0000-0000472D0000}"/>
    <cellStyle name="Comma 2 3 71" xfId="16951" xr:uid="{00000000-0005-0000-0000-0000482D0000}"/>
    <cellStyle name="Comma 2 3 72" xfId="16952" xr:uid="{00000000-0005-0000-0000-0000492D0000}"/>
    <cellStyle name="Comma 2 3 8" xfId="1939" xr:uid="{00000000-0005-0000-0000-00004A2D0000}"/>
    <cellStyle name="Comma 2 3 8 10" xfId="1940" xr:uid="{00000000-0005-0000-0000-00004B2D0000}"/>
    <cellStyle name="Comma 2 3 8 11" xfId="1941" xr:uid="{00000000-0005-0000-0000-00004C2D0000}"/>
    <cellStyle name="Comma 2 3 8 12" xfId="1942" xr:uid="{00000000-0005-0000-0000-00004D2D0000}"/>
    <cellStyle name="Comma 2 3 8 13" xfId="1943" xr:uid="{00000000-0005-0000-0000-00004E2D0000}"/>
    <cellStyle name="Comma 2 3 8 14" xfId="1944" xr:uid="{00000000-0005-0000-0000-00004F2D0000}"/>
    <cellStyle name="Comma 2 3 8 15" xfId="1945" xr:uid="{00000000-0005-0000-0000-0000502D0000}"/>
    <cellStyle name="Comma 2 3 8 16" xfId="1946" xr:uid="{00000000-0005-0000-0000-0000512D0000}"/>
    <cellStyle name="Comma 2 3 8 17" xfId="1947" xr:uid="{00000000-0005-0000-0000-0000522D0000}"/>
    <cellStyle name="Comma 2 3 8 18" xfId="1948" xr:uid="{00000000-0005-0000-0000-0000532D0000}"/>
    <cellStyle name="Comma 2 3 8 19" xfId="1949" xr:uid="{00000000-0005-0000-0000-0000542D0000}"/>
    <cellStyle name="Comma 2 3 8 2" xfId="1950" xr:uid="{00000000-0005-0000-0000-0000552D0000}"/>
    <cellStyle name="Comma 2 3 8 2 2" xfId="16953" xr:uid="{00000000-0005-0000-0000-0000562D0000}"/>
    <cellStyle name="Comma 2 3 8 20" xfId="1951" xr:uid="{00000000-0005-0000-0000-0000572D0000}"/>
    <cellStyle name="Comma 2 3 8 21" xfId="1952" xr:uid="{00000000-0005-0000-0000-0000582D0000}"/>
    <cellStyle name="Comma 2 3 8 22" xfId="1953" xr:uid="{00000000-0005-0000-0000-0000592D0000}"/>
    <cellStyle name="Comma 2 3 8 23" xfId="16954" xr:uid="{00000000-0005-0000-0000-00005A2D0000}"/>
    <cellStyle name="Comma 2 3 8 24" xfId="16955" xr:uid="{00000000-0005-0000-0000-00005B2D0000}"/>
    <cellStyle name="Comma 2 3 8 25" xfId="16956" xr:uid="{00000000-0005-0000-0000-00005C2D0000}"/>
    <cellStyle name="Comma 2 3 8 26" xfId="16957" xr:uid="{00000000-0005-0000-0000-00005D2D0000}"/>
    <cellStyle name="Comma 2 3 8 27" xfId="16958" xr:uid="{00000000-0005-0000-0000-00005E2D0000}"/>
    <cellStyle name="Comma 2 3 8 28" xfId="16959" xr:uid="{00000000-0005-0000-0000-00005F2D0000}"/>
    <cellStyle name="Comma 2 3 8 29" xfId="16960" xr:uid="{00000000-0005-0000-0000-0000602D0000}"/>
    <cellStyle name="Comma 2 3 8 3" xfId="1954" xr:uid="{00000000-0005-0000-0000-0000612D0000}"/>
    <cellStyle name="Comma 2 3 8 3 2" xfId="16961" xr:uid="{00000000-0005-0000-0000-0000622D0000}"/>
    <cellStyle name="Comma 2 3 8 30" xfId="16962" xr:uid="{00000000-0005-0000-0000-0000632D0000}"/>
    <cellStyle name="Comma 2 3 8 31" xfId="16963" xr:uid="{00000000-0005-0000-0000-0000642D0000}"/>
    <cellStyle name="Comma 2 3 8 32" xfId="16964" xr:uid="{00000000-0005-0000-0000-0000652D0000}"/>
    <cellStyle name="Comma 2 3 8 33" xfId="16965" xr:uid="{00000000-0005-0000-0000-0000662D0000}"/>
    <cellStyle name="Comma 2 3 8 34" xfId="16966" xr:uid="{00000000-0005-0000-0000-0000672D0000}"/>
    <cellStyle name="Comma 2 3 8 35" xfId="16967" xr:uid="{00000000-0005-0000-0000-0000682D0000}"/>
    <cellStyle name="Comma 2 3 8 36" xfId="16968" xr:uid="{00000000-0005-0000-0000-0000692D0000}"/>
    <cellStyle name="Comma 2 3 8 37" xfId="16969" xr:uid="{00000000-0005-0000-0000-00006A2D0000}"/>
    <cellStyle name="Comma 2 3 8 38" xfId="16970" xr:uid="{00000000-0005-0000-0000-00006B2D0000}"/>
    <cellStyle name="Comma 2 3 8 39" xfId="16971" xr:uid="{00000000-0005-0000-0000-00006C2D0000}"/>
    <cellStyle name="Comma 2 3 8 4" xfId="1955" xr:uid="{00000000-0005-0000-0000-00006D2D0000}"/>
    <cellStyle name="Comma 2 3 8 4 2" xfId="16972" xr:uid="{00000000-0005-0000-0000-00006E2D0000}"/>
    <cellStyle name="Comma 2 3 8 40" xfId="16973" xr:uid="{00000000-0005-0000-0000-00006F2D0000}"/>
    <cellStyle name="Comma 2 3 8 41" xfId="16974" xr:uid="{00000000-0005-0000-0000-0000702D0000}"/>
    <cellStyle name="Comma 2 3 8 42" xfId="16975" xr:uid="{00000000-0005-0000-0000-0000712D0000}"/>
    <cellStyle name="Comma 2 3 8 43" xfId="16976" xr:uid="{00000000-0005-0000-0000-0000722D0000}"/>
    <cellStyle name="Comma 2 3 8 44" xfId="16977" xr:uid="{00000000-0005-0000-0000-0000732D0000}"/>
    <cellStyle name="Comma 2 3 8 45" xfId="16978" xr:uid="{00000000-0005-0000-0000-0000742D0000}"/>
    <cellStyle name="Comma 2 3 8 46" xfId="16979" xr:uid="{00000000-0005-0000-0000-0000752D0000}"/>
    <cellStyle name="Comma 2 3 8 47" xfId="16980" xr:uid="{00000000-0005-0000-0000-0000762D0000}"/>
    <cellStyle name="Comma 2 3 8 48" xfId="16981" xr:uid="{00000000-0005-0000-0000-0000772D0000}"/>
    <cellStyle name="Comma 2 3 8 49" xfId="16982" xr:uid="{00000000-0005-0000-0000-0000782D0000}"/>
    <cellStyle name="Comma 2 3 8 5" xfId="1956" xr:uid="{00000000-0005-0000-0000-0000792D0000}"/>
    <cellStyle name="Comma 2 3 8 50" xfId="16983" xr:uid="{00000000-0005-0000-0000-00007A2D0000}"/>
    <cellStyle name="Comma 2 3 8 51" xfId="16984" xr:uid="{00000000-0005-0000-0000-00007B2D0000}"/>
    <cellStyle name="Comma 2 3 8 52" xfId="16985" xr:uid="{00000000-0005-0000-0000-00007C2D0000}"/>
    <cellStyle name="Comma 2 3 8 53" xfId="16986" xr:uid="{00000000-0005-0000-0000-00007D2D0000}"/>
    <cellStyle name="Comma 2 3 8 54" xfId="16987" xr:uid="{00000000-0005-0000-0000-00007E2D0000}"/>
    <cellStyle name="Comma 2 3 8 55" xfId="16988" xr:uid="{00000000-0005-0000-0000-00007F2D0000}"/>
    <cellStyle name="Comma 2 3 8 56" xfId="16989" xr:uid="{00000000-0005-0000-0000-0000802D0000}"/>
    <cellStyle name="Comma 2 3 8 57" xfId="16990" xr:uid="{00000000-0005-0000-0000-0000812D0000}"/>
    <cellStyle name="Comma 2 3 8 58" xfId="16991" xr:uid="{00000000-0005-0000-0000-0000822D0000}"/>
    <cellStyle name="Comma 2 3 8 59" xfId="16992" xr:uid="{00000000-0005-0000-0000-0000832D0000}"/>
    <cellStyle name="Comma 2 3 8 6" xfId="1957" xr:uid="{00000000-0005-0000-0000-0000842D0000}"/>
    <cellStyle name="Comma 2 3 8 60" xfId="16993" xr:uid="{00000000-0005-0000-0000-0000852D0000}"/>
    <cellStyle name="Comma 2 3 8 7" xfId="1958" xr:uid="{00000000-0005-0000-0000-0000862D0000}"/>
    <cellStyle name="Comma 2 3 8 8" xfId="1959" xr:uid="{00000000-0005-0000-0000-0000872D0000}"/>
    <cellStyle name="Comma 2 3 8 9" xfId="1960" xr:uid="{00000000-0005-0000-0000-0000882D0000}"/>
    <cellStyle name="Comma 2 3 9" xfId="1961" xr:uid="{00000000-0005-0000-0000-0000892D0000}"/>
    <cellStyle name="Comma 2 3 9 10" xfId="1962" xr:uid="{00000000-0005-0000-0000-00008A2D0000}"/>
    <cellStyle name="Comma 2 3 9 11" xfId="1963" xr:uid="{00000000-0005-0000-0000-00008B2D0000}"/>
    <cellStyle name="Comma 2 3 9 12" xfId="1964" xr:uid="{00000000-0005-0000-0000-00008C2D0000}"/>
    <cellStyle name="Comma 2 3 9 13" xfId="1965" xr:uid="{00000000-0005-0000-0000-00008D2D0000}"/>
    <cellStyle name="Comma 2 3 9 14" xfId="1966" xr:uid="{00000000-0005-0000-0000-00008E2D0000}"/>
    <cellStyle name="Comma 2 3 9 15" xfId="1967" xr:uid="{00000000-0005-0000-0000-00008F2D0000}"/>
    <cellStyle name="Comma 2 3 9 16" xfId="1968" xr:uid="{00000000-0005-0000-0000-0000902D0000}"/>
    <cellStyle name="Comma 2 3 9 17" xfId="1969" xr:uid="{00000000-0005-0000-0000-0000912D0000}"/>
    <cellStyle name="Comma 2 3 9 18" xfId="1970" xr:uid="{00000000-0005-0000-0000-0000922D0000}"/>
    <cellStyle name="Comma 2 3 9 19" xfId="1971" xr:uid="{00000000-0005-0000-0000-0000932D0000}"/>
    <cellStyle name="Comma 2 3 9 2" xfId="1972" xr:uid="{00000000-0005-0000-0000-0000942D0000}"/>
    <cellStyle name="Comma 2 3 9 2 2" xfId="16994" xr:uid="{00000000-0005-0000-0000-0000952D0000}"/>
    <cellStyle name="Comma 2 3 9 20" xfId="1973" xr:uid="{00000000-0005-0000-0000-0000962D0000}"/>
    <cellStyle name="Comma 2 3 9 21" xfId="1974" xr:uid="{00000000-0005-0000-0000-0000972D0000}"/>
    <cellStyle name="Comma 2 3 9 22" xfId="1975" xr:uid="{00000000-0005-0000-0000-0000982D0000}"/>
    <cellStyle name="Comma 2 3 9 23" xfId="16995" xr:uid="{00000000-0005-0000-0000-0000992D0000}"/>
    <cellStyle name="Comma 2 3 9 24" xfId="16996" xr:uid="{00000000-0005-0000-0000-00009A2D0000}"/>
    <cellStyle name="Comma 2 3 9 25" xfId="16997" xr:uid="{00000000-0005-0000-0000-00009B2D0000}"/>
    <cellStyle name="Comma 2 3 9 26" xfId="16998" xr:uid="{00000000-0005-0000-0000-00009C2D0000}"/>
    <cellStyle name="Comma 2 3 9 27" xfId="16999" xr:uid="{00000000-0005-0000-0000-00009D2D0000}"/>
    <cellStyle name="Comma 2 3 9 28" xfId="17000" xr:uid="{00000000-0005-0000-0000-00009E2D0000}"/>
    <cellStyle name="Comma 2 3 9 29" xfId="17001" xr:uid="{00000000-0005-0000-0000-00009F2D0000}"/>
    <cellStyle name="Comma 2 3 9 3" xfId="1976" xr:uid="{00000000-0005-0000-0000-0000A02D0000}"/>
    <cellStyle name="Comma 2 3 9 3 2" xfId="17002" xr:uid="{00000000-0005-0000-0000-0000A12D0000}"/>
    <cellStyle name="Comma 2 3 9 30" xfId="17003" xr:uid="{00000000-0005-0000-0000-0000A22D0000}"/>
    <cellStyle name="Comma 2 3 9 31" xfId="17004" xr:uid="{00000000-0005-0000-0000-0000A32D0000}"/>
    <cellStyle name="Comma 2 3 9 32" xfId="17005" xr:uid="{00000000-0005-0000-0000-0000A42D0000}"/>
    <cellStyle name="Comma 2 3 9 33" xfId="17006" xr:uid="{00000000-0005-0000-0000-0000A52D0000}"/>
    <cellStyle name="Comma 2 3 9 34" xfId="17007" xr:uid="{00000000-0005-0000-0000-0000A62D0000}"/>
    <cellStyle name="Comma 2 3 9 35" xfId="17008" xr:uid="{00000000-0005-0000-0000-0000A72D0000}"/>
    <cellStyle name="Comma 2 3 9 36" xfId="17009" xr:uid="{00000000-0005-0000-0000-0000A82D0000}"/>
    <cellStyle name="Comma 2 3 9 37" xfId="17010" xr:uid="{00000000-0005-0000-0000-0000A92D0000}"/>
    <cellStyle name="Comma 2 3 9 38" xfId="17011" xr:uid="{00000000-0005-0000-0000-0000AA2D0000}"/>
    <cellStyle name="Comma 2 3 9 39" xfId="17012" xr:uid="{00000000-0005-0000-0000-0000AB2D0000}"/>
    <cellStyle name="Comma 2 3 9 4" xfId="1977" xr:uid="{00000000-0005-0000-0000-0000AC2D0000}"/>
    <cellStyle name="Comma 2 3 9 4 2" xfId="17013" xr:uid="{00000000-0005-0000-0000-0000AD2D0000}"/>
    <cellStyle name="Comma 2 3 9 40" xfId="17014" xr:uid="{00000000-0005-0000-0000-0000AE2D0000}"/>
    <cellStyle name="Comma 2 3 9 41" xfId="17015" xr:uid="{00000000-0005-0000-0000-0000AF2D0000}"/>
    <cellStyle name="Comma 2 3 9 42" xfId="17016" xr:uid="{00000000-0005-0000-0000-0000B02D0000}"/>
    <cellStyle name="Comma 2 3 9 43" xfId="17017" xr:uid="{00000000-0005-0000-0000-0000B12D0000}"/>
    <cellStyle name="Comma 2 3 9 44" xfId="17018" xr:uid="{00000000-0005-0000-0000-0000B22D0000}"/>
    <cellStyle name="Comma 2 3 9 45" xfId="17019" xr:uid="{00000000-0005-0000-0000-0000B32D0000}"/>
    <cellStyle name="Comma 2 3 9 46" xfId="17020" xr:uid="{00000000-0005-0000-0000-0000B42D0000}"/>
    <cellStyle name="Comma 2 3 9 47" xfId="17021" xr:uid="{00000000-0005-0000-0000-0000B52D0000}"/>
    <cellStyle name="Comma 2 3 9 48" xfId="17022" xr:uid="{00000000-0005-0000-0000-0000B62D0000}"/>
    <cellStyle name="Comma 2 3 9 49" xfId="17023" xr:uid="{00000000-0005-0000-0000-0000B72D0000}"/>
    <cellStyle name="Comma 2 3 9 5" xfId="1978" xr:uid="{00000000-0005-0000-0000-0000B82D0000}"/>
    <cellStyle name="Comma 2 3 9 50" xfId="17024" xr:uid="{00000000-0005-0000-0000-0000B92D0000}"/>
    <cellStyle name="Comma 2 3 9 51" xfId="17025" xr:uid="{00000000-0005-0000-0000-0000BA2D0000}"/>
    <cellStyle name="Comma 2 3 9 52" xfId="17026" xr:uid="{00000000-0005-0000-0000-0000BB2D0000}"/>
    <cellStyle name="Comma 2 3 9 53" xfId="17027" xr:uid="{00000000-0005-0000-0000-0000BC2D0000}"/>
    <cellStyle name="Comma 2 3 9 54" xfId="17028" xr:uid="{00000000-0005-0000-0000-0000BD2D0000}"/>
    <cellStyle name="Comma 2 3 9 55" xfId="17029" xr:uid="{00000000-0005-0000-0000-0000BE2D0000}"/>
    <cellStyle name="Comma 2 3 9 56" xfId="17030" xr:uid="{00000000-0005-0000-0000-0000BF2D0000}"/>
    <cellStyle name="Comma 2 3 9 57" xfId="17031" xr:uid="{00000000-0005-0000-0000-0000C02D0000}"/>
    <cellStyle name="Comma 2 3 9 58" xfId="17032" xr:uid="{00000000-0005-0000-0000-0000C12D0000}"/>
    <cellStyle name="Comma 2 3 9 59" xfId="17033" xr:uid="{00000000-0005-0000-0000-0000C22D0000}"/>
    <cellStyle name="Comma 2 3 9 6" xfId="1979" xr:uid="{00000000-0005-0000-0000-0000C32D0000}"/>
    <cellStyle name="Comma 2 3 9 60" xfId="17034" xr:uid="{00000000-0005-0000-0000-0000C42D0000}"/>
    <cellStyle name="Comma 2 3 9 7" xfId="1980" xr:uid="{00000000-0005-0000-0000-0000C52D0000}"/>
    <cellStyle name="Comma 2 3 9 8" xfId="1981" xr:uid="{00000000-0005-0000-0000-0000C62D0000}"/>
    <cellStyle name="Comma 2 3 9 9" xfId="1982" xr:uid="{00000000-0005-0000-0000-0000C72D0000}"/>
    <cellStyle name="Comma 2 30" xfId="1983" xr:uid="{00000000-0005-0000-0000-0000C82D0000}"/>
    <cellStyle name="Comma 2 30 2" xfId="1984" xr:uid="{00000000-0005-0000-0000-0000C92D0000}"/>
    <cellStyle name="Comma 2 30 2 2" xfId="17035" xr:uid="{00000000-0005-0000-0000-0000CA2D0000}"/>
    <cellStyle name="Comma 2 30 2 2 2" xfId="17036" xr:uid="{00000000-0005-0000-0000-0000CB2D0000}"/>
    <cellStyle name="Comma 2 30 2 2 3" xfId="17037" xr:uid="{00000000-0005-0000-0000-0000CC2D0000}"/>
    <cellStyle name="Comma 2 30 2 2 4" xfId="17038" xr:uid="{00000000-0005-0000-0000-0000CD2D0000}"/>
    <cellStyle name="Comma 2 30 2 3" xfId="17039" xr:uid="{00000000-0005-0000-0000-0000CE2D0000}"/>
    <cellStyle name="Comma 2 30 2 3 2" xfId="17040" xr:uid="{00000000-0005-0000-0000-0000CF2D0000}"/>
    <cellStyle name="Comma 2 30 2 4" xfId="17041" xr:uid="{00000000-0005-0000-0000-0000D02D0000}"/>
    <cellStyle name="Comma 2 30 2 5" xfId="17042" xr:uid="{00000000-0005-0000-0000-0000D12D0000}"/>
    <cellStyle name="Comma 2 30 2 6" xfId="17043" xr:uid="{00000000-0005-0000-0000-0000D22D0000}"/>
    <cellStyle name="Comma 2 31" xfId="1985" xr:uid="{00000000-0005-0000-0000-0000D32D0000}"/>
    <cellStyle name="Comma 2 31 2" xfId="1986" xr:uid="{00000000-0005-0000-0000-0000D42D0000}"/>
    <cellStyle name="Comma 2 31 2 2" xfId="17044" xr:uid="{00000000-0005-0000-0000-0000D52D0000}"/>
    <cellStyle name="Comma 2 31 2 2 2" xfId="17045" xr:uid="{00000000-0005-0000-0000-0000D62D0000}"/>
    <cellStyle name="Comma 2 31 2 2 3" xfId="17046" xr:uid="{00000000-0005-0000-0000-0000D72D0000}"/>
    <cellStyle name="Comma 2 31 2 2 4" xfId="17047" xr:uid="{00000000-0005-0000-0000-0000D82D0000}"/>
    <cellStyle name="Comma 2 31 2 3" xfId="17048" xr:uid="{00000000-0005-0000-0000-0000D92D0000}"/>
    <cellStyle name="Comma 2 31 2 3 2" xfId="17049" xr:uid="{00000000-0005-0000-0000-0000DA2D0000}"/>
    <cellStyle name="Comma 2 31 2 4" xfId="17050" xr:uid="{00000000-0005-0000-0000-0000DB2D0000}"/>
    <cellStyle name="Comma 2 31 2 5" xfId="17051" xr:uid="{00000000-0005-0000-0000-0000DC2D0000}"/>
    <cellStyle name="Comma 2 31 2 6" xfId="17052" xr:uid="{00000000-0005-0000-0000-0000DD2D0000}"/>
    <cellStyle name="Comma 2 32" xfId="1987" xr:uid="{00000000-0005-0000-0000-0000DE2D0000}"/>
    <cellStyle name="Comma 2 32 2" xfId="1988" xr:uid="{00000000-0005-0000-0000-0000DF2D0000}"/>
    <cellStyle name="Comma 2 32 2 2" xfId="17053" xr:uid="{00000000-0005-0000-0000-0000E02D0000}"/>
    <cellStyle name="Comma 2 32 2 2 2" xfId="17054" xr:uid="{00000000-0005-0000-0000-0000E12D0000}"/>
    <cellStyle name="Comma 2 32 2 2 3" xfId="17055" xr:uid="{00000000-0005-0000-0000-0000E22D0000}"/>
    <cellStyle name="Comma 2 32 2 2 4" xfId="17056" xr:uid="{00000000-0005-0000-0000-0000E32D0000}"/>
    <cellStyle name="Comma 2 32 2 3" xfId="17057" xr:uid="{00000000-0005-0000-0000-0000E42D0000}"/>
    <cellStyle name="Comma 2 32 2 3 2" xfId="17058" xr:uid="{00000000-0005-0000-0000-0000E52D0000}"/>
    <cellStyle name="Comma 2 32 2 4" xfId="17059" xr:uid="{00000000-0005-0000-0000-0000E62D0000}"/>
    <cellStyle name="Comma 2 32 2 5" xfId="17060" xr:uid="{00000000-0005-0000-0000-0000E72D0000}"/>
    <cellStyle name="Comma 2 32 2 6" xfId="17061" xr:uid="{00000000-0005-0000-0000-0000E82D0000}"/>
    <cellStyle name="Comma 2 33" xfId="1989" xr:uid="{00000000-0005-0000-0000-0000E92D0000}"/>
    <cellStyle name="Comma 2 33 2" xfId="1990" xr:uid="{00000000-0005-0000-0000-0000EA2D0000}"/>
    <cellStyle name="Comma 2 33 2 2" xfId="17062" xr:uid="{00000000-0005-0000-0000-0000EB2D0000}"/>
    <cellStyle name="Comma 2 33 2 2 2" xfId="17063" xr:uid="{00000000-0005-0000-0000-0000EC2D0000}"/>
    <cellStyle name="Comma 2 33 2 2 3" xfId="17064" xr:uid="{00000000-0005-0000-0000-0000ED2D0000}"/>
    <cellStyle name="Comma 2 33 2 2 4" xfId="17065" xr:uid="{00000000-0005-0000-0000-0000EE2D0000}"/>
    <cellStyle name="Comma 2 33 2 3" xfId="17066" xr:uid="{00000000-0005-0000-0000-0000EF2D0000}"/>
    <cellStyle name="Comma 2 33 2 3 2" xfId="17067" xr:uid="{00000000-0005-0000-0000-0000F02D0000}"/>
    <cellStyle name="Comma 2 33 2 4" xfId="17068" xr:uid="{00000000-0005-0000-0000-0000F12D0000}"/>
    <cellStyle name="Comma 2 33 2 5" xfId="17069" xr:uid="{00000000-0005-0000-0000-0000F22D0000}"/>
    <cellStyle name="Comma 2 33 2 6" xfId="17070" xr:uid="{00000000-0005-0000-0000-0000F32D0000}"/>
    <cellStyle name="Comma 2 34" xfId="1991" xr:uid="{00000000-0005-0000-0000-0000F42D0000}"/>
    <cellStyle name="Comma 2 34 2" xfId="1992" xr:uid="{00000000-0005-0000-0000-0000F52D0000}"/>
    <cellStyle name="Comma 2 34 2 2" xfId="17071" xr:uid="{00000000-0005-0000-0000-0000F62D0000}"/>
    <cellStyle name="Comma 2 34 2 2 2" xfId="17072" xr:uid="{00000000-0005-0000-0000-0000F72D0000}"/>
    <cellStyle name="Comma 2 34 2 2 3" xfId="17073" xr:uid="{00000000-0005-0000-0000-0000F82D0000}"/>
    <cellStyle name="Comma 2 34 2 2 4" xfId="17074" xr:uid="{00000000-0005-0000-0000-0000F92D0000}"/>
    <cellStyle name="Comma 2 34 2 3" xfId="17075" xr:uid="{00000000-0005-0000-0000-0000FA2D0000}"/>
    <cellStyle name="Comma 2 34 2 3 2" xfId="17076" xr:uid="{00000000-0005-0000-0000-0000FB2D0000}"/>
    <cellStyle name="Comma 2 34 2 4" xfId="17077" xr:uid="{00000000-0005-0000-0000-0000FC2D0000}"/>
    <cellStyle name="Comma 2 34 2 5" xfId="17078" xr:uid="{00000000-0005-0000-0000-0000FD2D0000}"/>
    <cellStyle name="Comma 2 34 2 6" xfId="17079" xr:uid="{00000000-0005-0000-0000-0000FE2D0000}"/>
    <cellStyle name="Comma 2 35" xfId="1993" xr:uid="{00000000-0005-0000-0000-0000FF2D0000}"/>
    <cellStyle name="Comma 2 35 2" xfId="1994" xr:uid="{00000000-0005-0000-0000-0000002E0000}"/>
    <cellStyle name="Comma 2 35 2 2" xfId="17080" xr:uid="{00000000-0005-0000-0000-0000012E0000}"/>
    <cellStyle name="Comma 2 35 2 2 2" xfId="17081" xr:uid="{00000000-0005-0000-0000-0000022E0000}"/>
    <cellStyle name="Comma 2 35 2 2 3" xfId="17082" xr:uid="{00000000-0005-0000-0000-0000032E0000}"/>
    <cellStyle name="Comma 2 35 2 2 4" xfId="17083" xr:uid="{00000000-0005-0000-0000-0000042E0000}"/>
    <cellStyle name="Comma 2 35 2 3" xfId="17084" xr:uid="{00000000-0005-0000-0000-0000052E0000}"/>
    <cellStyle name="Comma 2 35 2 3 2" xfId="17085" xr:uid="{00000000-0005-0000-0000-0000062E0000}"/>
    <cellStyle name="Comma 2 35 2 4" xfId="17086" xr:uid="{00000000-0005-0000-0000-0000072E0000}"/>
    <cellStyle name="Comma 2 35 2 5" xfId="17087" xr:uid="{00000000-0005-0000-0000-0000082E0000}"/>
    <cellStyle name="Comma 2 35 2 6" xfId="17088" xr:uid="{00000000-0005-0000-0000-0000092E0000}"/>
    <cellStyle name="Comma 2 36" xfId="1995" xr:uid="{00000000-0005-0000-0000-00000A2E0000}"/>
    <cellStyle name="Comma 2 36 2" xfId="1996" xr:uid="{00000000-0005-0000-0000-00000B2E0000}"/>
    <cellStyle name="Comma 2 36 2 2" xfId="17089" xr:uid="{00000000-0005-0000-0000-00000C2E0000}"/>
    <cellStyle name="Comma 2 36 2 2 2" xfId="17090" xr:uid="{00000000-0005-0000-0000-00000D2E0000}"/>
    <cellStyle name="Comma 2 36 2 2 3" xfId="17091" xr:uid="{00000000-0005-0000-0000-00000E2E0000}"/>
    <cellStyle name="Comma 2 36 2 2 4" xfId="17092" xr:uid="{00000000-0005-0000-0000-00000F2E0000}"/>
    <cellStyle name="Comma 2 36 2 3" xfId="17093" xr:uid="{00000000-0005-0000-0000-0000102E0000}"/>
    <cellStyle name="Comma 2 36 2 3 2" xfId="17094" xr:uid="{00000000-0005-0000-0000-0000112E0000}"/>
    <cellStyle name="Comma 2 36 2 4" xfId="17095" xr:uid="{00000000-0005-0000-0000-0000122E0000}"/>
    <cellStyle name="Comma 2 36 2 5" xfId="17096" xr:uid="{00000000-0005-0000-0000-0000132E0000}"/>
    <cellStyle name="Comma 2 36 2 6" xfId="17097" xr:uid="{00000000-0005-0000-0000-0000142E0000}"/>
    <cellStyle name="Comma 2 37" xfId="1997" xr:uid="{00000000-0005-0000-0000-0000152E0000}"/>
    <cellStyle name="Comma 2 37 2" xfId="1998" xr:uid="{00000000-0005-0000-0000-0000162E0000}"/>
    <cellStyle name="Comma 2 37 2 2" xfId="17098" xr:uid="{00000000-0005-0000-0000-0000172E0000}"/>
    <cellStyle name="Comma 2 37 2 2 2" xfId="17099" xr:uid="{00000000-0005-0000-0000-0000182E0000}"/>
    <cellStyle name="Comma 2 37 2 2 3" xfId="17100" xr:uid="{00000000-0005-0000-0000-0000192E0000}"/>
    <cellStyle name="Comma 2 37 2 2 4" xfId="17101" xr:uid="{00000000-0005-0000-0000-00001A2E0000}"/>
    <cellStyle name="Comma 2 37 2 3" xfId="17102" xr:uid="{00000000-0005-0000-0000-00001B2E0000}"/>
    <cellStyle name="Comma 2 37 2 3 2" xfId="17103" xr:uid="{00000000-0005-0000-0000-00001C2E0000}"/>
    <cellStyle name="Comma 2 37 2 4" xfId="17104" xr:uid="{00000000-0005-0000-0000-00001D2E0000}"/>
    <cellStyle name="Comma 2 37 2 5" xfId="17105" xr:uid="{00000000-0005-0000-0000-00001E2E0000}"/>
    <cellStyle name="Comma 2 37 2 6" xfId="17106" xr:uid="{00000000-0005-0000-0000-00001F2E0000}"/>
    <cellStyle name="Comma 2 38" xfId="1999" xr:uid="{00000000-0005-0000-0000-0000202E0000}"/>
    <cellStyle name="Comma 2 38 2" xfId="2000" xr:uid="{00000000-0005-0000-0000-0000212E0000}"/>
    <cellStyle name="Comma 2 38 2 2" xfId="17107" xr:uid="{00000000-0005-0000-0000-0000222E0000}"/>
    <cellStyle name="Comma 2 38 2 2 2" xfId="17108" xr:uid="{00000000-0005-0000-0000-0000232E0000}"/>
    <cellStyle name="Comma 2 38 2 2 3" xfId="17109" xr:uid="{00000000-0005-0000-0000-0000242E0000}"/>
    <cellStyle name="Comma 2 38 2 2 4" xfId="17110" xr:uid="{00000000-0005-0000-0000-0000252E0000}"/>
    <cellStyle name="Comma 2 38 2 3" xfId="17111" xr:uid="{00000000-0005-0000-0000-0000262E0000}"/>
    <cellStyle name="Comma 2 38 2 3 2" xfId="17112" xr:uid="{00000000-0005-0000-0000-0000272E0000}"/>
    <cellStyle name="Comma 2 38 2 4" xfId="17113" xr:uid="{00000000-0005-0000-0000-0000282E0000}"/>
    <cellStyle name="Comma 2 38 2 5" xfId="17114" xr:uid="{00000000-0005-0000-0000-0000292E0000}"/>
    <cellStyle name="Comma 2 38 2 6" xfId="17115" xr:uid="{00000000-0005-0000-0000-00002A2E0000}"/>
    <cellStyle name="Comma 2 39" xfId="2001" xr:uid="{00000000-0005-0000-0000-00002B2E0000}"/>
    <cellStyle name="Comma 2 39 2" xfId="2002" xr:uid="{00000000-0005-0000-0000-00002C2E0000}"/>
    <cellStyle name="Comma 2 39 2 2" xfId="17116" xr:uid="{00000000-0005-0000-0000-00002D2E0000}"/>
    <cellStyle name="Comma 2 39 2 2 2" xfId="17117" xr:uid="{00000000-0005-0000-0000-00002E2E0000}"/>
    <cellStyle name="Comma 2 39 2 2 3" xfId="17118" xr:uid="{00000000-0005-0000-0000-00002F2E0000}"/>
    <cellStyle name="Comma 2 39 2 2 4" xfId="17119" xr:uid="{00000000-0005-0000-0000-0000302E0000}"/>
    <cellStyle name="Comma 2 39 2 3" xfId="17120" xr:uid="{00000000-0005-0000-0000-0000312E0000}"/>
    <cellStyle name="Comma 2 39 2 3 2" xfId="17121" xr:uid="{00000000-0005-0000-0000-0000322E0000}"/>
    <cellStyle name="Comma 2 39 2 4" xfId="17122" xr:uid="{00000000-0005-0000-0000-0000332E0000}"/>
    <cellStyle name="Comma 2 39 2 5" xfId="17123" xr:uid="{00000000-0005-0000-0000-0000342E0000}"/>
    <cellStyle name="Comma 2 39 2 6" xfId="17124" xr:uid="{00000000-0005-0000-0000-0000352E0000}"/>
    <cellStyle name="Comma 2 4" xfId="2003" xr:uid="{00000000-0005-0000-0000-0000362E0000}"/>
    <cellStyle name="Comma 2 4 10" xfId="2004" xr:uid="{00000000-0005-0000-0000-0000372E0000}"/>
    <cellStyle name="Comma 2 4 11" xfId="2005" xr:uid="{00000000-0005-0000-0000-0000382E0000}"/>
    <cellStyle name="Comma 2 4 12" xfId="2006" xr:uid="{00000000-0005-0000-0000-0000392E0000}"/>
    <cellStyle name="Comma 2 4 13" xfId="2007" xr:uid="{00000000-0005-0000-0000-00003A2E0000}"/>
    <cellStyle name="Comma 2 4 14" xfId="2008" xr:uid="{00000000-0005-0000-0000-00003B2E0000}"/>
    <cellStyle name="Comma 2 4 15" xfId="2009" xr:uid="{00000000-0005-0000-0000-00003C2E0000}"/>
    <cellStyle name="Comma 2 4 16" xfId="2010" xr:uid="{00000000-0005-0000-0000-00003D2E0000}"/>
    <cellStyle name="Comma 2 4 17" xfId="2011" xr:uid="{00000000-0005-0000-0000-00003E2E0000}"/>
    <cellStyle name="Comma 2 4 18" xfId="2012" xr:uid="{00000000-0005-0000-0000-00003F2E0000}"/>
    <cellStyle name="Comma 2 4 19" xfId="2013" xr:uid="{00000000-0005-0000-0000-0000402E0000}"/>
    <cellStyle name="Comma 2 4 2" xfId="2014" xr:uid="{00000000-0005-0000-0000-0000412E0000}"/>
    <cellStyle name="Comma 2 4 2 2" xfId="17125" xr:uid="{00000000-0005-0000-0000-0000422E0000}"/>
    <cellStyle name="Comma 2 4 20" xfId="2015" xr:uid="{00000000-0005-0000-0000-0000432E0000}"/>
    <cellStyle name="Comma 2 4 21" xfId="2016" xr:uid="{00000000-0005-0000-0000-0000442E0000}"/>
    <cellStyle name="Comma 2 4 22" xfId="2017" xr:uid="{00000000-0005-0000-0000-0000452E0000}"/>
    <cellStyle name="Comma 2 4 23" xfId="17126" xr:uid="{00000000-0005-0000-0000-0000462E0000}"/>
    <cellStyle name="Comma 2 4 24" xfId="17127" xr:uid="{00000000-0005-0000-0000-0000472E0000}"/>
    <cellStyle name="Comma 2 4 25" xfId="17128" xr:uid="{00000000-0005-0000-0000-0000482E0000}"/>
    <cellStyle name="Comma 2 4 26" xfId="17129" xr:uid="{00000000-0005-0000-0000-0000492E0000}"/>
    <cellStyle name="Comma 2 4 27" xfId="17130" xr:uid="{00000000-0005-0000-0000-00004A2E0000}"/>
    <cellStyle name="Comma 2 4 28" xfId="17131" xr:uid="{00000000-0005-0000-0000-00004B2E0000}"/>
    <cellStyle name="Comma 2 4 29" xfId="17132" xr:uid="{00000000-0005-0000-0000-00004C2E0000}"/>
    <cellStyle name="Comma 2 4 3" xfId="2018" xr:uid="{00000000-0005-0000-0000-00004D2E0000}"/>
    <cellStyle name="Comma 2 4 3 2" xfId="17133" xr:uid="{00000000-0005-0000-0000-00004E2E0000}"/>
    <cellStyle name="Comma 2 4 30" xfId="17134" xr:uid="{00000000-0005-0000-0000-00004F2E0000}"/>
    <cellStyle name="Comma 2 4 31" xfId="17135" xr:uid="{00000000-0005-0000-0000-0000502E0000}"/>
    <cellStyle name="Comma 2 4 32" xfId="17136" xr:uid="{00000000-0005-0000-0000-0000512E0000}"/>
    <cellStyle name="Comma 2 4 33" xfId="17137" xr:uid="{00000000-0005-0000-0000-0000522E0000}"/>
    <cellStyle name="Comma 2 4 34" xfId="17138" xr:uid="{00000000-0005-0000-0000-0000532E0000}"/>
    <cellStyle name="Comma 2 4 35" xfId="17139" xr:uid="{00000000-0005-0000-0000-0000542E0000}"/>
    <cellStyle name="Comma 2 4 36" xfId="17140" xr:uid="{00000000-0005-0000-0000-0000552E0000}"/>
    <cellStyle name="Comma 2 4 37" xfId="17141" xr:uid="{00000000-0005-0000-0000-0000562E0000}"/>
    <cellStyle name="Comma 2 4 38" xfId="17142" xr:uid="{00000000-0005-0000-0000-0000572E0000}"/>
    <cellStyle name="Comma 2 4 39" xfId="17143" xr:uid="{00000000-0005-0000-0000-0000582E0000}"/>
    <cellStyle name="Comma 2 4 4" xfId="2019" xr:uid="{00000000-0005-0000-0000-0000592E0000}"/>
    <cellStyle name="Comma 2 4 4 2" xfId="17144" xr:uid="{00000000-0005-0000-0000-00005A2E0000}"/>
    <cellStyle name="Comma 2 4 40" xfId="17145" xr:uid="{00000000-0005-0000-0000-00005B2E0000}"/>
    <cellStyle name="Comma 2 4 41" xfId="17146" xr:uid="{00000000-0005-0000-0000-00005C2E0000}"/>
    <cellStyle name="Comma 2 4 42" xfId="17147" xr:uid="{00000000-0005-0000-0000-00005D2E0000}"/>
    <cellStyle name="Comma 2 4 43" xfId="17148" xr:uid="{00000000-0005-0000-0000-00005E2E0000}"/>
    <cellStyle name="Comma 2 4 44" xfId="17149" xr:uid="{00000000-0005-0000-0000-00005F2E0000}"/>
    <cellStyle name="Comma 2 4 45" xfId="17150" xr:uid="{00000000-0005-0000-0000-0000602E0000}"/>
    <cellStyle name="Comma 2 4 46" xfId="17151" xr:uid="{00000000-0005-0000-0000-0000612E0000}"/>
    <cellStyle name="Comma 2 4 47" xfId="17152" xr:uid="{00000000-0005-0000-0000-0000622E0000}"/>
    <cellStyle name="Comma 2 4 48" xfId="17153" xr:uid="{00000000-0005-0000-0000-0000632E0000}"/>
    <cellStyle name="Comma 2 4 49" xfId="17154" xr:uid="{00000000-0005-0000-0000-0000642E0000}"/>
    <cellStyle name="Comma 2 4 5" xfId="2020" xr:uid="{00000000-0005-0000-0000-0000652E0000}"/>
    <cellStyle name="Comma 2 4 50" xfId="17155" xr:uid="{00000000-0005-0000-0000-0000662E0000}"/>
    <cellStyle name="Comma 2 4 51" xfId="17156" xr:uid="{00000000-0005-0000-0000-0000672E0000}"/>
    <cellStyle name="Comma 2 4 52" xfId="17157" xr:uid="{00000000-0005-0000-0000-0000682E0000}"/>
    <cellStyle name="Comma 2 4 53" xfId="17158" xr:uid="{00000000-0005-0000-0000-0000692E0000}"/>
    <cellStyle name="Comma 2 4 54" xfId="17159" xr:uid="{00000000-0005-0000-0000-00006A2E0000}"/>
    <cellStyle name="Comma 2 4 55" xfId="17160" xr:uid="{00000000-0005-0000-0000-00006B2E0000}"/>
    <cellStyle name="Comma 2 4 56" xfId="17161" xr:uid="{00000000-0005-0000-0000-00006C2E0000}"/>
    <cellStyle name="Comma 2 4 57" xfId="17162" xr:uid="{00000000-0005-0000-0000-00006D2E0000}"/>
    <cellStyle name="Comma 2 4 58" xfId="17163" xr:uid="{00000000-0005-0000-0000-00006E2E0000}"/>
    <cellStyle name="Comma 2 4 59" xfId="17164" xr:uid="{00000000-0005-0000-0000-00006F2E0000}"/>
    <cellStyle name="Comma 2 4 6" xfId="2021" xr:uid="{00000000-0005-0000-0000-0000702E0000}"/>
    <cellStyle name="Comma 2 4 60" xfId="17165" xr:uid="{00000000-0005-0000-0000-0000712E0000}"/>
    <cellStyle name="Comma 2 4 7" xfId="2022" xr:uid="{00000000-0005-0000-0000-0000722E0000}"/>
    <cellStyle name="Comma 2 4 8" xfId="2023" xr:uid="{00000000-0005-0000-0000-0000732E0000}"/>
    <cellStyle name="Comma 2 4 9" xfId="2024" xr:uid="{00000000-0005-0000-0000-0000742E0000}"/>
    <cellStyle name="Comma 2 40" xfId="2025" xr:uid="{00000000-0005-0000-0000-0000752E0000}"/>
    <cellStyle name="Comma 2 40 2" xfId="2026" xr:uid="{00000000-0005-0000-0000-0000762E0000}"/>
    <cellStyle name="Comma 2 40 2 2" xfId="17166" xr:uid="{00000000-0005-0000-0000-0000772E0000}"/>
    <cellStyle name="Comma 2 40 2 2 2" xfId="17167" xr:uid="{00000000-0005-0000-0000-0000782E0000}"/>
    <cellStyle name="Comma 2 40 2 2 3" xfId="17168" xr:uid="{00000000-0005-0000-0000-0000792E0000}"/>
    <cellStyle name="Comma 2 40 2 2 4" xfId="17169" xr:uid="{00000000-0005-0000-0000-00007A2E0000}"/>
    <cellStyle name="Comma 2 40 2 3" xfId="17170" xr:uid="{00000000-0005-0000-0000-00007B2E0000}"/>
    <cellStyle name="Comma 2 40 2 3 2" xfId="17171" xr:uid="{00000000-0005-0000-0000-00007C2E0000}"/>
    <cellStyle name="Comma 2 40 2 4" xfId="17172" xr:uid="{00000000-0005-0000-0000-00007D2E0000}"/>
    <cellStyle name="Comma 2 40 2 5" xfId="17173" xr:uid="{00000000-0005-0000-0000-00007E2E0000}"/>
    <cellStyle name="Comma 2 40 2 6" xfId="17174" xr:uid="{00000000-0005-0000-0000-00007F2E0000}"/>
    <cellStyle name="Comma 2 41" xfId="2027" xr:uid="{00000000-0005-0000-0000-0000802E0000}"/>
    <cellStyle name="Comma 2 41 2" xfId="2028" xr:uid="{00000000-0005-0000-0000-0000812E0000}"/>
    <cellStyle name="Comma 2 41 2 2" xfId="17175" xr:uid="{00000000-0005-0000-0000-0000822E0000}"/>
    <cellStyle name="Comma 2 41 2 2 2" xfId="17176" xr:uid="{00000000-0005-0000-0000-0000832E0000}"/>
    <cellStyle name="Comma 2 41 2 2 3" xfId="17177" xr:uid="{00000000-0005-0000-0000-0000842E0000}"/>
    <cellStyle name="Comma 2 41 2 2 4" xfId="17178" xr:uid="{00000000-0005-0000-0000-0000852E0000}"/>
    <cellStyle name="Comma 2 41 2 3" xfId="17179" xr:uid="{00000000-0005-0000-0000-0000862E0000}"/>
    <cellStyle name="Comma 2 41 2 3 2" xfId="17180" xr:uid="{00000000-0005-0000-0000-0000872E0000}"/>
    <cellStyle name="Comma 2 41 2 4" xfId="17181" xr:uid="{00000000-0005-0000-0000-0000882E0000}"/>
    <cellStyle name="Comma 2 41 2 5" xfId="17182" xr:uid="{00000000-0005-0000-0000-0000892E0000}"/>
    <cellStyle name="Comma 2 41 2 6" xfId="17183" xr:uid="{00000000-0005-0000-0000-00008A2E0000}"/>
    <cellStyle name="Comma 2 42" xfId="2029" xr:uid="{00000000-0005-0000-0000-00008B2E0000}"/>
    <cellStyle name="Comma 2 42 2" xfId="2030" xr:uid="{00000000-0005-0000-0000-00008C2E0000}"/>
    <cellStyle name="Comma 2 42 2 2" xfId="17184" xr:uid="{00000000-0005-0000-0000-00008D2E0000}"/>
    <cellStyle name="Comma 2 42 2 2 2" xfId="17185" xr:uid="{00000000-0005-0000-0000-00008E2E0000}"/>
    <cellStyle name="Comma 2 42 2 2 3" xfId="17186" xr:uid="{00000000-0005-0000-0000-00008F2E0000}"/>
    <cellStyle name="Comma 2 42 2 2 4" xfId="17187" xr:uid="{00000000-0005-0000-0000-0000902E0000}"/>
    <cellStyle name="Comma 2 42 2 3" xfId="17188" xr:uid="{00000000-0005-0000-0000-0000912E0000}"/>
    <cellStyle name="Comma 2 42 2 3 2" xfId="17189" xr:uid="{00000000-0005-0000-0000-0000922E0000}"/>
    <cellStyle name="Comma 2 42 2 4" xfId="17190" xr:uid="{00000000-0005-0000-0000-0000932E0000}"/>
    <cellStyle name="Comma 2 42 2 5" xfId="17191" xr:uid="{00000000-0005-0000-0000-0000942E0000}"/>
    <cellStyle name="Comma 2 42 2 6" xfId="17192" xr:uid="{00000000-0005-0000-0000-0000952E0000}"/>
    <cellStyle name="Comma 2 43" xfId="2031" xr:uid="{00000000-0005-0000-0000-0000962E0000}"/>
    <cellStyle name="Comma 2 43 2" xfId="2032" xr:uid="{00000000-0005-0000-0000-0000972E0000}"/>
    <cellStyle name="Comma 2 43 2 2" xfId="17193" xr:uid="{00000000-0005-0000-0000-0000982E0000}"/>
    <cellStyle name="Comma 2 43 2 2 2" xfId="17194" xr:uid="{00000000-0005-0000-0000-0000992E0000}"/>
    <cellStyle name="Comma 2 43 2 2 3" xfId="17195" xr:uid="{00000000-0005-0000-0000-00009A2E0000}"/>
    <cellStyle name="Comma 2 43 2 2 4" xfId="17196" xr:uid="{00000000-0005-0000-0000-00009B2E0000}"/>
    <cellStyle name="Comma 2 43 2 3" xfId="17197" xr:uid="{00000000-0005-0000-0000-00009C2E0000}"/>
    <cellStyle name="Comma 2 43 2 3 2" xfId="17198" xr:uid="{00000000-0005-0000-0000-00009D2E0000}"/>
    <cellStyle name="Comma 2 43 2 4" xfId="17199" xr:uid="{00000000-0005-0000-0000-00009E2E0000}"/>
    <cellStyle name="Comma 2 43 2 5" xfId="17200" xr:uid="{00000000-0005-0000-0000-00009F2E0000}"/>
    <cellStyle name="Comma 2 43 2 6" xfId="17201" xr:uid="{00000000-0005-0000-0000-0000A02E0000}"/>
    <cellStyle name="Comma 2 44" xfId="2033" xr:uid="{00000000-0005-0000-0000-0000A12E0000}"/>
    <cellStyle name="Comma 2 44 2" xfId="2034" xr:uid="{00000000-0005-0000-0000-0000A22E0000}"/>
    <cellStyle name="Comma 2 44 2 2" xfId="17202" xr:uid="{00000000-0005-0000-0000-0000A32E0000}"/>
    <cellStyle name="Comma 2 44 2 2 2" xfId="17203" xr:uid="{00000000-0005-0000-0000-0000A42E0000}"/>
    <cellStyle name="Comma 2 44 2 2 3" xfId="17204" xr:uid="{00000000-0005-0000-0000-0000A52E0000}"/>
    <cellStyle name="Comma 2 44 2 2 4" xfId="17205" xr:uid="{00000000-0005-0000-0000-0000A62E0000}"/>
    <cellStyle name="Comma 2 44 2 3" xfId="17206" xr:uid="{00000000-0005-0000-0000-0000A72E0000}"/>
    <cellStyle name="Comma 2 44 2 3 2" xfId="17207" xr:uid="{00000000-0005-0000-0000-0000A82E0000}"/>
    <cellStyle name="Comma 2 44 2 4" xfId="17208" xr:uid="{00000000-0005-0000-0000-0000A92E0000}"/>
    <cellStyle name="Comma 2 44 2 5" xfId="17209" xr:uid="{00000000-0005-0000-0000-0000AA2E0000}"/>
    <cellStyle name="Comma 2 44 2 6" xfId="17210" xr:uid="{00000000-0005-0000-0000-0000AB2E0000}"/>
    <cellStyle name="Comma 2 45" xfId="2035" xr:uid="{00000000-0005-0000-0000-0000AC2E0000}"/>
    <cellStyle name="Comma 2 45 2" xfId="2036" xr:uid="{00000000-0005-0000-0000-0000AD2E0000}"/>
    <cellStyle name="Comma 2 45 2 2" xfId="17211" xr:uid="{00000000-0005-0000-0000-0000AE2E0000}"/>
    <cellStyle name="Comma 2 45 2 2 2" xfId="17212" xr:uid="{00000000-0005-0000-0000-0000AF2E0000}"/>
    <cellStyle name="Comma 2 45 2 2 3" xfId="17213" xr:uid="{00000000-0005-0000-0000-0000B02E0000}"/>
    <cellStyle name="Comma 2 45 2 2 4" xfId="17214" xr:uid="{00000000-0005-0000-0000-0000B12E0000}"/>
    <cellStyle name="Comma 2 45 2 3" xfId="17215" xr:uid="{00000000-0005-0000-0000-0000B22E0000}"/>
    <cellStyle name="Comma 2 45 2 3 2" xfId="17216" xr:uid="{00000000-0005-0000-0000-0000B32E0000}"/>
    <cellStyle name="Comma 2 45 2 4" xfId="17217" xr:uid="{00000000-0005-0000-0000-0000B42E0000}"/>
    <cellStyle name="Comma 2 45 2 5" xfId="17218" xr:uid="{00000000-0005-0000-0000-0000B52E0000}"/>
    <cellStyle name="Comma 2 45 2 6" xfId="17219" xr:uid="{00000000-0005-0000-0000-0000B62E0000}"/>
    <cellStyle name="Comma 2 46" xfId="2037" xr:uid="{00000000-0005-0000-0000-0000B72E0000}"/>
    <cellStyle name="Comma 2 46 2" xfId="2038" xr:uid="{00000000-0005-0000-0000-0000B82E0000}"/>
    <cellStyle name="Comma 2 46 2 2" xfId="17220" xr:uid="{00000000-0005-0000-0000-0000B92E0000}"/>
    <cellStyle name="Comma 2 46 2 2 2" xfId="17221" xr:uid="{00000000-0005-0000-0000-0000BA2E0000}"/>
    <cellStyle name="Comma 2 46 2 2 3" xfId="17222" xr:uid="{00000000-0005-0000-0000-0000BB2E0000}"/>
    <cellStyle name="Comma 2 46 2 2 4" xfId="17223" xr:uid="{00000000-0005-0000-0000-0000BC2E0000}"/>
    <cellStyle name="Comma 2 46 2 3" xfId="17224" xr:uid="{00000000-0005-0000-0000-0000BD2E0000}"/>
    <cellStyle name="Comma 2 46 2 3 2" xfId="17225" xr:uid="{00000000-0005-0000-0000-0000BE2E0000}"/>
    <cellStyle name="Comma 2 46 2 4" xfId="17226" xr:uid="{00000000-0005-0000-0000-0000BF2E0000}"/>
    <cellStyle name="Comma 2 46 2 5" xfId="17227" xr:uid="{00000000-0005-0000-0000-0000C02E0000}"/>
    <cellStyle name="Comma 2 46 2 6" xfId="17228" xr:uid="{00000000-0005-0000-0000-0000C12E0000}"/>
    <cellStyle name="Comma 2 47" xfId="2039" xr:uid="{00000000-0005-0000-0000-0000C22E0000}"/>
    <cellStyle name="Comma 2 47 2" xfId="2040" xr:uid="{00000000-0005-0000-0000-0000C32E0000}"/>
    <cellStyle name="Comma 2 47 2 2" xfId="17229" xr:uid="{00000000-0005-0000-0000-0000C42E0000}"/>
    <cellStyle name="Comma 2 47 2 2 2" xfId="17230" xr:uid="{00000000-0005-0000-0000-0000C52E0000}"/>
    <cellStyle name="Comma 2 47 2 2 3" xfId="17231" xr:uid="{00000000-0005-0000-0000-0000C62E0000}"/>
    <cellStyle name="Comma 2 47 2 2 4" xfId="17232" xr:uid="{00000000-0005-0000-0000-0000C72E0000}"/>
    <cellStyle name="Comma 2 47 2 3" xfId="17233" xr:uid="{00000000-0005-0000-0000-0000C82E0000}"/>
    <cellStyle name="Comma 2 47 2 3 2" xfId="17234" xr:uid="{00000000-0005-0000-0000-0000C92E0000}"/>
    <cellStyle name="Comma 2 47 2 4" xfId="17235" xr:uid="{00000000-0005-0000-0000-0000CA2E0000}"/>
    <cellStyle name="Comma 2 47 2 5" xfId="17236" xr:uid="{00000000-0005-0000-0000-0000CB2E0000}"/>
    <cellStyle name="Comma 2 47 2 6" xfId="17237" xr:uid="{00000000-0005-0000-0000-0000CC2E0000}"/>
    <cellStyle name="Comma 2 48" xfId="2041" xr:uid="{00000000-0005-0000-0000-0000CD2E0000}"/>
    <cellStyle name="Comma 2 48 2" xfId="2042" xr:uid="{00000000-0005-0000-0000-0000CE2E0000}"/>
    <cellStyle name="Comma 2 48 2 2" xfId="17238" xr:uid="{00000000-0005-0000-0000-0000CF2E0000}"/>
    <cellStyle name="Comma 2 48 2 2 2" xfId="17239" xr:uid="{00000000-0005-0000-0000-0000D02E0000}"/>
    <cellStyle name="Comma 2 48 2 2 3" xfId="17240" xr:uid="{00000000-0005-0000-0000-0000D12E0000}"/>
    <cellStyle name="Comma 2 48 2 2 4" xfId="17241" xr:uid="{00000000-0005-0000-0000-0000D22E0000}"/>
    <cellStyle name="Comma 2 48 2 3" xfId="17242" xr:uid="{00000000-0005-0000-0000-0000D32E0000}"/>
    <cellStyle name="Comma 2 48 2 3 2" xfId="17243" xr:uid="{00000000-0005-0000-0000-0000D42E0000}"/>
    <cellStyle name="Comma 2 48 2 4" xfId="17244" xr:uid="{00000000-0005-0000-0000-0000D52E0000}"/>
    <cellStyle name="Comma 2 48 2 5" xfId="17245" xr:uid="{00000000-0005-0000-0000-0000D62E0000}"/>
    <cellStyle name="Comma 2 48 2 6" xfId="17246" xr:uid="{00000000-0005-0000-0000-0000D72E0000}"/>
    <cellStyle name="Comma 2 49" xfId="2043" xr:uid="{00000000-0005-0000-0000-0000D82E0000}"/>
    <cellStyle name="Comma 2 49 2" xfId="2044" xr:uid="{00000000-0005-0000-0000-0000D92E0000}"/>
    <cellStyle name="Comma 2 49 2 2" xfId="17247" xr:uid="{00000000-0005-0000-0000-0000DA2E0000}"/>
    <cellStyle name="Comma 2 49 2 2 2" xfId="17248" xr:uid="{00000000-0005-0000-0000-0000DB2E0000}"/>
    <cellStyle name="Comma 2 49 2 2 3" xfId="17249" xr:uid="{00000000-0005-0000-0000-0000DC2E0000}"/>
    <cellStyle name="Comma 2 49 2 2 4" xfId="17250" xr:uid="{00000000-0005-0000-0000-0000DD2E0000}"/>
    <cellStyle name="Comma 2 49 2 3" xfId="17251" xr:uid="{00000000-0005-0000-0000-0000DE2E0000}"/>
    <cellStyle name="Comma 2 49 2 3 2" xfId="17252" xr:uid="{00000000-0005-0000-0000-0000DF2E0000}"/>
    <cellStyle name="Comma 2 49 2 4" xfId="17253" xr:uid="{00000000-0005-0000-0000-0000E02E0000}"/>
    <cellStyle name="Comma 2 49 2 5" xfId="17254" xr:uid="{00000000-0005-0000-0000-0000E12E0000}"/>
    <cellStyle name="Comma 2 49 2 6" xfId="17255" xr:uid="{00000000-0005-0000-0000-0000E22E0000}"/>
    <cellStyle name="Comma 2 5" xfId="2045" xr:uid="{00000000-0005-0000-0000-0000E32E0000}"/>
    <cellStyle name="Comma 2 5 10" xfId="2046" xr:uid="{00000000-0005-0000-0000-0000E42E0000}"/>
    <cellStyle name="Comma 2 5 10 2" xfId="2047" xr:uid="{00000000-0005-0000-0000-0000E52E0000}"/>
    <cellStyle name="Comma 2 5 10 2 2" xfId="17256" xr:uid="{00000000-0005-0000-0000-0000E62E0000}"/>
    <cellStyle name="Comma 2 5 10 2 2 2" xfId="17257" xr:uid="{00000000-0005-0000-0000-0000E72E0000}"/>
    <cellStyle name="Comma 2 5 10 2 2 3" xfId="17258" xr:uid="{00000000-0005-0000-0000-0000E82E0000}"/>
    <cellStyle name="Comma 2 5 10 2 2 4" xfId="17259" xr:uid="{00000000-0005-0000-0000-0000E92E0000}"/>
    <cellStyle name="Comma 2 5 10 2 3" xfId="17260" xr:uid="{00000000-0005-0000-0000-0000EA2E0000}"/>
    <cellStyle name="Comma 2 5 10 2 3 2" xfId="17261" xr:uid="{00000000-0005-0000-0000-0000EB2E0000}"/>
    <cellStyle name="Comma 2 5 10 2 4" xfId="17262" xr:uid="{00000000-0005-0000-0000-0000EC2E0000}"/>
    <cellStyle name="Comma 2 5 10 2 5" xfId="17263" xr:uid="{00000000-0005-0000-0000-0000ED2E0000}"/>
    <cellStyle name="Comma 2 5 10 2 6" xfId="17264" xr:uid="{00000000-0005-0000-0000-0000EE2E0000}"/>
    <cellStyle name="Comma 2 5 11" xfId="2048" xr:uid="{00000000-0005-0000-0000-0000EF2E0000}"/>
    <cellStyle name="Comma 2 5 11 2" xfId="2049" xr:uid="{00000000-0005-0000-0000-0000F02E0000}"/>
    <cellStyle name="Comma 2 5 11 2 2" xfId="17265" xr:uid="{00000000-0005-0000-0000-0000F12E0000}"/>
    <cellStyle name="Comma 2 5 11 2 2 2" xfId="17266" xr:uid="{00000000-0005-0000-0000-0000F22E0000}"/>
    <cellStyle name="Comma 2 5 11 2 2 3" xfId="17267" xr:uid="{00000000-0005-0000-0000-0000F32E0000}"/>
    <cellStyle name="Comma 2 5 11 2 2 4" xfId="17268" xr:uid="{00000000-0005-0000-0000-0000F42E0000}"/>
    <cellStyle name="Comma 2 5 11 2 3" xfId="17269" xr:uid="{00000000-0005-0000-0000-0000F52E0000}"/>
    <cellStyle name="Comma 2 5 11 2 3 2" xfId="17270" xr:uid="{00000000-0005-0000-0000-0000F62E0000}"/>
    <cellStyle name="Comma 2 5 11 2 4" xfId="17271" xr:uid="{00000000-0005-0000-0000-0000F72E0000}"/>
    <cellStyle name="Comma 2 5 11 2 5" xfId="17272" xr:uid="{00000000-0005-0000-0000-0000F82E0000}"/>
    <cellStyle name="Comma 2 5 11 2 6" xfId="17273" xr:uid="{00000000-0005-0000-0000-0000F92E0000}"/>
    <cellStyle name="Comma 2 5 12" xfId="2050" xr:uid="{00000000-0005-0000-0000-0000FA2E0000}"/>
    <cellStyle name="Comma 2 5 12 2" xfId="2051" xr:uid="{00000000-0005-0000-0000-0000FB2E0000}"/>
    <cellStyle name="Comma 2 5 12 2 2" xfId="17274" xr:uid="{00000000-0005-0000-0000-0000FC2E0000}"/>
    <cellStyle name="Comma 2 5 12 2 2 2" xfId="17275" xr:uid="{00000000-0005-0000-0000-0000FD2E0000}"/>
    <cellStyle name="Comma 2 5 12 2 2 3" xfId="17276" xr:uid="{00000000-0005-0000-0000-0000FE2E0000}"/>
    <cellStyle name="Comma 2 5 12 2 2 4" xfId="17277" xr:uid="{00000000-0005-0000-0000-0000FF2E0000}"/>
    <cellStyle name="Comma 2 5 12 2 3" xfId="17278" xr:uid="{00000000-0005-0000-0000-0000002F0000}"/>
    <cellStyle name="Comma 2 5 12 2 3 2" xfId="17279" xr:uid="{00000000-0005-0000-0000-0000012F0000}"/>
    <cellStyle name="Comma 2 5 12 2 4" xfId="17280" xr:uid="{00000000-0005-0000-0000-0000022F0000}"/>
    <cellStyle name="Comma 2 5 12 2 5" xfId="17281" xr:uid="{00000000-0005-0000-0000-0000032F0000}"/>
    <cellStyle name="Comma 2 5 12 2 6" xfId="17282" xr:uid="{00000000-0005-0000-0000-0000042F0000}"/>
    <cellStyle name="Comma 2 5 13" xfId="2052" xr:uid="{00000000-0005-0000-0000-0000052F0000}"/>
    <cellStyle name="Comma 2 5 13 2" xfId="2053" xr:uid="{00000000-0005-0000-0000-0000062F0000}"/>
    <cellStyle name="Comma 2 5 13 2 2" xfId="17283" xr:uid="{00000000-0005-0000-0000-0000072F0000}"/>
    <cellStyle name="Comma 2 5 13 2 2 2" xfId="17284" xr:uid="{00000000-0005-0000-0000-0000082F0000}"/>
    <cellStyle name="Comma 2 5 13 2 2 3" xfId="17285" xr:uid="{00000000-0005-0000-0000-0000092F0000}"/>
    <cellStyle name="Comma 2 5 13 2 2 4" xfId="17286" xr:uid="{00000000-0005-0000-0000-00000A2F0000}"/>
    <cellStyle name="Comma 2 5 13 2 3" xfId="17287" xr:uid="{00000000-0005-0000-0000-00000B2F0000}"/>
    <cellStyle name="Comma 2 5 13 2 3 2" xfId="17288" xr:uid="{00000000-0005-0000-0000-00000C2F0000}"/>
    <cellStyle name="Comma 2 5 13 2 4" xfId="17289" xr:uid="{00000000-0005-0000-0000-00000D2F0000}"/>
    <cellStyle name="Comma 2 5 13 2 5" xfId="17290" xr:uid="{00000000-0005-0000-0000-00000E2F0000}"/>
    <cellStyle name="Comma 2 5 13 2 6" xfId="17291" xr:uid="{00000000-0005-0000-0000-00000F2F0000}"/>
    <cellStyle name="Comma 2 5 14" xfId="2054" xr:uid="{00000000-0005-0000-0000-0000102F0000}"/>
    <cellStyle name="Comma 2 5 14 2" xfId="2055" xr:uid="{00000000-0005-0000-0000-0000112F0000}"/>
    <cellStyle name="Comma 2 5 14 2 2" xfId="17292" xr:uid="{00000000-0005-0000-0000-0000122F0000}"/>
    <cellStyle name="Comma 2 5 14 2 2 2" xfId="17293" xr:uid="{00000000-0005-0000-0000-0000132F0000}"/>
    <cellStyle name="Comma 2 5 14 2 2 3" xfId="17294" xr:uid="{00000000-0005-0000-0000-0000142F0000}"/>
    <cellStyle name="Comma 2 5 14 2 2 4" xfId="17295" xr:uid="{00000000-0005-0000-0000-0000152F0000}"/>
    <cellStyle name="Comma 2 5 14 2 3" xfId="17296" xr:uid="{00000000-0005-0000-0000-0000162F0000}"/>
    <cellStyle name="Comma 2 5 14 2 3 2" xfId="17297" xr:uid="{00000000-0005-0000-0000-0000172F0000}"/>
    <cellStyle name="Comma 2 5 14 2 4" xfId="17298" xr:uid="{00000000-0005-0000-0000-0000182F0000}"/>
    <cellStyle name="Comma 2 5 14 2 5" xfId="17299" xr:uid="{00000000-0005-0000-0000-0000192F0000}"/>
    <cellStyle name="Comma 2 5 14 2 6" xfId="17300" xr:uid="{00000000-0005-0000-0000-00001A2F0000}"/>
    <cellStyle name="Comma 2 5 15" xfId="2056" xr:uid="{00000000-0005-0000-0000-00001B2F0000}"/>
    <cellStyle name="Comma 2 5 15 2" xfId="2057" xr:uid="{00000000-0005-0000-0000-00001C2F0000}"/>
    <cellStyle name="Comma 2 5 15 2 2" xfId="17301" xr:uid="{00000000-0005-0000-0000-00001D2F0000}"/>
    <cellStyle name="Comma 2 5 15 2 2 2" xfId="17302" xr:uid="{00000000-0005-0000-0000-00001E2F0000}"/>
    <cellStyle name="Comma 2 5 15 2 2 3" xfId="17303" xr:uid="{00000000-0005-0000-0000-00001F2F0000}"/>
    <cellStyle name="Comma 2 5 15 2 2 4" xfId="17304" xr:uid="{00000000-0005-0000-0000-0000202F0000}"/>
    <cellStyle name="Comma 2 5 15 2 3" xfId="17305" xr:uid="{00000000-0005-0000-0000-0000212F0000}"/>
    <cellStyle name="Comma 2 5 15 2 3 2" xfId="17306" xr:uid="{00000000-0005-0000-0000-0000222F0000}"/>
    <cellStyle name="Comma 2 5 15 2 4" xfId="17307" xr:uid="{00000000-0005-0000-0000-0000232F0000}"/>
    <cellStyle name="Comma 2 5 15 2 5" xfId="17308" xr:uid="{00000000-0005-0000-0000-0000242F0000}"/>
    <cellStyle name="Comma 2 5 15 2 6" xfId="17309" xr:uid="{00000000-0005-0000-0000-0000252F0000}"/>
    <cellStyle name="Comma 2 5 16" xfId="2058" xr:uid="{00000000-0005-0000-0000-0000262F0000}"/>
    <cellStyle name="Comma 2 5 16 2" xfId="2059" xr:uid="{00000000-0005-0000-0000-0000272F0000}"/>
    <cellStyle name="Comma 2 5 16 2 2" xfId="17310" xr:uid="{00000000-0005-0000-0000-0000282F0000}"/>
    <cellStyle name="Comma 2 5 16 2 2 2" xfId="17311" xr:uid="{00000000-0005-0000-0000-0000292F0000}"/>
    <cellStyle name="Comma 2 5 16 2 2 3" xfId="17312" xr:uid="{00000000-0005-0000-0000-00002A2F0000}"/>
    <cellStyle name="Comma 2 5 16 2 2 4" xfId="17313" xr:uid="{00000000-0005-0000-0000-00002B2F0000}"/>
    <cellStyle name="Comma 2 5 16 2 3" xfId="17314" xr:uid="{00000000-0005-0000-0000-00002C2F0000}"/>
    <cellStyle name="Comma 2 5 16 2 3 2" xfId="17315" xr:uid="{00000000-0005-0000-0000-00002D2F0000}"/>
    <cellStyle name="Comma 2 5 16 2 4" xfId="17316" xr:uid="{00000000-0005-0000-0000-00002E2F0000}"/>
    <cellStyle name="Comma 2 5 16 2 5" xfId="17317" xr:uid="{00000000-0005-0000-0000-00002F2F0000}"/>
    <cellStyle name="Comma 2 5 16 2 6" xfId="17318" xr:uid="{00000000-0005-0000-0000-0000302F0000}"/>
    <cellStyle name="Comma 2 5 17" xfId="2060" xr:uid="{00000000-0005-0000-0000-0000312F0000}"/>
    <cellStyle name="Comma 2 5 17 2" xfId="2061" xr:uid="{00000000-0005-0000-0000-0000322F0000}"/>
    <cellStyle name="Comma 2 5 17 2 2" xfId="17319" xr:uid="{00000000-0005-0000-0000-0000332F0000}"/>
    <cellStyle name="Comma 2 5 17 2 2 2" xfId="17320" xr:uid="{00000000-0005-0000-0000-0000342F0000}"/>
    <cellStyle name="Comma 2 5 17 2 2 3" xfId="17321" xr:uid="{00000000-0005-0000-0000-0000352F0000}"/>
    <cellStyle name="Comma 2 5 17 2 2 4" xfId="17322" xr:uid="{00000000-0005-0000-0000-0000362F0000}"/>
    <cellStyle name="Comma 2 5 17 2 3" xfId="17323" xr:uid="{00000000-0005-0000-0000-0000372F0000}"/>
    <cellStyle name="Comma 2 5 17 2 3 2" xfId="17324" xr:uid="{00000000-0005-0000-0000-0000382F0000}"/>
    <cellStyle name="Comma 2 5 17 2 4" xfId="17325" xr:uid="{00000000-0005-0000-0000-0000392F0000}"/>
    <cellStyle name="Comma 2 5 17 2 5" xfId="17326" xr:uid="{00000000-0005-0000-0000-00003A2F0000}"/>
    <cellStyle name="Comma 2 5 17 2 6" xfId="17327" xr:uid="{00000000-0005-0000-0000-00003B2F0000}"/>
    <cellStyle name="Comma 2 5 18" xfId="2062" xr:uid="{00000000-0005-0000-0000-00003C2F0000}"/>
    <cellStyle name="Comma 2 5 18 2" xfId="2063" xr:uid="{00000000-0005-0000-0000-00003D2F0000}"/>
    <cellStyle name="Comma 2 5 18 2 2" xfId="17328" xr:uid="{00000000-0005-0000-0000-00003E2F0000}"/>
    <cellStyle name="Comma 2 5 18 2 2 2" xfId="17329" xr:uid="{00000000-0005-0000-0000-00003F2F0000}"/>
    <cellStyle name="Comma 2 5 18 2 2 3" xfId="17330" xr:uid="{00000000-0005-0000-0000-0000402F0000}"/>
    <cellStyle name="Comma 2 5 18 2 2 4" xfId="17331" xr:uid="{00000000-0005-0000-0000-0000412F0000}"/>
    <cellStyle name="Comma 2 5 18 2 3" xfId="17332" xr:uid="{00000000-0005-0000-0000-0000422F0000}"/>
    <cellStyle name="Comma 2 5 18 2 3 2" xfId="17333" xr:uid="{00000000-0005-0000-0000-0000432F0000}"/>
    <cellStyle name="Comma 2 5 18 2 4" xfId="17334" xr:uid="{00000000-0005-0000-0000-0000442F0000}"/>
    <cellStyle name="Comma 2 5 18 2 5" xfId="17335" xr:uid="{00000000-0005-0000-0000-0000452F0000}"/>
    <cellStyle name="Comma 2 5 18 2 6" xfId="17336" xr:uid="{00000000-0005-0000-0000-0000462F0000}"/>
    <cellStyle name="Comma 2 5 19" xfId="2064" xr:uid="{00000000-0005-0000-0000-0000472F0000}"/>
    <cellStyle name="Comma 2 5 19 2" xfId="2065" xr:uid="{00000000-0005-0000-0000-0000482F0000}"/>
    <cellStyle name="Comma 2 5 19 2 2" xfId="17337" xr:uid="{00000000-0005-0000-0000-0000492F0000}"/>
    <cellStyle name="Comma 2 5 19 2 2 2" xfId="17338" xr:uid="{00000000-0005-0000-0000-00004A2F0000}"/>
    <cellStyle name="Comma 2 5 19 2 2 3" xfId="17339" xr:uid="{00000000-0005-0000-0000-00004B2F0000}"/>
    <cellStyle name="Comma 2 5 19 2 2 4" xfId="17340" xr:uid="{00000000-0005-0000-0000-00004C2F0000}"/>
    <cellStyle name="Comma 2 5 19 2 3" xfId="17341" xr:uid="{00000000-0005-0000-0000-00004D2F0000}"/>
    <cellStyle name="Comma 2 5 19 2 3 2" xfId="17342" xr:uid="{00000000-0005-0000-0000-00004E2F0000}"/>
    <cellStyle name="Comma 2 5 19 2 4" xfId="17343" xr:uid="{00000000-0005-0000-0000-00004F2F0000}"/>
    <cellStyle name="Comma 2 5 19 2 5" xfId="17344" xr:uid="{00000000-0005-0000-0000-0000502F0000}"/>
    <cellStyle name="Comma 2 5 19 2 6" xfId="17345" xr:uid="{00000000-0005-0000-0000-0000512F0000}"/>
    <cellStyle name="Comma 2 5 2" xfId="2066" xr:uid="{00000000-0005-0000-0000-0000522F0000}"/>
    <cellStyle name="Comma 2 5 2 2" xfId="2067" xr:uid="{00000000-0005-0000-0000-0000532F0000}"/>
    <cellStyle name="Comma 2 5 2 3" xfId="2068" xr:uid="{00000000-0005-0000-0000-0000542F0000}"/>
    <cellStyle name="Comma 2 5 2 4" xfId="2069" xr:uid="{00000000-0005-0000-0000-0000552F0000}"/>
    <cellStyle name="Comma 2 5 2 4 2" xfId="17346" xr:uid="{00000000-0005-0000-0000-0000562F0000}"/>
    <cellStyle name="Comma 2 5 2 4 3" xfId="17347" xr:uid="{00000000-0005-0000-0000-0000572F0000}"/>
    <cellStyle name="Comma 2 5 2 5" xfId="17348" xr:uid="{00000000-0005-0000-0000-0000582F0000}"/>
    <cellStyle name="Comma 2 5 20" xfId="2070" xr:uid="{00000000-0005-0000-0000-0000592F0000}"/>
    <cellStyle name="Comma 2 5 20 2" xfId="2071" xr:uid="{00000000-0005-0000-0000-00005A2F0000}"/>
    <cellStyle name="Comma 2 5 20 2 2" xfId="17349" xr:uid="{00000000-0005-0000-0000-00005B2F0000}"/>
    <cellStyle name="Comma 2 5 20 2 2 2" xfId="17350" xr:uid="{00000000-0005-0000-0000-00005C2F0000}"/>
    <cellStyle name="Comma 2 5 20 2 2 3" xfId="17351" xr:uid="{00000000-0005-0000-0000-00005D2F0000}"/>
    <cellStyle name="Comma 2 5 20 2 2 4" xfId="17352" xr:uid="{00000000-0005-0000-0000-00005E2F0000}"/>
    <cellStyle name="Comma 2 5 20 2 3" xfId="17353" xr:uid="{00000000-0005-0000-0000-00005F2F0000}"/>
    <cellStyle name="Comma 2 5 20 2 3 2" xfId="17354" xr:uid="{00000000-0005-0000-0000-0000602F0000}"/>
    <cellStyle name="Comma 2 5 20 2 4" xfId="17355" xr:uid="{00000000-0005-0000-0000-0000612F0000}"/>
    <cellStyle name="Comma 2 5 20 2 5" xfId="17356" xr:uid="{00000000-0005-0000-0000-0000622F0000}"/>
    <cellStyle name="Comma 2 5 20 2 6" xfId="17357" xr:uid="{00000000-0005-0000-0000-0000632F0000}"/>
    <cellStyle name="Comma 2 5 21" xfId="2072" xr:uid="{00000000-0005-0000-0000-0000642F0000}"/>
    <cellStyle name="Comma 2 5 21 2" xfId="2073" xr:uid="{00000000-0005-0000-0000-0000652F0000}"/>
    <cellStyle name="Comma 2 5 21 2 2" xfId="17358" xr:uid="{00000000-0005-0000-0000-0000662F0000}"/>
    <cellStyle name="Comma 2 5 21 2 2 2" xfId="17359" xr:uid="{00000000-0005-0000-0000-0000672F0000}"/>
    <cellStyle name="Comma 2 5 21 2 2 3" xfId="17360" xr:uid="{00000000-0005-0000-0000-0000682F0000}"/>
    <cellStyle name="Comma 2 5 21 2 2 4" xfId="17361" xr:uid="{00000000-0005-0000-0000-0000692F0000}"/>
    <cellStyle name="Comma 2 5 21 2 3" xfId="17362" xr:uid="{00000000-0005-0000-0000-00006A2F0000}"/>
    <cellStyle name="Comma 2 5 21 2 3 2" xfId="17363" xr:uid="{00000000-0005-0000-0000-00006B2F0000}"/>
    <cellStyle name="Comma 2 5 21 2 4" xfId="17364" xr:uid="{00000000-0005-0000-0000-00006C2F0000}"/>
    <cellStyle name="Comma 2 5 21 2 5" xfId="17365" xr:uid="{00000000-0005-0000-0000-00006D2F0000}"/>
    <cellStyle name="Comma 2 5 21 2 6" xfId="17366" xr:uid="{00000000-0005-0000-0000-00006E2F0000}"/>
    <cellStyle name="Comma 2 5 22" xfId="2074" xr:uid="{00000000-0005-0000-0000-00006F2F0000}"/>
    <cellStyle name="Comma 2 5 22 2" xfId="2075" xr:uid="{00000000-0005-0000-0000-0000702F0000}"/>
    <cellStyle name="Comma 2 5 22 2 2" xfId="2076" xr:uid="{00000000-0005-0000-0000-0000712F0000}"/>
    <cellStyle name="Comma 2 5 22 2 2 2" xfId="17367" xr:uid="{00000000-0005-0000-0000-0000722F0000}"/>
    <cellStyle name="Comma 2 5 22 2 2 2 2" xfId="17368" xr:uid="{00000000-0005-0000-0000-0000732F0000}"/>
    <cellStyle name="Comma 2 5 22 2 2 2 3" xfId="17369" xr:uid="{00000000-0005-0000-0000-0000742F0000}"/>
    <cellStyle name="Comma 2 5 22 2 2 2 4" xfId="17370" xr:uid="{00000000-0005-0000-0000-0000752F0000}"/>
    <cellStyle name="Comma 2 5 22 2 2 3" xfId="17371" xr:uid="{00000000-0005-0000-0000-0000762F0000}"/>
    <cellStyle name="Comma 2 5 22 2 2 4" xfId="17372" xr:uid="{00000000-0005-0000-0000-0000772F0000}"/>
    <cellStyle name="Comma 2 5 22 2 2 5" xfId="17373" xr:uid="{00000000-0005-0000-0000-0000782F0000}"/>
    <cellStyle name="Comma 2 5 22 2 2 6" xfId="17374" xr:uid="{00000000-0005-0000-0000-0000792F0000}"/>
    <cellStyle name="Comma 2 5 22 2 3" xfId="17375" xr:uid="{00000000-0005-0000-0000-00007A2F0000}"/>
    <cellStyle name="Comma 2 5 22 2 4" xfId="17376" xr:uid="{00000000-0005-0000-0000-00007B2F0000}"/>
    <cellStyle name="Comma 2 5 22 2 5" xfId="17377" xr:uid="{00000000-0005-0000-0000-00007C2F0000}"/>
    <cellStyle name="Comma 2 5 22 3" xfId="17378" xr:uid="{00000000-0005-0000-0000-00007D2F0000}"/>
    <cellStyle name="Comma 2 5 23" xfId="2077" xr:uid="{00000000-0005-0000-0000-00007E2F0000}"/>
    <cellStyle name="Comma 2 5 23 2" xfId="17379" xr:uid="{00000000-0005-0000-0000-00007F2F0000}"/>
    <cellStyle name="Comma 2 5 24" xfId="2078" xr:uid="{00000000-0005-0000-0000-0000802F0000}"/>
    <cellStyle name="Comma 2 5 24 2" xfId="17380" xr:uid="{00000000-0005-0000-0000-0000812F0000}"/>
    <cellStyle name="Comma 2 5 25" xfId="2079" xr:uid="{00000000-0005-0000-0000-0000822F0000}"/>
    <cellStyle name="Comma 2 5 25 2" xfId="17381" xr:uid="{00000000-0005-0000-0000-0000832F0000}"/>
    <cellStyle name="Comma 2 5 26" xfId="17382" xr:uid="{00000000-0005-0000-0000-0000842F0000}"/>
    <cellStyle name="Comma 2 5 27" xfId="17383" xr:uid="{00000000-0005-0000-0000-0000852F0000}"/>
    <cellStyle name="Comma 2 5 3" xfId="2080" xr:uid="{00000000-0005-0000-0000-0000862F0000}"/>
    <cellStyle name="Comma 2 5 3 2" xfId="2081" xr:uid="{00000000-0005-0000-0000-0000872F0000}"/>
    <cellStyle name="Comma 2 5 3 2 2" xfId="17384" xr:uid="{00000000-0005-0000-0000-0000882F0000}"/>
    <cellStyle name="Comma 2 5 3 2 2 2" xfId="17385" xr:uid="{00000000-0005-0000-0000-0000892F0000}"/>
    <cellStyle name="Comma 2 5 3 2 2 3" xfId="17386" xr:uid="{00000000-0005-0000-0000-00008A2F0000}"/>
    <cellStyle name="Comma 2 5 3 2 2 4" xfId="17387" xr:uid="{00000000-0005-0000-0000-00008B2F0000}"/>
    <cellStyle name="Comma 2 5 3 2 3" xfId="17388" xr:uid="{00000000-0005-0000-0000-00008C2F0000}"/>
    <cellStyle name="Comma 2 5 3 2 3 2" xfId="17389" xr:uid="{00000000-0005-0000-0000-00008D2F0000}"/>
    <cellStyle name="Comma 2 5 3 2 4" xfId="17390" xr:uid="{00000000-0005-0000-0000-00008E2F0000}"/>
    <cellStyle name="Comma 2 5 3 2 5" xfId="17391" xr:uid="{00000000-0005-0000-0000-00008F2F0000}"/>
    <cellStyle name="Comma 2 5 3 2 6" xfId="17392" xr:uid="{00000000-0005-0000-0000-0000902F0000}"/>
    <cellStyle name="Comma 2 5 4" xfId="2082" xr:uid="{00000000-0005-0000-0000-0000912F0000}"/>
    <cellStyle name="Comma 2 5 4 2" xfId="2083" xr:uid="{00000000-0005-0000-0000-0000922F0000}"/>
    <cellStyle name="Comma 2 5 4 2 2" xfId="17393" xr:uid="{00000000-0005-0000-0000-0000932F0000}"/>
    <cellStyle name="Comma 2 5 4 2 3" xfId="17394" xr:uid="{00000000-0005-0000-0000-0000942F0000}"/>
    <cellStyle name="Comma 2 5 4 3" xfId="17395" xr:uid="{00000000-0005-0000-0000-0000952F0000}"/>
    <cellStyle name="Comma 2 5 4 4" xfId="17396" xr:uid="{00000000-0005-0000-0000-0000962F0000}"/>
    <cellStyle name="Comma 2 5 5" xfId="2084" xr:uid="{00000000-0005-0000-0000-0000972F0000}"/>
    <cellStyle name="Comma 2 5 5 2" xfId="2085" xr:uid="{00000000-0005-0000-0000-0000982F0000}"/>
    <cellStyle name="Comma 2 5 5 2 2" xfId="17397" xr:uid="{00000000-0005-0000-0000-0000992F0000}"/>
    <cellStyle name="Comma 2 5 5 2 2 2" xfId="17398" xr:uid="{00000000-0005-0000-0000-00009A2F0000}"/>
    <cellStyle name="Comma 2 5 5 2 2 3" xfId="17399" xr:uid="{00000000-0005-0000-0000-00009B2F0000}"/>
    <cellStyle name="Comma 2 5 5 2 2 4" xfId="17400" xr:uid="{00000000-0005-0000-0000-00009C2F0000}"/>
    <cellStyle name="Comma 2 5 5 2 3" xfId="17401" xr:uid="{00000000-0005-0000-0000-00009D2F0000}"/>
    <cellStyle name="Comma 2 5 5 2 3 2" xfId="17402" xr:uid="{00000000-0005-0000-0000-00009E2F0000}"/>
    <cellStyle name="Comma 2 5 5 2 4" xfId="17403" xr:uid="{00000000-0005-0000-0000-00009F2F0000}"/>
    <cellStyle name="Comma 2 5 5 2 5" xfId="17404" xr:uid="{00000000-0005-0000-0000-0000A02F0000}"/>
    <cellStyle name="Comma 2 5 5 2 6" xfId="17405" xr:uid="{00000000-0005-0000-0000-0000A12F0000}"/>
    <cellStyle name="Comma 2 5 6" xfId="2086" xr:uid="{00000000-0005-0000-0000-0000A22F0000}"/>
    <cellStyle name="Comma 2 5 6 2" xfId="2087" xr:uid="{00000000-0005-0000-0000-0000A32F0000}"/>
    <cellStyle name="Comma 2 5 6 2 2" xfId="17406" xr:uid="{00000000-0005-0000-0000-0000A42F0000}"/>
    <cellStyle name="Comma 2 5 6 2 2 2" xfId="17407" xr:uid="{00000000-0005-0000-0000-0000A52F0000}"/>
    <cellStyle name="Comma 2 5 6 2 2 3" xfId="17408" xr:uid="{00000000-0005-0000-0000-0000A62F0000}"/>
    <cellStyle name="Comma 2 5 6 2 2 4" xfId="17409" xr:uid="{00000000-0005-0000-0000-0000A72F0000}"/>
    <cellStyle name="Comma 2 5 6 2 3" xfId="17410" xr:uid="{00000000-0005-0000-0000-0000A82F0000}"/>
    <cellStyle name="Comma 2 5 6 2 3 2" xfId="17411" xr:uid="{00000000-0005-0000-0000-0000A92F0000}"/>
    <cellStyle name="Comma 2 5 6 2 4" xfId="17412" xr:uid="{00000000-0005-0000-0000-0000AA2F0000}"/>
    <cellStyle name="Comma 2 5 6 2 5" xfId="17413" xr:uid="{00000000-0005-0000-0000-0000AB2F0000}"/>
    <cellStyle name="Comma 2 5 6 2 6" xfId="17414" xr:uid="{00000000-0005-0000-0000-0000AC2F0000}"/>
    <cellStyle name="Comma 2 5 7" xfId="2088" xr:uid="{00000000-0005-0000-0000-0000AD2F0000}"/>
    <cellStyle name="Comma 2 5 7 2" xfId="2089" xr:uid="{00000000-0005-0000-0000-0000AE2F0000}"/>
    <cellStyle name="Comma 2 5 7 2 2" xfId="17415" xr:uid="{00000000-0005-0000-0000-0000AF2F0000}"/>
    <cellStyle name="Comma 2 5 7 2 2 2" xfId="17416" xr:uid="{00000000-0005-0000-0000-0000B02F0000}"/>
    <cellStyle name="Comma 2 5 7 2 2 3" xfId="17417" xr:uid="{00000000-0005-0000-0000-0000B12F0000}"/>
    <cellStyle name="Comma 2 5 7 2 2 4" xfId="17418" xr:uid="{00000000-0005-0000-0000-0000B22F0000}"/>
    <cellStyle name="Comma 2 5 7 2 3" xfId="17419" xr:uid="{00000000-0005-0000-0000-0000B32F0000}"/>
    <cellStyle name="Comma 2 5 7 2 3 2" xfId="17420" xr:uid="{00000000-0005-0000-0000-0000B42F0000}"/>
    <cellStyle name="Comma 2 5 7 2 4" xfId="17421" xr:uid="{00000000-0005-0000-0000-0000B52F0000}"/>
    <cellStyle name="Comma 2 5 7 2 5" xfId="17422" xr:uid="{00000000-0005-0000-0000-0000B62F0000}"/>
    <cellStyle name="Comma 2 5 7 2 6" xfId="17423" xr:uid="{00000000-0005-0000-0000-0000B72F0000}"/>
    <cellStyle name="Comma 2 5 8" xfId="2090" xr:uid="{00000000-0005-0000-0000-0000B82F0000}"/>
    <cellStyle name="Comma 2 5 8 2" xfId="2091" xr:uid="{00000000-0005-0000-0000-0000B92F0000}"/>
    <cellStyle name="Comma 2 5 8 2 2" xfId="17424" xr:uid="{00000000-0005-0000-0000-0000BA2F0000}"/>
    <cellStyle name="Comma 2 5 8 2 2 2" xfId="17425" xr:uid="{00000000-0005-0000-0000-0000BB2F0000}"/>
    <cellStyle name="Comma 2 5 8 2 2 3" xfId="17426" xr:uid="{00000000-0005-0000-0000-0000BC2F0000}"/>
    <cellStyle name="Comma 2 5 8 2 2 4" xfId="17427" xr:uid="{00000000-0005-0000-0000-0000BD2F0000}"/>
    <cellStyle name="Comma 2 5 8 2 3" xfId="17428" xr:uid="{00000000-0005-0000-0000-0000BE2F0000}"/>
    <cellStyle name="Comma 2 5 8 2 3 2" xfId="17429" xr:uid="{00000000-0005-0000-0000-0000BF2F0000}"/>
    <cellStyle name="Comma 2 5 8 2 4" xfId="17430" xr:uid="{00000000-0005-0000-0000-0000C02F0000}"/>
    <cellStyle name="Comma 2 5 8 2 5" xfId="17431" xr:uid="{00000000-0005-0000-0000-0000C12F0000}"/>
    <cellStyle name="Comma 2 5 8 2 6" xfId="17432" xr:uid="{00000000-0005-0000-0000-0000C22F0000}"/>
    <cellStyle name="Comma 2 5 9" xfId="2092" xr:uid="{00000000-0005-0000-0000-0000C32F0000}"/>
    <cellStyle name="Comma 2 5 9 2" xfId="2093" xr:uid="{00000000-0005-0000-0000-0000C42F0000}"/>
    <cellStyle name="Comma 2 5 9 2 2" xfId="17433" xr:uid="{00000000-0005-0000-0000-0000C52F0000}"/>
    <cellStyle name="Comma 2 5 9 2 2 2" xfId="17434" xr:uid="{00000000-0005-0000-0000-0000C62F0000}"/>
    <cellStyle name="Comma 2 5 9 2 2 3" xfId="17435" xr:uid="{00000000-0005-0000-0000-0000C72F0000}"/>
    <cellStyle name="Comma 2 5 9 2 2 4" xfId="17436" xr:uid="{00000000-0005-0000-0000-0000C82F0000}"/>
    <cellStyle name="Comma 2 5 9 2 3" xfId="17437" xr:uid="{00000000-0005-0000-0000-0000C92F0000}"/>
    <cellStyle name="Comma 2 5 9 2 3 2" xfId="17438" xr:uid="{00000000-0005-0000-0000-0000CA2F0000}"/>
    <cellStyle name="Comma 2 5 9 2 4" xfId="17439" xr:uid="{00000000-0005-0000-0000-0000CB2F0000}"/>
    <cellStyle name="Comma 2 5 9 2 5" xfId="17440" xr:uid="{00000000-0005-0000-0000-0000CC2F0000}"/>
    <cellStyle name="Comma 2 5 9 2 6" xfId="17441" xr:uid="{00000000-0005-0000-0000-0000CD2F0000}"/>
    <cellStyle name="Comma 2 50" xfId="2094" xr:uid="{00000000-0005-0000-0000-0000CE2F0000}"/>
    <cellStyle name="Comma 2 50 2" xfId="2095" xr:uid="{00000000-0005-0000-0000-0000CF2F0000}"/>
    <cellStyle name="Comma 2 50 2 2" xfId="17442" xr:uid="{00000000-0005-0000-0000-0000D02F0000}"/>
    <cellStyle name="Comma 2 50 2 2 2" xfId="17443" xr:uid="{00000000-0005-0000-0000-0000D12F0000}"/>
    <cellStyle name="Comma 2 50 2 2 3" xfId="17444" xr:uid="{00000000-0005-0000-0000-0000D22F0000}"/>
    <cellStyle name="Comma 2 50 2 2 4" xfId="17445" xr:uid="{00000000-0005-0000-0000-0000D32F0000}"/>
    <cellStyle name="Comma 2 50 2 3" xfId="17446" xr:uid="{00000000-0005-0000-0000-0000D42F0000}"/>
    <cellStyle name="Comma 2 50 2 3 2" xfId="17447" xr:uid="{00000000-0005-0000-0000-0000D52F0000}"/>
    <cellStyle name="Comma 2 50 2 4" xfId="17448" xr:uid="{00000000-0005-0000-0000-0000D62F0000}"/>
    <cellStyle name="Comma 2 50 2 5" xfId="17449" xr:uid="{00000000-0005-0000-0000-0000D72F0000}"/>
    <cellStyle name="Comma 2 50 2 6" xfId="17450" xr:uid="{00000000-0005-0000-0000-0000D82F0000}"/>
    <cellStyle name="Comma 2 51" xfId="2096" xr:uid="{00000000-0005-0000-0000-0000D92F0000}"/>
    <cellStyle name="Comma 2 51 2" xfId="2097" xr:uid="{00000000-0005-0000-0000-0000DA2F0000}"/>
    <cellStyle name="Comma 2 51 2 2" xfId="17451" xr:uid="{00000000-0005-0000-0000-0000DB2F0000}"/>
    <cellStyle name="Comma 2 51 2 2 2" xfId="17452" xr:uid="{00000000-0005-0000-0000-0000DC2F0000}"/>
    <cellStyle name="Comma 2 51 2 2 3" xfId="17453" xr:uid="{00000000-0005-0000-0000-0000DD2F0000}"/>
    <cellStyle name="Comma 2 51 2 2 4" xfId="17454" xr:uid="{00000000-0005-0000-0000-0000DE2F0000}"/>
    <cellStyle name="Comma 2 51 2 3" xfId="17455" xr:uid="{00000000-0005-0000-0000-0000DF2F0000}"/>
    <cellStyle name="Comma 2 51 2 3 2" xfId="17456" xr:uid="{00000000-0005-0000-0000-0000E02F0000}"/>
    <cellStyle name="Comma 2 51 2 4" xfId="17457" xr:uid="{00000000-0005-0000-0000-0000E12F0000}"/>
    <cellStyle name="Comma 2 51 2 5" xfId="17458" xr:uid="{00000000-0005-0000-0000-0000E22F0000}"/>
    <cellStyle name="Comma 2 51 2 6" xfId="17459" xr:uid="{00000000-0005-0000-0000-0000E32F0000}"/>
    <cellStyle name="Comma 2 52" xfId="2098" xr:uid="{00000000-0005-0000-0000-0000E42F0000}"/>
    <cellStyle name="Comma 2 52 2" xfId="2099" xr:uid="{00000000-0005-0000-0000-0000E52F0000}"/>
    <cellStyle name="Comma 2 52 2 2" xfId="17460" xr:uid="{00000000-0005-0000-0000-0000E62F0000}"/>
    <cellStyle name="Comma 2 52 2 2 2" xfId="17461" xr:uid="{00000000-0005-0000-0000-0000E72F0000}"/>
    <cellStyle name="Comma 2 52 2 2 3" xfId="17462" xr:uid="{00000000-0005-0000-0000-0000E82F0000}"/>
    <cellStyle name="Comma 2 52 2 2 4" xfId="17463" xr:uid="{00000000-0005-0000-0000-0000E92F0000}"/>
    <cellStyle name="Comma 2 52 2 3" xfId="17464" xr:uid="{00000000-0005-0000-0000-0000EA2F0000}"/>
    <cellStyle name="Comma 2 52 2 3 2" xfId="17465" xr:uid="{00000000-0005-0000-0000-0000EB2F0000}"/>
    <cellStyle name="Comma 2 52 2 4" xfId="17466" xr:uid="{00000000-0005-0000-0000-0000EC2F0000}"/>
    <cellStyle name="Comma 2 52 2 5" xfId="17467" xr:uid="{00000000-0005-0000-0000-0000ED2F0000}"/>
    <cellStyle name="Comma 2 52 2 6" xfId="17468" xr:uid="{00000000-0005-0000-0000-0000EE2F0000}"/>
    <cellStyle name="Comma 2 53" xfId="2100" xr:uid="{00000000-0005-0000-0000-0000EF2F0000}"/>
    <cellStyle name="Comma 2 53 2" xfId="2101" xr:uid="{00000000-0005-0000-0000-0000F02F0000}"/>
    <cellStyle name="Comma 2 53 2 2" xfId="17469" xr:uid="{00000000-0005-0000-0000-0000F12F0000}"/>
    <cellStyle name="Comma 2 53 2 2 2" xfId="17470" xr:uid="{00000000-0005-0000-0000-0000F22F0000}"/>
    <cellStyle name="Comma 2 53 2 2 3" xfId="17471" xr:uid="{00000000-0005-0000-0000-0000F32F0000}"/>
    <cellStyle name="Comma 2 53 2 2 4" xfId="17472" xr:uid="{00000000-0005-0000-0000-0000F42F0000}"/>
    <cellStyle name="Comma 2 53 2 3" xfId="17473" xr:uid="{00000000-0005-0000-0000-0000F52F0000}"/>
    <cellStyle name="Comma 2 53 2 3 2" xfId="17474" xr:uid="{00000000-0005-0000-0000-0000F62F0000}"/>
    <cellStyle name="Comma 2 53 2 4" xfId="17475" xr:uid="{00000000-0005-0000-0000-0000F72F0000}"/>
    <cellStyle name="Comma 2 53 2 5" xfId="17476" xr:uid="{00000000-0005-0000-0000-0000F82F0000}"/>
    <cellStyle name="Comma 2 53 2 6" xfId="17477" xr:uid="{00000000-0005-0000-0000-0000F92F0000}"/>
    <cellStyle name="Comma 2 54" xfId="2102" xr:uid="{00000000-0005-0000-0000-0000FA2F0000}"/>
    <cellStyle name="Comma 2 54 2" xfId="2103" xr:uid="{00000000-0005-0000-0000-0000FB2F0000}"/>
    <cellStyle name="Comma 2 54 2 2" xfId="17478" xr:uid="{00000000-0005-0000-0000-0000FC2F0000}"/>
    <cellStyle name="Comma 2 54 2 2 2" xfId="17479" xr:uid="{00000000-0005-0000-0000-0000FD2F0000}"/>
    <cellStyle name="Comma 2 54 2 2 3" xfId="17480" xr:uid="{00000000-0005-0000-0000-0000FE2F0000}"/>
    <cellStyle name="Comma 2 54 2 2 4" xfId="17481" xr:uid="{00000000-0005-0000-0000-0000FF2F0000}"/>
    <cellStyle name="Comma 2 54 2 3" xfId="17482" xr:uid="{00000000-0005-0000-0000-000000300000}"/>
    <cellStyle name="Comma 2 54 2 3 2" xfId="17483" xr:uid="{00000000-0005-0000-0000-000001300000}"/>
    <cellStyle name="Comma 2 54 2 4" xfId="17484" xr:uid="{00000000-0005-0000-0000-000002300000}"/>
    <cellStyle name="Comma 2 54 2 5" xfId="17485" xr:uid="{00000000-0005-0000-0000-000003300000}"/>
    <cellStyle name="Comma 2 54 2 6" xfId="17486" xr:uid="{00000000-0005-0000-0000-000004300000}"/>
    <cellStyle name="Comma 2 55" xfId="2104" xr:uid="{00000000-0005-0000-0000-000005300000}"/>
    <cellStyle name="Comma 2 55 2" xfId="2105" xr:uid="{00000000-0005-0000-0000-000006300000}"/>
    <cellStyle name="Comma 2 55 2 2" xfId="17487" xr:uid="{00000000-0005-0000-0000-000007300000}"/>
    <cellStyle name="Comma 2 55 2 2 2" xfId="17488" xr:uid="{00000000-0005-0000-0000-000008300000}"/>
    <cellStyle name="Comma 2 55 2 2 3" xfId="17489" xr:uid="{00000000-0005-0000-0000-000009300000}"/>
    <cellStyle name="Comma 2 55 2 2 4" xfId="17490" xr:uid="{00000000-0005-0000-0000-00000A300000}"/>
    <cellStyle name="Comma 2 55 2 3" xfId="17491" xr:uid="{00000000-0005-0000-0000-00000B300000}"/>
    <cellStyle name="Comma 2 55 2 3 2" xfId="17492" xr:uid="{00000000-0005-0000-0000-00000C300000}"/>
    <cellStyle name="Comma 2 55 2 4" xfId="17493" xr:uid="{00000000-0005-0000-0000-00000D300000}"/>
    <cellStyle name="Comma 2 55 2 5" xfId="17494" xr:uid="{00000000-0005-0000-0000-00000E300000}"/>
    <cellStyle name="Comma 2 55 2 6" xfId="17495" xr:uid="{00000000-0005-0000-0000-00000F300000}"/>
    <cellStyle name="Comma 2 56" xfId="2106" xr:uid="{00000000-0005-0000-0000-000010300000}"/>
    <cellStyle name="Comma 2 56 2" xfId="2107" xr:uid="{00000000-0005-0000-0000-000011300000}"/>
    <cellStyle name="Comma 2 56 2 2" xfId="17496" xr:uid="{00000000-0005-0000-0000-000012300000}"/>
    <cellStyle name="Comma 2 56 2 2 2" xfId="17497" xr:uid="{00000000-0005-0000-0000-000013300000}"/>
    <cellStyle name="Comma 2 56 2 2 3" xfId="17498" xr:uid="{00000000-0005-0000-0000-000014300000}"/>
    <cellStyle name="Comma 2 56 2 2 4" xfId="17499" xr:uid="{00000000-0005-0000-0000-000015300000}"/>
    <cellStyle name="Comma 2 56 2 3" xfId="17500" xr:uid="{00000000-0005-0000-0000-000016300000}"/>
    <cellStyle name="Comma 2 56 2 3 2" xfId="17501" xr:uid="{00000000-0005-0000-0000-000017300000}"/>
    <cellStyle name="Comma 2 56 2 4" xfId="17502" xr:uid="{00000000-0005-0000-0000-000018300000}"/>
    <cellStyle name="Comma 2 56 2 5" xfId="17503" xr:uid="{00000000-0005-0000-0000-000019300000}"/>
    <cellStyle name="Comma 2 56 2 6" xfId="17504" xr:uid="{00000000-0005-0000-0000-00001A300000}"/>
    <cellStyle name="Comma 2 57" xfId="2108" xr:uid="{00000000-0005-0000-0000-00001B300000}"/>
    <cellStyle name="Comma 2 57 2" xfId="2109" xr:uid="{00000000-0005-0000-0000-00001C300000}"/>
    <cellStyle name="Comma 2 57 2 2" xfId="17505" xr:uid="{00000000-0005-0000-0000-00001D300000}"/>
    <cellStyle name="Comma 2 57 2 2 2" xfId="17506" xr:uid="{00000000-0005-0000-0000-00001E300000}"/>
    <cellStyle name="Comma 2 57 2 2 3" xfId="17507" xr:uid="{00000000-0005-0000-0000-00001F300000}"/>
    <cellStyle name="Comma 2 57 2 2 4" xfId="17508" xr:uid="{00000000-0005-0000-0000-000020300000}"/>
    <cellStyle name="Comma 2 57 2 3" xfId="17509" xr:uid="{00000000-0005-0000-0000-000021300000}"/>
    <cellStyle name="Comma 2 57 2 3 2" xfId="17510" xr:uid="{00000000-0005-0000-0000-000022300000}"/>
    <cellStyle name="Comma 2 57 2 4" xfId="17511" xr:uid="{00000000-0005-0000-0000-000023300000}"/>
    <cellStyle name="Comma 2 57 2 5" xfId="17512" xr:uid="{00000000-0005-0000-0000-000024300000}"/>
    <cellStyle name="Comma 2 57 2 6" xfId="17513" xr:uid="{00000000-0005-0000-0000-000025300000}"/>
    <cellStyle name="Comma 2 58" xfId="2110" xr:uid="{00000000-0005-0000-0000-000026300000}"/>
    <cellStyle name="Comma 2 58 2" xfId="2111" xr:uid="{00000000-0005-0000-0000-000027300000}"/>
    <cellStyle name="Comma 2 58 2 2" xfId="17514" xr:uid="{00000000-0005-0000-0000-000028300000}"/>
    <cellStyle name="Comma 2 58 2 2 2" xfId="17515" xr:uid="{00000000-0005-0000-0000-000029300000}"/>
    <cellStyle name="Comma 2 58 2 2 3" xfId="17516" xr:uid="{00000000-0005-0000-0000-00002A300000}"/>
    <cellStyle name="Comma 2 58 2 2 4" xfId="17517" xr:uid="{00000000-0005-0000-0000-00002B300000}"/>
    <cellStyle name="Comma 2 58 2 3" xfId="17518" xr:uid="{00000000-0005-0000-0000-00002C300000}"/>
    <cellStyle name="Comma 2 58 2 3 2" xfId="17519" xr:uid="{00000000-0005-0000-0000-00002D300000}"/>
    <cellStyle name="Comma 2 58 2 4" xfId="17520" xr:uid="{00000000-0005-0000-0000-00002E300000}"/>
    <cellStyle name="Comma 2 58 2 5" xfId="17521" xr:uid="{00000000-0005-0000-0000-00002F300000}"/>
    <cellStyle name="Comma 2 58 2 6" xfId="17522" xr:uid="{00000000-0005-0000-0000-000030300000}"/>
    <cellStyle name="Comma 2 59" xfId="2112" xr:uid="{00000000-0005-0000-0000-000031300000}"/>
    <cellStyle name="Comma 2 59 2" xfId="2113" xr:uid="{00000000-0005-0000-0000-000032300000}"/>
    <cellStyle name="Comma 2 59 2 2" xfId="17523" xr:uid="{00000000-0005-0000-0000-000033300000}"/>
    <cellStyle name="Comma 2 59 2 2 2" xfId="17524" xr:uid="{00000000-0005-0000-0000-000034300000}"/>
    <cellStyle name="Comma 2 59 2 2 3" xfId="17525" xr:uid="{00000000-0005-0000-0000-000035300000}"/>
    <cellStyle name="Comma 2 59 2 2 4" xfId="17526" xr:uid="{00000000-0005-0000-0000-000036300000}"/>
    <cellStyle name="Comma 2 59 2 3" xfId="17527" xr:uid="{00000000-0005-0000-0000-000037300000}"/>
    <cellStyle name="Comma 2 59 2 3 2" xfId="17528" xr:uid="{00000000-0005-0000-0000-000038300000}"/>
    <cellStyle name="Comma 2 59 2 4" xfId="17529" xr:uid="{00000000-0005-0000-0000-000039300000}"/>
    <cellStyle name="Comma 2 59 2 5" xfId="17530" xr:uid="{00000000-0005-0000-0000-00003A300000}"/>
    <cellStyle name="Comma 2 59 2 6" xfId="17531" xr:uid="{00000000-0005-0000-0000-00003B300000}"/>
    <cellStyle name="Comma 2 6" xfId="2114" xr:uid="{00000000-0005-0000-0000-00003C300000}"/>
    <cellStyle name="Comma 2 6 10" xfId="2115" xr:uid="{00000000-0005-0000-0000-00003D300000}"/>
    <cellStyle name="Comma 2 6 10 2" xfId="2116" xr:uid="{00000000-0005-0000-0000-00003E300000}"/>
    <cellStyle name="Comma 2 6 10 2 2" xfId="17532" xr:uid="{00000000-0005-0000-0000-00003F300000}"/>
    <cellStyle name="Comma 2 6 10 2 2 2" xfId="17533" xr:uid="{00000000-0005-0000-0000-000040300000}"/>
    <cellStyle name="Comma 2 6 10 2 2 3" xfId="17534" xr:uid="{00000000-0005-0000-0000-000041300000}"/>
    <cellStyle name="Comma 2 6 10 2 2 4" xfId="17535" xr:uid="{00000000-0005-0000-0000-000042300000}"/>
    <cellStyle name="Comma 2 6 10 2 3" xfId="17536" xr:uid="{00000000-0005-0000-0000-000043300000}"/>
    <cellStyle name="Comma 2 6 10 2 3 2" xfId="17537" xr:uid="{00000000-0005-0000-0000-000044300000}"/>
    <cellStyle name="Comma 2 6 10 2 4" xfId="17538" xr:uid="{00000000-0005-0000-0000-000045300000}"/>
    <cellStyle name="Comma 2 6 10 2 5" xfId="17539" xr:uid="{00000000-0005-0000-0000-000046300000}"/>
    <cellStyle name="Comma 2 6 10 2 6" xfId="17540" xr:uid="{00000000-0005-0000-0000-000047300000}"/>
    <cellStyle name="Comma 2 6 11" xfId="2117" xr:uid="{00000000-0005-0000-0000-000048300000}"/>
    <cellStyle name="Comma 2 6 11 2" xfId="2118" xr:uid="{00000000-0005-0000-0000-000049300000}"/>
    <cellStyle name="Comma 2 6 11 2 2" xfId="17541" xr:uid="{00000000-0005-0000-0000-00004A300000}"/>
    <cellStyle name="Comma 2 6 11 2 2 2" xfId="17542" xr:uid="{00000000-0005-0000-0000-00004B300000}"/>
    <cellStyle name="Comma 2 6 11 2 2 3" xfId="17543" xr:uid="{00000000-0005-0000-0000-00004C300000}"/>
    <cellStyle name="Comma 2 6 11 2 2 4" xfId="17544" xr:uid="{00000000-0005-0000-0000-00004D300000}"/>
    <cellStyle name="Comma 2 6 11 2 3" xfId="17545" xr:uid="{00000000-0005-0000-0000-00004E300000}"/>
    <cellStyle name="Comma 2 6 11 2 3 2" xfId="17546" xr:uid="{00000000-0005-0000-0000-00004F300000}"/>
    <cellStyle name="Comma 2 6 11 2 4" xfId="17547" xr:uid="{00000000-0005-0000-0000-000050300000}"/>
    <cellStyle name="Comma 2 6 11 2 5" xfId="17548" xr:uid="{00000000-0005-0000-0000-000051300000}"/>
    <cellStyle name="Comma 2 6 11 2 6" xfId="17549" xr:uid="{00000000-0005-0000-0000-000052300000}"/>
    <cellStyle name="Comma 2 6 12" xfId="2119" xr:uid="{00000000-0005-0000-0000-000053300000}"/>
    <cellStyle name="Comma 2 6 12 2" xfId="2120" xr:uid="{00000000-0005-0000-0000-000054300000}"/>
    <cellStyle name="Comma 2 6 12 2 2" xfId="17550" xr:uid="{00000000-0005-0000-0000-000055300000}"/>
    <cellStyle name="Comma 2 6 12 2 2 2" xfId="17551" xr:uid="{00000000-0005-0000-0000-000056300000}"/>
    <cellStyle name="Comma 2 6 12 2 2 3" xfId="17552" xr:uid="{00000000-0005-0000-0000-000057300000}"/>
    <cellStyle name="Comma 2 6 12 2 2 4" xfId="17553" xr:uid="{00000000-0005-0000-0000-000058300000}"/>
    <cellStyle name="Comma 2 6 12 2 3" xfId="17554" xr:uid="{00000000-0005-0000-0000-000059300000}"/>
    <cellStyle name="Comma 2 6 12 2 3 2" xfId="17555" xr:uid="{00000000-0005-0000-0000-00005A300000}"/>
    <cellStyle name="Comma 2 6 12 2 4" xfId="17556" xr:uid="{00000000-0005-0000-0000-00005B300000}"/>
    <cellStyle name="Comma 2 6 12 2 5" xfId="17557" xr:uid="{00000000-0005-0000-0000-00005C300000}"/>
    <cellStyle name="Comma 2 6 12 2 6" xfId="17558" xr:uid="{00000000-0005-0000-0000-00005D300000}"/>
    <cellStyle name="Comma 2 6 13" xfId="2121" xr:uid="{00000000-0005-0000-0000-00005E300000}"/>
    <cellStyle name="Comma 2 6 13 2" xfId="2122" xr:uid="{00000000-0005-0000-0000-00005F300000}"/>
    <cellStyle name="Comma 2 6 13 2 2" xfId="17559" xr:uid="{00000000-0005-0000-0000-000060300000}"/>
    <cellStyle name="Comma 2 6 13 2 2 2" xfId="17560" xr:uid="{00000000-0005-0000-0000-000061300000}"/>
    <cellStyle name="Comma 2 6 13 2 2 3" xfId="17561" xr:uid="{00000000-0005-0000-0000-000062300000}"/>
    <cellStyle name="Comma 2 6 13 2 2 4" xfId="17562" xr:uid="{00000000-0005-0000-0000-000063300000}"/>
    <cellStyle name="Comma 2 6 13 2 3" xfId="17563" xr:uid="{00000000-0005-0000-0000-000064300000}"/>
    <cellStyle name="Comma 2 6 13 2 3 2" xfId="17564" xr:uid="{00000000-0005-0000-0000-000065300000}"/>
    <cellStyle name="Comma 2 6 13 2 4" xfId="17565" xr:uid="{00000000-0005-0000-0000-000066300000}"/>
    <cellStyle name="Comma 2 6 13 2 5" xfId="17566" xr:uid="{00000000-0005-0000-0000-000067300000}"/>
    <cellStyle name="Comma 2 6 13 2 6" xfId="17567" xr:uid="{00000000-0005-0000-0000-000068300000}"/>
    <cellStyle name="Comma 2 6 14" xfId="2123" xr:uid="{00000000-0005-0000-0000-000069300000}"/>
    <cellStyle name="Comma 2 6 14 2" xfId="2124" xr:uid="{00000000-0005-0000-0000-00006A300000}"/>
    <cellStyle name="Comma 2 6 14 2 2" xfId="17568" xr:uid="{00000000-0005-0000-0000-00006B300000}"/>
    <cellStyle name="Comma 2 6 14 2 2 2" xfId="17569" xr:uid="{00000000-0005-0000-0000-00006C300000}"/>
    <cellStyle name="Comma 2 6 14 2 2 3" xfId="17570" xr:uid="{00000000-0005-0000-0000-00006D300000}"/>
    <cellStyle name="Comma 2 6 14 2 2 4" xfId="17571" xr:uid="{00000000-0005-0000-0000-00006E300000}"/>
    <cellStyle name="Comma 2 6 14 2 3" xfId="17572" xr:uid="{00000000-0005-0000-0000-00006F300000}"/>
    <cellStyle name="Comma 2 6 14 2 3 2" xfId="17573" xr:uid="{00000000-0005-0000-0000-000070300000}"/>
    <cellStyle name="Comma 2 6 14 2 4" xfId="17574" xr:uid="{00000000-0005-0000-0000-000071300000}"/>
    <cellStyle name="Comma 2 6 14 2 5" xfId="17575" xr:uid="{00000000-0005-0000-0000-000072300000}"/>
    <cellStyle name="Comma 2 6 14 2 6" xfId="17576" xr:uid="{00000000-0005-0000-0000-000073300000}"/>
    <cellStyle name="Comma 2 6 15" xfId="2125" xr:uid="{00000000-0005-0000-0000-000074300000}"/>
    <cellStyle name="Comma 2 6 15 2" xfId="2126" xr:uid="{00000000-0005-0000-0000-000075300000}"/>
    <cellStyle name="Comma 2 6 15 2 2" xfId="17577" xr:uid="{00000000-0005-0000-0000-000076300000}"/>
    <cellStyle name="Comma 2 6 15 2 2 2" xfId="17578" xr:uid="{00000000-0005-0000-0000-000077300000}"/>
    <cellStyle name="Comma 2 6 15 2 2 3" xfId="17579" xr:uid="{00000000-0005-0000-0000-000078300000}"/>
    <cellStyle name="Comma 2 6 15 2 2 4" xfId="17580" xr:uid="{00000000-0005-0000-0000-000079300000}"/>
    <cellStyle name="Comma 2 6 15 2 3" xfId="17581" xr:uid="{00000000-0005-0000-0000-00007A300000}"/>
    <cellStyle name="Comma 2 6 15 2 3 2" xfId="17582" xr:uid="{00000000-0005-0000-0000-00007B300000}"/>
    <cellStyle name="Comma 2 6 15 2 4" xfId="17583" xr:uid="{00000000-0005-0000-0000-00007C300000}"/>
    <cellStyle name="Comma 2 6 15 2 5" xfId="17584" xr:uid="{00000000-0005-0000-0000-00007D300000}"/>
    <cellStyle name="Comma 2 6 15 2 6" xfId="17585" xr:uid="{00000000-0005-0000-0000-00007E300000}"/>
    <cellStyle name="Comma 2 6 16" xfId="2127" xr:uid="{00000000-0005-0000-0000-00007F300000}"/>
    <cellStyle name="Comma 2 6 16 2" xfId="2128" xr:uid="{00000000-0005-0000-0000-000080300000}"/>
    <cellStyle name="Comma 2 6 16 2 2" xfId="17586" xr:uid="{00000000-0005-0000-0000-000081300000}"/>
    <cellStyle name="Comma 2 6 16 2 2 2" xfId="17587" xr:uid="{00000000-0005-0000-0000-000082300000}"/>
    <cellStyle name="Comma 2 6 16 2 2 3" xfId="17588" xr:uid="{00000000-0005-0000-0000-000083300000}"/>
    <cellStyle name="Comma 2 6 16 2 2 4" xfId="17589" xr:uid="{00000000-0005-0000-0000-000084300000}"/>
    <cellStyle name="Comma 2 6 16 2 3" xfId="17590" xr:uid="{00000000-0005-0000-0000-000085300000}"/>
    <cellStyle name="Comma 2 6 16 2 3 2" xfId="17591" xr:uid="{00000000-0005-0000-0000-000086300000}"/>
    <cellStyle name="Comma 2 6 16 2 4" xfId="17592" xr:uid="{00000000-0005-0000-0000-000087300000}"/>
    <cellStyle name="Comma 2 6 16 2 5" xfId="17593" xr:uid="{00000000-0005-0000-0000-000088300000}"/>
    <cellStyle name="Comma 2 6 16 2 6" xfId="17594" xr:uid="{00000000-0005-0000-0000-000089300000}"/>
    <cellStyle name="Comma 2 6 17" xfId="2129" xr:uid="{00000000-0005-0000-0000-00008A300000}"/>
    <cellStyle name="Comma 2 6 17 2" xfId="2130" xr:uid="{00000000-0005-0000-0000-00008B300000}"/>
    <cellStyle name="Comma 2 6 17 2 2" xfId="17595" xr:uid="{00000000-0005-0000-0000-00008C300000}"/>
    <cellStyle name="Comma 2 6 17 2 2 2" xfId="17596" xr:uid="{00000000-0005-0000-0000-00008D300000}"/>
    <cellStyle name="Comma 2 6 17 2 2 3" xfId="17597" xr:uid="{00000000-0005-0000-0000-00008E300000}"/>
    <cellStyle name="Comma 2 6 17 2 2 4" xfId="17598" xr:uid="{00000000-0005-0000-0000-00008F300000}"/>
    <cellStyle name="Comma 2 6 17 2 3" xfId="17599" xr:uid="{00000000-0005-0000-0000-000090300000}"/>
    <cellStyle name="Comma 2 6 17 2 3 2" xfId="17600" xr:uid="{00000000-0005-0000-0000-000091300000}"/>
    <cellStyle name="Comma 2 6 17 2 4" xfId="17601" xr:uid="{00000000-0005-0000-0000-000092300000}"/>
    <cellStyle name="Comma 2 6 17 2 5" xfId="17602" xr:uid="{00000000-0005-0000-0000-000093300000}"/>
    <cellStyle name="Comma 2 6 17 2 6" xfId="17603" xr:uid="{00000000-0005-0000-0000-000094300000}"/>
    <cellStyle name="Comma 2 6 18" xfId="2131" xr:uid="{00000000-0005-0000-0000-000095300000}"/>
    <cellStyle name="Comma 2 6 18 2" xfId="2132" xr:uid="{00000000-0005-0000-0000-000096300000}"/>
    <cellStyle name="Comma 2 6 18 2 2" xfId="17604" xr:uid="{00000000-0005-0000-0000-000097300000}"/>
    <cellStyle name="Comma 2 6 18 2 2 2" xfId="17605" xr:uid="{00000000-0005-0000-0000-000098300000}"/>
    <cellStyle name="Comma 2 6 18 2 2 3" xfId="17606" xr:uid="{00000000-0005-0000-0000-000099300000}"/>
    <cellStyle name="Comma 2 6 18 2 2 4" xfId="17607" xr:uid="{00000000-0005-0000-0000-00009A300000}"/>
    <cellStyle name="Comma 2 6 18 2 3" xfId="17608" xr:uid="{00000000-0005-0000-0000-00009B300000}"/>
    <cellStyle name="Comma 2 6 18 2 3 2" xfId="17609" xr:uid="{00000000-0005-0000-0000-00009C300000}"/>
    <cellStyle name="Comma 2 6 18 2 4" xfId="17610" xr:uid="{00000000-0005-0000-0000-00009D300000}"/>
    <cellStyle name="Comma 2 6 18 2 5" xfId="17611" xr:uid="{00000000-0005-0000-0000-00009E300000}"/>
    <cellStyle name="Comma 2 6 18 2 6" xfId="17612" xr:uid="{00000000-0005-0000-0000-00009F300000}"/>
    <cellStyle name="Comma 2 6 19" xfId="2133" xr:uid="{00000000-0005-0000-0000-0000A0300000}"/>
    <cellStyle name="Comma 2 6 19 2" xfId="2134" xr:uid="{00000000-0005-0000-0000-0000A1300000}"/>
    <cellStyle name="Comma 2 6 19 2 2" xfId="17613" xr:uid="{00000000-0005-0000-0000-0000A2300000}"/>
    <cellStyle name="Comma 2 6 19 2 2 2" xfId="17614" xr:uid="{00000000-0005-0000-0000-0000A3300000}"/>
    <cellStyle name="Comma 2 6 19 2 2 3" xfId="17615" xr:uid="{00000000-0005-0000-0000-0000A4300000}"/>
    <cellStyle name="Comma 2 6 19 2 2 4" xfId="17616" xr:uid="{00000000-0005-0000-0000-0000A5300000}"/>
    <cellStyle name="Comma 2 6 19 2 3" xfId="17617" xr:uid="{00000000-0005-0000-0000-0000A6300000}"/>
    <cellStyle name="Comma 2 6 19 2 3 2" xfId="17618" xr:uid="{00000000-0005-0000-0000-0000A7300000}"/>
    <cellStyle name="Comma 2 6 19 2 4" xfId="17619" xr:uid="{00000000-0005-0000-0000-0000A8300000}"/>
    <cellStyle name="Comma 2 6 19 2 5" xfId="17620" xr:uid="{00000000-0005-0000-0000-0000A9300000}"/>
    <cellStyle name="Comma 2 6 19 2 6" xfId="17621" xr:uid="{00000000-0005-0000-0000-0000AA300000}"/>
    <cellStyle name="Comma 2 6 2" xfId="2135" xr:uid="{00000000-0005-0000-0000-0000AB300000}"/>
    <cellStyle name="Comma 2 6 2 2" xfId="2136" xr:uid="{00000000-0005-0000-0000-0000AC300000}"/>
    <cellStyle name="Comma 2 6 2 2 2" xfId="17622" xr:uid="{00000000-0005-0000-0000-0000AD300000}"/>
    <cellStyle name="Comma 2 6 2 2 2 2" xfId="17623" xr:uid="{00000000-0005-0000-0000-0000AE300000}"/>
    <cellStyle name="Comma 2 6 2 2 2 3" xfId="17624" xr:uid="{00000000-0005-0000-0000-0000AF300000}"/>
    <cellStyle name="Comma 2 6 2 2 2 4" xfId="17625" xr:uid="{00000000-0005-0000-0000-0000B0300000}"/>
    <cellStyle name="Comma 2 6 2 2 3" xfId="17626" xr:uid="{00000000-0005-0000-0000-0000B1300000}"/>
    <cellStyle name="Comma 2 6 2 2 3 2" xfId="17627" xr:uid="{00000000-0005-0000-0000-0000B2300000}"/>
    <cellStyle name="Comma 2 6 2 2 4" xfId="17628" xr:uid="{00000000-0005-0000-0000-0000B3300000}"/>
    <cellStyle name="Comma 2 6 2 2 5" xfId="17629" xr:uid="{00000000-0005-0000-0000-0000B4300000}"/>
    <cellStyle name="Comma 2 6 2 2 6" xfId="17630" xr:uid="{00000000-0005-0000-0000-0000B5300000}"/>
    <cellStyle name="Comma 2 6 20" xfId="2137" xr:uid="{00000000-0005-0000-0000-0000B6300000}"/>
    <cellStyle name="Comma 2 6 20 2" xfId="2138" xr:uid="{00000000-0005-0000-0000-0000B7300000}"/>
    <cellStyle name="Comma 2 6 20 2 2" xfId="17631" xr:uid="{00000000-0005-0000-0000-0000B8300000}"/>
    <cellStyle name="Comma 2 6 20 2 2 2" xfId="17632" xr:uid="{00000000-0005-0000-0000-0000B9300000}"/>
    <cellStyle name="Comma 2 6 20 2 2 3" xfId="17633" xr:uid="{00000000-0005-0000-0000-0000BA300000}"/>
    <cellStyle name="Comma 2 6 20 2 2 4" xfId="17634" xr:uid="{00000000-0005-0000-0000-0000BB300000}"/>
    <cellStyle name="Comma 2 6 20 2 3" xfId="17635" xr:uid="{00000000-0005-0000-0000-0000BC300000}"/>
    <cellStyle name="Comma 2 6 20 2 3 2" xfId="17636" xr:uid="{00000000-0005-0000-0000-0000BD300000}"/>
    <cellStyle name="Comma 2 6 20 2 4" xfId="17637" xr:uid="{00000000-0005-0000-0000-0000BE300000}"/>
    <cellStyle name="Comma 2 6 20 2 5" xfId="17638" xr:uid="{00000000-0005-0000-0000-0000BF300000}"/>
    <cellStyle name="Comma 2 6 20 2 6" xfId="17639" xr:uid="{00000000-0005-0000-0000-0000C0300000}"/>
    <cellStyle name="Comma 2 6 20 3" xfId="2139" xr:uid="{00000000-0005-0000-0000-0000C1300000}"/>
    <cellStyle name="Comma 2 6 20 3 2" xfId="17640" xr:uid="{00000000-0005-0000-0000-0000C2300000}"/>
    <cellStyle name="Comma 2 6 20 4" xfId="17641" xr:uid="{00000000-0005-0000-0000-0000C3300000}"/>
    <cellStyle name="Comma 2 6 21" xfId="2140" xr:uid="{00000000-0005-0000-0000-0000C4300000}"/>
    <cellStyle name="Comma 2 6 21 2" xfId="2141" xr:uid="{00000000-0005-0000-0000-0000C5300000}"/>
    <cellStyle name="Comma 2 6 21 2 2" xfId="17642" xr:uid="{00000000-0005-0000-0000-0000C6300000}"/>
    <cellStyle name="Comma 2 6 21 3" xfId="17643" xr:uid="{00000000-0005-0000-0000-0000C7300000}"/>
    <cellStyle name="Comma 2 6 22" xfId="2142" xr:uid="{00000000-0005-0000-0000-0000C8300000}"/>
    <cellStyle name="Comma 2 6 22 2" xfId="17644" xr:uid="{00000000-0005-0000-0000-0000C9300000}"/>
    <cellStyle name="Comma 2 6 23" xfId="2143" xr:uid="{00000000-0005-0000-0000-0000CA300000}"/>
    <cellStyle name="Comma 2 6 24" xfId="2144" xr:uid="{00000000-0005-0000-0000-0000CB300000}"/>
    <cellStyle name="Comma 2 6 25" xfId="17645" xr:uid="{00000000-0005-0000-0000-0000CC300000}"/>
    <cellStyle name="Comma 2 6 25 2" xfId="17646" xr:uid="{00000000-0005-0000-0000-0000CD300000}"/>
    <cellStyle name="Comma 2 6 3" xfId="2145" xr:uid="{00000000-0005-0000-0000-0000CE300000}"/>
    <cellStyle name="Comma 2 6 3 2" xfId="2146" xr:uid="{00000000-0005-0000-0000-0000CF300000}"/>
    <cellStyle name="Comma 2 6 3 2 2" xfId="17647" xr:uid="{00000000-0005-0000-0000-0000D0300000}"/>
    <cellStyle name="Comma 2 6 3 2 2 2" xfId="17648" xr:uid="{00000000-0005-0000-0000-0000D1300000}"/>
    <cellStyle name="Comma 2 6 3 2 2 3" xfId="17649" xr:uid="{00000000-0005-0000-0000-0000D2300000}"/>
    <cellStyle name="Comma 2 6 3 2 2 4" xfId="17650" xr:uid="{00000000-0005-0000-0000-0000D3300000}"/>
    <cellStyle name="Comma 2 6 3 2 3" xfId="17651" xr:uid="{00000000-0005-0000-0000-0000D4300000}"/>
    <cellStyle name="Comma 2 6 3 2 3 2" xfId="17652" xr:uid="{00000000-0005-0000-0000-0000D5300000}"/>
    <cellStyle name="Comma 2 6 3 2 4" xfId="17653" xr:uid="{00000000-0005-0000-0000-0000D6300000}"/>
    <cellStyle name="Comma 2 6 3 2 5" xfId="17654" xr:uid="{00000000-0005-0000-0000-0000D7300000}"/>
    <cellStyle name="Comma 2 6 3 2 6" xfId="17655" xr:uid="{00000000-0005-0000-0000-0000D8300000}"/>
    <cellStyle name="Comma 2 6 4" xfId="2147" xr:uid="{00000000-0005-0000-0000-0000D9300000}"/>
    <cellStyle name="Comma 2 6 4 2" xfId="2148" xr:uid="{00000000-0005-0000-0000-0000DA300000}"/>
    <cellStyle name="Comma 2 6 4 2 2" xfId="17656" xr:uid="{00000000-0005-0000-0000-0000DB300000}"/>
    <cellStyle name="Comma 2 6 4 2 2 2" xfId="17657" xr:uid="{00000000-0005-0000-0000-0000DC300000}"/>
    <cellStyle name="Comma 2 6 4 2 2 3" xfId="17658" xr:uid="{00000000-0005-0000-0000-0000DD300000}"/>
    <cellStyle name="Comma 2 6 4 2 2 4" xfId="17659" xr:uid="{00000000-0005-0000-0000-0000DE300000}"/>
    <cellStyle name="Comma 2 6 4 2 3" xfId="17660" xr:uid="{00000000-0005-0000-0000-0000DF300000}"/>
    <cellStyle name="Comma 2 6 4 2 3 2" xfId="17661" xr:uid="{00000000-0005-0000-0000-0000E0300000}"/>
    <cellStyle name="Comma 2 6 4 2 4" xfId="17662" xr:uid="{00000000-0005-0000-0000-0000E1300000}"/>
    <cellStyle name="Comma 2 6 4 2 5" xfId="17663" xr:uid="{00000000-0005-0000-0000-0000E2300000}"/>
    <cellStyle name="Comma 2 6 4 2 6" xfId="17664" xr:uid="{00000000-0005-0000-0000-0000E3300000}"/>
    <cellStyle name="Comma 2 6 5" xfId="2149" xr:uid="{00000000-0005-0000-0000-0000E4300000}"/>
    <cellStyle name="Comma 2 6 5 2" xfId="2150" xr:uid="{00000000-0005-0000-0000-0000E5300000}"/>
    <cellStyle name="Comma 2 6 5 2 2" xfId="17665" xr:uid="{00000000-0005-0000-0000-0000E6300000}"/>
    <cellStyle name="Comma 2 6 5 2 2 2" xfId="17666" xr:uid="{00000000-0005-0000-0000-0000E7300000}"/>
    <cellStyle name="Comma 2 6 5 2 2 3" xfId="17667" xr:uid="{00000000-0005-0000-0000-0000E8300000}"/>
    <cellStyle name="Comma 2 6 5 2 2 4" xfId="17668" xr:uid="{00000000-0005-0000-0000-0000E9300000}"/>
    <cellStyle name="Comma 2 6 5 2 3" xfId="17669" xr:uid="{00000000-0005-0000-0000-0000EA300000}"/>
    <cellStyle name="Comma 2 6 5 2 3 2" xfId="17670" xr:uid="{00000000-0005-0000-0000-0000EB300000}"/>
    <cellStyle name="Comma 2 6 5 2 4" xfId="17671" xr:uid="{00000000-0005-0000-0000-0000EC300000}"/>
    <cellStyle name="Comma 2 6 5 2 5" xfId="17672" xr:uid="{00000000-0005-0000-0000-0000ED300000}"/>
    <cellStyle name="Comma 2 6 5 2 6" xfId="17673" xr:uid="{00000000-0005-0000-0000-0000EE300000}"/>
    <cellStyle name="Comma 2 6 6" xfId="2151" xr:uid="{00000000-0005-0000-0000-0000EF300000}"/>
    <cellStyle name="Comma 2 6 6 2" xfId="2152" xr:uid="{00000000-0005-0000-0000-0000F0300000}"/>
    <cellStyle name="Comma 2 6 6 2 2" xfId="17674" xr:uid="{00000000-0005-0000-0000-0000F1300000}"/>
    <cellStyle name="Comma 2 6 6 2 2 2" xfId="17675" xr:uid="{00000000-0005-0000-0000-0000F2300000}"/>
    <cellStyle name="Comma 2 6 6 2 2 3" xfId="17676" xr:uid="{00000000-0005-0000-0000-0000F3300000}"/>
    <cellStyle name="Comma 2 6 6 2 2 4" xfId="17677" xr:uid="{00000000-0005-0000-0000-0000F4300000}"/>
    <cellStyle name="Comma 2 6 6 2 3" xfId="17678" xr:uid="{00000000-0005-0000-0000-0000F5300000}"/>
    <cellStyle name="Comma 2 6 6 2 3 2" xfId="17679" xr:uid="{00000000-0005-0000-0000-0000F6300000}"/>
    <cellStyle name="Comma 2 6 6 2 4" xfId="17680" xr:uid="{00000000-0005-0000-0000-0000F7300000}"/>
    <cellStyle name="Comma 2 6 6 2 5" xfId="17681" xr:uid="{00000000-0005-0000-0000-0000F8300000}"/>
    <cellStyle name="Comma 2 6 6 2 6" xfId="17682" xr:uid="{00000000-0005-0000-0000-0000F9300000}"/>
    <cellStyle name="Comma 2 6 7" xfId="2153" xr:uid="{00000000-0005-0000-0000-0000FA300000}"/>
    <cellStyle name="Comma 2 6 7 2" xfId="2154" xr:uid="{00000000-0005-0000-0000-0000FB300000}"/>
    <cellStyle name="Comma 2 6 7 2 2" xfId="17683" xr:uid="{00000000-0005-0000-0000-0000FC300000}"/>
    <cellStyle name="Comma 2 6 7 2 2 2" xfId="17684" xr:uid="{00000000-0005-0000-0000-0000FD300000}"/>
    <cellStyle name="Comma 2 6 7 2 2 3" xfId="17685" xr:uid="{00000000-0005-0000-0000-0000FE300000}"/>
    <cellStyle name="Comma 2 6 7 2 2 4" xfId="17686" xr:uid="{00000000-0005-0000-0000-0000FF300000}"/>
    <cellStyle name="Comma 2 6 7 2 3" xfId="17687" xr:uid="{00000000-0005-0000-0000-000000310000}"/>
    <cellStyle name="Comma 2 6 7 2 3 2" xfId="17688" xr:uid="{00000000-0005-0000-0000-000001310000}"/>
    <cellStyle name="Comma 2 6 7 2 4" xfId="17689" xr:uid="{00000000-0005-0000-0000-000002310000}"/>
    <cellStyle name="Comma 2 6 7 2 5" xfId="17690" xr:uid="{00000000-0005-0000-0000-000003310000}"/>
    <cellStyle name="Comma 2 6 7 2 6" xfId="17691" xr:uid="{00000000-0005-0000-0000-000004310000}"/>
    <cellStyle name="Comma 2 6 8" xfId="2155" xr:uid="{00000000-0005-0000-0000-000005310000}"/>
    <cellStyle name="Comma 2 6 8 2" xfId="2156" xr:uid="{00000000-0005-0000-0000-000006310000}"/>
    <cellStyle name="Comma 2 6 8 2 2" xfId="17692" xr:uid="{00000000-0005-0000-0000-000007310000}"/>
    <cellStyle name="Comma 2 6 8 2 2 2" xfId="17693" xr:uid="{00000000-0005-0000-0000-000008310000}"/>
    <cellStyle name="Comma 2 6 8 2 2 3" xfId="17694" xr:uid="{00000000-0005-0000-0000-000009310000}"/>
    <cellStyle name="Comma 2 6 8 2 2 4" xfId="17695" xr:uid="{00000000-0005-0000-0000-00000A310000}"/>
    <cellStyle name="Comma 2 6 8 2 3" xfId="17696" xr:uid="{00000000-0005-0000-0000-00000B310000}"/>
    <cellStyle name="Comma 2 6 8 2 3 2" xfId="17697" xr:uid="{00000000-0005-0000-0000-00000C310000}"/>
    <cellStyle name="Comma 2 6 8 2 4" xfId="17698" xr:uid="{00000000-0005-0000-0000-00000D310000}"/>
    <cellStyle name="Comma 2 6 8 2 5" xfId="17699" xr:uid="{00000000-0005-0000-0000-00000E310000}"/>
    <cellStyle name="Comma 2 6 8 2 6" xfId="17700" xr:uid="{00000000-0005-0000-0000-00000F310000}"/>
    <cellStyle name="Comma 2 6 9" xfId="2157" xr:uid="{00000000-0005-0000-0000-000010310000}"/>
    <cellStyle name="Comma 2 6 9 2" xfId="2158" xr:uid="{00000000-0005-0000-0000-000011310000}"/>
    <cellStyle name="Comma 2 6 9 2 2" xfId="17701" xr:uid="{00000000-0005-0000-0000-000012310000}"/>
    <cellStyle name="Comma 2 6 9 2 2 2" xfId="17702" xr:uid="{00000000-0005-0000-0000-000013310000}"/>
    <cellStyle name="Comma 2 6 9 2 2 3" xfId="17703" xr:uid="{00000000-0005-0000-0000-000014310000}"/>
    <cellStyle name="Comma 2 6 9 2 2 4" xfId="17704" xr:uid="{00000000-0005-0000-0000-000015310000}"/>
    <cellStyle name="Comma 2 6 9 2 3" xfId="17705" xr:uid="{00000000-0005-0000-0000-000016310000}"/>
    <cellStyle name="Comma 2 6 9 2 3 2" xfId="17706" xr:uid="{00000000-0005-0000-0000-000017310000}"/>
    <cellStyle name="Comma 2 6 9 2 4" xfId="17707" xr:uid="{00000000-0005-0000-0000-000018310000}"/>
    <cellStyle name="Comma 2 6 9 2 5" xfId="17708" xr:uid="{00000000-0005-0000-0000-000019310000}"/>
    <cellStyle name="Comma 2 6 9 2 6" xfId="17709" xr:uid="{00000000-0005-0000-0000-00001A310000}"/>
    <cellStyle name="Comma 2 60" xfId="2159" xr:uid="{00000000-0005-0000-0000-00001B310000}"/>
    <cellStyle name="Comma 2 60 2" xfId="2160" xr:uid="{00000000-0005-0000-0000-00001C310000}"/>
    <cellStyle name="Comma 2 60 2 2" xfId="17710" xr:uid="{00000000-0005-0000-0000-00001D310000}"/>
    <cellStyle name="Comma 2 60 2 2 2" xfId="17711" xr:uid="{00000000-0005-0000-0000-00001E310000}"/>
    <cellStyle name="Comma 2 60 2 2 3" xfId="17712" xr:uid="{00000000-0005-0000-0000-00001F310000}"/>
    <cellStyle name="Comma 2 60 2 2 4" xfId="17713" xr:uid="{00000000-0005-0000-0000-000020310000}"/>
    <cellStyle name="Comma 2 60 2 3" xfId="17714" xr:uid="{00000000-0005-0000-0000-000021310000}"/>
    <cellStyle name="Comma 2 60 2 3 2" xfId="17715" xr:uid="{00000000-0005-0000-0000-000022310000}"/>
    <cellStyle name="Comma 2 60 2 4" xfId="17716" xr:uid="{00000000-0005-0000-0000-000023310000}"/>
    <cellStyle name="Comma 2 60 2 5" xfId="17717" xr:uid="{00000000-0005-0000-0000-000024310000}"/>
    <cellStyle name="Comma 2 60 2 6" xfId="17718" xr:uid="{00000000-0005-0000-0000-000025310000}"/>
    <cellStyle name="Comma 2 61" xfId="2161" xr:uid="{00000000-0005-0000-0000-000026310000}"/>
    <cellStyle name="Comma 2 61 2" xfId="2162" xr:uid="{00000000-0005-0000-0000-000027310000}"/>
    <cellStyle name="Comma 2 61 2 2" xfId="17719" xr:uid="{00000000-0005-0000-0000-000028310000}"/>
    <cellStyle name="Comma 2 61 2 2 2" xfId="17720" xr:uid="{00000000-0005-0000-0000-000029310000}"/>
    <cellStyle name="Comma 2 61 2 2 3" xfId="17721" xr:uid="{00000000-0005-0000-0000-00002A310000}"/>
    <cellStyle name="Comma 2 61 2 2 4" xfId="17722" xr:uid="{00000000-0005-0000-0000-00002B310000}"/>
    <cellStyle name="Comma 2 61 2 3" xfId="17723" xr:uid="{00000000-0005-0000-0000-00002C310000}"/>
    <cellStyle name="Comma 2 61 2 3 2" xfId="17724" xr:uid="{00000000-0005-0000-0000-00002D310000}"/>
    <cellStyle name="Comma 2 61 2 4" xfId="17725" xr:uid="{00000000-0005-0000-0000-00002E310000}"/>
    <cellStyle name="Comma 2 61 2 5" xfId="17726" xr:uid="{00000000-0005-0000-0000-00002F310000}"/>
    <cellStyle name="Comma 2 61 2 6" xfId="17727" xr:uid="{00000000-0005-0000-0000-000030310000}"/>
    <cellStyle name="Comma 2 62" xfId="2163" xr:uid="{00000000-0005-0000-0000-000031310000}"/>
    <cellStyle name="Comma 2 62 2" xfId="2164" xr:uid="{00000000-0005-0000-0000-000032310000}"/>
    <cellStyle name="Comma 2 62 2 2" xfId="17728" xr:uid="{00000000-0005-0000-0000-000033310000}"/>
    <cellStyle name="Comma 2 62 2 2 2" xfId="17729" xr:uid="{00000000-0005-0000-0000-000034310000}"/>
    <cellStyle name="Comma 2 62 2 2 3" xfId="17730" xr:uid="{00000000-0005-0000-0000-000035310000}"/>
    <cellStyle name="Comma 2 62 2 2 4" xfId="17731" xr:uid="{00000000-0005-0000-0000-000036310000}"/>
    <cellStyle name="Comma 2 62 2 3" xfId="17732" xr:uid="{00000000-0005-0000-0000-000037310000}"/>
    <cellStyle name="Comma 2 62 2 3 2" xfId="17733" xr:uid="{00000000-0005-0000-0000-000038310000}"/>
    <cellStyle name="Comma 2 62 2 4" xfId="17734" xr:uid="{00000000-0005-0000-0000-000039310000}"/>
    <cellStyle name="Comma 2 62 2 5" xfId="17735" xr:uid="{00000000-0005-0000-0000-00003A310000}"/>
    <cellStyle name="Comma 2 62 2 6" xfId="17736" xr:uid="{00000000-0005-0000-0000-00003B310000}"/>
    <cellStyle name="Comma 2 63" xfId="2165" xr:uid="{00000000-0005-0000-0000-00003C310000}"/>
    <cellStyle name="Comma 2 63 2" xfId="2166" xr:uid="{00000000-0005-0000-0000-00003D310000}"/>
    <cellStyle name="Comma 2 63 2 2" xfId="17737" xr:uid="{00000000-0005-0000-0000-00003E310000}"/>
    <cellStyle name="Comma 2 63 2 2 2" xfId="17738" xr:uid="{00000000-0005-0000-0000-00003F310000}"/>
    <cellStyle name="Comma 2 63 2 2 3" xfId="17739" xr:uid="{00000000-0005-0000-0000-000040310000}"/>
    <cellStyle name="Comma 2 63 2 2 4" xfId="17740" xr:uid="{00000000-0005-0000-0000-000041310000}"/>
    <cellStyle name="Comma 2 63 2 3" xfId="17741" xr:uid="{00000000-0005-0000-0000-000042310000}"/>
    <cellStyle name="Comma 2 63 2 3 2" xfId="17742" xr:uid="{00000000-0005-0000-0000-000043310000}"/>
    <cellStyle name="Comma 2 63 2 4" xfId="17743" xr:uid="{00000000-0005-0000-0000-000044310000}"/>
    <cellStyle name="Comma 2 63 2 5" xfId="17744" xr:uid="{00000000-0005-0000-0000-000045310000}"/>
    <cellStyle name="Comma 2 63 2 6" xfId="17745" xr:uid="{00000000-0005-0000-0000-000046310000}"/>
    <cellStyle name="Comma 2 64" xfId="2167" xr:uid="{00000000-0005-0000-0000-000047310000}"/>
    <cellStyle name="Comma 2 64 2" xfId="2168" xr:uid="{00000000-0005-0000-0000-000048310000}"/>
    <cellStyle name="Comma 2 64 2 2" xfId="17746" xr:uid="{00000000-0005-0000-0000-000049310000}"/>
    <cellStyle name="Comma 2 64 2 2 2" xfId="17747" xr:uid="{00000000-0005-0000-0000-00004A310000}"/>
    <cellStyle name="Comma 2 64 2 2 3" xfId="17748" xr:uid="{00000000-0005-0000-0000-00004B310000}"/>
    <cellStyle name="Comma 2 64 2 2 4" xfId="17749" xr:uid="{00000000-0005-0000-0000-00004C310000}"/>
    <cellStyle name="Comma 2 64 2 3" xfId="17750" xr:uid="{00000000-0005-0000-0000-00004D310000}"/>
    <cellStyle name="Comma 2 64 2 3 2" xfId="17751" xr:uid="{00000000-0005-0000-0000-00004E310000}"/>
    <cellStyle name="Comma 2 64 2 4" xfId="17752" xr:uid="{00000000-0005-0000-0000-00004F310000}"/>
    <cellStyle name="Comma 2 64 2 5" xfId="17753" xr:uid="{00000000-0005-0000-0000-000050310000}"/>
    <cellStyle name="Comma 2 64 2 6" xfId="17754" xr:uid="{00000000-0005-0000-0000-000051310000}"/>
    <cellStyle name="Comma 2 65" xfId="2169" xr:uid="{00000000-0005-0000-0000-000052310000}"/>
    <cellStyle name="Comma 2 65 2" xfId="2170" xr:uid="{00000000-0005-0000-0000-000053310000}"/>
    <cellStyle name="Comma 2 65 2 2" xfId="17755" xr:uid="{00000000-0005-0000-0000-000054310000}"/>
    <cellStyle name="Comma 2 65 2 2 2" xfId="17756" xr:uid="{00000000-0005-0000-0000-000055310000}"/>
    <cellStyle name="Comma 2 65 2 2 3" xfId="17757" xr:uid="{00000000-0005-0000-0000-000056310000}"/>
    <cellStyle name="Comma 2 65 2 2 4" xfId="17758" xr:uid="{00000000-0005-0000-0000-000057310000}"/>
    <cellStyle name="Comma 2 65 2 3" xfId="17759" xr:uid="{00000000-0005-0000-0000-000058310000}"/>
    <cellStyle name="Comma 2 65 2 3 2" xfId="17760" xr:uid="{00000000-0005-0000-0000-000059310000}"/>
    <cellStyle name="Comma 2 65 2 4" xfId="17761" xr:uid="{00000000-0005-0000-0000-00005A310000}"/>
    <cellStyle name="Comma 2 65 2 5" xfId="17762" xr:uid="{00000000-0005-0000-0000-00005B310000}"/>
    <cellStyle name="Comma 2 65 2 6" xfId="17763" xr:uid="{00000000-0005-0000-0000-00005C310000}"/>
    <cellStyle name="Comma 2 66" xfId="2171" xr:uid="{00000000-0005-0000-0000-00005D310000}"/>
    <cellStyle name="Comma 2 66 2" xfId="2172" xr:uid="{00000000-0005-0000-0000-00005E310000}"/>
    <cellStyle name="Comma 2 66 2 2" xfId="17764" xr:uid="{00000000-0005-0000-0000-00005F310000}"/>
    <cellStyle name="Comma 2 66 2 2 2" xfId="17765" xr:uid="{00000000-0005-0000-0000-000060310000}"/>
    <cellStyle name="Comma 2 66 2 2 3" xfId="17766" xr:uid="{00000000-0005-0000-0000-000061310000}"/>
    <cellStyle name="Comma 2 66 2 2 4" xfId="17767" xr:uid="{00000000-0005-0000-0000-000062310000}"/>
    <cellStyle name="Comma 2 66 2 3" xfId="17768" xr:uid="{00000000-0005-0000-0000-000063310000}"/>
    <cellStyle name="Comma 2 66 2 3 2" xfId="17769" xr:uid="{00000000-0005-0000-0000-000064310000}"/>
    <cellStyle name="Comma 2 66 2 4" xfId="17770" xr:uid="{00000000-0005-0000-0000-000065310000}"/>
    <cellStyle name="Comma 2 66 2 5" xfId="17771" xr:uid="{00000000-0005-0000-0000-000066310000}"/>
    <cellStyle name="Comma 2 66 2 6" xfId="17772" xr:uid="{00000000-0005-0000-0000-000067310000}"/>
    <cellStyle name="Comma 2 67" xfId="2173" xr:uid="{00000000-0005-0000-0000-000068310000}"/>
    <cellStyle name="Comma 2 67 2" xfId="2174" xr:uid="{00000000-0005-0000-0000-000069310000}"/>
    <cellStyle name="Comma 2 67 2 2" xfId="17773" xr:uid="{00000000-0005-0000-0000-00006A310000}"/>
    <cellStyle name="Comma 2 67 2 2 2" xfId="17774" xr:uid="{00000000-0005-0000-0000-00006B310000}"/>
    <cellStyle name="Comma 2 67 2 2 3" xfId="17775" xr:uid="{00000000-0005-0000-0000-00006C310000}"/>
    <cellStyle name="Comma 2 67 2 2 4" xfId="17776" xr:uid="{00000000-0005-0000-0000-00006D310000}"/>
    <cellStyle name="Comma 2 67 2 3" xfId="17777" xr:uid="{00000000-0005-0000-0000-00006E310000}"/>
    <cellStyle name="Comma 2 67 2 3 2" xfId="17778" xr:uid="{00000000-0005-0000-0000-00006F310000}"/>
    <cellStyle name="Comma 2 67 2 4" xfId="17779" xr:uid="{00000000-0005-0000-0000-000070310000}"/>
    <cellStyle name="Comma 2 67 2 5" xfId="17780" xr:uid="{00000000-0005-0000-0000-000071310000}"/>
    <cellStyle name="Comma 2 67 2 6" xfId="17781" xr:uid="{00000000-0005-0000-0000-000072310000}"/>
    <cellStyle name="Comma 2 68" xfId="2175" xr:uid="{00000000-0005-0000-0000-000073310000}"/>
    <cellStyle name="Comma 2 68 2" xfId="2176" xr:uid="{00000000-0005-0000-0000-000074310000}"/>
    <cellStyle name="Comma 2 68 2 2" xfId="17782" xr:uid="{00000000-0005-0000-0000-000075310000}"/>
    <cellStyle name="Comma 2 68 2 2 2" xfId="17783" xr:uid="{00000000-0005-0000-0000-000076310000}"/>
    <cellStyle name="Comma 2 68 2 2 3" xfId="17784" xr:uid="{00000000-0005-0000-0000-000077310000}"/>
    <cellStyle name="Comma 2 68 2 2 4" xfId="17785" xr:uid="{00000000-0005-0000-0000-000078310000}"/>
    <cellStyle name="Comma 2 68 2 3" xfId="17786" xr:uid="{00000000-0005-0000-0000-000079310000}"/>
    <cellStyle name="Comma 2 68 2 3 2" xfId="17787" xr:uid="{00000000-0005-0000-0000-00007A310000}"/>
    <cellStyle name="Comma 2 68 2 4" xfId="17788" xr:uid="{00000000-0005-0000-0000-00007B310000}"/>
    <cellStyle name="Comma 2 68 2 5" xfId="17789" xr:uid="{00000000-0005-0000-0000-00007C310000}"/>
    <cellStyle name="Comma 2 68 2 6" xfId="17790" xr:uid="{00000000-0005-0000-0000-00007D310000}"/>
    <cellStyle name="Comma 2 69" xfId="2177" xr:uid="{00000000-0005-0000-0000-00007E310000}"/>
    <cellStyle name="Comma 2 69 2" xfId="2178" xr:uid="{00000000-0005-0000-0000-00007F310000}"/>
    <cellStyle name="Comma 2 69 2 2" xfId="17791" xr:uid="{00000000-0005-0000-0000-000080310000}"/>
    <cellStyle name="Comma 2 69 2 2 2" xfId="17792" xr:uid="{00000000-0005-0000-0000-000081310000}"/>
    <cellStyle name="Comma 2 69 2 2 3" xfId="17793" xr:uid="{00000000-0005-0000-0000-000082310000}"/>
    <cellStyle name="Comma 2 69 2 2 4" xfId="17794" xr:uid="{00000000-0005-0000-0000-000083310000}"/>
    <cellStyle name="Comma 2 69 2 3" xfId="17795" xr:uid="{00000000-0005-0000-0000-000084310000}"/>
    <cellStyle name="Comma 2 69 2 3 2" xfId="17796" xr:uid="{00000000-0005-0000-0000-000085310000}"/>
    <cellStyle name="Comma 2 69 2 4" xfId="17797" xr:uid="{00000000-0005-0000-0000-000086310000}"/>
    <cellStyle name="Comma 2 69 2 5" xfId="17798" xr:uid="{00000000-0005-0000-0000-000087310000}"/>
    <cellStyle name="Comma 2 69 2 6" xfId="17799" xr:uid="{00000000-0005-0000-0000-000088310000}"/>
    <cellStyle name="Comma 2 7" xfId="2179" xr:uid="{00000000-0005-0000-0000-000089310000}"/>
    <cellStyle name="Comma 2 7 2" xfId="2180" xr:uid="{00000000-0005-0000-0000-00008A310000}"/>
    <cellStyle name="Comma 2 7 2 2" xfId="2181" xr:uid="{00000000-0005-0000-0000-00008B310000}"/>
    <cellStyle name="Comma 2 7 2 2 2" xfId="17800" xr:uid="{00000000-0005-0000-0000-00008C310000}"/>
    <cellStyle name="Comma 2 7 2 3" xfId="17801" xr:uid="{00000000-0005-0000-0000-00008D310000}"/>
    <cellStyle name="Comma 2 7 3" xfId="2182" xr:uid="{00000000-0005-0000-0000-00008E310000}"/>
    <cellStyle name="Comma 2 7 3 2" xfId="17802" xr:uid="{00000000-0005-0000-0000-00008F310000}"/>
    <cellStyle name="Comma 2 7 3 3" xfId="17803" xr:uid="{00000000-0005-0000-0000-000090310000}"/>
    <cellStyle name="Comma 2 7 4" xfId="2183" xr:uid="{00000000-0005-0000-0000-000091310000}"/>
    <cellStyle name="Comma 2 7 4 2" xfId="17804" xr:uid="{00000000-0005-0000-0000-000092310000}"/>
    <cellStyle name="Comma 2 7 5" xfId="2184" xr:uid="{00000000-0005-0000-0000-000093310000}"/>
    <cellStyle name="Comma 2 7 6" xfId="2185" xr:uid="{00000000-0005-0000-0000-000094310000}"/>
    <cellStyle name="Comma 2 7 7" xfId="17805" xr:uid="{00000000-0005-0000-0000-000095310000}"/>
    <cellStyle name="Comma 2 7 7 2" xfId="17806" xr:uid="{00000000-0005-0000-0000-000096310000}"/>
    <cellStyle name="Comma 2 70" xfId="2186" xr:uid="{00000000-0005-0000-0000-000097310000}"/>
    <cellStyle name="Comma 2 70 2" xfId="2187" xr:uid="{00000000-0005-0000-0000-000098310000}"/>
    <cellStyle name="Comma 2 70 2 2" xfId="17807" xr:uid="{00000000-0005-0000-0000-000099310000}"/>
    <cellStyle name="Comma 2 70 2 2 2" xfId="17808" xr:uid="{00000000-0005-0000-0000-00009A310000}"/>
    <cellStyle name="Comma 2 70 2 2 3" xfId="17809" xr:uid="{00000000-0005-0000-0000-00009B310000}"/>
    <cellStyle name="Comma 2 70 2 2 4" xfId="17810" xr:uid="{00000000-0005-0000-0000-00009C310000}"/>
    <cellStyle name="Comma 2 70 2 3" xfId="17811" xr:uid="{00000000-0005-0000-0000-00009D310000}"/>
    <cellStyle name="Comma 2 70 2 3 2" xfId="17812" xr:uid="{00000000-0005-0000-0000-00009E310000}"/>
    <cellStyle name="Comma 2 70 2 4" xfId="17813" xr:uid="{00000000-0005-0000-0000-00009F310000}"/>
    <cellStyle name="Comma 2 70 2 5" xfId="17814" xr:uid="{00000000-0005-0000-0000-0000A0310000}"/>
    <cellStyle name="Comma 2 70 2 6" xfId="17815" xr:uid="{00000000-0005-0000-0000-0000A1310000}"/>
    <cellStyle name="Comma 2 71" xfId="2188" xr:uid="{00000000-0005-0000-0000-0000A2310000}"/>
    <cellStyle name="Comma 2 71 2" xfId="2189" xr:uid="{00000000-0005-0000-0000-0000A3310000}"/>
    <cellStyle name="Comma 2 71 2 2" xfId="17816" xr:uid="{00000000-0005-0000-0000-0000A4310000}"/>
    <cellStyle name="Comma 2 71 2 2 2" xfId="17817" xr:uid="{00000000-0005-0000-0000-0000A5310000}"/>
    <cellStyle name="Comma 2 71 2 2 3" xfId="17818" xr:uid="{00000000-0005-0000-0000-0000A6310000}"/>
    <cellStyle name="Comma 2 71 2 2 4" xfId="17819" xr:uid="{00000000-0005-0000-0000-0000A7310000}"/>
    <cellStyle name="Comma 2 71 2 3" xfId="17820" xr:uid="{00000000-0005-0000-0000-0000A8310000}"/>
    <cellStyle name="Comma 2 71 2 3 2" xfId="17821" xr:uid="{00000000-0005-0000-0000-0000A9310000}"/>
    <cellStyle name="Comma 2 71 2 4" xfId="17822" xr:uid="{00000000-0005-0000-0000-0000AA310000}"/>
    <cellStyle name="Comma 2 71 2 5" xfId="17823" xr:uid="{00000000-0005-0000-0000-0000AB310000}"/>
    <cellStyle name="Comma 2 71 2 6" xfId="17824" xr:uid="{00000000-0005-0000-0000-0000AC310000}"/>
    <cellStyle name="Comma 2 72" xfId="2190" xr:uid="{00000000-0005-0000-0000-0000AD310000}"/>
    <cellStyle name="Comma 2 72 2" xfId="2191" xr:uid="{00000000-0005-0000-0000-0000AE310000}"/>
    <cellStyle name="Comma 2 72 2 2" xfId="17825" xr:uid="{00000000-0005-0000-0000-0000AF310000}"/>
    <cellStyle name="Comma 2 72 2 2 2" xfId="17826" xr:uid="{00000000-0005-0000-0000-0000B0310000}"/>
    <cellStyle name="Comma 2 72 2 2 3" xfId="17827" xr:uid="{00000000-0005-0000-0000-0000B1310000}"/>
    <cellStyle name="Comma 2 72 2 2 4" xfId="17828" xr:uid="{00000000-0005-0000-0000-0000B2310000}"/>
    <cellStyle name="Comma 2 72 2 3" xfId="17829" xr:uid="{00000000-0005-0000-0000-0000B3310000}"/>
    <cellStyle name="Comma 2 72 2 3 2" xfId="17830" xr:uid="{00000000-0005-0000-0000-0000B4310000}"/>
    <cellStyle name="Comma 2 72 2 4" xfId="17831" xr:uid="{00000000-0005-0000-0000-0000B5310000}"/>
    <cellStyle name="Comma 2 72 2 5" xfId="17832" xr:uid="{00000000-0005-0000-0000-0000B6310000}"/>
    <cellStyle name="Comma 2 72 2 6" xfId="17833" xr:uid="{00000000-0005-0000-0000-0000B7310000}"/>
    <cellStyle name="Comma 2 73" xfId="2192" xr:uid="{00000000-0005-0000-0000-0000B8310000}"/>
    <cellStyle name="Comma 2 73 2" xfId="2193" xr:uid="{00000000-0005-0000-0000-0000B9310000}"/>
    <cellStyle name="Comma 2 73 2 2" xfId="17834" xr:uid="{00000000-0005-0000-0000-0000BA310000}"/>
    <cellStyle name="Comma 2 73 2 2 2" xfId="17835" xr:uid="{00000000-0005-0000-0000-0000BB310000}"/>
    <cellStyle name="Comma 2 73 2 2 3" xfId="17836" xr:uid="{00000000-0005-0000-0000-0000BC310000}"/>
    <cellStyle name="Comma 2 73 2 2 4" xfId="17837" xr:uid="{00000000-0005-0000-0000-0000BD310000}"/>
    <cellStyle name="Comma 2 73 2 3" xfId="17838" xr:uid="{00000000-0005-0000-0000-0000BE310000}"/>
    <cellStyle name="Comma 2 73 2 3 2" xfId="17839" xr:uid="{00000000-0005-0000-0000-0000BF310000}"/>
    <cellStyle name="Comma 2 73 2 4" xfId="17840" xr:uid="{00000000-0005-0000-0000-0000C0310000}"/>
    <cellStyle name="Comma 2 73 2 5" xfId="17841" xr:uid="{00000000-0005-0000-0000-0000C1310000}"/>
    <cellStyle name="Comma 2 73 2 6" xfId="17842" xr:uid="{00000000-0005-0000-0000-0000C2310000}"/>
    <cellStyle name="Comma 2 74" xfId="2194" xr:uid="{00000000-0005-0000-0000-0000C3310000}"/>
    <cellStyle name="Comma 2 74 2" xfId="2195" xr:uid="{00000000-0005-0000-0000-0000C4310000}"/>
    <cellStyle name="Comma 2 74 2 2" xfId="17843" xr:uid="{00000000-0005-0000-0000-0000C5310000}"/>
    <cellStyle name="Comma 2 74 2 2 2" xfId="17844" xr:uid="{00000000-0005-0000-0000-0000C6310000}"/>
    <cellStyle name="Comma 2 74 2 2 3" xfId="17845" xr:uid="{00000000-0005-0000-0000-0000C7310000}"/>
    <cellStyle name="Comma 2 74 2 2 4" xfId="17846" xr:uid="{00000000-0005-0000-0000-0000C8310000}"/>
    <cellStyle name="Comma 2 74 2 3" xfId="17847" xr:uid="{00000000-0005-0000-0000-0000C9310000}"/>
    <cellStyle name="Comma 2 74 2 3 2" xfId="17848" xr:uid="{00000000-0005-0000-0000-0000CA310000}"/>
    <cellStyle name="Comma 2 74 2 4" xfId="17849" xr:uid="{00000000-0005-0000-0000-0000CB310000}"/>
    <cellStyle name="Comma 2 74 2 5" xfId="17850" xr:uid="{00000000-0005-0000-0000-0000CC310000}"/>
    <cellStyle name="Comma 2 74 2 6" xfId="17851" xr:uid="{00000000-0005-0000-0000-0000CD310000}"/>
    <cellStyle name="Comma 2 75" xfId="2196" xr:uid="{00000000-0005-0000-0000-0000CE310000}"/>
    <cellStyle name="Comma 2 75 2" xfId="2197" xr:uid="{00000000-0005-0000-0000-0000CF310000}"/>
    <cellStyle name="Comma 2 75 2 2" xfId="17852" xr:uid="{00000000-0005-0000-0000-0000D0310000}"/>
    <cellStyle name="Comma 2 75 2 2 2" xfId="17853" xr:uid="{00000000-0005-0000-0000-0000D1310000}"/>
    <cellStyle name="Comma 2 75 2 2 3" xfId="17854" xr:uid="{00000000-0005-0000-0000-0000D2310000}"/>
    <cellStyle name="Comma 2 75 2 2 4" xfId="17855" xr:uid="{00000000-0005-0000-0000-0000D3310000}"/>
    <cellStyle name="Comma 2 75 2 3" xfId="17856" xr:uid="{00000000-0005-0000-0000-0000D4310000}"/>
    <cellStyle name="Comma 2 75 2 3 2" xfId="17857" xr:uid="{00000000-0005-0000-0000-0000D5310000}"/>
    <cellStyle name="Comma 2 75 2 4" xfId="17858" xr:uid="{00000000-0005-0000-0000-0000D6310000}"/>
    <cellStyle name="Comma 2 75 2 5" xfId="17859" xr:uid="{00000000-0005-0000-0000-0000D7310000}"/>
    <cellStyle name="Comma 2 75 2 6" xfId="17860" xr:uid="{00000000-0005-0000-0000-0000D8310000}"/>
    <cellStyle name="Comma 2 76" xfId="2198" xr:uid="{00000000-0005-0000-0000-0000D9310000}"/>
    <cellStyle name="Comma 2 76 2" xfId="2199" xr:uid="{00000000-0005-0000-0000-0000DA310000}"/>
    <cellStyle name="Comma 2 76 2 2" xfId="17861" xr:uid="{00000000-0005-0000-0000-0000DB310000}"/>
    <cellStyle name="Comma 2 76 2 2 2" xfId="17862" xr:uid="{00000000-0005-0000-0000-0000DC310000}"/>
    <cellStyle name="Comma 2 76 2 2 3" xfId="17863" xr:uid="{00000000-0005-0000-0000-0000DD310000}"/>
    <cellStyle name="Comma 2 76 2 2 4" xfId="17864" xr:uid="{00000000-0005-0000-0000-0000DE310000}"/>
    <cellStyle name="Comma 2 76 2 3" xfId="17865" xr:uid="{00000000-0005-0000-0000-0000DF310000}"/>
    <cellStyle name="Comma 2 76 2 3 2" xfId="17866" xr:uid="{00000000-0005-0000-0000-0000E0310000}"/>
    <cellStyle name="Comma 2 76 2 4" xfId="17867" xr:uid="{00000000-0005-0000-0000-0000E1310000}"/>
    <cellStyle name="Comma 2 76 2 5" xfId="17868" xr:uid="{00000000-0005-0000-0000-0000E2310000}"/>
    <cellStyle name="Comma 2 76 2 6" xfId="17869" xr:uid="{00000000-0005-0000-0000-0000E3310000}"/>
    <cellStyle name="Comma 2 77" xfId="2200" xr:uid="{00000000-0005-0000-0000-0000E4310000}"/>
    <cellStyle name="Comma 2 77 2" xfId="2201" xr:uid="{00000000-0005-0000-0000-0000E5310000}"/>
    <cellStyle name="Comma 2 77 2 2" xfId="17870" xr:uid="{00000000-0005-0000-0000-0000E6310000}"/>
    <cellStyle name="Comma 2 77 2 2 2" xfId="17871" xr:uid="{00000000-0005-0000-0000-0000E7310000}"/>
    <cellStyle name="Comma 2 77 2 2 3" xfId="17872" xr:uid="{00000000-0005-0000-0000-0000E8310000}"/>
    <cellStyle name="Comma 2 77 2 2 4" xfId="17873" xr:uid="{00000000-0005-0000-0000-0000E9310000}"/>
    <cellStyle name="Comma 2 77 2 3" xfId="17874" xr:uid="{00000000-0005-0000-0000-0000EA310000}"/>
    <cellStyle name="Comma 2 77 2 3 2" xfId="17875" xr:uid="{00000000-0005-0000-0000-0000EB310000}"/>
    <cellStyle name="Comma 2 77 2 4" xfId="17876" xr:uid="{00000000-0005-0000-0000-0000EC310000}"/>
    <cellStyle name="Comma 2 77 2 5" xfId="17877" xr:uid="{00000000-0005-0000-0000-0000ED310000}"/>
    <cellStyle name="Comma 2 77 2 6" xfId="17878" xr:uid="{00000000-0005-0000-0000-0000EE310000}"/>
    <cellStyle name="Comma 2 78" xfId="2202" xr:uid="{00000000-0005-0000-0000-0000EF310000}"/>
    <cellStyle name="Comma 2 78 2" xfId="2203" xr:uid="{00000000-0005-0000-0000-0000F0310000}"/>
    <cellStyle name="Comma 2 78 2 2" xfId="17879" xr:uid="{00000000-0005-0000-0000-0000F1310000}"/>
    <cellStyle name="Comma 2 78 2 2 2" xfId="17880" xr:uid="{00000000-0005-0000-0000-0000F2310000}"/>
    <cellStyle name="Comma 2 78 2 2 3" xfId="17881" xr:uid="{00000000-0005-0000-0000-0000F3310000}"/>
    <cellStyle name="Comma 2 78 2 2 4" xfId="17882" xr:uid="{00000000-0005-0000-0000-0000F4310000}"/>
    <cellStyle name="Comma 2 78 2 3" xfId="17883" xr:uid="{00000000-0005-0000-0000-0000F5310000}"/>
    <cellStyle name="Comma 2 78 2 3 2" xfId="17884" xr:uid="{00000000-0005-0000-0000-0000F6310000}"/>
    <cellStyle name="Comma 2 78 2 4" xfId="17885" xr:uid="{00000000-0005-0000-0000-0000F7310000}"/>
    <cellStyle name="Comma 2 78 2 5" xfId="17886" xr:uid="{00000000-0005-0000-0000-0000F8310000}"/>
    <cellStyle name="Comma 2 78 2 6" xfId="17887" xr:uid="{00000000-0005-0000-0000-0000F9310000}"/>
    <cellStyle name="Comma 2 79" xfId="2204" xr:uid="{00000000-0005-0000-0000-0000FA310000}"/>
    <cellStyle name="Comma 2 79 2" xfId="2205" xr:uid="{00000000-0005-0000-0000-0000FB310000}"/>
    <cellStyle name="Comma 2 79 2 2" xfId="17888" xr:uid="{00000000-0005-0000-0000-0000FC310000}"/>
    <cellStyle name="Comma 2 79 2 2 2" xfId="17889" xr:uid="{00000000-0005-0000-0000-0000FD310000}"/>
    <cellStyle name="Comma 2 79 2 2 3" xfId="17890" xr:uid="{00000000-0005-0000-0000-0000FE310000}"/>
    <cellStyle name="Comma 2 79 2 2 4" xfId="17891" xr:uid="{00000000-0005-0000-0000-0000FF310000}"/>
    <cellStyle name="Comma 2 79 2 3" xfId="17892" xr:uid="{00000000-0005-0000-0000-000000320000}"/>
    <cellStyle name="Comma 2 79 2 3 2" xfId="17893" xr:uid="{00000000-0005-0000-0000-000001320000}"/>
    <cellStyle name="Comma 2 79 2 4" xfId="17894" xr:uid="{00000000-0005-0000-0000-000002320000}"/>
    <cellStyle name="Comma 2 79 2 5" xfId="17895" xr:uid="{00000000-0005-0000-0000-000003320000}"/>
    <cellStyle name="Comma 2 79 2 6" xfId="17896" xr:uid="{00000000-0005-0000-0000-000004320000}"/>
    <cellStyle name="Comma 2 8" xfId="2206" xr:uid="{00000000-0005-0000-0000-000005320000}"/>
    <cellStyle name="Comma 2 8 2" xfId="2207" xr:uid="{00000000-0005-0000-0000-000006320000}"/>
    <cellStyle name="Comma 2 8 2 2" xfId="2208" xr:uid="{00000000-0005-0000-0000-000007320000}"/>
    <cellStyle name="Comma 2 8 2 2 2" xfId="17897" xr:uid="{00000000-0005-0000-0000-000008320000}"/>
    <cellStyle name="Comma 2 8 2 3" xfId="17898" xr:uid="{00000000-0005-0000-0000-000009320000}"/>
    <cellStyle name="Comma 2 8 3" xfId="2209" xr:uid="{00000000-0005-0000-0000-00000A320000}"/>
    <cellStyle name="Comma 2 8 3 2" xfId="17899" xr:uid="{00000000-0005-0000-0000-00000B320000}"/>
    <cellStyle name="Comma 2 8 3 3" xfId="17900" xr:uid="{00000000-0005-0000-0000-00000C320000}"/>
    <cellStyle name="Comma 2 8 4" xfId="2210" xr:uid="{00000000-0005-0000-0000-00000D320000}"/>
    <cellStyle name="Comma 2 8 4 2" xfId="17901" xr:uid="{00000000-0005-0000-0000-00000E320000}"/>
    <cellStyle name="Comma 2 8 5" xfId="2211" xr:uid="{00000000-0005-0000-0000-00000F320000}"/>
    <cellStyle name="Comma 2 8 6" xfId="2212" xr:uid="{00000000-0005-0000-0000-000010320000}"/>
    <cellStyle name="Comma 2 8 7" xfId="17902" xr:uid="{00000000-0005-0000-0000-000011320000}"/>
    <cellStyle name="Comma 2 8 7 2" xfId="17903" xr:uid="{00000000-0005-0000-0000-000012320000}"/>
    <cellStyle name="Comma 2 80" xfId="2213" xr:uid="{00000000-0005-0000-0000-000013320000}"/>
    <cellStyle name="Comma 2 80 2" xfId="2214" xr:uid="{00000000-0005-0000-0000-000014320000}"/>
    <cellStyle name="Comma 2 80 2 2" xfId="17904" xr:uid="{00000000-0005-0000-0000-000015320000}"/>
    <cellStyle name="Comma 2 80 2 2 2" xfId="17905" xr:uid="{00000000-0005-0000-0000-000016320000}"/>
    <cellStyle name="Comma 2 80 2 2 3" xfId="17906" xr:uid="{00000000-0005-0000-0000-000017320000}"/>
    <cellStyle name="Comma 2 80 2 2 4" xfId="17907" xr:uid="{00000000-0005-0000-0000-000018320000}"/>
    <cellStyle name="Comma 2 80 2 3" xfId="17908" xr:uid="{00000000-0005-0000-0000-000019320000}"/>
    <cellStyle name="Comma 2 80 2 3 2" xfId="17909" xr:uid="{00000000-0005-0000-0000-00001A320000}"/>
    <cellStyle name="Comma 2 80 2 4" xfId="17910" xr:uid="{00000000-0005-0000-0000-00001B320000}"/>
    <cellStyle name="Comma 2 80 2 5" xfId="17911" xr:uid="{00000000-0005-0000-0000-00001C320000}"/>
    <cellStyle name="Comma 2 80 2 6" xfId="17912" xr:uid="{00000000-0005-0000-0000-00001D320000}"/>
    <cellStyle name="Comma 2 81" xfId="2215" xr:uid="{00000000-0005-0000-0000-00001E320000}"/>
    <cellStyle name="Comma 2 81 2" xfId="2216" xr:uid="{00000000-0005-0000-0000-00001F320000}"/>
    <cellStyle name="Comma 2 81 2 2" xfId="17913" xr:uid="{00000000-0005-0000-0000-000020320000}"/>
    <cellStyle name="Comma 2 81 2 2 2" xfId="17914" xr:uid="{00000000-0005-0000-0000-000021320000}"/>
    <cellStyle name="Comma 2 81 2 2 3" xfId="17915" xr:uid="{00000000-0005-0000-0000-000022320000}"/>
    <cellStyle name="Comma 2 81 2 2 4" xfId="17916" xr:uid="{00000000-0005-0000-0000-000023320000}"/>
    <cellStyle name="Comma 2 81 2 3" xfId="17917" xr:uid="{00000000-0005-0000-0000-000024320000}"/>
    <cellStyle name="Comma 2 81 2 3 2" xfId="17918" xr:uid="{00000000-0005-0000-0000-000025320000}"/>
    <cellStyle name="Comma 2 81 2 4" xfId="17919" xr:uid="{00000000-0005-0000-0000-000026320000}"/>
    <cellStyle name="Comma 2 81 2 5" xfId="17920" xr:uid="{00000000-0005-0000-0000-000027320000}"/>
    <cellStyle name="Comma 2 81 2 6" xfId="17921" xr:uid="{00000000-0005-0000-0000-000028320000}"/>
    <cellStyle name="Comma 2 82" xfId="2217" xr:uid="{00000000-0005-0000-0000-000029320000}"/>
    <cellStyle name="Comma 2 82 2" xfId="2218" xr:uid="{00000000-0005-0000-0000-00002A320000}"/>
    <cellStyle name="Comma 2 82 2 2" xfId="17922" xr:uid="{00000000-0005-0000-0000-00002B320000}"/>
    <cellStyle name="Comma 2 82 2 2 2" xfId="17923" xr:uid="{00000000-0005-0000-0000-00002C320000}"/>
    <cellStyle name="Comma 2 82 2 2 3" xfId="17924" xr:uid="{00000000-0005-0000-0000-00002D320000}"/>
    <cellStyle name="Comma 2 82 2 2 4" xfId="17925" xr:uid="{00000000-0005-0000-0000-00002E320000}"/>
    <cellStyle name="Comma 2 82 2 3" xfId="17926" xr:uid="{00000000-0005-0000-0000-00002F320000}"/>
    <cellStyle name="Comma 2 82 2 3 2" xfId="17927" xr:uid="{00000000-0005-0000-0000-000030320000}"/>
    <cellStyle name="Comma 2 82 2 4" xfId="17928" xr:uid="{00000000-0005-0000-0000-000031320000}"/>
    <cellStyle name="Comma 2 82 2 5" xfId="17929" xr:uid="{00000000-0005-0000-0000-000032320000}"/>
    <cellStyle name="Comma 2 82 2 6" xfId="17930" xr:uid="{00000000-0005-0000-0000-000033320000}"/>
    <cellStyle name="Comma 2 83" xfId="2219" xr:uid="{00000000-0005-0000-0000-000034320000}"/>
    <cellStyle name="Comma 2 83 2" xfId="2220" xr:uid="{00000000-0005-0000-0000-000035320000}"/>
    <cellStyle name="Comma 2 83 2 2" xfId="17931" xr:uid="{00000000-0005-0000-0000-000036320000}"/>
    <cellStyle name="Comma 2 83 2 2 2" xfId="17932" xr:uid="{00000000-0005-0000-0000-000037320000}"/>
    <cellStyle name="Comma 2 83 2 2 3" xfId="17933" xr:uid="{00000000-0005-0000-0000-000038320000}"/>
    <cellStyle name="Comma 2 83 2 2 4" xfId="17934" xr:uid="{00000000-0005-0000-0000-000039320000}"/>
    <cellStyle name="Comma 2 83 2 3" xfId="17935" xr:uid="{00000000-0005-0000-0000-00003A320000}"/>
    <cellStyle name="Comma 2 83 2 3 2" xfId="17936" xr:uid="{00000000-0005-0000-0000-00003B320000}"/>
    <cellStyle name="Comma 2 83 2 4" xfId="17937" xr:uid="{00000000-0005-0000-0000-00003C320000}"/>
    <cellStyle name="Comma 2 83 2 5" xfId="17938" xr:uid="{00000000-0005-0000-0000-00003D320000}"/>
    <cellStyle name="Comma 2 83 2 6" xfId="17939" xr:uid="{00000000-0005-0000-0000-00003E320000}"/>
    <cellStyle name="Comma 2 84" xfId="2221" xr:uid="{00000000-0005-0000-0000-00003F320000}"/>
    <cellStyle name="Comma 2 84 2" xfId="2222" xr:uid="{00000000-0005-0000-0000-000040320000}"/>
    <cellStyle name="Comma 2 84 2 2" xfId="17940" xr:uid="{00000000-0005-0000-0000-000041320000}"/>
    <cellStyle name="Comma 2 84 2 2 2" xfId="17941" xr:uid="{00000000-0005-0000-0000-000042320000}"/>
    <cellStyle name="Comma 2 84 2 2 3" xfId="17942" xr:uid="{00000000-0005-0000-0000-000043320000}"/>
    <cellStyle name="Comma 2 84 2 2 4" xfId="17943" xr:uid="{00000000-0005-0000-0000-000044320000}"/>
    <cellStyle name="Comma 2 84 2 3" xfId="17944" xr:uid="{00000000-0005-0000-0000-000045320000}"/>
    <cellStyle name="Comma 2 84 2 3 2" xfId="17945" xr:uid="{00000000-0005-0000-0000-000046320000}"/>
    <cellStyle name="Comma 2 84 2 4" xfId="17946" xr:uid="{00000000-0005-0000-0000-000047320000}"/>
    <cellStyle name="Comma 2 84 2 5" xfId="17947" xr:uid="{00000000-0005-0000-0000-000048320000}"/>
    <cellStyle name="Comma 2 84 2 6" xfId="17948" xr:uid="{00000000-0005-0000-0000-000049320000}"/>
    <cellStyle name="Comma 2 85" xfId="2223" xr:uid="{00000000-0005-0000-0000-00004A320000}"/>
    <cellStyle name="Comma 2 85 2" xfId="2224" xr:uid="{00000000-0005-0000-0000-00004B320000}"/>
    <cellStyle name="Comma 2 85 2 2" xfId="17949" xr:uid="{00000000-0005-0000-0000-00004C320000}"/>
    <cellStyle name="Comma 2 85 2 2 2" xfId="17950" xr:uid="{00000000-0005-0000-0000-00004D320000}"/>
    <cellStyle name="Comma 2 85 2 2 3" xfId="17951" xr:uid="{00000000-0005-0000-0000-00004E320000}"/>
    <cellStyle name="Comma 2 85 2 2 4" xfId="17952" xr:uid="{00000000-0005-0000-0000-00004F320000}"/>
    <cellStyle name="Comma 2 85 2 3" xfId="17953" xr:uid="{00000000-0005-0000-0000-000050320000}"/>
    <cellStyle name="Comma 2 85 2 3 2" xfId="17954" xr:uid="{00000000-0005-0000-0000-000051320000}"/>
    <cellStyle name="Comma 2 85 2 4" xfId="17955" xr:uid="{00000000-0005-0000-0000-000052320000}"/>
    <cellStyle name="Comma 2 85 2 5" xfId="17956" xr:uid="{00000000-0005-0000-0000-000053320000}"/>
    <cellStyle name="Comma 2 85 2 6" xfId="17957" xr:uid="{00000000-0005-0000-0000-000054320000}"/>
    <cellStyle name="Comma 2 86" xfId="2225" xr:uid="{00000000-0005-0000-0000-000055320000}"/>
    <cellStyle name="Comma 2 86 2" xfId="2226" xr:uid="{00000000-0005-0000-0000-000056320000}"/>
    <cellStyle name="Comma 2 86 2 2" xfId="17958" xr:uid="{00000000-0005-0000-0000-000057320000}"/>
    <cellStyle name="Comma 2 86 2 2 2" xfId="17959" xr:uid="{00000000-0005-0000-0000-000058320000}"/>
    <cellStyle name="Comma 2 86 2 2 3" xfId="17960" xr:uid="{00000000-0005-0000-0000-000059320000}"/>
    <cellStyle name="Comma 2 86 2 2 4" xfId="17961" xr:uid="{00000000-0005-0000-0000-00005A320000}"/>
    <cellStyle name="Comma 2 86 2 3" xfId="17962" xr:uid="{00000000-0005-0000-0000-00005B320000}"/>
    <cellStyle name="Comma 2 86 2 3 2" xfId="17963" xr:uid="{00000000-0005-0000-0000-00005C320000}"/>
    <cellStyle name="Comma 2 86 2 4" xfId="17964" xr:uid="{00000000-0005-0000-0000-00005D320000}"/>
    <cellStyle name="Comma 2 86 2 5" xfId="17965" xr:uid="{00000000-0005-0000-0000-00005E320000}"/>
    <cellStyle name="Comma 2 86 2 6" xfId="17966" xr:uid="{00000000-0005-0000-0000-00005F320000}"/>
    <cellStyle name="Comma 2 87" xfId="2227" xr:uid="{00000000-0005-0000-0000-000060320000}"/>
    <cellStyle name="Comma 2 87 2" xfId="2228" xr:uid="{00000000-0005-0000-0000-000061320000}"/>
    <cellStyle name="Comma 2 87 2 2" xfId="17967" xr:uid="{00000000-0005-0000-0000-000062320000}"/>
    <cellStyle name="Comma 2 87 2 2 2" xfId="17968" xr:uid="{00000000-0005-0000-0000-000063320000}"/>
    <cellStyle name="Comma 2 87 2 2 3" xfId="17969" xr:uid="{00000000-0005-0000-0000-000064320000}"/>
    <cellStyle name="Comma 2 87 2 2 4" xfId="17970" xr:uid="{00000000-0005-0000-0000-000065320000}"/>
    <cellStyle name="Comma 2 87 2 3" xfId="17971" xr:uid="{00000000-0005-0000-0000-000066320000}"/>
    <cellStyle name="Comma 2 87 2 3 2" xfId="17972" xr:uid="{00000000-0005-0000-0000-000067320000}"/>
    <cellStyle name="Comma 2 87 2 4" xfId="17973" xr:uid="{00000000-0005-0000-0000-000068320000}"/>
    <cellStyle name="Comma 2 87 2 5" xfId="17974" xr:uid="{00000000-0005-0000-0000-000069320000}"/>
    <cellStyle name="Comma 2 87 2 6" xfId="17975" xr:uid="{00000000-0005-0000-0000-00006A320000}"/>
    <cellStyle name="Comma 2 88" xfId="2229" xr:uid="{00000000-0005-0000-0000-00006B320000}"/>
    <cellStyle name="Comma 2 88 2" xfId="2230" xr:uid="{00000000-0005-0000-0000-00006C320000}"/>
    <cellStyle name="Comma 2 88 2 2" xfId="17976" xr:uid="{00000000-0005-0000-0000-00006D320000}"/>
    <cellStyle name="Comma 2 88 2 2 2" xfId="17977" xr:uid="{00000000-0005-0000-0000-00006E320000}"/>
    <cellStyle name="Comma 2 88 2 2 3" xfId="17978" xr:uid="{00000000-0005-0000-0000-00006F320000}"/>
    <cellStyle name="Comma 2 88 2 2 4" xfId="17979" xr:uid="{00000000-0005-0000-0000-000070320000}"/>
    <cellStyle name="Comma 2 88 2 3" xfId="17980" xr:uid="{00000000-0005-0000-0000-000071320000}"/>
    <cellStyle name="Comma 2 88 2 3 2" xfId="17981" xr:uid="{00000000-0005-0000-0000-000072320000}"/>
    <cellStyle name="Comma 2 88 2 4" xfId="17982" xr:uid="{00000000-0005-0000-0000-000073320000}"/>
    <cellStyle name="Comma 2 88 2 5" xfId="17983" xr:uid="{00000000-0005-0000-0000-000074320000}"/>
    <cellStyle name="Comma 2 88 2 6" xfId="17984" xr:uid="{00000000-0005-0000-0000-000075320000}"/>
    <cellStyle name="Comma 2 89" xfId="2231" xr:uid="{00000000-0005-0000-0000-000076320000}"/>
    <cellStyle name="Comma 2 89 2" xfId="2232" xr:uid="{00000000-0005-0000-0000-000077320000}"/>
    <cellStyle name="Comma 2 89 2 2" xfId="17985" xr:uid="{00000000-0005-0000-0000-000078320000}"/>
    <cellStyle name="Comma 2 89 2 2 2" xfId="17986" xr:uid="{00000000-0005-0000-0000-000079320000}"/>
    <cellStyle name="Comma 2 89 2 2 3" xfId="17987" xr:uid="{00000000-0005-0000-0000-00007A320000}"/>
    <cellStyle name="Comma 2 89 2 2 4" xfId="17988" xr:uid="{00000000-0005-0000-0000-00007B320000}"/>
    <cellStyle name="Comma 2 89 2 3" xfId="17989" xr:uid="{00000000-0005-0000-0000-00007C320000}"/>
    <cellStyle name="Comma 2 89 2 3 2" xfId="17990" xr:uid="{00000000-0005-0000-0000-00007D320000}"/>
    <cellStyle name="Comma 2 89 2 4" xfId="17991" xr:uid="{00000000-0005-0000-0000-00007E320000}"/>
    <cellStyle name="Comma 2 89 2 5" xfId="17992" xr:uid="{00000000-0005-0000-0000-00007F320000}"/>
    <cellStyle name="Comma 2 89 2 6" xfId="17993" xr:uid="{00000000-0005-0000-0000-000080320000}"/>
    <cellStyle name="Comma 2 9" xfId="2233" xr:uid="{00000000-0005-0000-0000-000081320000}"/>
    <cellStyle name="Comma 2 9 2" xfId="2234" xr:uid="{00000000-0005-0000-0000-000082320000}"/>
    <cellStyle name="Comma 2 9 2 2" xfId="2235" xr:uid="{00000000-0005-0000-0000-000083320000}"/>
    <cellStyle name="Comma 2 9 2 2 2" xfId="17994" xr:uid="{00000000-0005-0000-0000-000084320000}"/>
    <cellStyle name="Comma 2 9 2 3" xfId="17995" xr:uid="{00000000-0005-0000-0000-000085320000}"/>
    <cellStyle name="Comma 2 9 3" xfId="2236" xr:uid="{00000000-0005-0000-0000-000086320000}"/>
    <cellStyle name="Comma 2 9 3 2" xfId="17996" xr:uid="{00000000-0005-0000-0000-000087320000}"/>
    <cellStyle name="Comma 2 9 3 3" xfId="17997" xr:uid="{00000000-0005-0000-0000-000088320000}"/>
    <cellStyle name="Comma 2 9 4" xfId="2237" xr:uid="{00000000-0005-0000-0000-000089320000}"/>
    <cellStyle name="Comma 2 9 4 2" xfId="17998" xr:uid="{00000000-0005-0000-0000-00008A320000}"/>
    <cellStyle name="Comma 2 9 5" xfId="2238" xr:uid="{00000000-0005-0000-0000-00008B320000}"/>
    <cellStyle name="Comma 2 9 6" xfId="2239" xr:uid="{00000000-0005-0000-0000-00008C320000}"/>
    <cellStyle name="Comma 2 9 7" xfId="17999" xr:uid="{00000000-0005-0000-0000-00008D320000}"/>
    <cellStyle name="Comma 2 9 7 2" xfId="18000" xr:uid="{00000000-0005-0000-0000-00008E320000}"/>
    <cellStyle name="Comma 2 90" xfId="2240" xr:uid="{00000000-0005-0000-0000-00008F320000}"/>
    <cellStyle name="Comma 2 90 2" xfId="2241" xr:uid="{00000000-0005-0000-0000-000090320000}"/>
    <cellStyle name="Comma 2 90 2 2" xfId="18001" xr:uid="{00000000-0005-0000-0000-000091320000}"/>
    <cellStyle name="Comma 2 90 2 2 2" xfId="18002" xr:uid="{00000000-0005-0000-0000-000092320000}"/>
    <cellStyle name="Comma 2 90 2 2 3" xfId="18003" xr:uid="{00000000-0005-0000-0000-000093320000}"/>
    <cellStyle name="Comma 2 90 2 2 4" xfId="18004" xr:uid="{00000000-0005-0000-0000-000094320000}"/>
    <cellStyle name="Comma 2 90 2 3" xfId="18005" xr:uid="{00000000-0005-0000-0000-000095320000}"/>
    <cellStyle name="Comma 2 90 2 3 2" xfId="18006" xr:uid="{00000000-0005-0000-0000-000096320000}"/>
    <cellStyle name="Comma 2 90 2 4" xfId="18007" xr:uid="{00000000-0005-0000-0000-000097320000}"/>
    <cellStyle name="Comma 2 90 2 5" xfId="18008" xr:uid="{00000000-0005-0000-0000-000098320000}"/>
    <cellStyle name="Comma 2 90 2 6" xfId="18009" xr:uid="{00000000-0005-0000-0000-000099320000}"/>
    <cellStyle name="Comma 2 91" xfId="2242" xr:uid="{00000000-0005-0000-0000-00009A320000}"/>
    <cellStyle name="Comma 2 91 2" xfId="2243" xr:uid="{00000000-0005-0000-0000-00009B320000}"/>
    <cellStyle name="Comma 2 91 2 2" xfId="18010" xr:uid="{00000000-0005-0000-0000-00009C320000}"/>
    <cellStyle name="Comma 2 91 2 2 2" xfId="18011" xr:uid="{00000000-0005-0000-0000-00009D320000}"/>
    <cellStyle name="Comma 2 91 2 2 3" xfId="18012" xr:uid="{00000000-0005-0000-0000-00009E320000}"/>
    <cellStyle name="Comma 2 91 2 2 4" xfId="18013" xr:uid="{00000000-0005-0000-0000-00009F320000}"/>
    <cellStyle name="Comma 2 91 2 3" xfId="18014" xr:uid="{00000000-0005-0000-0000-0000A0320000}"/>
    <cellStyle name="Comma 2 91 2 3 2" xfId="18015" xr:uid="{00000000-0005-0000-0000-0000A1320000}"/>
    <cellStyle name="Comma 2 91 2 4" xfId="18016" xr:uid="{00000000-0005-0000-0000-0000A2320000}"/>
    <cellStyle name="Comma 2 91 2 5" xfId="18017" xr:uid="{00000000-0005-0000-0000-0000A3320000}"/>
    <cellStyle name="Comma 2 91 2 6" xfId="18018" xr:uid="{00000000-0005-0000-0000-0000A4320000}"/>
    <cellStyle name="Comma 2 92" xfId="2244" xr:uid="{00000000-0005-0000-0000-0000A5320000}"/>
    <cellStyle name="Comma 2 92 2" xfId="2245" xr:uid="{00000000-0005-0000-0000-0000A6320000}"/>
    <cellStyle name="Comma 2 92 2 2" xfId="18019" xr:uid="{00000000-0005-0000-0000-0000A7320000}"/>
    <cellStyle name="Comma 2 92 2 2 2" xfId="18020" xr:uid="{00000000-0005-0000-0000-0000A8320000}"/>
    <cellStyle name="Comma 2 92 2 2 3" xfId="18021" xr:uid="{00000000-0005-0000-0000-0000A9320000}"/>
    <cellStyle name="Comma 2 92 2 2 4" xfId="18022" xr:uid="{00000000-0005-0000-0000-0000AA320000}"/>
    <cellStyle name="Comma 2 92 2 3" xfId="18023" xr:uid="{00000000-0005-0000-0000-0000AB320000}"/>
    <cellStyle name="Comma 2 92 2 3 2" xfId="18024" xr:uid="{00000000-0005-0000-0000-0000AC320000}"/>
    <cellStyle name="Comma 2 92 2 4" xfId="18025" xr:uid="{00000000-0005-0000-0000-0000AD320000}"/>
    <cellStyle name="Comma 2 92 2 5" xfId="18026" xr:uid="{00000000-0005-0000-0000-0000AE320000}"/>
    <cellStyle name="Comma 2 92 2 6" xfId="18027" xr:uid="{00000000-0005-0000-0000-0000AF320000}"/>
    <cellStyle name="Comma 2 93" xfId="2246" xr:uid="{00000000-0005-0000-0000-0000B0320000}"/>
    <cellStyle name="Comma 2 93 2" xfId="2247" xr:uid="{00000000-0005-0000-0000-0000B1320000}"/>
    <cellStyle name="Comma 2 93 2 2" xfId="18028" xr:uid="{00000000-0005-0000-0000-0000B2320000}"/>
    <cellStyle name="Comma 2 93 2 2 2" xfId="18029" xr:uid="{00000000-0005-0000-0000-0000B3320000}"/>
    <cellStyle name="Comma 2 93 2 2 3" xfId="18030" xr:uid="{00000000-0005-0000-0000-0000B4320000}"/>
    <cellStyle name="Comma 2 93 2 2 4" xfId="18031" xr:uid="{00000000-0005-0000-0000-0000B5320000}"/>
    <cellStyle name="Comma 2 93 2 3" xfId="18032" xr:uid="{00000000-0005-0000-0000-0000B6320000}"/>
    <cellStyle name="Comma 2 93 2 3 2" xfId="18033" xr:uid="{00000000-0005-0000-0000-0000B7320000}"/>
    <cellStyle name="Comma 2 93 2 4" xfId="18034" xr:uid="{00000000-0005-0000-0000-0000B8320000}"/>
    <cellStyle name="Comma 2 93 2 5" xfId="18035" xr:uid="{00000000-0005-0000-0000-0000B9320000}"/>
    <cellStyle name="Comma 2 93 2 6" xfId="18036" xr:uid="{00000000-0005-0000-0000-0000BA320000}"/>
    <cellStyle name="Comma 2 94" xfId="2248" xr:uid="{00000000-0005-0000-0000-0000BB320000}"/>
    <cellStyle name="Comma 2 94 2" xfId="2249" xr:uid="{00000000-0005-0000-0000-0000BC320000}"/>
    <cellStyle name="Comma 2 94 2 2" xfId="18037" xr:uid="{00000000-0005-0000-0000-0000BD320000}"/>
    <cellStyle name="Comma 2 94 2 2 2" xfId="18038" xr:uid="{00000000-0005-0000-0000-0000BE320000}"/>
    <cellStyle name="Comma 2 94 2 2 3" xfId="18039" xr:uid="{00000000-0005-0000-0000-0000BF320000}"/>
    <cellStyle name="Comma 2 94 2 2 4" xfId="18040" xr:uid="{00000000-0005-0000-0000-0000C0320000}"/>
    <cellStyle name="Comma 2 94 2 3" xfId="18041" xr:uid="{00000000-0005-0000-0000-0000C1320000}"/>
    <cellStyle name="Comma 2 94 2 3 2" xfId="18042" xr:uid="{00000000-0005-0000-0000-0000C2320000}"/>
    <cellStyle name="Comma 2 94 2 4" xfId="18043" xr:uid="{00000000-0005-0000-0000-0000C3320000}"/>
    <cellStyle name="Comma 2 94 2 5" xfId="18044" xr:uid="{00000000-0005-0000-0000-0000C4320000}"/>
    <cellStyle name="Comma 2 94 2 6" xfId="18045" xr:uid="{00000000-0005-0000-0000-0000C5320000}"/>
    <cellStyle name="Comma 2 95" xfId="2250" xr:uid="{00000000-0005-0000-0000-0000C6320000}"/>
    <cellStyle name="Comma 2 95 2" xfId="2251" xr:uid="{00000000-0005-0000-0000-0000C7320000}"/>
    <cellStyle name="Comma 2 95 2 2" xfId="18046" xr:uid="{00000000-0005-0000-0000-0000C8320000}"/>
    <cellStyle name="Comma 2 95 2 2 2" xfId="18047" xr:uid="{00000000-0005-0000-0000-0000C9320000}"/>
    <cellStyle name="Comma 2 95 2 2 3" xfId="18048" xr:uid="{00000000-0005-0000-0000-0000CA320000}"/>
    <cellStyle name="Comma 2 95 2 2 4" xfId="18049" xr:uid="{00000000-0005-0000-0000-0000CB320000}"/>
    <cellStyle name="Comma 2 95 2 3" xfId="18050" xr:uid="{00000000-0005-0000-0000-0000CC320000}"/>
    <cellStyle name="Comma 2 95 2 3 2" xfId="18051" xr:uid="{00000000-0005-0000-0000-0000CD320000}"/>
    <cellStyle name="Comma 2 95 2 4" xfId="18052" xr:uid="{00000000-0005-0000-0000-0000CE320000}"/>
    <cellStyle name="Comma 2 95 2 5" xfId="18053" xr:uid="{00000000-0005-0000-0000-0000CF320000}"/>
    <cellStyle name="Comma 2 95 2 6" xfId="18054" xr:uid="{00000000-0005-0000-0000-0000D0320000}"/>
    <cellStyle name="Comma 2 96" xfId="2252" xr:uid="{00000000-0005-0000-0000-0000D1320000}"/>
    <cellStyle name="Comma 2 96 2" xfId="2253" xr:uid="{00000000-0005-0000-0000-0000D2320000}"/>
    <cellStyle name="Comma 2 96 2 2" xfId="18055" xr:uid="{00000000-0005-0000-0000-0000D3320000}"/>
    <cellStyle name="Comma 2 96 2 2 2" xfId="18056" xr:uid="{00000000-0005-0000-0000-0000D4320000}"/>
    <cellStyle name="Comma 2 96 2 2 3" xfId="18057" xr:uid="{00000000-0005-0000-0000-0000D5320000}"/>
    <cellStyle name="Comma 2 96 2 2 4" xfId="18058" xr:uid="{00000000-0005-0000-0000-0000D6320000}"/>
    <cellStyle name="Comma 2 96 2 3" xfId="18059" xr:uid="{00000000-0005-0000-0000-0000D7320000}"/>
    <cellStyle name="Comma 2 96 2 3 2" xfId="18060" xr:uid="{00000000-0005-0000-0000-0000D8320000}"/>
    <cellStyle name="Comma 2 96 2 4" xfId="18061" xr:uid="{00000000-0005-0000-0000-0000D9320000}"/>
    <cellStyle name="Comma 2 96 2 5" xfId="18062" xr:uid="{00000000-0005-0000-0000-0000DA320000}"/>
    <cellStyle name="Comma 2 96 2 6" xfId="18063" xr:uid="{00000000-0005-0000-0000-0000DB320000}"/>
    <cellStyle name="Comma 2 97" xfId="2254" xr:uid="{00000000-0005-0000-0000-0000DC320000}"/>
    <cellStyle name="Comma 2 97 2" xfId="2255" xr:uid="{00000000-0005-0000-0000-0000DD320000}"/>
    <cellStyle name="Comma 2 97 2 2" xfId="18064" xr:uid="{00000000-0005-0000-0000-0000DE320000}"/>
    <cellStyle name="Comma 2 97 2 2 2" xfId="18065" xr:uid="{00000000-0005-0000-0000-0000DF320000}"/>
    <cellStyle name="Comma 2 97 2 2 3" xfId="18066" xr:uid="{00000000-0005-0000-0000-0000E0320000}"/>
    <cellStyle name="Comma 2 97 2 2 4" xfId="18067" xr:uid="{00000000-0005-0000-0000-0000E1320000}"/>
    <cellStyle name="Comma 2 97 2 3" xfId="18068" xr:uid="{00000000-0005-0000-0000-0000E2320000}"/>
    <cellStyle name="Comma 2 97 2 3 2" xfId="18069" xr:uid="{00000000-0005-0000-0000-0000E3320000}"/>
    <cellStyle name="Comma 2 97 2 4" xfId="18070" xr:uid="{00000000-0005-0000-0000-0000E4320000}"/>
    <cellStyle name="Comma 2 97 2 5" xfId="18071" xr:uid="{00000000-0005-0000-0000-0000E5320000}"/>
    <cellStyle name="Comma 2 97 2 6" xfId="18072" xr:uid="{00000000-0005-0000-0000-0000E6320000}"/>
    <cellStyle name="Comma 2 98" xfId="2256" xr:uid="{00000000-0005-0000-0000-0000E7320000}"/>
    <cellStyle name="Comma 2 98 2" xfId="2257" xr:uid="{00000000-0005-0000-0000-0000E8320000}"/>
    <cellStyle name="Comma 2 98 2 2" xfId="18073" xr:uid="{00000000-0005-0000-0000-0000E9320000}"/>
    <cellStyle name="Comma 2 98 2 2 2" xfId="18074" xr:uid="{00000000-0005-0000-0000-0000EA320000}"/>
    <cellStyle name="Comma 2 98 2 2 3" xfId="18075" xr:uid="{00000000-0005-0000-0000-0000EB320000}"/>
    <cellStyle name="Comma 2 98 2 2 4" xfId="18076" xr:uid="{00000000-0005-0000-0000-0000EC320000}"/>
    <cellStyle name="Comma 2 98 2 3" xfId="18077" xr:uid="{00000000-0005-0000-0000-0000ED320000}"/>
    <cellStyle name="Comma 2 98 2 3 2" xfId="18078" xr:uid="{00000000-0005-0000-0000-0000EE320000}"/>
    <cellStyle name="Comma 2 98 2 4" xfId="18079" xr:uid="{00000000-0005-0000-0000-0000EF320000}"/>
    <cellStyle name="Comma 2 98 2 5" xfId="18080" xr:uid="{00000000-0005-0000-0000-0000F0320000}"/>
    <cellStyle name="Comma 2 98 2 6" xfId="18081" xr:uid="{00000000-0005-0000-0000-0000F1320000}"/>
    <cellStyle name="Comma 2 99" xfId="2258" xr:uid="{00000000-0005-0000-0000-0000F2320000}"/>
    <cellStyle name="Comma 2 99 2" xfId="2259" xr:uid="{00000000-0005-0000-0000-0000F3320000}"/>
    <cellStyle name="Comma 2 99 2 2" xfId="18082" xr:uid="{00000000-0005-0000-0000-0000F4320000}"/>
    <cellStyle name="Comma 2 99 2 2 2" xfId="18083" xr:uid="{00000000-0005-0000-0000-0000F5320000}"/>
    <cellStyle name="Comma 2 99 2 2 3" xfId="18084" xr:uid="{00000000-0005-0000-0000-0000F6320000}"/>
    <cellStyle name="Comma 2 99 2 2 4" xfId="18085" xr:uid="{00000000-0005-0000-0000-0000F7320000}"/>
    <cellStyle name="Comma 2 99 2 3" xfId="18086" xr:uid="{00000000-0005-0000-0000-0000F8320000}"/>
    <cellStyle name="Comma 2 99 2 3 2" xfId="18087" xr:uid="{00000000-0005-0000-0000-0000F9320000}"/>
    <cellStyle name="Comma 2 99 2 4" xfId="18088" xr:uid="{00000000-0005-0000-0000-0000FA320000}"/>
    <cellStyle name="Comma 2 99 2 5" xfId="18089" xr:uid="{00000000-0005-0000-0000-0000FB320000}"/>
    <cellStyle name="Comma 2 99 2 6" xfId="18090" xr:uid="{00000000-0005-0000-0000-0000FC320000}"/>
    <cellStyle name="Comma 2*" xfId="18091" xr:uid="{00000000-0005-0000-0000-0000FD320000}"/>
    <cellStyle name="Comma 2_Model_Sep_2_02" xfId="18092" xr:uid="{00000000-0005-0000-0000-0000FE320000}"/>
    <cellStyle name="Comma 20" xfId="2260" xr:uid="{00000000-0005-0000-0000-0000FF320000}"/>
    <cellStyle name="Comma 20 2" xfId="2261" xr:uid="{00000000-0005-0000-0000-000000330000}"/>
    <cellStyle name="Comma 20 2 2" xfId="2262" xr:uid="{00000000-0005-0000-0000-000001330000}"/>
    <cellStyle name="Comma 20 2 3" xfId="2263" xr:uid="{00000000-0005-0000-0000-000002330000}"/>
    <cellStyle name="Comma 20 2 3 2" xfId="18093" xr:uid="{00000000-0005-0000-0000-000003330000}"/>
    <cellStyle name="Comma 20 2 3 3" xfId="18094" xr:uid="{00000000-0005-0000-0000-000004330000}"/>
    <cellStyle name="Comma 20 2 3 4" xfId="18095" xr:uid="{00000000-0005-0000-0000-000005330000}"/>
    <cellStyle name="Comma 20 2 4" xfId="2264" xr:uid="{00000000-0005-0000-0000-000006330000}"/>
    <cellStyle name="Comma 20 2 5" xfId="2265" xr:uid="{00000000-0005-0000-0000-000007330000}"/>
    <cellStyle name="Comma 20 2 6" xfId="2266" xr:uid="{00000000-0005-0000-0000-000008330000}"/>
    <cellStyle name="Comma 20 2 7" xfId="18096" xr:uid="{00000000-0005-0000-0000-000009330000}"/>
    <cellStyle name="Comma 20 2 7 2" xfId="18097" xr:uid="{00000000-0005-0000-0000-00000A330000}"/>
    <cellStyle name="Comma 20 2 8" xfId="18098" xr:uid="{00000000-0005-0000-0000-00000B330000}"/>
    <cellStyle name="Comma 20 2 9" xfId="18099" xr:uid="{00000000-0005-0000-0000-00000C330000}"/>
    <cellStyle name="Comma 20 3" xfId="2267" xr:uid="{00000000-0005-0000-0000-00000D330000}"/>
    <cellStyle name="Comma 20 3 2" xfId="18100" xr:uid="{00000000-0005-0000-0000-00000E330000}"/>
    <cellStyle name="Comma 20 3 3" xfId="18101" xr:uid="{00000000-0005-0000-0000-00000F330000}"/>
    <cellStyle name="Comma 20 3 4" xfId="18102" xr:uid="{00000000-0005-0000-0000-000010330000}"/>
    <cellStyle name="Comma 20 4" xfId="18103" xr:uid="{00000000-0005-0000-0000-000011330000}"/>
    <cellStyle name="Comma 20 4 2" xfId="18104" xr:uid="{00000000-0005-0000-0000-000012330000}"/>
    <cellStyle name="Comma 20 4 3" xfId="18105" xr:uid="{00000000-0005-0000-0000-000013330000}"/>
    <cellStyle name="Comma 20 5" xfId="18106" xr:uid="{00000000-0005-0000-0000-000014330000}"/>
    <cellStyle name="Comma 20 5 2" xfId="18107" xr:uid="{00000000-0005-0000-0000-000015330000}"/>
    <cellStyle name="Comma 20 5 3" xfId="18108" xr:uid="{00000000-0005-0000-0000-000016330000}"/>
    <cellStyle name="Comma 20 6" xfId="18109" xr:uid="{00000000-0005-0000-0000-000017330000}"/>
    <cellStyle name="Comma 20 7" xfId="18110" xr:uid="{00000000-0005-0000-0000-000018330000}"/>
    <cellStyle name="Comma 21" xfId="2268" xr:uid="{00000000-0005-0000-0000-000019330000}"/>
    <cellStyle name="Comma 21 2" xfId="2269" xr:uid="{00000000-0005-0000-0000-00001A330000}"/>
    <cellStyle name="Comma 21 2 2" xfId="18111" xr:uid="{00000000-0005-0000-0000-00001B330000}"/>
    <cellStyle name="Comma 21 2 2 2" xfId="18112" xr:uid="{00000000-0005-0000-0000-00001C330000}"/>
    <cellStyle name="Comma 21 2 2 3" xfId="18113" xr:uid="{00000000-0005-0000-0000-00001D330000}"/>
    <cellStyle name="Comma 21 2 3" xfId="18114" xr:uid="{00000000-0005-0000-0000-00001E330000}"/>
    <cellStyle name="Comma 21 2 4" xfId="18115" xr:uid="{00000000-0005-0000-0000-00001F330000}"/>
    <cellStyle name="Comma 21 3" xfId="2270" xr:uid="{00000000-0005-0000-0000-000020330000}"/>
    <cellStyle name="Comma 21 3 2" xfId="18116" xr:uid="{00000000-0005-0000-0000-000021330000}"/>
    <cellStyle name="Comma 21 4" xfId="18117" xr:uid="{00000000-0005-0000-0000-000022330000}"/>
    <cellStyle name="Comma 21 4 2" xfId="18118" xr:uid="{00000000-0005-0000-0000-000023330000}"/>
    <cellStyle name="Comma 21 5" xfId="18119" xr:uid="{00000000-0005-0000-0000-000024330000}"/>
    <cellStyle name="Comma 22" xfId="2271" xr:uid="{00000000-0005-0000-0000-000025330000}"/>
    <cellStyle name="Comma 22 10" xfId="18120" xr:uid="{00000000-0005-0000-0000-000026330000}"/>
    <cellStyle name="Comma 22 10 2" xfId="18121" xr:uid="{00000000-0005-0000-0000-000027330000}"/>
    <cellStyle name="Comma 22 10 2 2" xfId="18122" xr:uid="{00000000-0005-0000-0000-000028330000}"/>
    <cellStyle name="Comma 22 10 2 2 2" xfId="18123" xr:uid="{00000000-0005-0000-0000-000029330000}"/>
    <cellStyle name="Comma 22 10 2 3" xfId="18124" xr:uid="{00000000-0005-0000-0000-00002A330000}"/>
    <cellStyle name="Comma 22 10 2 4" xfId="18125" xr:uid="{00000000-0005-0000-0000-00002B330000}"/>
    <cellStyle name="Comma 22 10 2 5" xfId="18126" xr:uid="{00000000-0005-0000-0000-00002C330000}"/>
    <cellStyle name="Comma 22 10 3" xfId="18127" xr:uid="{00000000-0005-0000-0000-00002D330000}"/>
    <cellStyle name="Comma 22 10 3 2" xfId="18128" xr:uid="{00000000-0005-0000-0000-00002E330000}"/>
    <cellStyle name="Comma 22 10 3 2 2" xfId="18129" xr:uid="{00000000-0005-0000-0000-00002F330000}"/>
    <cellStyle name="Comma 22 10 3 3" xfId="18130" xr:uid="{00000000-0005-0000-0000-000030330000}"/>
    <cellStyle name="Comma 22 10 3 4" xfId="18131" xr:uid="{00000000-0005-0000-0000-000031330000}"/>
    <cellStyle name="Comma 22 10 3 5" xfId="18132" xr:uid="{00000000-0005-0000-0000-000032330000}"/>
    <cellStyle name="Comma 22 10 4" xfId="18133" xr:uid="{00000000-0005-0000-0000-000033330000}"/>
    <cellStyle name="Comma 22 10 4 2" xfId="18134" xr:uid="{00000000-0005-0000-0000-000034330000}"/>
    <cellStyle name="Comma 22 10 4 2 2" xfId="18135" xr:uid="{00000000-0005-0000-0000-000035330000}"/>
    <cellStyle name="Comma 22 10 4 3" xfId="18136" xr:uid="{00000000-0005-0000-0000-000036330000}"/>
    <cellStyle name="Comma 22 10 4 4" xfId="18137" xr:uid="{00000000-0005-0000-0000-000037330000}"/>
    <cellStyle name="Comma 22 10 4 5" xfId="18138" xr:uid="{00000000-0005-0000-0000-000038330000}"/>
    <cellStyle name="Comma 22 10 5" xfId="18139" xr:uid="{00000000-0005-0000-0000-000039330000}"/>
    <cellStyle name="Comma 22 10 5 2" xfId="18140" xr:uid="{00000000-0005-0000-0000-00003A330000}"/>
    <cellStyle name="Comma 22 10 6" xfId="18141" xr:uid="{00000000-0005-0000-0000-00003B330000}"/>
    <cellStyle name="Comma 22 10 7" xfId="18142" xr:uid="{00000000-0005-0000-0000-00003C330000}"/>
    <cellStyle name="Comma 22 10 8" xfId="18143" xr:uid="{00000000-0005-0000-0000-00003D330000}"/>
    <cellStyle name="Comma 22 10 9" xfId="18144" xr:uid="{00000000-0005-0000-0000-00003E330000}"/>
    <cellStyle name="Comma 22 11" xfId="18145" xr:uid="{00000000-0005-0000-0000-00003F330000}"/>
    <cellStyle name="Comma 22 11 2" xfId="18146" xr:uid="{00000000-0005-0000-0000-000040330000}"/>
    <cellStyle name="Comma 22 11 2 2" xfId="18147" xr:uid="{00000000-0005-0000-0000-000041330000}"/>
    <cellStyle name="Comma 22 11 2 2 2" xfId="18148" xr:uid="{00000000-0005-0000-0000-000042330000}"/>
    <cellStyle name="Comma 22 11 2 3" xfId="18149" xr:uid="{00000000-0005-0000-0000-000043330000}"/>
    <cellStyle name="Comma 22 11 2 4" xfId="18150" xr:uid="{00000000-0005-0000-0000-000044330000}"/>
    <cellStyle name="Comma 22 11 2 5" xfId="18151" xr:uid="{00000000-0005-0000-0000-000045330000}"/>
    <cellStyle name="Comma 22 11 3" xfId="18152" xr:uid="{00000000-0005-0000-0000-000046330000}"/>
    <cellStyle name="Comma 22 11 3 2" xfId="18153" xr:uid="{00000000-0005-0000-0000-000047330000}"/>
    <cellStyle name="Comma 22 11 3 3" xfId="18154" xr:uid="{00000000-0005-0000-0000-000048330000}"/>
    <cellStyle name="Comma 22 11 4" xfId="18155" xr:uid="{00000000-0005-0000-0000-000049330000}"/>
    <cellStyle name="Comma 22 11 5" xfId="18156" xr:uid="{00000000-0005-0000-0000-00004A330000}"/>
    <cellStyle name="Comma 22 12" xfId="18157" xr:uid="{00000000-0005-0000-0000-00004B330000}"/>
    <cellStyle name="Comma 22 12 2" xfId="18158" xr:uid="{00000000-0005-0000-0000-00004C330000}"/>
    <cellStyle name="Comma 22 12 2 2" xfId="18159" xr:uid="{00000000-0005-0000-0000-00004D330000}"/>
    <cellStyle name="Comma 22 12 3" xfId="18160" xr:uid="{00000000-0005-0000-0000-00004E330000}"/>
    <cellStyle name="Comma 22 12 4" xfId="18161" xr:uid="{00000000-0005-0000-0000-00004F330000}"/>
    <cellStyle name="Comma 22 12 5" xfId="18162" xr:uid="{00000000-0005-0000-0000-000050330000}"/>
    <cellStyle name="Comma 22 13" xfId="18163" xr:uid="{00000000-0005-0000-0000-000051330000}"/>
    <cellStyle name="Comma 22 13 2" xfId="18164" xr:uid="{00000000-0005-0000-0000-000052330000}"/>
    <cellStyle name="Comma 22 13 2 2" xfId="18165" xr:uid="{00000000-0005-0000-0000-000053330000}"/>
    <cellStyle name="Comma 22 13 3" xfId="18166" xr:uid="{00000000-0005-0000-0000-000054330000}"/>
    <cellStyle name="Comma 22 13 4" xfId="18167" xr:uid="{00000000-0005-0000-0000-000055330000}"/>
    <cellStyle name="Comma 22 13 5" xfId="18168" xr:uid="{00000000-0005-0000-0000-000056330000}"/>
    <cellStyle name="Comma 22 14" xfId="18169" xr:uid="{00000000-0005-0000-0000-000057330000}"/>
    <cellStyle name="Comma 22 14 2" xfId="18170" xr:uid="{00000000-0005-0000-0000-000058330000}"/>
    <cellStyle name="Comma 22 14 2 2" xfId="18171" xr:uid="{00000000-0005-0000-0000-000059330000}"/>
    <cellStyle name="Comma 22 14 3" xfId="18172" xr:uid="{00000000-0005-0000-0000-00005A330000}"/>
    <cellStyle name="Comma 22 14 4" xfId="18173" xr:uid="{00000000-0005-0000-0000-00005B330000}"/>
    <cellStyle name="Comma 22 14 5" xfId="18174" xr:uid="{00000000-0005-0000-0000-00005C330000}"/>
    <cellStyle name="Comma 22 15" xfId="18175" xr:uid="{00000000-0005-0000-0000-00005D330000}"/>
    <cellStyle name="Comma 22 15 2" xfId="18176" xr:uid="{00000000-0005-0000-0000-00005E330000}"/>
    <cellStyle name="Comma 22 15 3" xfId="18177" xr:uid="{00000000-0005-0000-0000-00005F330000}"/>
    <cellStyle name="Comma 22 15 4" xfId="18178" xr:uid="{00000000-0005-0000-0000-000060330000}"/>
    <cellStyle name="Comma 22 16" xfId="18179" xr:uid="{00000000-0005-0000-0000-000061330000}"/>
    <cellStyle name="Comma 22 17" xfId="18180" xr:uid="{00000000-0005-0000-0000-000062330000}"/>
    <cellStyle name="Comma 22 18" xfId="18181" xr:uid="{00000000-0005-0000-0000-000063330000}"/>
    <cellStyle name="Comma 22 19" xfId="18182" xr:uid="{00000000-0005-0000-0000-000064330000}"/>
    <cellStyle name="Comma 22 2" xfId="2272" xr:uid="{00000000-0005-0000-0000-000065330000}"/>
    <cellStyle name="Comma 22 2 10" xfId="18183" xr:uid="{00000000-0005-0000-0000-000066330000}"/>
    <cellStyle name="Comma 22 2 10 2" xfId="18184" xr:uid="{00000000-0005-0000-0000-000067330000}"/>
    <cellStyle name="Comma 22 2 10 2 2" xfId="18185" xr:uid="{00000000-0005-0000-0000-000068330000}"/>
    <cellStyle name="Comma 22 2 10 3" xfId="18186" xr:uid="{00000000-0005-0000-0000-000069330000}"/>
    <cellStyle name="Comma 22 2 10 4" xfId="18187" xr:uid="{00000000-0005-0000-0000-00006A330000}"/>
    <cellStyle name="Comma 22 2 10 5" xfId="18188" xr:uid="{00000000-0005-0000-0000-00006B330000}"/>
    <cellStyle name="Comma 22 2 11" xfId="18189" xr:uid="{00000000-0005-0000-0000-00006C330000}"/>
    <cellStyle name="Comma 22 2 11 2" xfId="18190" xr:uid="{00000000-0005-0000-0000-00006D330000}"/>
    <cellStyle name="Comma 22 2 11 3" xfId="18191" xr:uid="{00000000-0005-0000-0000-00006E330000}"/>
    <cellStyle name="Comma 22 2 12" xfId="18192" xr:uid="{00000000-0005-0000-0000-00006F330000}"/>
    <cellStyle name="Comma 22 2 13" xfId="18193" xr:uid="{00000000-0005-0000-0000-000070330000}"/>
    <cellStyle name="Comma 22 2 14" xfId="18194" xr:uid="{00000000-0005-0000-0000-000071330000}"/>
    <cellStyle name="Comma 22 2 15" xfId="18195" xr:uid="{00000000-0005-0000-0000-000072330000}"/>
    <cellStyle name="Comma 22 2 2" xfId="2273" xr:uid="{00000000-0005-0000-0000-000073330000}"/>
    <cellStyle name="Comma 22 2 2 10" xfId="18196" xr:uid="{00000000-0005-0000-0000-000074330000}"/>
    <cellStyle name="Comma 22 2 2 11" xfId="18197" xr:uid="{00000000-0005-0000-0000-000075330000}"/>
    <cellStyle name="Comma 22 2 2 12" xfId="18198" xr:uid="{00000000-0005-0000-0000-000076330000}"/>
    <cellStyle name="Comma 22 2 2 13" xfId="18199" xr:uid="{00000000-0005-0000-0000-000077330000}"/>
    <cellStyle name="Comma 22 2 2 14" xfId="18200" xr:uid="{00000000-0005-0000-0000-000078330000}"/>
    <cellStyle name="Comma 22 2 2 15" xfId="18201" xr:uid="{00000000-0005-0000-0000-000079330000}"/>
    <cellStyle name="Comma 22 2 2 16" xfId="18202" xr:uid="{00000000-0005-0000-0000-00007A330000}"/>
    <cellStyle name="Comma 22 2 2 2" xfId="2274" xr:uid="{00000000-0005-0000-0000-00007B330000}"/>
    <cellStyle name="Comma 22 2 2 2 10" xfId="18203" xr:uid="{00000000-0005-0000-0000-00007C330000}"/>
    <cellStyle name="Comma 22 2 2 2 11" xfId="18204" xr:uid="{00000000-0005-0000-0000-00007D330000}"/>
    <cellStyle name="Comma 22 2 2 2 12" xfId="18205" xr:uid="{00000000-0005-0000-0000-00007E330000}"/>
    <cellStyle name="Comma 22 2 2 2 13" xfId="18206" xr:uid="{00000000-0005-0000-0000-00007F330000}"/>
    <cellStyle name="Comma 22 2 2 2 14" xfId="18207" xr:uid="{00000000-0005-0000-0000-000080330000}"/>
    <cellStyle name="Comma 22 2 2 2 2" xfId="18208" xr:uid="{00000000-0005-0000-0000-000081330000}"/>
    <cellStyle name="Comma 22 2 2 2 2 2" xfId="18209" xr:uid="{00000000-0005-0000-0000-000082330000}"/>
    <cellStyle name="Comma 22 2 2 2 2 2 2" xfId="18210" xr:uid="{00000000-0005-0000-0000-000083330000}"/>
    <cellStyle name="Comma 22 2 2 2 2 2 2 2" xfId="18211" xr:uid="{00000000-0005-0000-0000-000084330000}"/>
    <cellStyle name="Comma 22 2 2 2 2 2 3" xfId="18212" xr:uid="{00000000-0005-0000-0000-000085330000}"/>
    <cellStyle name="Comma 22 2 2 2 2 2 4" xfId="18213" xr:uid="{00000000-0005-0000-0000-000086330000}"/>
    <cellStyle name="Comma 22 2 2 2 2 2 5" xfId="18214" xr:uid="{00000000-0005-0000-0000-000087330000}"/>
    <cellStyle name="Comma 22 2 2 2 2 3" xfId="18215" xr:uid="{00000000-0005-0000-0000-000088330000}"/>
    <cellStyle name="Comma 22 2 2 2 2 3 2" xfId="18216" xr:uid="{00000000-0005-0000-0000-000089330000}"/>
    <cellStyle name="Comma 22 2 2 2 2 3 2 2" xfId="18217" xr:uid="{00000000-0005-0000-0000-00008A330000}"/>
    <cellStyle name="Comma 22 2 2 2 2 3 3" xfId="18218" xr:uid="{00000000-0005-0000-0000-00008B330000}"/>
    <cellStyle name="Comma 22 2 2 2 2 3 4" xfId="18219" xr:uid="{00000000-0005-0000-0000-00008C330000}"/>
    <cellStyle name="Comma 22 2 2 2 2 3 5" xfId="18220" xr:uid="{00000000-0005-0000-0000-00008D330000}"/>
    <cellStyle name="Comma 22 2 2 2 2 4" xfId="18221" xr:uid="{00000000-0005-0000-0000-00008E330000}"/>
    <cellStyle name="Comma 22 2 2 2 2 4 2" xfId="18222" xr:uid="{00000000-0005-0000-0000-00008F330000}"/>
    <cellStyle name="Comma 22 2 2 2 2 4 2 2" xfId="18223" xr:uid="{00000000-0005-0000-0000-000090330000}"/>
    <cellStyle name="Comma 22 2 2 2 2 4 3" xfId="18224" xr:uid="{00000000-0005-0000-0000-000091330000}"/>
    <cellStyle name="Comma 22 2 2 2 2 4 4" xfId="18225" xr:uid="{00000000-0005-0000-0000-000092330000}"/>
    <cellStyle name="Comma 22 2 2 2 2 4 5" xfId="18226" xr:uid="{00000000-0005-0000-0000-000093330000}"/>
    <cellStyle name="Comma 22 2 2 2 2 5" xfId="18227" xr:uid="{00000000-0005-0000-0000-000094330000}"/>
    <cellStyle name="Comma 22 2 2 2 2 5 2" xfId="18228" xr:uid="{00000000-0005-0000-0000-000095330000}"/>
    <cellStyle name="Comma 22 2 2 2 2 6" xfId="18229" xr:uid="{00000000-0005-0000-0000-000096330000}"/>
    <cellStyle name="Comma 22 2 2 2 2 7" xfId="18230" xr:uid="{00000000-0005-0000-0000-000097330000}"/>
    <cellStyle name="Comma 22 2 2 2 2 8" xfId="18231" xr:uid="{00000000-0005-0000-0000-000098330000}"/>
    <cellStyle name="Comma 22 2 2 2 3" xfId="18232" xr:uid="{00000000-0005-0000-0000-000099330000}"/>
    <cellStyle name="Comma 22 2 2 2 3 2" xfId="18233" xr:uid="{00000000-0005-0000-0000-00009A330000}"/>
    <cellStyle name="Comma 22 2 2 2 3 2 2" xfId="18234" xr:uid="{00000000-0005-0000-0000-00009B330000}"/>
    <cellStyle name="Comma 22 2 2 2 3 2 2 2" xfId="18235" xr:uid="{00000000-0005-0000-0000-00009C330000}"/>
    <cellStyle name="Comma 22 2 2 2 3 2 3" xfId="18236" xr:uid="{00000000-0005-0000-0000-00009D330000}"/>
    <cellStyle name="Comma 22 2 2 2 3 2 4" xfId="18237" xr:uid="{00000000-0005-0000-0000-00009E330000}"/>
    <cellStyle name="Comma 22 2 2 2 3 2 5" xfId="18238" xr:uid="{00000000-0005-0000-0000-00009F330000}"/>
    <cellStyle name="Comma 22 2 2 2 3 3" xfId="18239" xr:uid="{00000000-0005-0000-0000-0000A0330000}"/>
    <cellStyle name="Comma 22 2 2 2 3 3 2" xfId="18240" xr:uid="{00000000-0005-0000-0000-0000A1330000}"/>
    <cellStyle name="Comma 22 2 2 2 3 3 2 2" xfId="18241" xr:uid="{00000000-0005-0000-0000-0000A2330000}"/>
    <cellStyle name="Comma 22 2 2 2 3 3 3" xfId="18242" xr:uid="{00000000-0005-0000-0000-0000A3330000}"/>
    <cellStyle name="Comma 22 2 2 2 3 3 4" xfId="18243" xr:uid="{00000000-0005-0000-0000-0000A4330000}"/>
    <cellStyle name="Comma 22 2 2 2 3 3 5" xfId="18244" xr:uid="{00000000-0005-0000-0000-0000A5330000}"/>
    <cellStyle name="Comma 22 2 2 2 3 4" xfId="18245" xr:uid="{00000000-0005-0000-0000-0000A6330000}"/>
    <cellStyle name="Comma 22 2 2 2 3 4 2" xfId="18246" xr:uid="{00000000-0005-0000-0000-0000A7330000}"/>
    <cellStyle name="Comma 22 2 2 2 3 4 2 2" xfId="18247" xr:uid="{00000000-0005-0000-0000-0000A8330000}"/>
    <cellStyle name="Comma 22 2 2 2 3 4 3" xfId="18248" xr:uid="{00000000-0005-0000-0000-0000A9330000}"/>
    <cellStyle name="Comma 22 2 2 2 3 4 4" xfId="18249" xr:uid="{00000000-0005-0000-0000-0000AA330000}"/>
    <cellStyle name="Comma 22 2 2 2 3 4 5" xfId="18250" xr:uid="{00000000-0005-0000-0000-0000AB330000}"/>
    <cellStyle name="Comma 22 2 2 2 3 5" xfId="18251" xr:uid="{00000000-0005-0000-0000-0000AC330000}"/>
    <cellStyle name="Comma 22 2 2 2 3 5 2" xfId="18252" xr:uid="{00000000-0005-0000-0000-0000AD330000}"/>
    <cellStyle name="Comma 22 2 2 2 3 6" xfId="18253" xr:uid="{00000000-0005-0000-0000-0000AE330000}"/>
    <cellStyle name="Comma 22 2 2 2 3 7" xfId="18254" xr:uid="{00000000-0005-0000-0000-0000AF330000}"/>
    <cellStyle name="Comma 22 2 2 2 3 8" xfId="18255" xr:uid="{00000000-0005-0000-0000-0000B0330000}"/>
    <cellStyle name="Comma 22 2 2 2 4" xfId="18256" xr:uid="{00000000-0005-0000-0000-0000B1330000}"/>
    <cellStyle name="Comma 22 2 2 2 4 2" xfId="18257" xr:uid="{00000000-0005-0000-0000-0000B2330000}"/>
    <cellStyle name="Comma 22 2 2 2 4 2 2" xfId="18258" xr:uid="{00000000-0005-0000-0000-0000B3330000}"/>
    <cellStyle name="Comma 22 2 2 2 4 2 2 2" xfId="18259" xr:uid="{00000000-0005-0000-0000-0000B4330000}"/>
    <cellStyle name="Comma 22 2 2 2 4 2 3" xfId="18260" xr:uid="{00000000-0005-0000-0000-0000B5330000}"/>
    <cellStyle name="Comma 22 2 2 2 4 2 4" xfId="18261" xr:uid="{00000000-0005-0000-0000-0000B6330000}"/>
    <cellStyle name="Comma 22 2 2 2 4 2 5" xfId="18262" xr:uid="{00000000-0005-0000-0000-0000B7330000}"/>
    <cellStyle name="Comma 22 2 2 2 4 3" xfId="18263" xr:uid="{00000000-0005-0000-0000-0000B8330000}"/>
    <cellStyle name="Comma 22 2 2 2 4 3 2" xfId="18264" xr:uid="{00000000-0005-0000-0000-0000B9330000}"/>
    <cellStyle name="Comma 22 2 2 2 4 4" xfId="18265" xr:uid="{00000000-0005-0000-0000-0000BA330000}"/>
    <cellStyle name="Comma 22 2 2 2 4 5" xfId="18266" xr:uid="{00000000-0005-0000-0000-0000BB330000}"/>
    <cellStyle name="Comma 22 2 2 2 4 6" xfId="18267" xr:uid="{00000000-0005-0000-0000-0000BC330000}"/>
    <cellStyle name="Comma 22 2 2 2 5" xfId="18268" xr:uid="{00000000-0005-0000-0000-0000BD330000}"/>
    <cellStyle name="Comma 22 2 2 2 5 2" xfId="18269" xr:uid="{00000000-0005-0000-0000-0000BE330000}"/>
    <cellStyle name="Comma 22 2 2 2 5 2 2" xfId="18270" xr:uid="{00000000-0005-0000-0000-0000BF330000}"/>
    <cellStyle name="Comma 22 2 2 2 5 3" xfId="18271" xr:uid="{00000000-0005-0000-0000-0000C0330000}"/>
    <cellStyle name="Comma 22 2 2 2 5 4" xfId="18272" xr:uid="{00000000-0005-0000-0000-0000C1330000}"/>
    <cellStyle name="Comma 22 2 2 2 5 5" xfId="18273" xr:uid="{00000000-0005-0000-0000-0000C2330000}"/>
    <cellStyle name="Comma 22 2 2 2 6" xfId="18274" xr:uid="{00000000-0005-0000-0000-0000C3330000}"/>
    <cellStyle name="Comma 22 2 2 2 6 2" xfId="18275" xr:uid="{00000000-0005-0000-0000-0000C4330000}"/>
    <cellStyle name="Comma 22 2 2 2 6 2 2" xfId="18276" xr:uid="{00000000-0005-0000-0000-0000C5330000}"/>
    <cellStyle name="Comma 22 2 2 2 6 3" xfId="18277" xr:uid="{00000000-0005-0000-0000-0000C6330000}"/>
    <cellStyle name="Comma 22 2 2 2 6 4" xfId="18278" xr:uid="{00000000-0005-0000-0000-0000C7330000}"/>
    <cellStyle name="Comma 22 2 2 2 6 5" xfId="18279" xr:uid="{00000000-0005-0000-0000-0000C8330000}"/>
    <cellStyle name="Comma 22 2 2 2 7" xfId="18280" xr:uid="{00000000-0005-0000-0000-0000C9330000}"/>
    <cellStyle name="Comma 22 2 2 2 7 2" xfId="18281" xr:uid="{00000000-0005-0000-0000-0000CA330000}"/>
    <cellStyle name="Comma 22 2 2 2 7 2 2" xfId="18282" xr:uid="{00000000-0005-0000-0000-0000CB330000}"/>
    <cellStyle name="Comma 22 2 2 2 7 3" xfId="18283" xr:uid="{00000000-0005-0000-0000-0000CC330000}"/>
    <cellStyle name="Comma 22 2 2 2 7 4" xfId="18284" xr:uid="{00000000-0005-0000-0000-0000CD330000}"/>
    <cellStyle name="Comma 22 2 2 2 7 5" xfId="18285" xr:uid="{00000000-0005-0000-0000-0000CE330000}"/>
    <cellStyle name="Comma 22 2 2 2 8" xfId="18286" xr:uid="{00000000-0005-0000-0000-0000CF330000}"/>
    <cellStyle name="Comma 22 2 2 2 8 2" xfId="18287" xr:uid="{00000000-0005-0000-0000-0000D0330000}"/>
    <cellStyle name="Comma 22 2 2 2 9" xfId="18288" xr:uid="{00000000-0005-0000-0000-0000D1330000}"/>
    <cellStyle name="Comma 22 2 2 3" xfId="18289" xr:uid="{00000000-0005-0000-0000-0000D2330000}"/>
    <cellStyle name="Comma 22 2 2 3 2" xfId="18290" xr:uid="{00000000-0005-0000-0000-0000D3330000}"/>
    <cellStyle name="Comma 22 2 2 3 2 2" xfId="18291" xr:uid="{00000000-0005-0000-0000-0000D4330000}"/>
    <cellStyle name="Comma 22 2 2 3 2 2 2" xfId="18292" xr:uid="{00000000-0005-0000-0000-0000D5330000}"/>
    <cellStyle name="Comma 22 2 2 3 2 3" xfId="18293" xr:uid="{00000000-0005-0000-0000-0000D6330000}"/>
    <cellStyle name="Comma 22 2 2 3 2 4" xfId="18294" xr:uid="{00000000-0005-0000-0000-0000D7330000}"/>
    <cellStyle name="Comma 22 2 2 3 2 5" xfId="18295" xr:uid="{00000000-0005-0000-0000-0000D8330000}"/>
    <cellStyle name="Comma 22 2 2 3 3" xfId="18296" xr:uid="{00000000-0005-0000-0000-0000D9330000}"/>
    <cellStyle name="Comma 22 2 2 3 3 2" xfId="18297" xr:uid="{00000000-0005-0000-0000-0000DA330000}"/>
    <cellStyle name="Comma 22 2 2 3 3 2 2" xfId="18298" xr:uid="{00000000-0005-0000-0000-0000DB330000}"/>
    <cellStyle name="Comma 22 2 2 3 3 3" xfId="18299" xr:uid="{00000000-0005-0000-0000-0000DC330000}"/>
    <cellStyle name="Comma 22 2 2 3 3 4" xfId="18300" xr:uid="{00000000-0005-0000-0000-0000DD330000}"/>
    <cellStyle name="Comma 22 2 2 3 3 5" xfId="18301" xr:uid="{00000000-0005-0000-0000-0000DE330000}"/>
    <cellStyle name="Comma 22 2 2 3 4" xfId="18302" xr:uid="{00000000-0005-0000-0000-0000DF330000}"/>
    <cellStyle name="Comma 22 2 2 3 4 2" xfId="18303" xr:uid="{00000000-0005-0000-0000-0000E0330000}"/>
    <cellStyle name="Comma 22 2 2 3 4 2 2" xfId="18304" xr:uid="{00000000-0005-0000-0000-0000E1330000}"/>
    <cellStyle name="Comma 22 2 2 3 4 3" xfId="18305" xr:uid="{00000000-0005-0000-0000-0000E2330000}"/>
    <cellStyle name="Comma 22 2 2 3 4 4" xfId="18306" xr:uid="{00000000-0005-0000-0000-0000E3330000}"/>
    <cellStyle name="Comma 22 2 2 3 4 5" xfId="18307" xr:uid="{00000000-0005-0000-0000-0000E4330000}"/>
    <cellStyle name="Comma 22 2 2 3 5" xfId="18308" xr:uid="{00000000-0005-0000-0000-0000E5330000}"/>
    <cellStyle name="Comma 22 2 2 3 5 2" xfId="18309" xr:uid="{00000000-0005-0000-0000-0000E6330000}"/>
    <cellStyle name="Comma 22 2 2 3 6" xfId="18310" xr:uid="{00000000-0005-0000-0000-0000E7330000}"/>
    <cellStyle name="Comma 22 2 2 3 7" xfId="18311" xr:uid="{00000000-0005-0000-0000-0000E8330000}"/>
    <cellStyle name="Comma 22 2 2 3 8" xfId="18312" xr:uid="{00000000-0005-0000-0000-0000E9330000}"/>
    <cellStyle name="Comma 22 2 2 4" xfId="18313" xr:uid="{00000000-0005-0000-0000-0000EA330000}"/>
    <cellStyle name="Comma 22 2 2 4 2" xfId="18314" xr:uid="{00000000-0005-0000-0000-0000EB330000}"/>
    <cellStyle name="Comma 22 2 2 4 2 2" xfId="18315" xr:uid="{00000000-0005-0000-0000-0000EC330000}"/>
    <cellStyle name="Comma 22 2 2 4 2 2 2" xfId="18316" xr:uid="{00000000-0005-0000-0000-0000ED330000}"/>
    <cellStyle name="Comma 22 2 2 4 2 3" xfId="18317" xr:uid="{00000000-0005-0000-0000-0000EE330000}"/>
    <cellStyle name="Comma 22 2 2 4 2 4" xfId="18318" xr:uid="{00000000-0005-0000-0000-0000EF330000}"/>
    <cellStyle name="Comma 22 2 2 4 2 5" xfId="18319" xr:uid="{00000000-0005-0000-0000-0000F0330000}"/>
    <cellStyle name="Comma 22 2 2 4 3" xfId="18320" xr:uid="{00000000-0005-0000-0000-0000F1330000}"/>
    <cellStyle name="Comma 22 2 2 4 3 2" xfId="18321" xr:uid="{00000000-0005-0000-0000-0000F2330000}"/>
    <cellStyle name="Comma 22 2 2 4 3 2 2" xfId="18322" xr:uid="{00000000-0005-0000-0000-0000F3330000}"/>
    <cellStyle name="Comma 22 2 2 4 3 3" xfId="18323" xr:uid="{00000000-0005-0000-0000-0000F4330000}"/>
    <cellStyle name="Comma 22 2 2 4 3 4" xfId="18324" xr:uid="{00000000-0005-0000-0000-0000F5330000}"/>
    <cellStyle name="Comma 22 2 2 4 3 5" xfId="18325" xr:uid="{00000000-0005-0000-0000-0000F6330000}"/>
    <cellStyle name="Comma 22 2 2 4 4" xfId="18326" xr:uid="{00000000-0005-0000-0000-0000F7330000}"/>
    <cellStyle name="Comma 22 2 2 4 4 2" xfId="18327" xr:uid="{00000000-0005-0000-0000-0000F8330000}"/>
    <cellStyle name="Comma 22 2 2 4 4 2 2" xfId="18328" xr:uid="{00000000-0005-0000-0000-0000F9330000}"/>
    <cellStyle name="Comma 22 2 2 4 4 3" xfId="18329" xr:uid="{00000000-0005-0000-0000-0000FA330000}"/>
    <cellStyle name="Comma 22 2 2 4 4 4" xfId="18330" xr:uid="{00000000-0005-0000-0000-0000FB330000}"/>
    <cellStyle name="Comma 22 2 2 4 4 5" xfId="18331" xr:uid="{00000000-0005-0000-0000-0000FC330000}"/>
    <cellStyle name="Comma 22 2 2 4 5" xfId="18332" xr:uid="{00000000-0005-0000-0000-0000FD330000}"/>
    <cellStyle name="Comma 22 2 2 4 5 2" xfId="18333" xr:uid="{00000000-0005-0000-0000-0000FE330000}"/>
    <cellStyle name="Comma 22 2 2 4 6" xfId="18334" xr:uid="{00000000-0005-0000-0000-0000FF330000}"/>
    <cellStyle name="Comma 22 2 2 4 7" xfId="18335" xr:uid="{00000000-0005-0000-0000-000000340000}"/>
    <cellStyle name="Comma 22 2 2 4 8" xfId="18336" xr:uid="{00000000-0005-0000-0000-000001340000}"/>
    <cellStyle name="Comma 22 2 2 5" xfId="18337" xr:uid="{00000000-0005-0000-0000-000002340000}"/>
    <cellStyle name="Comma 22 2 2 5 2" xfId="18338" xr:uid="{00000000-0005-0000-0000-000003340000}"/>
    <cellStyle name="Comma 22 2 2 5 2 2" xfId="18339" xr:uid="{00000000-0005-0000-0000-000004340000}"/>
    <cellStyle name="Comma 22 2 2 5 2 2 2" xfId="18340" xr:uid="{00000000-0005-0000-0000-000005340000}"/>
    <cellStyle name="Comma 22 2 2 5 2 3" xfId="18341" xr:uid="{00000000-0005-0000-0000-000006340000}"/>
    <cellStyle name="Comma 22 2 2 5 2 4" xfId="18342" xr:uid="{00000000-0005-0000-0000-000007340000}"/>
    <cellStyle name="Comma 22 2 2 5 2 5" xfId="18343" xr:uid="{00000000-0005-0000-0000-000008340000}"/>
    <cellStyle name="Comma 22 2 2 5 3" xfId="18344" xr:uid="{00000000-0005-0000-0000-000009340000}"/>
    <cellStyle name="Comma 22 2 2 5 3 2" xfId="18345" xr:uid="{00000000-0005-0000-0000-00000A340000}"/>
    <cellStyle name="Comma 22 2 2 5 4" xfId="18346" xr:uid="{00000000-0005-0000-0000-00000B340000}"/>
    <cellStyle name="Comma 22 2 2 5 5" xfId="18347" xr:uid="{00000000-0005-0000-0000-00000C340000}"/>
    <cellStyle name="Comma 22 2 2 5 6" xfId="18348" xr:uid="{00000000-0005-0000-0000-00000D340000}"/>
    <cellStyle name="Comma 22 2 2 6" xfId="18349" xr:uid="{00000000-0005-0000-0000-00000E340000}"/>
    <cellStyle name="Comma 22 2 2 6 2" xfId="18350" xr:uid="{00000000-0005-0000-0000-00000F340000}"/>
    <cellStyle name="Comma 22 2 2 6 2 2" xfId="18351" xr:uid="{00000000-0005-0000-0000-000010340000}"/>
    <cellStyle name="Comma 22 2 2 6 3" xfId="18352" xr:uid="{00000000-0005-0000-0000-000011340000}"/>
    <cellStyle name="Comma 22 2 2 6 4" xfId="18353" xr:uid="{00000000-0005-0000-0000-000012340000}"/>
    <cellStyle name="Comma 22 2 2 6 5" xfId="18354" xr:uid="{00000000-0005-0000-0000-000013340000}"/>
    <cellStyle name="Comma 22 2 2 7" xfId="18355" xr:uid="{00000000-0005-0000-0000-000014340000}"/>
    <cellStyle name="Comma 22 2 2 7 2" xfId="18356" xr:uid="{00000000-0005-0000-0000-000015340000}"/>
    <cellStyle name="Comma 22 2 2 7 2 2" xfId="18357" xr:uid="{00000000-0005-0000-0000-000016340000}"/>
    <cellStyle name="Comma 22 2 2 7 3" xfId="18358" xr:uid="{00000000-0005-0000-0000-000017340000}"/>
    <cellStyle name="Comma 22 2 2 7 4" xfId="18359" xr:uid="{00000000-0005-0000-0000-000018340000}"/>
    <cellStyle name="Comma 22 2 2 7 5" xfId="18360" xr:uid="{00000000-0005-0000-0000-000019340000}"/>
    <cellStyle name="Comma 22 2 2 8" xfId="18361" xr:uid="{00000000-0005-0000-0000-00001A340000}"/>
    <cellStyle name="Comma 22 2 2 8 2" xfId="18362" xr:uid="{00000000-0005-0000-0000-00001B340000}"/>
    <cellStyle name="Comma 22 2 2 8 2 2" xfId="18363" xr:uid="{00000000-0005-0000-0000-00001C340000}"/>
    <cellStyle name="Comma 22 2 2 8 3" xfId="18364" xr:uid="{00000000-0005-0000-0000-00001D340000}"/>
    <cellStyle name="Comma 22 2 2 8 4" xfId="18365" xr:uid="{00000000-0005-0000-0000-00001E340000}"/>
    <cellStyle name="Comma 22 2 2 8 5" xfId="18366" xr:uid="{00000000-0005-0000-0000-00001F340000}"/>
    <cellStyle name="Comma 22 2 2 9" xfId="18367" xr:uid="{00000000-0005-0000-0000-000020340000}"/>
    <cellStyle name="Comma 22 2 2 9 2" xfId="18368" xr:uid="{00000000-0005-0000-0000-000021340000}"/>
    <cellStyle name="Comma 22 2 3" xfId="2275" xr:uid="{00000000-0005-0000-0000-000022340000}"/>
    <cellStyle name="Comma 22 2 3 10" xfId="18369" xr:uid="{00000000-0005-0000-0000-000023340000}"/>
    <cellStyle name="Comma 22 2 3 11" xfId="18370" xr:uid="{00000000-0005-0000-0000-000024340000}"/>
    <cellStyle name="Comma 22 2 3 12" xfId="18371" xr:uid="{00000000-0005-0000-0000-000025340000}"/>
    <cellStyle name="Comma 22 2 3 13" xfId="18372" xr:uid="{00000000-0005-0000-0000-000026340000}"/>
    <cellStyle name="Comma 22 2 3 14" xfId="18373" xr:uid="{00000000-0005-0000-0000-000027340000}"/>
    <cellStyle name="Comma 22 2 3 15" xfId="18374" xr:uid="{00000000-0005-0000-0000-000028340000}"/>
    <cellStyle name="Comma 22 2 3 2" xfId="2276" xr:uid="{00000000-0005-0000-0000-000029340000}"/>
    <cellStyle name="Comma 22 2 3 2 10" xfId="18375" xr:uid="{00000000-0005-0000-0000-00002A340000}"/>
    <cellStyle name="Comma 22 2 3 2 11" xfId="18376" xr:uid="{00000000-0005-0000-0000-00002B340000}"/>
    <cellStyle name="Comma 22 2 3 2 12" xfId="18377" xr:uid="{00000000-0005-0000-0000-00002C340000}"/>
    <cellStyle name="Comma 22 2 3 2 13" xfId="18378" xr:uid="{00000000-0005-0000-0000-00002D340000}"/>
    <cellStyle name="Comma 22 2 3 2 14" xfId="18379" xr:uid="{00000000-0005-0000-0000-00002E340000}"/>
    <cellStyle name="Comma 22 2 3 2 2" xfId="18380" xr:uid="{00000000-0005-0000-0000-00002F340000}"/>
    <cellStyle name="Comma 22 2 3 2 2 2" xfId="18381" xr:uid="{00000000-0005-0000-0000-000030340000}"/>
    <cellStyle name="Comma 22 2 3 2 2 2 2" xfId="18382" xr:uid="{00000000-0005-0000-0000-000031340000}"/>
    <cellStyle name="Comma 22 2 3 2 2 2 2 2" xfId="18383" xr:uid="{00000000-0005-0000-0000-000032340000}"/>
    <cellStyle name="Comma 22 2 3 2 2 2 3" xfId="18384" xr:uid="{00000000-0005-0000-0000-000033340000}"/>
    <cellStyle name="Comma 22 2 3 2 2 2 4" xfId="18385" xr:uid="{00000000-0005-0000-0000-000034340000}"/>
    <cellStyle name="Comma 22 2 3 2 2 2 5" xfId="18386" xr:uid="{00000000-0005-0000-0000-000035340000}"/>
    <cellStyle name="Comma 22 2 3 2 2 3" xfId="18387" xr:uid="{00000000-0005-0000-0000-000036340000}"/>
    <cellStyle name="Comma 22 2 3 2 2 3 2" xfId="18388" xr:uid="{00000000-0005-0000-0000-000037340000}"/>
    <cellStyle name="Comma 22 2 3 2 2 3 2 2" xfId="18389" xr:uid="{00000000-0005-0000-0000-000038340000}"/>
    <cellStyle name="Comma 22 2 3 2 2 3 3" xfId="18390" xr:uid="{00000000-0005-0000-0000-000039340000}"/>
    <cellStyle name="Comma 22 2 3 2 2 3 4" xfId="18391" xr:uid="{00000000-0005-0000-0000-00003A340000}"/>
    <cellStyle name="Comma 22 2 3 2 2 3 5" xfId="18392" xr:uid="{00000000-0005-0000-0000-00003B340000}"/>
    <cellStyle name="Comma 22 2 3 2 2 4" xfId="18393" xr:uid="{00000000-0005-0000-0000-00003C340000}"/>
    <cellStyle name="Comma 22 2 3 2 2 4 2" xfId="18394" xr:uid="{00000000-0005-0000-0000-00003D340000}"/>
    <cellStyle name="Comma 22 2 3 2 2 4 2 2" xfId="18395" xr:uid="{00000000-0005-0000-0000-00003E340000}"/>
    <cellStyle name="Comma 22 2 3 2 2 4 3" xfId="18396" xr:uid="{00000000-0005-0000-0000-00003F340000}"/>
    <cellStyle name="Comma 22 2 3 2 2 4 4" xfId="18397" xr:uid="{00000000-0005-0000-0000-000040340000}"/>
    <cellStyle name="Comma 22 2 3 2 2 4 5" xfId="18398" xr:uid="{00000000-0005-0000-0000-000041340000}"/>
    <cellStyle name="Comma 22 2 3 2 2 5" xfId="18399" xr:uid="{00000000-0005-0000-0000-000042340000}"/>
    <cellStyle name="Comma 22 2 3 2 2 5 2" xfId="18400" xr:uid="{00000000-0005-0000-0000-000043340000}"/>
    <cellStyle name="Comma 22 2 3 2 2 6" xfId="18401" xr:uid="{00000000-0005-0000-0000-000044340000}"/>
    <cellStyle name="Comma 22 2 3 2 2 7" xfId="18402" xr:uid="{00000000-0005-0000-0000-000045340000}"/>
    <cellStyle name="Comma 22 2 3 2 2 8" xfId="18403" xr:uid="{00000000-0005-0000-0000-000046340000}"/>
    <cellStyle name="Comma 22 2 3 2 3" xfId="18404" xr:uid="{00000000-0005-0000-0000-000047340000}"/>
    <cellStyle name="Comma 22 2 3 2 3 2" xfId="18405" xr:uid="{00000000-0005-0000-0000-000048340000}"/>
    <cellStyle name="Comma 22 2 3 2 3 2 2" xfId="18406" xr:uid="{00000000-0005-0000-0000-000049340000}"/>
    <cellStyle name="Comma 22 2 3 2 3 2 2 2" xfId="18407" xr:uid="{00000000-0005-0000-0000-00004A340000}"/>
    <cellStyle name="Comma 22 2 3 2 3 2 3" xfId="18408" xr:uid="{00000000-0005-0000-0000-00004B340000}"/>
    <cellStyle name="Comma 22 2 3 2 3 2 4" xfId="18409" xr:uid="{00000000-0005-0000-0000-00004C340000}"/>
    <cellStyle name="Comma 22 2 3 2 3 2 5" xfId="18410" xr:uid="{00000000-0005-0000-0000-00004D340000}"/>
    <cellStyle name="Comma 22 2 3 2 3 3" xfId="18411" xr:uid="{00000000-0005-0000-0000-00004E340000}"/>
    <cellStyle name="Comma 22 2 3 2 3 3 2" xfId="18412" xr:uid="{00000000-0005-0000-0000-00004F340000}"/>
    <cellStyle name="Comma 22 2 3 2 3 3 2 2" xfId="18413" xr:uid="{00000000-0005-0000-0000-000050340000}"/>
    <cellStyle name="Comma 22 2 3 2 3 3 3" xfId="18414" xr:uid="{00000000-0005-0000-0000-000051340000}"/>
    <cellStyle name="Comma 22 2 3 2 3 3 4" xfId="18415" xr:uid="{00000000-0005-0000-0000-000052340000}"/>
    <cellStyle name="Comma 22 2 3 2 3 3 5" xfId="18416" xr:uid="{00000000-0005-0000-0000-000053340000}"/>
    <cellStyle name="Comma 22 2 3 2 3 4" xfId="18417" xr:uid="{00000000-0005-0000-0000-000054340000}"/>
    <cellStyle name="Comma 22 2 3 2 3 4 2" xfId="18418" xr:uid="{00000000-0005-0000-0000-000055340000}"/>
    <cellStyle name="Comma 22 2 3 2 3 4 2 2" xfId="18419" xr:uid="{00000000-0005-0000-0000-000056340000}"/>
    <cellStyle name="Comma 22 2 3 2 3 4 3" xfId="18420" xr:uid="{00000000-0005-0000-0000-000057340000}"/>
    <cellStyle name="Comma 22 2 3 2 3 4 4" xfId="18421" xr:uid="{00000000-0005-0000-0000-000058340000}"/>
    <cellStyle name="Comma 22 2 3 2 3 4 5" xfId="18422" xr:uid="{00000000-0005-0000-0000-000059340000}"/>
    <cellStyle name="Comma 22 2 3 2 3 5" xfId="18423" xr:uid="{00000000-0005-0000-0000-00005A340000}"/>
    <cellStyle name="Comma 22 2 3 2 3 5 2" xfId="18424" xr:uid="{00000000-0005-0000-0000-00005B340000}"/>
    <cellStyle name="Comma 22 2 3 2 3 6" xfId="18425" xr:uid="{00000000-0005-0000-0000-00005C340000}"/>
    <cellStyle name="Comma 22 2 3 2 3 7" xfId="18426" xr:uid="{00000000-0005-0000-0000-00005D340000}"/>
    <cellStyle name="Comma 22 2 3 2 3 8" xfId="18427" xr:uid="{00000000-0005-0000-0000-00005E340000}"/>
    <cellStyle name="Comma 22 2 3 2 4" xfId="18428" xr:uid="{00000000-0005-0000-0000-00005F340000}"/>
    <cellStyle name="Comma 22 2 3 2 4 2" xfId="18429" xr:uid="{00000000-0005-0000-0000-000060340000}"/>
    <cellStyle name="Comma 22 2 3 2 4 2 2" xfId="18430" xr:uid="{00000000-0005-0000-0000-000061340000}"/>
    <cellStyle name="Comma 22 2 3 2 4 2 2 2" xfId="18431" xr:uid="{00000000-0005-0000-0000-000062340000}"/>
    <cellStyle name="Comma 22 2 3 2 4 2 3" xfId="18432" xr:uid="{00000000-0005-0000-0000-000063340000}"/>
    <cellStyle name="Comma 22 2 3 2 4 2 4" xfId="18433" xr:uid="{00000000-0005-0000-0000-000064340000}"/>
    <cellStyle name="Comma 22 2 3 2 4 2 5" xfId="18434" xr:uid="{00000000-0005-0000-0000-000065340000}"/>
    <cellStyle name="Comma 22 2 3 2 4 3" xfId="18435" xr:uid="{00000000-0005-0000-0000-000066340000}"/>
    <cellStyle name="Comma 22 2 3 2 4 3 2" xfId="18436" xr:uid="{00000000-0005-0000-0000-000067340000}"/>
    <cellStyle name="Comma 22 2 3 2 4 4" xfId="18437" xr:uid="{00000000-0005-0000-0000-000068340000}"/>
    <cellStyle name="Comma 22 2 3 2 4 5" xfId="18438" xr:uid="{00000000-0005-0000-0000-000069340000}"/>
    <cellStyle name="Comma 22 2 3 2 4 6" xfId="18439" xr:uid="{00000000-0005-0000-0000-00006A340000}"/>
    <cellStyle name="Comma 22 2 3 2 5" xfId="18440" xr:uid="{00000000-0005-0000-0000-00006B340000}"/>
    <cellStyle name="Comma 22 2 3 2 5 2" xfId="18441" xr:uid="{00000000-0005-0000-0000-00006C340000}"/>
    <cellStyle name="Comma 22 2 3 2 5 2 2" xfId="18442" xr:uid="{00000000-0005-0000-0000-00006D340000}"/>
    <cellStyle name="Comma 22 2 3 2 5 3" xfId="18443" xr:uid="{00000000-0005-0000-0000-00006E340000}"/>
    <cellStyle name="Comma 22 2 3 2 5 4" xfId="18444" xr:uid="{00000000-0005-0000-0000-00006F340000}"/>
    <cellStyle name="Comma 22 2 3 2 5 5" xfId="18445" xr:uid="{00000000-0005-0000-0000-000070340000}"/>
    <cellStyle name="Comma 22 2 3 2 6" xfId="18446" xr:uid="{00000000-0005-0000-0000-000071340000}"/>
    <cellStyle name="Comma 22 2 3 2 6 2" xfId="18447" xr:uid="{00000000-0005-0000-0000-000072340000}"/>
    <cellStyle name="Comma 22 2 3 2 6 2 2" xfId="18448" xr:uid="{00000000-0005-0000-0000-000073340000}"/>
    <cellStyle name="Comma 22 2 3 2 6 3" xfId="18449" xr:uid="{00000000-0005-0000-0000-000074340000}"/>
    <cellStyle name="Comma 22 2 3 2 6 4" xfId="18450" xr:uid="{00000000-0005-0000-0000-000075340000}"/>
    <cellStyle name="Comma 22 2 3 2 6 5" xfId="18451" xr:uid="{00000000-0005-0000-0000-000076340000}"/>
    <cellStyle name="Comma 22 2 3 2 7" xfId="18452" xr:uid="{00000000-0005-0000-0000-000077340000}"/>
    <cellStyle name="Comma 22 2 3 2 7 2" xfId="18453" xr:uid="{00000000-0005-0000-0000-000078340000}"/>
    <cellStyle name="Comma 22 2 3 2 7 2 2" xfId="18454" xr:uid="{00000000-0005-0000-0000-000079340000}"/>
    <cellStyle name="Comma 22 2 3 2 7 3" xfId="18455" xr:uid="{00000000-0005-0000-0000-00007A340000}"/>
    <cellStyle name="Comma 22 2 3 2 7 4" xfId="18456" xr:uid="{00000000-0005-0000-0000-00007B340000}"/>
    <cellStyle name="Comma 22 2 3 2 7 5" xfId="18457" xr:uid="{00000000-0005-0000-0000-00007C340000}"/>
    <cellStyle name="Comma 22 2 3 2 8" xfId="18458" xr:uid="{00000000-0005-0000-0000-00007D340000}"/>
    <cellStyle name="Comma 22 2 3 2 8 2" xfId="18459" xr:uid="{00000000-0005-0000-0000-00007E340000}"/>
    <cellStyle name="Comma 22 2 3 2 9" xfId="18460" xr:uid="{00000000-0005-0000-0000-00007F340000}"/>
    <cellStyle name="Comma 22 2 3 3" xfId="18461" xr:uid="{00000000-0005-0000-0000-000080340000}"/>
    <cellStyle name="Comma 22 2 3 3 2" xfId="18462" xr:uid="{00000000-0005-0000-0000-000081340000}"/>
    <cellStyle name="Comma 22 2 3 3 2 2" xfId="18463" xr:uid="{00000000-0005-0000-0000-000082340000}"/>
    <cellStyle name="Comma 22 2 3 3 2 2 2" xfId="18464" xr:uid="{00000000-0005-0000-0000-000083340000}"/>
    <cellStyle name="Comma 22 2 3 3 2 3" xfId="18465" xr:uid="{00000000-0005-0000-0000-000084340000}"/>
    <cellStyle name="Comma 22 2 3 3 2 4" xfId="18466" xr:uid="{00000000-0005-0000-0000-000085340000}"/>
    <cellStyle name="Comma 22 2 3 3 2 5" xfId="18467" xr:uid="{00000000-0005-0000-0000-000086340000}"/>
    <cellStyle name="Comma 22 2 3 3 3" xfId="18468" xr:uid="{00000000-0005-0000-0000-000087340000}"/>
    <cellStyle name="Comma 22 2 3 3 3 2" xfId="18469" xr:uid="{00000000-0005-0000-0000-000088340000}"/>
    <cellStyle name="Comma 22 2 3 3 3 2 2" xfId="18470" xr:uid="{00000000-0005-0000-0000-000089340000}"/>
    <cellStyle name="Comma 22 2 3 3 3 3" xfId="18471" xr:uid="{00000000-0005-0000-0000-00008A340000}"/>
    <cellStyle name="Comma 22 2 3 3 3 4" xfId="18472" xr:uid="{00000000-0005-0000-0000-00008B340000}"/>
    <cellStyle name="Comma 22 2 3 3 3 5" xfId="18473" xr:uid="{00000000-0005-0000-0000-00008C340000}"/>
    <cellStyle name="Comma 22 2 3 3 4" xfId="18474" xr:uid="{00000000-0005-0000-0000-00008D340000}"/>
    <cellStyle name="Comma 22 2 3 3 4 2" xfId="18475" xr:uid="{00000000-0005-0000-0000-00008E340000}"/>
    <cellStyle name="Comma 22 2 3 3 4 2 2" xfId="18476" xr:uid="{00000000-0005-0000-0000-00008F340000}"/>
    <cellStyle name="Comma 22 2 3 3 4 3" xfId="18477" xr:uid="{00000000-0005-0000-0000-000090340000}"/>
    <cellStyle name="Comma 22 2 3 3 4 4" xfId="18478" xr:uid="{00000000-0005-0000-0000-000091340000}"/>
    <cellStyle name="Comma 22 2 3 3 4 5" xfId="18479" xr:uid="{00000000-0005-0000-0000-000092340000}"/>
    <cellStyle name="Comma 22 2 3 3 5" xfId="18480" xr:uid="{00000000-0005-0000-0000-000093340000}"/>
    <cellStyle name="Comma 22 2 3 3 5 2" xfId="18481" xr:uid="{00000000-0005-0000-0000-000094340000}"/>
    <cellStyle name="Comma 22 2 3 3 6" xfId="18482" xr:uid="{00000000-0005-0000-0000-000095340000}"/>
    <cellStyle name="Comma 22 2 3 3 7" xfId="18483" xr:uid="{00000000-0005-0000-0000-000096340000}"/>
    <cellStyle name="Comma 22 2 3 3 8" xfId="18484" xr:uid="{00000000-0005-0000-0000-000097340000}"/>
    <cellStyle name="Comma 22 2 3 4" xfId="18485" xr:uid="{00000000-0005-0000-0000-000098340000}"/>
    <cellStyle name="Comma 22 2 3 4 2" xfId="18486" xr:uid="{00000000-0005-0000-0000-000099340000}"/>
    <cellStyle name="Comma 22 2 3 4 2 2" xfId="18487" xr:uid="{00000000-0005-0000-0000-00009A340000}"/>
    <cellStyle name="Comma 22 2 3 4 2 2 2" xfId="18488" xr:uid="{00000000-0005-0000-0000-00009B340000}"/>
    <cellStyle name="Comma 22 2 3 4 2 3" xfId="18489" xr:uid="{00000000-0005-0000-0000-00009C340000}"/>
    <cellStyle name="Comma 22 2 3 4 2 4" xfId="18490" xr:uid="{00000000-0005-0000-0000-00009D340000}"/>
    <cellStyle name="Comma 22 2 3 4 2 5" xfId="18491" xr:uid="{00000000-0005-0000-0000-00009E340000}"/>
    <cellStyle name="Comma 22 2 3 4 3" xfId="18492" xr:uid="{00000000-0005-0000-0000-00009F340000}"/>
    <cellStyle name="Comma 22 2 3 4 3 2" xfId="18493" xr:uid="{00000000-0005-0000-0000-0000A0340000}"/>
    <cellStyle name="Comma 22 2 3 4 3 2 2" xfId="18494" xr:uid="{00000000-0005-0000-0000-0000A1340000}"/>
    <cellStyle name="Comma 22 2 3 4 3 3" xfId="18495" xr:uid="{00000000-0005-0000-0000-0000A2340000}"/>
    <cellStyle name="Comma 22 2 3 4 3 4" xfId="18496" xr:uid="{00000000-0005-0000-0000-0000A3340000}"/>
    <cellStyle name="Comma 22 2 3 4 3 5" xfId="18497" xr:uid="{00000000-0005-0000-0000-0000A4340000}"/>
    <cellStyle name="Comma 22 2 3 4 4" xfId="18498" xr:uid="{00000000-0005-0000-0000-0000A5340000}"/>
    <cellStyle name="Comma 22 2 3 4 4 2" xfId="18499" xr:uid="{00000000-0005-0000-0000-0000A6340000}"/>
    <cellStyle name="Comma 22 2 3 4 4 2 2" xfId="18500" xr:uid="{00000000-0005-0000-0000-0000A7340000}"/>
    <cellStyle name="Comma 22 2 3 4 4 3" xfId="18501" xr:uid="{00000000-0005-0000-0000-0000A8340000}"/>
    <cellStyle name="Comma 22 2 3 4 4 4" xfId="18502" xr:uid="{00000000-0005-0000-0000-0000A9340000}"/>
    <cellStyle name="Comma 22 2 3 4 4 5" xfId="18503" xr:uid="{00000000-0005-0000-0000-0000AA340000}"/>
    <cellStyle name="Comma 22 2 3 4 5" xfId="18504" xr:uid="{00000000-0005-0000-0000-0000AB340000}"/>
    <cellStyle name="Comma 22 2 3 4 5 2" xfId="18505" xr:uid="{00000000-0005-0000-0000-0000AC340000}"/>
    <cellStyle name="Comma 22 2 3 4 6" xfId="18506" xr:uid="{00000000-0005-0000-0000-0000AD340000}"/>
    <cellStyle name="Comma 22 2 3 4 7" xfId="18507" xr:uid="{00000000-0005-0000-0000-0000AE340000}"/>
    <cellStyle name="Comma 22 2 3 4 8" xfId="18508" xr:uid="{00000000-0005-0000-0000-0000AF340000}"/>
    <cellStyle name="Comma 22 2 3 5" xfId="18509" xr:uid="{00000000-0005-0000-0000-0000B0340000}"/>
    <cellStyle name="Comma 22 2 3 5 2" xfId="18510" xr:uid="{00000000-0005-0000-0000-0000B1340000}"/>
    <cellStyle name="Comma 22 2 3 5 2 2" xfId="18511" xr:uid="{00000000-0005-0000-0000-0000B2340000}"/>
    <cellStyle name="Comma 22 2 3 5 2 2 2" xfId="18512" xr:uid="{00000000-0005-0000-0000-0000B3340000}"/>
    <cellStyle name="Comma 22 2 3 5 2 3" xfId="18513" xr:uid="{00000000-0005-0000-0000-0000B4340000}"/>
    <cellStyle name="Comma 22 2 3 5 2 4" xfId="18514" xr:uid="{00000000-0005-0000-0000-0000B5340000}"/>
    <cellStyle name="Comma 22 2 3 5 2 5" xfId="18515" xr:uid="{00000000-0005-0000-0000-0000B6340000}"/>
    <cellStyle name="Comma 22 2 3 5 3" xfId="18516" xr:uid="{00000000-0005-0000-0000-0000B7340000}"/>
    <cellStyle name="Comma 22 2 3 5 3 2" xfId="18517" xr:uid="{00000000-0005-0000-0000-0000B8340000}"/>
    <cellStyle name="Comma 22 2 3 5 4" xfId="18518" xr:uid="{00000000-0005-0000-0000-0000B9340000}"/>
    <cellStyle name="Comma 22 2 3 5 5" xfId="18519" xr:uid="{00000000-0005-0000-0000-0000BA340000}"/>
    <cellStyle name="Comma 22 2 3 5 6" xfId="18520" xr:uid="{00000000-0005-0000-0000-0000BB340000}"/>
    <cellStyle name="Comma 22 2 3 6" xfId="18521" xr:uid="{00000000-0005-0000-0000-0000BC340000}"/>
    <cellStyle name="Comma 22 2 3 6 2" xfId="18522" xr:uid="{00000000-0005-0000-0000-0000BD340000}"/>
    <cellStyle name="Comma 22 2 3 6 2 2" xfId="18523" xr:uid="{00000000-0005-0000-0000-0000BE340000}"/>
    <cellStyle name="Comma 22 2 3 6 3" xfId="18524" xr:uid="{00000000-0005-0000-0000-0000BF340000}"/>
    <cellStyle name="Comma 22 2 3 6 4" xfId="18525" xr:uid="{00000000-0005-0000-0000-0000C0340000}"/>
    <cellStyle name="Comma 22 2 3 6 5" xfId="18526" xr:uid="{00000000-0005-0000-0000-0000C1340000}"/>
    <cellStyle name="Comma 22 2 3 7" xfId="18527" xr:uid="{00000000-0005-0000-0000-0000C2340000}"/>
    <cellStyle name="Comma 22 2 3 7 2" xfId="18528" xr:uid="{00000000-0005-0000-0000-0000C3340000}"/>
    <cellStyle name="Comma 22 2 3 7 2 2" xfId="18529" xr:uid="{00000000-0005-0000-0000-0000C4340000}"/>
    <cellStyle name="Comma 22 2 3 7 3" xfId="18530" xr:uid="{00000000-0005-0000-0000-0000C5340000}"/>
    <cellStyle name="Comma 22 2 3 7 4" xfId="18531" xr:uid="{00000000-0005-0000-0000-0000C6340000}"/>
    <cellStyle name="Comma 22 2 3 7 5" xfId="18532" xr:uid="{00000000-0005-0000-0000-0000C7340000}"/>
    <cellStyle name="Comma 22 2 3 8" xfId="18533" xr:uid="{00000000-0005-0000-0000-0000C8340000}"/>
    <cellStyle name="Comma 22 2 3 8 2" xfId="18534" xr:uid="{00000000-0005-0000-0000-0000C9340000}"/>
    <cellStyle name="Comma 22 2 3 8 2 2" xfId="18535" xr:uid="{00000000-0005-0000-0000-0000CA340000}"/>
    <cellStyle name="Comma 22 2 3 8 3" xfId="18536" xr:uid="{00000000-0005-0000-0000-0000CB340000}"/>
    <cellStyle name="Comma 22 2 3 8 4" xfId="18537" xr:uid="{00000000-0005-0000-0000-0000CC340000}"/>
    <cellStyle name="Comma 22 2 3 8 5" xfId="18538" xr:uid="{00000000-0005-0000-0000-0000CD340000}"/>
    <cellStyle name="Comma 22 2 3 9" xfId="18539" xr:uid="{00000000-0005-0000-0000-0000CE340000}"/>
    <cellStyle name="Comma 22 2 3 9 2" xfId="18540" xr:uid="{00000000-0005-0000-0000-0000CF340000}"/>
    <cellStyle name="Comma 22 2 4" xfId="2277" xr:uid="{00000000-0005-0000-0000-0000D0340000}"/>
    <cellStyle name="Comma 22 2 4 10" xfId="18541" xr:uid="{00000000-0005-0000-0000-0000D1340000}"/>
    <cellStyle name="Comma 22 2 4 11" xfId="18542" xr:uid="{00000000-0005-0000-0000-0000D2340000}"/>
    <cellStyle name="Comma 22 2 4 12" xfId="18543" xr:uid="{00000000-0005-0000-0000-0000D3340000}"/>
    <cellStyle name="Comma 22 2 4 13" xfId="18544" xr:uid="{00000000-0005-0000-0000-0000D4340000}"/>
    <cellStyle name="Comma 22 2 4 14" xfId="18545" xr:uid="{00000000-0005-0000-0000-0000D5340000}"/>
    <cellStyle name="Comma 22 2 4 2" xfId="18546" xr:uid="{00000000-0005-0000-0000-0000D6340000}"/>
    <cellStyle name="Comma 22 2 4 2 2" xfId="18547" xr:uid="{00000000-0005-0000-0000-0000D7340000}"/>
    <cellStyle name="Comma 22 2 4 2 2 2" xfId="18548" xr:uid="{00000000-0005-0000-0000-0000D8340000}"/>
    <cellStyle name="Comma 22 2 4 2 2 2 2" xfId="18549" xr:uid="{00000000-0005-0000-0000-0000D9340000}"/>
    <cellStyle name="Comma 22 2 4 2 2 3" xfId="18550" xr:uid="{00000000-0005-0000-0000-0000DA340000}"/>
    <cellStyle name="Comma 22 2 4 2 2 4" xfId="18551" xr:uid="{00000000-0005-0000-0000-0000DB340000}"/>
    <cellStyle name="Comma 22 2 4 2 2 5" xfId="18552" xr:uid="{00000000-0005-0000-0000-0000DC340000}"/>
    <cellStyle name="Comma 22 2 4 2 3" xfId="18553" xr:uid="{00000000-0005-0000-0000-0000DD340000}"/>
    <cellStyle name="Comma 22 2 4 2 3 2" xfId="18554" xr:uid="{00000000-0005-0000-0000-0000DE340000}"/>
    <cellStyle name="Comma 22 2 4 2 3 2 2" xfId="18555" xr:uid="{00000000-0005-0000-0000-0000DF340000}"/>
    <cellStyle name="Comma 22 2 4 2 3 3" xfId="18556" xr:uid="{00000000-0005-0000-0000-0000E0340000}"/>
    <cellStyle name="Comma 22 2 4 2 3 4" xfId="18557" xr:uid="{00000000-0005-0000-0000-0000E1340000}"/>
    <cellStyle name="Comma 22 2 4 2 3 5" xfId="18558" xr:uid="{00000000-0005-0000-0000-0000E2340000}"/>
    <cellStyle name="Comma 22 2 4 2 4" xfId="18559" xr:uid="{00000000-0005-0000-0000-0000E3340000}"/>
    <cellStyle name="Comma 22 2 4 2 4 2" xfId="18560" xr:uid="{00000000-0005-0000-0000-0000E4340000}"/>
    <cellStyle name="Comma 22 2 4 2 4 2 2" xfId="18561" xr:uid="{00000000-0005-0000-0000-0000E5340000}"/>
    <cellStyle name="Comma 22 2 4 2 4 3" xfId="18562" xr:uid="{00000000-0005-0000-0000-0000E6340000}"/>
    <cellStyle name="Comma 22 2 4 2 4 4" xfId="18563" xr:uid="{00000000-0005-0000-0000-0000E7340000}"/>
    <cellStyle name="Comma 22 2 4 2 4 5" xfId="18564" xr:uid="{00000000-0005-0000-0000-0000E8340000}"/>
    <cellStyle name="Comma 22 2 4 2 5" xfId="18565" xr:uid="{00000000-0005-0000-0000-0000E9340000}"/>
    <cellStyle name="Comma 22 2 4 2 5 2" xfId="18566" xr:uid="{00000000-0005-0000-0000-0000EA340000}"/>
    <cellStyle name="Comma 22 2 4 2 6" xfId="18567" xr:uid="{00000000-0005-0000-0000-0000EB340000}"/>
    <cellStyle name="Comma 22 2 4 2 7" xfId="18568" xr:uid="{00000000-0005-0000-0000-0000EC340000}"/>
    <cellStyle name="Comma 22 2 4 2 8" xfId="18569" xr:uid="{00000000-0005-0000-0000-0000ED340000}"/>
    <cellStyle name="Comma 22 2 4 3" xfId="18570" xr:uid="{00000000-0005-0000-0000-0000EE340000}"/>
    <cellStyle name="Comma 22 2 4 3 2" xfId="18571" xr:uid="{00000000-0005-0000-0000-0000EF340000}"/>
    <cellStyle name="Comma 22 2 4 3 2 2" xfId="18572" xr:uid="{00000000-0005-0000-0000-0000F0340000}"/>
    <cellStyle name="Comma 22 2 4 3 2 2 2" xfId="18573" xr:uid="{00000000-0005-0000-0000-0000F1340000}"/>
    <cellStyle name="Comma 22 2 4 3 2 3" xfId="18574" xr:uid="{00000000-0005-0000-0000-0000F2340000}"/>
    <cellStyle name="Comma 22 2 4 3 2 4" xfId="18575" xr:uid="{00000000-0005-0000-0000-0000F3340000}"/>
    <cellStyle name="Comma 22 2 4 3 2 5" xfId="18576" xr:uid="{00000000-0005-0000-0000-0000F4340000}"/>
    <cellStyle name="Comma 22 2 4 3 3" xfId="18577" xr:uid="{00000000-0005-0000-0000-0000F5340000}"/>
    <cellStyle name="Comma 22 2 4 3 3 2" xfId="18578" xr:uid="{00000000-0005-0000-0000-0000F6340000}"/>
    <cellStyle name="Comma 22 2 4 3 3 2 2" xfId="18579" xr:uid="{00000000-0005-0000-0000-0000F7340000}"/>
    <cellStyle name="Comma 22 2 4 3 3 3" xfId="18580" xr:uid="{00000000-0005-0000-0000-0000F8340000}"/>
    <cellStyle name="Comma 22 2 4 3 3 4" xfId="18581" xr:uid="{00000000-0005-0000-0000-0000F9340000}"/>
    <cellStyle name="Comma 22 2 4 3 3 5" xfId="18582" xr:uid="{00000000-0005-0000-0000-0000FA340000}"/>
    <cellStyle name="Comma 22 2 4 3 4" xfId="18583" xr:uid="{00000000-0005-0000-0000-0000FB340000}"/>
    <cellStyle name="Comma 22 2 4 3 4 2" xfId="18584" xr:uid="{00000000-0005-0000-0000-0000FC340000}"/>
    <cellStyle name="Comma 22 2 4 3 4 2 2" xfId="18585" xr:uid="{00000000-0005-0000-0000-0000FD340000}"/>
    <cellStyle name="Comma 22 2 4 3 4 3" xfId="18586" xr:uid="{00000000-0005-0000-0000-0000FE340000}"/>
    <cellStyle name="Comma 22 2 4 3 4 4" xfId="18587" xr:uid="{00000000-0005-0000-0000-0000FF340000}"/>
    <cellStyle name="Comma 22 2 4 3 4 5" xfId="18588" xr:uid="{00000000-0005-0000-0000-000000350000}"/>
    <cellStyle name="Comma 22 2 4 3 5" xfId="18589" xr:uid="{00000000-0005-0000-0000-000001350000}"/>
    <cellStyle name="Comma 22 2 4 3 5 2" xfId="18590" xr:uid="{00000000-0005-0000-0000-000002350000}"/>
    <cellStyle name="Comma 22 2 4 3 6" xfId="18591" xr:uid="{00000000-0005-0000-0000-000003350000}"/>
    <cellStyle name="Comma 22 2 4 3 7" xfId="18592" xr:uid="{00000000-0005-0000-0000-000004350000}"/>
    <cellStyle name="Comma 22 2 4 3 8" xfId="18593" xr:uid="{00000000-0005-0000-0000-000005350000}"/>
    <cellStyle name="Comma 22 2 4 4" xfId="18594" xr:uid="{00000000-0005-0000-0000-000006350000}"/>
    <cellStyle name="Comma 22 2 4 4 2" xfId="18595" xr:uid="{00000000-0005-0000-0000-000007350000}"/>
    <cellStyle name="Comma 22 2 4 4 2 2" xfId="18596" xr:uid="{00000000-0005-0000-0000-000008350000}"/>
    <cellStyle name="Comma 22 2 4 4 2 2 2" xfId="18597" xr:uid="{00000000-0005-0000-0000-000009350000}"/>
    <cellStyle name="Comma 22 2 4 4 2 3" xfId="18598" xr:uid="{00000000-0005-0000-0000-00000A350000}"/>
    <cellStyle name="Comma 22 2 4 4 2 4" xfId="18599" xr:uid="{00000000-0005-0000-0000-00000B350000}"/>
    <cellStyle name="Comma 22 2 4 4 2 5" xfId="18600" xr:uid="{00000000-0005-0000-0000-00000C350000}"/>
    <cellStyle name="Comma 22 2 4 4 3" xfId="18601" xr:uid="{00000000-0005-0000-0000-00000D350000}"/>
    <cellStyle name="Comma 22 2 4 4 3 2" xfId="18602" xr:uid="{00000000-0005-0000-0000-00000E350000}"/>
    <cellStyle name="Comma 22 2 4 4 4" xfId="18603" xr:uid="{00000000-0005-0000-0000-00000F350000}"/>
    <cellStyle name="Comma 22 2 4 4 5" xfId="18604" xr:uid="{00000000-0005-0000-0000-000010350000}"/>
    <cellStyle name="Comma 22 2 4 4 6" xfId="18605" xr:uid="{00000000-0005-0000-0000-000011350000}"/>
    <cellStyle name="Comma 22 2 4 5" xfId="18606" xr:uid="{00000000-0005-0000-0000-000012350000}"/>
    <cellStyle name="Comma 22 2 4 5 2" xfId="18607" xr:uid="{00000000-0005-0000-0000-000013350000}"/>
    <cellStyle name="Comma 22 2 4 5 2 2" xfId="18608" xr:uid="{00000000-0005-0000-0000-000014350000}"/>
    <cellStyle name="Comma 22 2 4 5 3" xfId="18609" xr:uid="{00000000-0005-0000-0000-000015350000}"/>
    <cellStyle name="Comma 22 2 4 5 4" xfId="18610" xr:uid="{00000000-0005-0000-0000-000016350000}"/>
    <cellStyle name="Comma 22 2 4 5 5" xfId="18611" xr:uid="{00000000-0005-0000-0000-000017350000}"/>
    <cellStyle name="Comma 22 2 4 6" xfId="18612" xr:uid="{00000000-0005-0000-0000-000018350000}"/>
    <cellStyle name="Comma 22 2 4 6 2" xfId="18613" xr:uid="{00000000-0005-0000-0000-000019350000}"/>
    <cellStyle name="Comma 22 2 4 6 2 2" xfId="18614" xr:uid="{00000000-0005-0000-0000-00001A350000}"/>
    <cellStyle name="Comma 22 2 4 6 3" xfId="18615" xr:uid="{00000000-0005-0000-0000-00001B350000}"/>
    <cellStyle name="Comma 22 2 4 6 4" xfId="18616" xr:uid="{00000000-0005-0000-0000-00001C350000}"/>
    <cellStyle name="Comma 22 2 4 6 5" xfId="18617" xr:uid="{00000000-0005-0000-0000-00001D350000}"/>
    <cellStyle name="Comma 22 2 4 7" xfId="18618" xr:uid="{00000000-0005-0000-0000-00001E350000}"/>
    <cellStyle name="Comma 22 2 4 7 2" xfId="18619" xr:uid="{00000000-0005-0000-0000-00001F350000}"/>
    <cellStyle name="Comma 22 2 4 7 2 2" xfId="18620" xr:uid="{00000000-0005-0000-0000-000020350000}"/>
    <cellStyle name="Comma 22 2 4 7 3" xfId="18621" xr:uid="{00000000-0005-0000-0000-000021350000}"/>
    <cellStyle name="Comma 22 2 4 7 4" xfId="18622" xr:uid="{00000000-0005-0000-0000-000022350000}"/>
    <cellStyle name="Comma 22 2 4 7 5" xfId="18623" xr:uid="{00000000-0005-0000-0000-000023350000}"/>
    <cellStyle name="Comma 22 2 4 8" xfId="18624" xr:uid="{00000000-0005-0000-0000-000024350000}"/>
    <cellStyle name="Comma 22 2 4 8 2" xfId="18625" xr:uid="{00000000-0005-0000-0000-000025350000}"/>
    <cellStyle name="Comma 22 2 4 9" xfId="18626" xr:uid="{00000000-0005-0000-0000-000026350000}"/>
    <cellStyle name="Comma 22 2 5" xfId="2278" xr:uid="{00000000-0005-0000-0000-000027350000}"/>
    <cellStyle name="Comma 22 2 5 2" xfId="18627" xr:uid="{00000000-0005-0000-0000-000028350000}"/>
    <cellStyle name="Comma 22 2 5 2 2" xfId="18628" xr:uid="{00000000-0005-0000-0000-000029350000}"/>
    <cellStyle name="Comma 22 2 5 2 2 2" xfId="18629" xr:uid="{00000000-0005-0000-0000-00002A350000}"/>
    <cellStyle name="Comma 22 2 5 2 3" xfId="18630" xr:uid="{00000000-0005-0000-0000-00002B350000}"/>
    <cellStyle name="Comma 22 2 5 2 4" xfId="18631" xr:uid="{00000000-0005-0000-0000-00002C350000}"/>
    <cellStyle name="Comma 22 2 5 2 5" xfId="18632" xr:uid="{00000000-0005-0000-0000-00002D350000}"/>
    <cellStyle name="Comma 22 2 5 3" xfId="18633" xr:uid="{00000000-0005-0000-0000-00002E350000}"/>
    <cellStyle name="Comma 22 2 5 3 2" xfId="18634" xr:uid="{00000000-0005-0000-0000-00002F350000}"/>
    <cellStyle name="Comma 22 2 5 3 2 2" xfId="18635" xr:uid="{00000000-0005-0000-0000-000030350000}"/>
    <cellStyle name="Comma 22 2 5 3 3" xfId="18636" xr:uid="{00000000-0005-0000-0000-000031350000}"/>
    <cellStyle name="Comma 22 2 5 3 4" xfId="18637" xr:uid="{00000000-0005-0000-0000-000032350000}"/>
    <cellStyle name="Comma 22 2 5 3 5" xfId="18638" xr:uid="{00000000-0005-0000-0000-000033350000}"/>
    <cellStyle name="Comma 22 2 5 4" xfId="18639" xr:uid="{00000000-0005-0000-0000-000034350000}"/>
    <cellStyle name="Comma 22 2 5 4 2" xfId="18640" xr:uid="{00000000-0005-0000-0000-000035350000}"/>
    <cellStyle name="Comma 22 2 5 4 2 2" xfId="18641" xr:uid="{00000000-0005-0000-0000-000036350000}"/>
    <cellStyle name="Comma 22 2 5 4 3" xfId="18642" xr:uid="{00000000-0005-0000-0000-000037350000}"/>
    <cellStyle name="Comma 22 2 5 4 4" xfId="18643" xr:uid="{00000000-0005-0000-0000-000038350000}"/>
    <cellStyle name="Comma 22 2 5 4 5" xfId="18644" xr:uid="{00000000-0005-0000-0000-000039350000}"/>
    <cellStyle name="Comma 22 2 5 5" xfId="18645" xr:uid="{00000000-0005-0000-0000-00003A350000}"/>
    <cellStyle name="Comma 22 2 5 5 2" xfId="18646" xr:uid="{00000000-0005-0000-0000-00003B350000}"/>
    <cellStyle name="Comma 22 2 5 5 2 2" xfId="18647" xr:uid="{00000000-0005-0000-0000-00003C350000}"/>
    <cellStyle name="Comma 22 2 5 5 3" xfId="18648" xr:uid="{00000000-0005-0000-0000-00003D350000}"/>
    <cellStyle name="Comma 22 2 5 5 4" xfId="18649" xr:uid="{00000000-0005-0000-0000-00003E350000}"/>
    <cellStyle name="Comma 22 2 5 5 5" xfId="18650" xr:uid="{00000000-0005-0000-0000-00003F350000}"/>
    <cellStyle name="Comma 22 2 6" xfId="18651" xr:uid="{00000000-0005-0000-0000-000040350000}"/>
    <cellStyle name="Comma 22 2 6 2" xfId="18652" xr:uid="{00000000-0005-0000-0000-000041350000}"/>
    <cellStyle name="Comma 22 2 6 2 2" xfId="18653" xr:uid="{00000000-0005-0000-0000-000042350000}"/>
    <cellStyle name="Comma 22 2 6 2 2 2" xfId="18654" xr:uid="{00000000-0005-0000-0000-000043350000}"/>
    <cellStyle name="Comma 22 2 6 2 3" xfId="18655" xr:uid="{00000000-0005-0000-0000-000044350000}"/>
    <cellStyle name="Comma 22 2 6 2 4" xfId="18656" xr:uid="{00000000-0005-0000-0000-000045350000}"/>
    <cellStyle name="Comma 22 2 6 2 5" xfId="18657" xr:uid="{00000000-0005-0000-0000-000046350000}"/>
    <cellStyle name="Comma 22 2 6 3" xfId="18658" xr:uid="{00000000-0005-0000-0000-000047350000}"/>
    <cellStyle name="Comma 22 2 6 3 2" xfId="18659" xr:uid="{00000000-0005-0000-0000-000048350000}"/>
    <cellStyle name="Comma 22 2 6 3 2 2" xfId="18660" xr:uid="{00000000-0005-0000-0000-000049350000}"/>
    <cellStyle name="Comma 22 2 6 3 3" xfId="18661" xr:uid="{00000000-0005-0000-0000-00004A350000}"/>
    <cellStyle name="Comma 22 2 6 3 4" xfId="18662" xr:uid="{00000000-0005-0000-0000-00004B350000}"/>
    <cellStyle name="Comma 22 2 6 3 5" xfId="18663" xr:uid="{00000000-0005-0000-0000-00004C350000}"/>
    <cellStyle name="Comma 22 2 6 4" xfId="18664" xr:uid="{00000000-0005-0000-0000-00004D350000}"/>
    <cellStyle name="Comma 22 2 6 4 2" xfId="18665" xr:uid="{00000000-0005-0000-0000-00004E350000}"/>
    <cellStyle name="Comma 22 2 6 4 2 2" xfId="18666" xr:uid="{00000000-0005-0000-0000-00004F350000}"/>
    <cellStyle name="Comma 22 2 6 4 3" xfId="18667" xr:uid="{00000000-0005-0000-0000-000050350000}"/>
    <cellStyle name="Comma 22 2 6 4 4" xfId="18668" xr:uid="{00000000-0005-0000-0000-000051350000}"/>
    <cellStyle name="Comma 22 2 6 4 5" xfId="18669" xr:uid="{00000000-0005-0000-0000-000052350000}"/>
    <cellStyle name="Comma 22 2 6 5" xfId="18670" xr:uid="{00000000-0005-0000-0000-000053350000}"/>
    <cellStyle name="Comma 22 2 6 5 2" xfId="18671" xr:uid="{00000000-0005-0000-0000-000054350000}"/>
    <cellStyle name="Comma 22 2 6 6" xfId="18672" xr:uid="{00000000-0005-0000-0000-000055350000}"/>
    <cellStyle name="Comma 22 2 6 7" xfId="18673" xr:uid="{00000000-0005-0000-0000-000056350000}"/>
    <cellStyle name="Comma 22 2 6 8" xfId="18674" xr:uid="{00000000-0005-0000-0000-000057350000}"/>
    <cellStyle name="Comma 22 2 6 9" xfId="18675" xr:uid="{00000000-0005-0000-0000-000058350000}"/>
    <cellStyle name="Comma 22 2 7" xfId="18676" xr:uid="{00000000-0005-0000-0000-000059350000}"/>
    <cellStyle name="Comma 22 2 7 2" xfId="18677" xr:uid="{00000000-0005-0000-0000-00005A350000}"/>
    <cellStyle name="Comma 22 2 7 2 2" xfId="18678" xr:uid="{00000000-0005-0000-0000-00005B350000}"/>
    <cellStyle name="Comma 22 2 7 2 2 2" xfId="18679" xr:uid="{00000000-0005-0000-0000-00005C350000}"/>
    <cellStyle name="Comma 22 2 7 2 3" xfId="18680" xr:uid="{00000000-0005-0000-0000-00005D350000}"/>
    <cellStyle name="Comma 22 2 7 2 4" xfId="18681" xr:uid="{00000000-0005-0000-0000-00005E350000}"/>
    <cellStyle name="Comma 22 2 7 2 5" xfId="18682" xr:uid="{00000000-0005-0000-0000-00005F350000}"/>
    <cellStyle name="Comma 22 2 7 3" xfId="18683" xr:uid="{00000000-0005-0000-0000-000060350000}"/>
    <cellStyle name="Comma 22 2 7 3 2" xfId="18684" xr:uid="{00000000-0005-0000-0000-000061350000}"/>
    <cellStyle name="Comma 22 2 7 4" xfId="18685" xr:uid="{00000000-0005-0000-0000-000062350000}"/>
    <cellStyle name="Comma 22 2 7 5" xfId="18686" xr:uid="{00000000-0005-0000-0000-000063350000}"/>
    <cellStyle name="Comma 22 2 7 6" xfId="18687" xr:uid="{00000000-0005-0000-0000-000064350000}"/>
    <cellStyle name="Comma 22 2 8" xfId="18688" xr:uid="{00000000-0005-0000-0000-000065350000}"/>
    <cellStyle name="Comma 22 2 8 2" xfId="18689" xr:uid="{00000000-0005-0000-0000-000066350000}"/>
    <cellStyle name="Comma 22 2 8 2 2" xfId="18690" xr:uid="{00000000-0005-0000-0000-000067350000}"/>
    <cellStyle name="Comma 22 2 8 3" xfId="18691" xr:uid="{00000000-0005-0000-0000-000068350000}"/>
    <cellStyle name="Comma 22 2 8 4" xfId="18692" xr:uid="{00000000-0005-0000-0000-000069350000}"/>
    <cellStyle name="Comma 22 2 8 5" xfId="18693" xr:uid="{00000000-0005-0000-0000-00006A350000}"/>
    <cellStyle name="Comma 22 2 9" xfId="18694" xr:uid="{00000000-0005-0000-0000-00006B350000}"/>
    <cellStyle name="Comma 22 2 9 2" xfId="18695" xr:uid="{00000000-0005-0000-0000-00006C350000}"/>
    <cellStyle name="Comma 22 2 9 2 2" xfId="18696" xr:uid="{00000000-0005-0000-0000-00006D350000}"/>
    <cellStyle name="Comma 22 2 9 3" xfId="18697" xr:uid="{00000000-0005-0000-0000-00006E350000}"/>
    <cellStyle name="Comma 22 2 9 4" xfId="18698" xr:uid="{00000000-0005-0000-0000-00006F350000}"/>
    <cellStyle name="Comma 22 2 9 5" xfId="18699" xr:uid="{00000000-0005-0000-0000-000070350000}"/>
    <cellStyle name="Comma 22 3" xfId="2279" xr:uid="{00000000-0005-0000-0000-000071350000}"/>
    <cellStyle name="Comma 22 3 10" xfId="18700" xr:uid="{00000000-0005-0000-0000-000072350000}"/>
    <cellStyle name="Comma 22 3 10 2" xfId="18701" xr:uid="{00000000-0005-0000-0000-000073350000}"/>
    <cellStyle name="Comma 22 3 10 2 2" xfId="18702" xr:uid="{00000000-0005-0000-0000-000074350000}"/>
    <cellStyle name="Comma 22 3 10 3" xfId="18703" xr:uid="{00000000-0005-0000-0000-000075350000}"/>
    <cellStyle name="Comma 22 3 10 4" xfId="18704" xr:uid="{00000000-0005-0000-0000-000076350000}"/>
    <cellStyle name="Comma 22 3 10 5" xfId="18705" xr:uid="{00000000-0005-0000-0000-000077350000}"/>
    <cellStyle name="Comma 22 3 11" xfId="18706" xr:uid="{00000000-0005-0000-0000-000078350000}"/>
    <cellStyle name="Comma 22 3 11 2" xfId="18707" xr:uid="{00000000-0005-0000-0000-000079350000}"/>
    <cellStyle name="Comma 22 3 11 3" xfId="18708" xr:uid="{00000000-0005-0000-0000-00007A350000}"/>
    <cellStyle name="Comma 22 3 12" xfId="18709" xr:uid="{00000000-0005-0000-0000-00007B350000}"/>
    <cellStyle name="Comma 22 3 13" xfId="18710" xr:uid="{00000000-0005-0000-0000-00007C350000}"/>
    <cellStyle name="Comma 22 3 14" xfId="18711" xr:uid="{00000000-0005-0000-0000-00007D350000}"/>
    <cellStyle name="Comma 22 3 15" xfId="18712" xr:uid="{00000000-0005-0000-0000-00007E350000}"/>
    <cellStyle name="Comma 22 3 16" xfId="18713" xr:uid="{00000000-0005-0000-0000-00007F350000}"/>
    <cellStyle name="Comma 22 3 17" xfId="18714" xr:uid="{00000000-0005-0000-0000-000080350000}"/>
    <cellStyle name="Comma 22 3 2" xfId="2280" xr:uid="{00000000-0005-0000-0000-000081350000}"/>
    <cellStyle name="Comma 22 3 2 10" xfId="18715" xr:uid="{00000000-0005-0000-0000-000082350000}"/>
    <cellStyle name="Comma 22 3 2 11" xfId="18716" xr:uid="{00000000-0005-0000-0000-000083350000}"/>
    <cellStyle name="Comma 22 3 2 12" xfId="18717" xr:uid="{00000000-0005-0000-0000-000084350000}"/>
    <cellStyle name="Comma 22 3 2 13" xfId="18718" xr:uid="{00000000-0005-0000-0000-000085350000}"/>
    <cellStyle name="Comma 22 3 2 14" xfId="18719" xr:uid="{00000000-0005-0000-0000-000086350000}"/>
    <cellStyle name="Comma 22 3 2 15" xfId="18720" xr:uid="{00000000-0005-0000-0000-000087350000}"/>
    <cellStyle name="Comma 22 3 2 2" xfId="2281" xr:uid="{00000000-0005-0000-0000-000088350000}"/>
    <cellStyle name="Comma 22 3 2 2 10" xfId="18721" xr:uid="{00000000-0005-0000-0000-000089350000}"/>
    <cellStyle name="Comma 22 3 2 2 11" xfId="18722" xr:uid="{00000000-0005-0000-0000-00008A350000}"/>
    <cellStyle name="Comma 22 3 2 2 12" xfId="18723" xr:uid="{00000000-0005-0000-0000-00008B350000}"/>
    <cellStyle name="Comma 22 3 2 2 13" xfId="18724" xr:uid="{00000000-0005-0000-0000-00008C350000}"/>
    <cellStyle name="Comma 22 3 2 2 14" xfId="18725" xr:uid="{00000000-0005-0000-0000-00008D350000}"/>
    <cellStyle name="Comma 22 3 2 2 2" xfId="18726" xr:uid="{00000000-0005-0000-0000-00008E350000}"/>
    <cellStyle name="Comma 22 3 2 2 2 2" xfId="18727" xr:uid="{00000000-0005-0000-0000-00008F350000}"/>
    <cellStyle name="Comma 22 3 2 2 2 2 2" xfId="18728" xr:uid="{00000000-0005-0000-0000-000090350000}"/>
    <cellStyle name="Comma 22 3 2 2 2 2 2 2" xfId="18729" xr:uid="{00000000-0005-0000-0000-000091350000}"/>
    <cellStyle name="Comma 22 3 2 2 2 2 3" xfId="18730" xr:uid="{00000000-0005-0000-0000-000092350000}"/>
    <cellStyle name="Comma 22 3 2 2 2 2 4" xfId="18731" xr:uid="{00000000-0005-0000-0000-000093350000}"/>
    <cellStyle name="Comma 22 3 2 2 2 2 5" xfId="18732" xr:uid="{00000000-0005-0000-0000-000094350000}"/>
    <cellStyle name="Comma 22 3 2 2 2 3" xfId="18733" xr:uid="{00000000-0005-0000-0000-000095350000}"/>
    <cellStyle name="Comma 22 3 2 2 2 3 2" xfId="18734" xr:uid="{00000000-0005-0000-0000-000096350000}"/>
    <cellStyle name="Comma 22 3 2 2 2 3 2 2" xfId="18735" xr:uid="{00000000-0005-0000-0000-000097350000}"/>
    <cellStyle name="Comma 22 3 2 2 2 3 3" xfId="18736" xr:uid="{00000000-0005-0000-0000-000098350000}"/>
    <cellStyle name="Comma 22 3 2 2 2 3 4" xfId="18737" xr:uid="{00000000-0005-0000-0000-000099350000}"/>
    <cellStyle name="Comma 22 3 2 2 2 3 5" xfId="18738" xr:uid="{00000000-0005-0000-0000-00009A350000}"/>
    <cellStyle name="Comma 22 3 2 2 2 4" xfId="18739" xr:uid="{00000000-0005-0000-0000-00009B350000}"/>
    <cellStyle name="Comma 22 3 2 2 2 4 2" xfId="18740" xr:uid="{00000000-0005-0000-0000-00009C350000}"/>
    <cellStyle name="Comma 22 3 2 2 2 4 2 2" xfId="18741" xr:uid="{00000000-0005-0000-0000-00009D350000}"/>
    <cellStyle name="Comma 22 3 2 2 2 4 3" xfId="18742" xr:uid="{00000000-0005-0000-0000-00009E350000}"/>
    <cellStyle name="Comma 22 3 2 2 2 4 4" xfId="18743" xr:uid="{00000000-0005-0000-0000-00009F350000}"/>
    <cellStyle name="Comma 22 3 2 2 2 4 5" xfId="18744" xr:uid="{00000000-0005-0000-0000-0000A0350000}"/>
    <cellStyle name="Comma 22 3 2 2 2 5" xfId="18745" xr:uid="{00000000-0005-0000-0000-0000A1350000}"/>
    <cellStyle name="Comma 22 3 2 2 2 5 2" xfId="18746" xr:uid="{00000000-0005-0000-0000-0000A2350000}"/>
    <cellStyle name="Comma 22 3 2 2 2 6" xfId="18747" xr:uid="{00000000-0005-0000-0000-0000A3350000}"/>
    <cellStyle name="Comma 22 3 2 2 2 7" xfId="18748" xr:uid="{00000000-0005-0000-0000-0000A4350000}"/>
    <cellStyle name="Comma 22 3 2 2 2 8" xfId="18749" xr:uid="{00000000-0005-0000-0000-0000A5350000}"/>
    <cellStyle name="Comma 22 3 2 2 3" xfId="18750" xr:uid="{00000000-0005-0000-0000-0000A6350000}"/>
    <cellStyle name="Comma 22 3 2 2 3 2" xfId="18751" xr:uid="{00000000-0005-0000-0000-0000A7350000}"/>
    <cellStyle name="Comma 22 3 2 2 3 2 2" xfId="18752" xr:uid="{00000000-0005-0000-0000-0000A8350000}"/>
    <cellStyle name="Comma 22 3 2 2 3 2 2 2" xfId="18753" xr:uid="{00000000-0005-0000-0000-0000A9350000}"/>
    <cellStyle name="Comma 22 3 2 2 3 2 3" xfId="18754" xr:uid="{00000000-0005-0000-0000-0000AA350000}"/>
    <cellStyle name="Comma 22 3 2 2 3 2 4" xfId="18755" xr:uid="{00000000-0005-0000-0000-0000AB350000}"/>
    <cellStyle name="Comma 22 3 2 2 3 2 5" xfId="18756" xr:uid="{00000000-0005-0000-0000-0000AC350000}"/>
    <cellStyle name="Comma 22 3 2 2 3 3" xfId="18757" xr:uid="{00000000-0005-0000-0000-0000AD350000}"/>
    <cellStyle name="Comma 22 3 2 2 3 3 2" xfId="18758" xr:uid="{00000000-0005-0000-0000-0000AE350000}"/>
    <cellStyle name="Comma 22 3 2 2 3 3 2 2" xfId="18759" xr:uid="{00000000-0005-0000-0000-0000AF350000}"/>
    <cellStyle name="Comma 22 3 2 2 3 3 3" xfId="18760" xr:uid="{00000000-0005-0000-0000-0000B0350000}"/>
    <cellStyle name="Comma 22 3 2 2 3 3 4" xfId="18761" xr:uid="{00000000-0005-0000-0000-0000B1350000}"/>
    <cellStyle name="Comma 22 3 2 2 3 3 5" xfId="18762" xr:uid="{00000000-0005-0000-0000-0000B2350000}"/>
    <cellStyle name="Comma 22 3 2 2 3 4" xfId="18763" xr:uid="{00000000-0005-0000-0000-0000B3350000}"/>
    <cellStyle name="Comma 22 3 2 2 3 4 2" xfId="18764" xr:uid="{00000000-0005-0000-0000-0000B4350000}"/>
    <cellStyle name="Comma 22 3 2 2 3 4 2 2" xfId="18765" xr:uid="{00000000-0005-0000-0000-0000B5350000}"/>
    <cellStyle name="Comma 22 3 2 2 3 4 3" xfId="18766" xr:uid="{00000000-0005-0000-0000-0000B6350000}"/>
    <cellStyle name="Comma 22 3 2 2 3 4 4" xfId="18767" xr:uid="{00000000-0005-0000-0000-0000B7350000}"/>
    <cellStyle name="Comma 22 3 2 2 3 4 5" xfId="18768" xr:uid="{00000000-0005-0000-0000-0000B8350000}"/>
    <cellStyle name="Comma 22 3 2 2 3 5" xfId="18769" xr:uid="{00000000-0005-0000-0000-0000B9350000}"/>
    <cellStyle name="Comma 22 3 2 2 3 5 2" xfId="18770" xr:uid="{00000000-0005-0000-0000-0000BA350000}"/>
    <cellStyle name="Comma 22 3 2 2 3 6" xfId="18771" xr:uid="{00000000-0005-0000-0000-0000BB350000}"/>
    <cellStyle name="Comma 22 3 2 2 3 7" xfId="18772" xr:uid="{00000000-0005-0000-0000-0000BC350000}"/>
    <cellStyle name="Comma 22 3 2 2 3 8" xfId="18773" xr:uid="{00000000-0005-0000-0000-0000BD350000}"/>
    <cellStyle name="Comma 22 3 2 2 4" xfId="18774" xr:uid="{00000000-0005-0000-0000-0000BE350000}"/>
    <cellStyle name="Comma 22 3 2 2 4 2" xfId="18775" xr:uid="{00000000-0005-0000-0000-0000BF350000}"/>
    <cellStyle name="Comma 22 3 2 2 4 2 2" xfId="18776" xr:uid="{00000000-0005-0000-0000-0000C0350000}"/>
    <cellStyle name="Comma 22 3 2 2 4 2 2 2" xfId="18777" xr:uid="{00000000-0005-0000-0000-0000C1350000}"/>
    <cellStyle name="Comma 22 3 2 2 4 2 3" xfId="18778" xr:uid="{00000000-0005-0000-0000-0000C2350000}"/>
    <cellStyle name="Comma 22 3 2 2 4 2 4" xfId="18779" xr:uid="{00000000-0005-0000-0000-0000C3350000}"/>
    <cellStyle name="Comma 22 3 2 2 4 2 5" xfId="18780" xr:uid="{00000000-0005-0000-0000-0000C4350000}"/>
    <cellStyle name="Comma 22 3 2 2 4 3" xfId="18781" xr:uid="{00000000-0005-0000-0000-0000C5350000}"/>
    <cellStyle name="Comma 22 3 2 2 4 3 2" xfId="18782" xr:uid="{00000000-0005-0000-0000-0000C6350000}"/>
    <cellStyle name="Comma 22 3 2 2 4 4" xfId="18783" xr:uid="{00000000-0005-0000-0000-0000C7350000}"/>
    <cellStyle name="Comma 22 3 2 2 4 5" xfId="18784" xr:uid="{00000000-0005-0000-0000-0000C8350000}"/>
    <cellStyle name="Comma 22 3 2 2 4 6" xfId="18785" xr:uid="{00000000-0005-0000-0000-0000C9350000}"/>
    <cellStyle name="Comma 22 3 2 2 5" xfId="18786" xr:uid="{00000000-0005-0000-0000-0000CA350000}"/>
    <cellStyle name="Comma 22 3 2 2 5 2" xfId="18787" xr:uid="{00000000-0005-0000-0000-0000CB350000}"/>
    <cellStyle name="Comma 22 3 2 2 5 2 2" xfId="18788" xr:uid="{00000000-0005-0000-0000-0000CC350000}"/>
    <cellStyle name="Comma 22 3 2 2 5 3" xfId="18789" xr:uid="{00000000-0005-0000-0000-0000CD350000}"/>
    <cellStyle name="Comma 22 3 2 2 5 4" xfId="18790" xr:uid="{00000000-0005-0000-0000-0000CE350000}"/>
    <cellStyle name="Comma 22 3 2 2 5 5" xfId="18791" xr:uid="{00000000-0005-0000-0000-0000CF350000}"/>
    <cellStyle name="Comma 22 3 2 2 6" xfId="18792" xr:uid="{00000000-0005-0000-0000-0000D0350000}"/>
    <cellStyle name="Comma 22 3 2 2 6 2" xfId="18793" xr:uid="{00000000-0005-0000-0000-0000D1350000}"/>
    <cellStyle name="Comma 22 3 2 2 6 2 2" xfId="18794" xr:uid="{00000000-0005-0000-0000-0000D2350000}"/>
    <cellStyle name="Comma 22 3 2 2 6 3" xfId="18795" xr:uid="{00000000-0005-0000-0000-0000D3350000}"/>
    <cellStyle name="Comma 22 3 2 2 6 4" xfId="18796" xr:uid="{00000000-0005-0000-0000-0000D4350000}"/>
    <cellStyle name="Comma 22 3 2 2 6 5" xfId="18797" xr:uid="{00000000-0005-0000-0000-0000D5350000}"/>
    <cellStyle name="Comma 22 3 2 2 7" xfId="18798" xr:uid="{00000000-0005-0000-0000-0000D6350000}"/>
    <cellStyle name="Comma 22 3 2 2 7 2" xfId="18799" xr:uid="{00000000-0005-0000-0000-0000D7350000}"/>
    <cellStyle name="Comma 22 3 2 2 7 2 2" xfId="18800" xr:uid="{00000000-0005-0000-0000-0000D8350000}"/>
    <cellStyle name="Comma 22 3 2 2 7 3" xfId="18801" xr:uid="{00000000-0005-0000-0000-0000D9350000}"/>
    <cellStyle name="Comma 22 3 2 2 7 4" xfId="18802" xr:uid="{00000000-0005-0000-0000-0000DA350000}"/>
    <cellStyle name="Comma 22 3 2 2 7 5" xfId="18803" xr:uid="{00000000-0005-0000-0000-0000DB350000}"/>
    <cellStyle name="Comma 22 3 2 2 8" xfId="18804" xr:uid="{00000000-0005-0000-0000-0000DC350000}"/>
    <cellStyle name="Comma 22 3 2 2 8 2" xfId="18805" xr:uid="{00000000-0005-0000-0000-0000DD350000}"/>
    <cellStyle name="Comma 22 3 2 2 9" xfId="18806" xr:uid="{00000000-0005-0000-0000-0000DE350000}"/>
    <cellStyle name="Comma 22 3 2 3" xfId="18807" xr:uid="{00000000-0005-0000-0000-0000DF350000}"/>
    <cellStyle name="Comma 22 3 2 3 2" xfId="18808" xr:uid="{00000000-0005-0000-0000-0000E0350000}"/>
    <cellStyle name="Comma 22 3 2 3 2 2" xfId="18809" xr:uid="{00000000-0005-0000-0000-0000E1350000}"/>
    <cellStyle name="Comma 22 3 2 3 2 2 2" xfId="18810" xr:uid="{00000000-0005-0000-0000-0000E2350000}"/>
    <cellStyle name="Comma 22 3 2 3 2 3" xfId="18811" xr:uid="{00000000-0005-0000-0000-0000E3350000}"/>
    <cellStyle name="Comma 22 3 2 3 2 4" xfId="18812" xr:uid="{00000000-0005-0000-0000-0000E4350000}"/>
    <cellStyle name="Comma 22 3 2 3 2 5" xfId="18813" xr:uid="{00000000-0005-0000-0000-0000E5350000}"/>
    <cellStyle name="Comma 22 3 2 3 3" xfId="18814" xr:uid="{00000000-0005-0000-0000-0000E6350000}"/>
    <cellStyle name="Comma 22 3 2 3 3 2" xfId="18815" xr:uid="{00000000-0005-0000-0000-0000E7350000}"/>
    <cellStyle name="Comma 22 3 2 3 3 2 2" xfId="18816" xr:uid="{00000000-0005-0000-0000-0000E8350000}"/>
    <cellStyle name="Comma 22 3 2 3 3 3" xfId="18817" xr:uid="{00000000-0005-0000-0000-0000E9350000}"/>
    <cellStyle name="Comma 22 3 2 3 3 4" xfId="18818" xr:uid="{00000000-0005-0000-0000-0000EA350000}"/>
    <cellStyle name="Comma 22 3 2 3 3 5" xfId="18819" xr:uid="{00000000-0005-0000-0000-0000EB350000}"/>
    <cellStyle name="Comma 22 3 2 3 4" xfId="18820" xr:uid="{00000000-0005-0000-0000-0000EC350000}"/>
    <cellStyle name="Comma 22 3 2 3 4 2" xfId="18821" xr:uid="{00000000-0005-0000-0000-0000ED350000}"/>
    <cellStyle name="Comma 22 3 2 3 4 2 2" xfId="18822" xr:uid="{00000000-0005-0000-0000-0000EE350000}"/>
    <cellStyle name="Comma 22 3 2 3 4 3" xfId="18823" xr:uid="{00000000-0005-0000-0000-0000EF350000}"/>
    <cellStyle name="Comma 22 3 2 3 4 4" xfId="18824" xr:uid="{00000000-0005-0000-0000-0000F0350000}"/>
    <cellStyle name="Comma 22 3 2 3 4 5" xfId="18825" xr:uid="{00000000-0005-0000-0000-0000F1350000}"/>
    <cellStyle name="Comma 22 3 2 3 5" xfId="18826" xr:uid="{00000000-0005-0000-0000-0000F2350000}"/>
    <cellStyle name="Comma 22 3 2 3 5 2" xfId="18827" xr:uid="{00000000-0005-0000-0000-0000F3350000}"/>
    <cellStyle name="Comma 22 3 2 3 6" xfId="18828" xr:uid="{00000000-0005-0000-0000-0000F4350000}"/>
    <cellStyle name="Comma 22 3 2 3 7" xfId="18829" xr:uid="{00000000-0005-0000-0000-0000F5350000}"/>
    <cellStyle name="Comma 22 3 2 3 8" xfId="18830" xr:uid="{00000000-0005-0000-0000-0000F6350000}"/>
    <cellStyle name="Comma 22 3 2 4" xfId="18831" xr:uid="{00000000-0005-0000-0000-0000F7350000}"/>
    <cellStyle name="Comma 22 3 2 4 2" xfId="18832" xr:uid="{00000000-0005-0000-0000-0000F8350000}"/>
    <cellStyle name="Comma 22 3 2 4 2 2" xfId="18833" xr:uid="{00000000-0005-0000-0000-0000F9350000}"/>
    <cellStyle name="Comma 22 3 2 4 2 2 2" xfId="18834" xr:uid="{00000000-0005-0000-0000-0000FA350000}"/>
    <cellStyle name="Comma 22 3 2 4 2 3" xfId="18835" xr:uid="{00000000-0005-0000-0000-0000FB350000}"/>
    <cellStyle name="Comma 22 3 2 4 2 4" xfId="18836" xr:uid="{00000000-0005-0000-0000-0000FC350000}"/>
    <cellStyle name="Comma 22 3 2 4 2 5" xfId="18837" xr:uid="{00000000-0005-0000-0000-0000FD350000}"/>
    <cellStyle name="Comma 22 3 2 4 3" xfId="18838" xr:uid="{00000000-0005-0000-0000-0000FE350000}"/>
    <cellStyle name="Comma 22 3 2 4 3 2" xfId="18839" xr:uid="{00000000-0005-0000-0000-0000FF350000}"/>
    <cellStyle name="Comma 22 3 2 4 3 2 2" xfId="18840" xr:uid="{00000000-0005-0000-0000-000000360000}"/>
    <cellStyle name="Comma 22 3 2 4 3 3" xfId="18841" xr:uid="{00000000-0005-0000-0000-000001360000}"/>
    <cellStyle name="Comma 22 3 2 4 3 4" xfId="18842" xr:uid="{00000000-0005-0000-0000-000002360000}"/>
    <cellStyle name="Comma 22 3 2 4 3 5" xfId="18843" xr:uid="{00000000-0005-0000-0000-000003360000}"/>
    <cellStyle name="Comma 22 3 2 4 4" xfId="18844" xr:uid="{00000000-0005-0000-0000-000004360000}"/>
    <cellStyle name="Comma 22 3 2 4 4 2" xfId="18845" xr:uid="{00000000-0005-0000-0000-000005360000}"/>
    <cellStyle name="Comma 22 3 2 4 4 2 2" xfId="18846" xr:uid="{00000000-0005-0000-0000-000006360000}"/>
    <cellStyle name="Comma 22 3 2 4 4 3" xfId="18847" xr:uid="{00000000-0005-0000-0000-000007360000}"/>
    <cellStyle name="Comma 22 3 2 4 4 4" xfId="18848" xr:uid="{00000000-0005-0000-0000-000008360000}"/>
    <cellStyle name="Comma 22 3 2 4 4 5" xfId="18849" xr:uid="{00000000-0005-0000-0000-000009360000}"/>
    <cellStyle name="Comma 22 3 2 4 5" xfId="18850" xr:uid="{00000000-0005-0000-0000-00000A360000}"/>
    <cellStyle name="Comma 22 3 2 4 5 2" xfId="18851" xr:uid="{00000000-0005-0000-0000-00000B360000}"/>
    <cellStyle name="Comma 22 3 2 4 6" xfId="18852" xr:uid="{00000000-0005-0000-0000-00000C360000}"/>
    <cellStyle name="Comma 22 3 2 4 7" xfId="18853" xr:uid="{00000000-0005-0000-0000-00000D360000}"/>
    <cellStyle name="Comma 22 3 2 4 8" xfId="18854" xr:uid="{00000000-0005-0000-0000-00000E360000}"/>
    <cellStyle name="Comma 22 3 2 5" xfId="18855" xr:uid="{00000000-0005-0000-0000-00000F360000}"/>
    <cellStyle name="Comma 22 3 2 5 2" xfId="18856" xr:uid="{00000000-0005-0000-0000-000010360000}"/>
    <cellStyle name="Comma 22 3 2 5 2 2" xfId="18857" xr:uid="{00000000-0005-0000-0000-000011360000}"/>
    <cellStyle name="Comma 22 3 2 5 2 2 2" xfId="18858" xr:uid="{00000000-0005-0000-0000-000012360000}"/>
    <cellStyle name="Comma 22 3 2 5 2 3" xfId="18859" xr:uid="{00000000-0005-0000-0000-000013360000}"/>
    <cellStyle name="Comma 22 3 2 5 2 4" xfId="18860" xr:uid="{00000000-0005-0000-0000-000014360000}"/>
    <cellStyle name="Comma 22 3 2 5 2 5" xfId="18861" xr:uid="{00000000-0005-0000-0000-000015360000}"/>
    <cellStyle name="Comma 22 3 2 5 3" xfId="18862" xr:uid="{00000000-0005-0000-0000-000016360000}"/>
    <cellStyle name="Comma 22 3 2 5 3 2" xfId="18863" xr:uid="{00000000-0005-0000-0000-000017360000}"/>
    <cellStyle name="Comma 22 3 2 5 4" xfId="18864" xr:uid="{00000000-0005-0000-0000-000018360000}"/>
    <cellStyle name="Comma 22 3 2 5 5" xfId="18865" xr:uid="{00000000-0005-0000-0000-000019360000}"/>
    <cellStyle name="Comma 22 3 2 5 6" xfId="18866" xr:uid="{00000000-0005-0000-0000-00001A360000}"/>
    <cellStyle name="Comma 22 3 2 6" xfId="18867" xr:uid="{00000000-0005-0000-0000-00001B360000}"/>
    <cellStyle name="Comma 22 3 2 6 2" xfId="18868" xr:uid="{00000000-0005-0000-0000-00001C360000}"/>
    <cellStyle name="Comma 22 3 2 6 2 2" xfId="18869" xr:uid="{00000000-0005-0000-0000-00001D360000}"/>
    <cellStyle name="Comma 22 3 2 6 3" xfId="18870" xr:uid="{00000000-0005-0000-0000-00001E360000}"/>
    <cellStyle name="Comma 22 3 2 6 4" xfId="18871" xr:uid="{00000000-0005-0000-0000-00001F360000}"/>
    <cellStyle name="Comma 22 3 2 6 5" xfId="18872" xr:uid="{00000000-0005-0000-0000-000020360000}"/>
    <cellStyle name="Comma 22 3 2 7" xfId="18873" xr:uid="{00000000-0005-0000-0000-000021360000}"/>
    <cellStyle name="Comma 22 3 2 7 2" xfId="18874" xr:uid="{00000000-0005-0000-0000-000022360000}"/>
    <cellStyle name="Comma 22 3 2 7 2 2" xfId="18875" xr:uid="{00000000-0005-0000-0000-000023360000}"/>
    <cellStyle name="Comma 22 3 2 7 3" xfId="18876" xr:uid="{00000000-0005-0000-0000-000024360000}"/>
    <cellStyle name="Comma 22 3 2 7 4" xfId="18877" xr:uid="{00000000-0005-0000-0000-000025360000}"/>
    <cellStyle name="Comma 22 3 2 7 5" xfId="18878" xr:uid="{00000000-0005-0000-0000-000026360000}"/>
    <cellStyle name="Comma 22 3 2 8" xfId="18879" xr:uid="{00000000-0005-0000-0000-000027360000}"/>
    <cellStyle name="Comma 22 3 2 8 2" xfId="18880" xr:uid="{00000000-0005-0000-0000-000028360000}"/>
    <cellStyle name="Comma 22 3 2 8 2 2" xfId="18881" xr:uid="{00000000-0005-0000-0000-000029360000}"/>
    <cellStyle name="Comma 22 3 2 8 3" xfId="18882" xr:uid="{00000000-0005-0000-0000-00002A360000}"/>
    <cellStyle name="Comma 22 3 2 8 4" xfId="18883" xr:uid="{00000000-0005-0000-0000-00002B360000}"/>
    <cellStyle name="Comma 22 3 2 8 5" xfId="18884" xr:uid="{00000000-0005-0000-0000-00002C360000}"/>
    <cellStyle name="Comma 22 3 2 9" xfId="18885" xr:uid="{00000000-0005-0000-0000-00002D360000}"/>
    <cellStyle name="Comma 22 3 2 9 2" xfId="18886" xr:uid="{00000000-0005-0000-0000-00002E360000}"/>
    <cellStyle name="Comma 22 3 3" xfId="2282" xr:uid="{00000000-0005-0000-0000-00002F360000}"/>
    <cellStyle name="Comma 22 3 3 10" xfId="18887" xr:uid="{00000000-0005-0000-0000-000030360000}"/>
    <cellStyle name="Comma 22 3 3 11" xfId="18888" xr:uid="{00000000-0005-0000-0000-000031360000}"/>
    <cellStyle name="Comma 22 3 3 12" xfId="18889" xr:uid="{00000000-0005-0000-0000-000032360000}"/>
    <cellStyle name="Comma 22 3 3 13" xfId="18890" xr:uid="{00000000-0005-0000-0000-000033360000}"/>
    <cellStyle name="Comma 22 3 3 14" xfId="18891" xr:uid="{00000000-0005-0000-0000-000034360000}"/>
    <cellStyle name="Comma 22 3 3 15" xfId="18892" xr:uid="{00000000-0005-0000-0000-000035360000}"/>
    <cellStyle name="Comma 22 3 3 2" xfId="2283" xr:uid="{00000000-0005-0000-0000-000036360000}"/>
    <cellStyle name="Comma 22 3 3 2 10" xfId="18893" xr:uid="{00000000-0005-0000-0000-000037360000}"/>
    <cellStyle name="Comma 22 3 3 2 11" xfId="18894" xr:uid="{00000000-0005-0000-0000-000038360000}"/>
    <cellStyle name="Comma 22 3 3 2 12" xfId="18895" xr:uid="{00000000-0005-0000-0000-000039360000}"/>
    <cellStyle name="Comma 22 3 3 2 13" xfId="18896" xr:uid="{00000000-0005-0000-0000-00003A360000}"/>
    <cellStyle name="Comma 22 3 3 2 14" xfId="18897" xr:uid="{00000000-0005-0000-0000-00003B360000}"/>
    <cellStyle name="Comma 22 3 3 2 2" xfId="18898" xr:uid="{00000000-0005-0000-0000-00003C360000}"/>
    <cellStyle name="Comma 22 3 3 2 2 2" xfId="18899" xr:uid="{00000000-0005-0000-0000-00003D360000}"/>
    <cellStyle name="Comma 22 3 3 2 2 2 2" xfId="18900" xr:uid="{00000000-0005-0000-0000-00003E360000}"/>
    <cellStyle name="Comma 22 3 3 2 2 2 2 2" xfId="18901" xr:uid="{00000000-0005-0000-0000-00003F360000}"/>
    <cellStyle name="Comma 22 3 3 2 2 2 3" xfId="18902" xr:uid="{00000000-0005-0000-0000-000040360000}"/>
    <cellStyle name="Comma 22 3 3 2 2 2 4" xfId="18903" xr:uid="{00000000-0005-0000-0000-000041360000}"/>
    <cellStyle name="Comma 22 3 3 2 2 2 5" xfId="18904" xr:uid="{00000000-0005-0000-0000-000042360000}"/>
    <cellStyle name="Comma 22 3 3 2 2 3" xfId="18905" xr:uid="{00000000-0005-0000-0000-000043360000}"/>
    <cellStyle name="Comma 22 3 3 2 2 3 2" xfId="18906" xr:uid="{00000000-0005-0000-0000-000044360000}"/>
    <cellStyle name="Comma 22 3 3 2 2 3 2 2" xfId="18907" xr:uid="{00000000-0005-0000-0000-000045360000}"/>
    <cellStyle name="Comma 22 3 3 2 2 3 3" xfId="18908" xr:uid="{00000000-0005-0000-0000-000046360000}"/>
    <cellStyle name="Comma 22 3 3 2 2 3 4" xfId="18909" xr:uid="{00000000-0005-0000-0000-000047360000}"/>
    <cellStyle name="Comma 22 3 3 2 2 3 5" xfId="18910" xr:uid="{00000000-0005-0000-0000-000048360000}"/>
    <cellStyle name="Comma 22 3 3 2 2 4" xfId="18911" xr:uid="{00000000-0005-0000-0000-000049360000}"/>
    <cellStyle name="Comma 22 3 3 2 2 4 2" xfId="18912" xr:uid="{00000000-0005-0000-0000-00004A360000}"/>
    <cellStyle name="Comma 22 3 3 2 2 4 2 2" xfId="18913" xr:uid="{00000000-0005-0000-0000-00004B360000}"/>
    <cellStyle name="Comma 22 3 3 2 2 4 3" xfId="18914" xr:uid="{00000000-0005-0000-0000-00004C360000}"/>
    <cellStyle name="Comma 22 3 3 2 2 4 4" xfId="18915" xr:uid="{00000000-0005-0000-0000-00004D360000}"/>
    <cellStyle name="Comma 22 3 3 2 2 4 5" xfId="18916" xr:uid="{00000000-0005-0000-0000-00004E360000}"/>
    <cellStyle name="Comma 22 3 3 2 2 5" xfId="18917" xr:uid="{00000000-0005-0000-0000-00004F360000}"/>
    <cellStyle name="Comma 22 3 3 2 2 5 2" xfId="18918" xr:uid="{00000000-0005-0000-0000-000050360000}"/>
    <cellStyle name="Comma 22 3 3 2 2 6" xfId="18919" xr:uid="{00000000-0005-0000-0000-000051360000}"/>
    <cellStyle name="Comma 22 3 3 2 2 7" xfId="18920" xr:uid="{00000000-0005-0000-0000-000052360000}"/>
    <cellStyle name="Comma 22 3 3 2 2 8" xfId="18921" xr:uid="{00000000-0005-0000-0000-000053360000}"/>
    <cellStyle name="Comma 22 3 3 2 3" xfId="18922" xr:uid="{00000000-0005-0000-0000-000054360000}"/>
    <cellStyle name="Comma 22 3 3 2 3 2" xfId="18923" xr:uid="{00000000-0005-0000-0000-000055360000}"/>
    <cellStyle name="Comma 22 3 3 2 3 2 2" xfId="18924" xr:uid="{00000000-0005-0000-0000-000056360000}"/>
    <cellStyle name="Comma 22 3 3 2 3 2 2 2" xfId="18925" xr:uid="{00000000-0005-0000-0000-000057360000}"/>
    <cellStyle name="Comma 22 3 3 2 3 2 3" xfId="18926" xr:uid="{00000000-0005-0000-0000-000058360000}"/>
    <cellStyle name="Comma 22 3 3 2 3 2 4" xfId="18927" xr:uid="{00000000-0005-0000-0000-000059360000}"/>
    <cellStyle name="Comma 22 3 3 2 3 2 5" xfId="18928" xr:uid="{00000000-0005-0000-0000-00005A360000}"/>
    <cellStyle name="Comma 22 3 3 2 3 3" xfId="18929" xr:uid="{00000000-0005-0000-0000-00005B360000}"/>
    <cellStyle name="Comma 22 3 3 2 3 3 2" xfId="18930" xr:uid="{00000000-0005-0000-0000-00005C360000}"/>
    <cellStyle name="Comma 22 3 3 2 3 3 2 2" xfId="18931" xr:uid="{00000000-0005-0000-0000-00005D360000}"/>
    <cellStyle name="Comma 22 3 3 2 3 3 3" xfId="18932" xr:uid="{00000000-0005-0000-0000-00005E360000}"/>
    <cellStyle name="Comma 22 3 3 2 3 3 4" xfId="18933" xr:uid="{00000000-0005-0000-0000-00005F360000}"/>
    <cellStyle name="Comma 22 3 3 2 3 3 5" xfId="18934" xr:uid="{00000000-0005-0000-0000-000060360000}"/>
    <cellStyle name="Comma 22 3 3 2 3 4" xfId="18935" xr:uid="{00000000-0005-0000-0000-000061360000}"/>
    <cellStyle name="Comma 22 3 3 2 3 4 2" xfId="18936" xr:uid="{00000000-0005-0000-0000-000062360000}"/>
    <cellStyle name="Comma 22 3 3 2 3 4 2 2" xfId="18937" xr:uid="{00000000-0005-0000-0000-000063360000}"/>
    <cellStyle name="Comma 22 3 3 2 3 4 3" xfId="18938" xr:uid="{00000000-0005-0000-0000-000064360000}"/>
    <cellStyle name="Comma 22 3 3 2 3 4 4" xfId="18939" xr:uid="{00000000-0005-0000-0000-000065360000}"/>
    <cellStyle name="Comma 22 3 3 2 3 4 5" xfId="18940" xr:uid="{00000000-0005-0000-0000-000066360000}"/>
    <cellStyle name="Comma 22 3 3 2 3 5" xfId="18941" xr:uid="{00000000-0005-0000-0000-000067360000}"/>
    <cellStyle name="Comma 22 3 3 2 3 5 2" xfId="18942" xr:uid="{00000000-0005-0000-0000-000068360000}"/>
    <cellStyle name="Comma 22 3 3 2 3 6" xfId="18943" xr:uid="{00000000-0005-0000-0000-000069360000}"/>
    <cellStyle name="Comma 22 3 3 2 3 7" xfId="18944" xr:uid="{00000000-0005-0000-0000-00006A360000}"/>
    <cellStyle name="Comma 22 3 3 2 3 8" xfId="18945" xr:uid="{00000000-0005-0000-0000-00006B360000}"/>
    <cellStyle name="Comma 22 3 3 2 4" xfId="18946" xr:uid="{00000000-0005-0000-0000-00006C360000}"/>
    <cellStyle name="Comma 22 3 3 2 4 2" xfId="18947" xr:uid="{00000000-0005-0000-0000-00006D360000}"/>
    <cellStyle name="Comma 22 3 3 2 4 2 2" xfId="18948" xr:uid="{00000000-0005-0000-0000-00006E360000}"/>
    <cellStyle name="Comma 22 3 3 2 4 2 2 2" xfId="18949" xr:uid="{00000000-0005-0000-0000-00006F360000}"/>
    <cellStyle name="Comma 22 3 3 2 4 2 3" xfId="18950" xr:uid="{00000000-0005-0000-0000-000070360000}"/>
    <cellStyle name="Comma 22 3 3 2 4 2 4" xfId="18951" xr:uid="{00000000-0005-0000-0000-000071360000}"/>
    <cellStyle name="Comma 22 3 3 2 4 2 5" xfId="18952" xr:uid="{00000000-0005-0000-0000-000072360000}"/>
    <cellStyle name="Comma 22 3 3 2 4 3" xfId="18953" xr:uid="{00000000-0005-0000-0000-000073360000}"/>
    <cellStyle name="Comma 22 3 3 2 4 3 2" xfId="18954" xr:uid="{00000000-0005-0000-0000-000074360000}"/>
    <cellStyle name="Comma 22 3 3 2 4 4" xfId="18955" xr:uid="{00000000-0005-0000-0000-000075360000}"/>
    <cellStyle name="Comma 22 3 3 2 4 5" xfId="18956" xr:uid="{00000000-0005-0000-0000-000076360000}"/>
    <cellStyle name="Comma 22 3 3 2 4 6" xfId="18957" xr:uid="{00000000-0005-0000-0000-000077360000}"/>
    <cellStyle name="Comma 22 3 3 2 5" xfId="18958" xr:uid="{00000000-0005-0000-0000-000078360000}"/>
    <cellStyle name="Comma 22 3 3 2 5 2" xfId="18959" xr:uid="{00000000-0005-0000-0000-000079360000}"/>
    <cellStyle name="Comma 22 3 3 2 5 2 2" xfId="18960" xr:uid="{00000000-0005-0000-0000-00007A360000}"/>
    <cellStyle name="Comma 22 3 3 2 5 3" xfId="18961" xr:uid="{00000000-0005-0000-0000-00007B360000}"/>
    <cellStyle name="Comma 22 3 3 2 5 4" xfId="18962" xr:uid="{00000000-0005-0000-0000-00007C360000}"/>
    <cellStyle name="Comma 22 3 3 2 5 5" xfId="18963" xr:uid="{00000000-0005-0000-0000-00007D360000}"/>
    <cellStyle name="Comma 22 3 3 2 6" xfId="18964" xr:uid="{00000000-0005-0000-0000-00007E360000}"/>
    <cellStyle name="Comma 22 3 3 2 6 2" xfId="18965" xr:uid="{00000000-0005-0000-0000-00007F360000}"/>
    <cellStyle name="Comma 22 3 3 2 6 2 2" xfId="18966" xr:uid="{00000000-0005-0000-0000-000080360000}"/>
    <cellStyle name="Comma 22 3 3 2 6 3" xfId="18967" xr:uid="{00000000-0005-0000-0000-000081360000}"/>
    <cellStyle name="Comma 22 3 3 2 6 4" xfId="18968" xr:uid="{00000000-0005-0000-0000-000082360000}"/>
    <cellStyle name="Comma 22 3 3 2 6 5" xfId="18969" xr:uid="{00000000-0005-0000-0000-000083360000}"/>
    <cellStyle name="Comma 22 3 3 2 7" xfId="18970" xr:uid="{00000000-0005-0000-0000-000084360000}"/>
    <cellStyle name="Comma 22 3 3 2 7 2" xfId="18971" xr:uid="{00000000-0005-0000-0000-000085360000}"/>
    <cellStyle name="Comma 22 3 3 2 7 2 2" xfId="18972" xr:uid="{00000000-0005-0000-0000-000086360000}"/>
    <cellStyle name="Comma 22 3 3 2 7 3" xfId="18973" xr:uid="{00000000-0005-0000-0000-000087360000}"/>
    <cellStyle name="Comma 22 3 3 2 7 4" xfId="18974" xr:uid="{00000000-0005-0000-0000-000088360000}"/>
    <cellStyle name="Comma 22 3 3 2 7 5" xfId="18975" xr:uid="{00000000-0005-0000-0000-000089360000}"/>
    <cellStyle name="Comma 22 3 3 2 8" xfId="18976" xr:uid="{00000000-0005-0000-0000-00008A360000}"/>
    <cellStyle name="Comma 22 3 3 2 8 2" xfId="18977" xr:uid="{00000000-0005-0000-0000-00008B360000}"/>
    <cellStyle name="Comma 22 3 3 2 9" xfId="18978" xr:uid="{00000000-0005-0000-0000-00008C360000}"/>
    <cellStyle name="Comma 22 3 3 3" xfId="18979" xr:uid="{00000000-0005-0000-0000-00008D360000}"/>
    <cellStyle name="Comma 22 3 3 3 2" xfId="18980" xr:uid="{00000000-0005-0000-0000-00008E360000}"/>
    <cellStyle name="Comma 22 3 3 3 2 2" xfId="18981" xr:uid="{00000000-0005-0000-0000-00008F360000}"/>
    <cellStyle name="Comma 22 3 3 3 2 2 2" xfId="18982" xr:uid="{00000000-0005-0000-0000-000090360000}"/>
    <cellStyle name="Comma 22 3 3 3 2 3" xfId="18983" xr:uid="{00000000-0005-0000-0000-000091360000}"/>
    <cellStyle name="Comma 22 3 3 3 2 4" xfId="18984" xr:uid="{00000000-0005-0000-0000-000092360000}"/>
    <cellStyle name="Comma 22 3 3 3 2 5" xfId="18985" xr:uid="{00000000-0005-0000-0000-000093360000}"/>
    <cellStyle name="Comma 22 3 3 3 3" xfId="18986" xr:uid="{00000000-0005-0000-0000-000094360000}"/>
    <cellStyle name="Comma 22 3 3 3 3 2" xfId="18987" xr:uid="{00000000-0005-0000-0000-000095360000}"/>
    <cellStyle name="Comma 22 3 3 3 3 2 2" xfId="18988" xr:uid="{00000000-0005-0000-0000-000096360000}"/>
    <cellStyle name="Comma 22 3 3 3 3 3" xfId="18989" xr:uid="{00000000-0005-0000-0000-000097360000}"/>
    <cellStyle name="Comma 22 3 3 3 3 4" xfId="18990" xr:uid="{00000000-0005-0000-0000-000098360000}"/>
    <cellStyle name="Comma 22 3 3 3 3 5" xfId="18991" xr:uid="{00000000-0005-0000-0000-000099360000}"/>
    <cellStyle name="Comma 22 3 3 3 4" xfId="18992" xr:uid="{00000000-0005-0000-0000-00009A360000}"/>
    <cellStyle name="Comma 22 3 3 3 4 2" xfId="18993" xr:uid="{00000000-0005-0000-0000-00009B360000}"/>
    <cellStyle name="Comma 22 3 3 3 4 2 2" xfId="18994" xr:uid="{00000000-0005-0000-0000-00009C360000}"/>
    <cellStyle name="Comma 22 3 3 3 4 3" xfId="18995" xr:uid="{00000000-0005-0000-0000-00009D360000}"/>
    <cellStyle name="Comma 22 3 3 3 4 4" xfId="18996" xr:uid="{00000000-0005-0000-0000-00009E360000}"/>
    <cellStyle name="Comma 22 3 3 3 4 5" xfId="18997" xr:uid="{00000000-0005-0000-0000-00009F360000}"/>
    <cellStyle name="Comma 22 3 3 3 5" xfId="18998" xr:uid="{00000000-0005-0000-0000-0000A0360000}"/>
    <cellStyle name="Comma 22 3 3 3 5 2" xfId="18999" xr:uid="{00000000-0005-0000-0000-0000A1360000}"/>
    <cellStyle name="Comma 22 3 3 3 6" xfId="19000" xr:uid="{00000000-0005-0000-0000-0000A2360000}"/>
    <cellStyle name="Comma 22 3 3 3 7" xfId="19001" xr:uid="{00000000-0005-0000-0000-0000A3360000}"/>
    <cellStyle name="Comma 22 3 3 3 8" xfId="19002" xr:uid="{00000000-0005-0000-0000-0000A4360000}"/>
    <cellStyle name="Comma 22 3 3 4" xfId="19003" xr:uid="{00000000-0005-0000-0000-0000A5360000}"/>
    <cellStyle name="Comma 22 3 3 4 2" xfId="19004" xr:uid="{00000000-0005-0000-0000-0000A6360000}"/>
    <cellStyle name="Comma 22 3 3 4 2 2" xfId="19005" xr:uid="{00000000-0005-0000-0000-0000A7360000}"/>
    <cellStyle name="Comma 22 3 3 4 2 2 2" xfId="19006" xr:uid="{00000000-0005-0000-0000-0000A8360000}"/>
    <cellStyle name="Comma 22 3 3 4 2 3" xfId="19007" xr:uid="{00000000-0005-0000-0000-0000A9360000}"/>
    <cellStyle name="Comma 22 3 3 4 2 4" xfId="19008" xr:uid="{00000000-0005-0000-0000-0000AA360000}"/>
    <cellStyle name="Comma 22 3 3 4 2 5" xfId="19009" xr:uid="{00000000-0005-0000-0000-0000AB360000}"/>
    <cellStyle name="Comma 22 3 3 4 3" xfId="19010" xr:uid="{00000000-0005-0000-0000-0000AC360000}"/>
    <cellStyle name="Comma 22 3 3 4 3 2" xfId="19011" xr:uid="{00000000-0005-0000-0000-0000AD360000}"/>
    <cellStyle name="Comma 22 3 3 4 3 2 2" xfId="19012" xr:uid="{00000000-0005-0000-0000-0000AE360000}"/>
    <cellStyle name="Comma 22 3 3 4 3 3" xfId="19013" xr:uid="{00000000-0005-0000-0000-0000AF360000}"/>
    <cellStyle name="Comma 22 3 3 4 3 4" xfId="19014" xr:uid="{00000000-0005-0000-0000-0000B0360000}"/>
    <cellStyle name="Comma 22 3 3 4 3 5" xfId="19015" xr:uid="{00000000-0005-0000-0000-0000B1360000}"/>
    <cellStyle name="Comma 22 3 3 4 4" xfId="19016" xr:uid="{00000000-0005-0000-0000-0000B2360000}"/>
    <cellStyle name="Comma 22 3 3 4 4 2" xfId="19017" xr:uid="{00000000-0005-0000-0000-0000B3360000}"/>
    <cellStyle name="Comma 22 3 3 4 4 2 2" xfId="19018" xr:uid="{00000000-0005-0000-0000-0000B4360000}"/>
    <cellStyle name="Comma 22 3 3 4 4 3" xfId="19019" xr:uid="{00000000-0005-0000-0000-0000B5360000}"/>
    <cellStyle name="Comma 22 3 3 4 4 4" xfId="19020" xr:uid="{00000000-0005-0000-0000-0000B6360000}"/>
    <cellStyle name="Comma 22 3 3 4 4 5" xfId="19021" xr:uid="{00000000-0005-0000-0000-0000B7360000}"/>
    <cellStyle name="Comma 22 3 3 4 5" xfId="19022" xr:uid="{00000000-0005-0000-0000-0000B8360000}"/>
    <cellStyle name="Comma 22 3 3 4 5 2" xfId="19023" xr:uid="{00000000-0005-0000-0000-0000B9360000}"/>
    <cellStyle name="Comma 22 3 3 4 6" xfId="19024" xr:uid="{00000000-0005-0000-0000-0000BA360000}"/>
    <cellStyle name="Comma 22 3 3 4 7" xfId="19025" xr:uid="{00000000-0005-0000-0000-0000BB360000}"/>
    <cellStyle name="Comma 22 3 3 4 8" xfId="19026" xr:uid="{00000000-0005-0000-0000-0000BC360000}"/>
    <cellStyle name="Comma 22 3 3 5" xfId="19027" xr:uid="{00000000-0005-0000-0000-0000BD360000}"/>
    <cellStyle name="Comma 22 3 3 5 2" xfId="19028" xr:uid="{00000000-0005-0000-0000-0000BE360000}"/>
    <cellStyle name="Comma 22 3 3 5 2 2" xfId="19029" xr:uid="{00000000-0005-0000-0000-0000BF360000}"/>
    <cellStyle name="Comma 22 3 3 5 2 2 2" xfId="19030" xr:uid="{00000000-0005-0000-0000-0000C0360000}"/>
    <cellStyle name="Comma 22 3 3 5 2 3" xfId="19031" xr:uid="{00000000-0005-0000-0000-0000C1360000}"/>
    <cellStyle name="Comma 22 3 3 5 2 4" xfId="19032" xr:uid="{00000000-0005-0000-0000-0000C2360000}"/>
    <cellStyle name="Comma 22 3 3 5 2 5" xfId="19033" xr:uid="{00000000-0005-0000-0000-0000C3360000}"/>
    <cellStyle name="Comma 22 3 3 5 3" xfId="19034" xr:uid="{00000000-0005-0000-0000-0000C4360000}"/>
    <cellStyle name="Comma 22 3 3 5 3 2" xfId="19035" xr:uid="{00000000-0005-0000-0000-0000C5360000}"/>
    <cellStyle name="Comma 22 3 3 5 4" xfId="19036" xr:uid="{00000000-0005-0000-0000-0000C6360000}"/>
    <cellStyle name="Comma 22 3 3 5 5" xfId="19037" xr:uid="{00000000-0005-0000-0000-0000C7360000}"/>
    <cellStyle name="Comma 22 3 3 5 6" xfId="19038" xr:uid="{00000000-0005-0000-0000-0000C8360000}"/>
    <cellStyle name="Comma 22 3 3 6" xfId="19039" xr:uid="{00000000-0005-0000-0000-0000C9360000}"/>
    <cellStyle name="Comma 22 3 3 6 2" xfId="19040" xr:uid="{00000000-0005-0000-0000-0000CA360000}"/>
    <cellStyle name="Comma 22 3 3 6 2 2" xfId="19041" xr:uid="{00000000-0005-0000-0000-0000CB360000}"/>
    <cellStyle name="Comma 22 3 3 6 3" xfId="19042" xr:uid="{00000000-0005-0000-0000-0000CC360000}"/>
    <cellStyle name="Comma 22 3 3 6 4" xfId="19043" xr:uid="{00000000-0005-0000-0000-0000CD360000}"/>
    <cellStyle name="Comma 22 3 3 6 5" xfId="19044" xr:uid="{00000000-0005-0000-0000-0000CE360000}"/>
    <cellStyle name="Comma 22 3 3 7" xfId="19045" xr:uid="{00000000-0005-0000-0000-0000CF360000}"/>
    <cellStyle name="Comma 22 3 3 7 2" xfId="19046" xr:uid="{00000000-0005-0000-0000-0000D0360000}"/>
    <cellStyle name="Comma 22 3 3 7 2 2" xfId="19047" xr:uid="{00000000-0005-0000-0000-0000D1360000}"/>
    <cellStyle name="Comma 22 3 3 7 3" xfId="19048" xr:uid="{00000000-0005-0000-0000-0000D2360000}"/>
    <cellStyle name="Comma 22 3 3 7 4" xfId="19049" xr:uid="{00000000-0005-0000-0000-0000D3360000}"/>
    <cellStyle name="Comma 22 3 3 7 5" xfId="19050" xr:uid="{00000000-0005-0000-0000-0000D4360000}"/>
    <cellStyle name="Comma 22 3 3 8" xfId="19051" xr:uid="{00000000-0005-0000-0000-0000D5360000}"/>
    <cellStyle name="Comma 22 3 3 8 2" xfId="19052" xr:uid="{00000000-0005-0000-0000-0000D6360000}"/>
    <cellStyle name="Comma 22 3 3 8 2 2" xfId="19053" xr:uid="{00000000-0005-0000-0000-0000D7360000}"/>
    <cellStyle name="Comma 22 3 3 8 3" xfId="19054" xr:uid="{00000000-0005-0000-0000-0000D8360000}"/>
    <cellStyle name="Comma 22 3 3 8 4" xfId="19055" xr:uid="{00000000-0005-0000-0000-0000D9360000}"/>
    <cellStyle name="Comma 22 3 3 8 5" xfId="19056" xr:uid="{00000000-0005-0000-0000-0000DA360000}"/>
    <cellStyle name="Comma 22 3 3 9" xfId="19057" xr:uid="{00000000-0005-0000-0000-0000DB360000}"/>
    <cellStyle name="Comma 22 3 3 9 2" xfId="19058" xr:uid="{00000000-0005-0000-0000-0000DC360000}"/>
    <cellStyle name="Comma 22 3 4" xfId="2284" xr:uid="{00000000-0005-0000-0000-0000DD360000}"/>
    <cellStyle name="Comma 22 3 4 10" xfId="19059" xr:uid="{00000000-0005-0000-0000-0000DE360000}"/>
    <cellStyle name="Comma 22 3 4 11" xfId="19060" xr:uid="{00000000-0005-0000-0000-0000DF360000}"/>
    <cellStyle name="Comma 22 3 4 12" xfId="19061" xr:uid="{00000000-0005-0000-0000-0000E0360000}"/>
    <cellStyle name="Comma 22 3 4 13" xfId="19062" xr:uid="{00000000-0005-0000-0000-0000E1360000}"/>
    <cellStyle name="Comma 22 3 4 14" xfId="19063" xr:uid="{00000000-0005-0000-0000-0000E2360000}"/>
    <cellStyle name="Comma 22 3 4 2" xfId="19064" xr:uid="{00000000-0005-0000-0000-0000E3360000}"/>
    <cellStyle name="Comma 22 3 4 2 2" xfId="19065" xr:uid="{00000000-0005-0000-0000-0000E4360000}"/>
    <cellStyle name="Comma 22 3 4 2 2 2" xfId="19066" xr:uid="{00000000-0005-0000-0000-0000E5360000}"/>
    <cellStyle name="Comma 22 3 4 2 2 2 2" xfId="19067" xr:uid="{00000000-0005-0000-0000-0000E6360000}"/>
    <cellStyle name="Comma 22 3 4 2 2 3" xfId="19068" xr:uid="{00000000-0005-0000-0000-0000E7360000}"/>
    <cellStyle name="Comma 22 3 4 2 2 4" xfId="19069" xr:uid="{00000000-0005-0000-0000-0000E8360000}"/>
    <cellStyle name="Comma 22 3 4 2 2 5" xfId="19070" xr:uid="{00000000-0005-0000-0000-0000E9360000}"/>
    <cellStyle name="Comma 22 3 4 2 3" xfId="19071" xr:uid="{00000000-0005-0000-0000-0000EA360000}"/>
    <cellStyle name="Comma 22 3 4 2 3 2" xfId="19072" xr:uid="{00000000-0005-0000-0000-0000EB360000}"/>
    <cellStyle name="Comma 22 3 4 2 3 2 2" xfId="19073" xr:uid="{00000000-0005-0000-0000-0000EC360000}"/>
    <cellStyle name="Comma 22 3 4 2 3 3" xfId="19074" xr:uid="{00000000-0005-0000-0000-0000ED360000}"/>
    <cellStyle name="Comma 22 3 4 2 3 4" xfId="19075" xr:uid="{00000000-0005-0000-0000-0000EE360000}"/>
    <cellStyle name="Comma 22 3 4 2 3 5" xfId="19076" xr:uid="{00000000-0005-0000-0000-0000EF360000}"/>
    <cellStyle name="Comma 22 3 4 2 4" xfId="19077" xr:uid="{00000000-0005-0000-0000-0000F0360000}"/>
    <cellStyle name="Comma 22 3 4 2 4 2" xfId="19078" xr:uid="{00000000-0005-0000-0000-0000F1360000}"/>
    <cellStyle name="Comma 22 3 4 2 4 2 2" xfId="19079" xr:uid="{00000000-0005-0000-0000-0000F2360000}"/>
    <cellStyle name="Comma 22 3 4 2 4 3" xfId="19080" xr:uid="{00000000-0005-0000-0000-0000F3360000}"/>
    <cellStyle name="Comma 22 3 4 2 4 4" xfId="19081" xr:uid="{00000000-0005-0000-0000-0000F4360000}"/>
    <cellStyle name="Comma 22 3 4 2 4 5" xfId="19082" xr:uid="{00000000-0005-0000-0000-0000F5360000}"/>
    <cellStyle name="Comma 22 3 4 2 5" xfId="19083" xr:uid="{00000000-0005-0000-0000-0000F6360000}"/>
    <cellStyle name="Comma 22 3 4 2 5 2" xfId="19084" xr:uid="{00000000-0005-0000-0000-0000F7360000}"/>
    <cellStyle name="Comma 22 3 4 2 6" xfId="19085" xr:uid="{00000000-0005-0000-0000-0000F8360000}"/>
    <cellStyle name="Comma 22 3 4 2 7" xfId="19086" xr:uid="{00000000-0005-0000-0000-0000F9360000}"/>
    <cellStyle name="Comma 22 3 4 2 8" xfId="19087" xr:uid="{00000000-0005-0000-0000-0000FA360000}"/>
    <cellStyle name="Comma 22 3 4 3" xfId="19088" xr:uid="{00000000-0005-0000-0000-0000FB360000}"/>
    <cellStyle name="Comma 22 3 4 3 2" xfId="19089" xr:uid="{00000000-0005-0000-0000-0000FC360000}"/>
    <cellStyle name="Comma 22 3 4 3 2 2" xfId="19090" xr:uid="{00000000-0005-0000-0000-0000FD360000}"/>
    <cellStyle name="Comma 22 3 4 3 2 2 2" xfId="19091" xr:uid="{00000000-0005-0000-0000-0000FE360000}"/>
    <cellStyle name="Comma 22 3 4 3 2 3" xfId="19092" xr:uid="{00000000-0005-0000-0000-0000FF360000}"/>
    <cellStyle name="Comma 22 3 4 3 2 4" xfId="19093" xr:uid="{00000000-0005-0000-0000-000000370000}"/>
    <cellStyle name="Comma 22 3 4 3 2 5" xfId="19094" xr:uid="{00000000-0005-0000-0000-000001370000}"/>
    <cellStyle name="Comma 22 3 4 3 3" xfId="19095" xr:uid="{00000000-0005-0000-0000-000002370000}"/>
    <cellStyle name="Comma 22 3 4 3 3 2" xfId="19096" xr:uid="{00000000-0005-0000-0000-000003370000}"/>
    <cellStyle name="Comma 22 3 4 3 3 2 2" xfId="19097" xr:uid="{00000000-0005-0000-0000-000004370000}"/>
    <cellStyle name="Comma 22 3 4 3 3 3" xfId="19098" xr:uid="{00000000-0005-0000-0000-000005370000}"/>
    <cellStyle name="Comma 22 3 4 3 3 4" xfId="19099" xr:uid="{00000000-0005-0000-0000-000006370000}"/>
    <cellStyle name="Comma 22 3 4 3 3 5" xfId="19100" xr:uid="{00000000-0005-0000-0000-000007370000}"/>
    <cellStyle name="Comma 22 3 4 3 4" xfId="19101" xr:uid="{00000000-0005-0000-0000-000008370000}"/>
    <cellStyle name="Comma 22 3 4 3 4 2" xfId="19102" xr:uid="{00000000-0005-0000-0000-000009370000}"/>
    <cellStyle name="Comma 22 3 4 3 4 2 2" xfId="19103" xr:uid="{00000000-0005-0000-0000-00000A370000}"/>
    <cellStyle name="Comma 22 3 4 3 4 3" xfId="19104" xr:uid="{00000000-0005-0000-0000-00000B370000}"/>
    <cellStyle name="Comma 22 3 4 3 4 4" xfId="19105" xr:uid="{00000000-0005-0000-0000-00000C370000}"/>
    <cellStyle name="Comma 22 3 4 3 4 5" xfId="19106" xr:uid="{00000000-0005-0000-0000-00000D370000}"/>
    <cellStyle name="Comma 22 3 4 3 5" xfId="19107" xr:uid="{00000000-0005-0000-0000-00000E370000}"/>
    <cellStyle name="Comma 22 3 4 3 5 2" xfId="19108" xr:uid="{00000000-0005-0000-0000-00000F370000}"/>
    <cellStyle name="Comma 22 3 4 3 6" xfId="19109" xr:uid="{00000000-0005-0000-0000-000010370000}"/>
    <cellStyle name="Comma 22 3 4 3 7" xfId="19110" xr:uid="{00000000-0005-0000-0000-000011370000}"/>
    <cellStyle name="Comma 22 3 4 3 8" xfId="19111" xr:uid="{00000000-0005-0000-0000-000012370000}"/>
    <cellStyle name="Comma 22 3 4 4" xfId="19112" xr:uid="{00000000-0005-0000-0000-000013370000}"/>
    <cellStyle name="Comma 22 3 4 4 2" xfId="19113" xr:uid="{00000000-0005-0000-0000-000014370000}"/>
    <cellStyle name="Comma 22 3 4 4 2 2" xfId="19114" xr:uid="{00000000-0005-0000-0000-000015370000}"/>
    <cellStyle name="Comma 22 3 4 4 2 2 2" xfId="19115" xr:uid="{00000000-0005-0000-0000-000016370000}"/>
    <cellStyle name="Comma 22 3 4 4 2 3" xfId="19116" xr:uid="{00000000-0005-0000-0000-000017370000}"/>
    <cellStyle name="Comma 22 3 4 4 2 4" xfId="19117" xr:uid="{00000000-0005-0000-0000-000018370000}"/>
    <cellStyle name="Comma 22 3 4 4 2 5" xfId="19118" xr:uid="{00000000-0005-0000-0000-000019370000}"/>
    <cellStyle name="Comma 22 3 4 4 3" xfId="19119" xr:uid="{00000000-0005-0000-0000-00001A370000}"/>
    <cellStyle name="Comma 22 3 4 4 3 2" xfId="19120" xr:uid="{00000000-0005-0000-0000-00001B370000}"/>
    <cellStyle name="Comma 22 3 4 4 4" xfId="19121" xr:uid="{00000000-0005-0000-0000-00001C370000}"/>
    <cellStyle name="Comma 22 3 4 4 5" xfId="19122" xr:uid="{00000000-0005-0000-0000-00001D370000}"/>
    <cellStyle name="Comma 22 3 4 4 6" xfId="19123" xr:uid="{00000000-0005-0000-0000-00001E370000}"/>
    <cellStyle name="Comma 22 3 4 5" xfId="19124" xr:uid="{00000000-0005-0000-0000-00001F370000}"/>
    <cellStyle name="Comma 22 3 4 5 2" xfId="19125" xr:uid="{00000000-0005-0000-0000-000020370000}"/>
    <cellStyle name="Comma 22 3 4 5 2 2" xfId="19126" xr:uid="{00000000-0005-0000-0000-000021370000}"/>
    <cellStyle name="Comma 22 3 4 5 3" xfId="19127" xr:uid="{00000000-0005-0000-0000-000022370000}"/>
    <cellStyle name="Comma 22 3 4 5 4" xfId="19128" xr:uid="{00000000-0005-0000-0000-000023370000}"/>
    <cellStyle name="Comma 22 3 4 5 5" xfId="19129" xr:uid="{00000000-0005-0000-0000-000024370000}"/>
    <cellStyle name="Comma 22 3 4 6" xfId="19130" xr:uid="{00000000-0005-0000-0000-000025370000}"/>
    <cellStyle name="Comma 22 3 4 6 2" xfId="19131" xr:uid="{00000000-0005-0000-0000-000026370000}"/>
    <cellStyle name="Comma 22 3 4 6 2 2" xfId="19132" xr:uid="{00000000-0005-0000-0000-000027370000}"/>
    <cellStyle name="Comma 22 3 4 6 3" xfId="19133" xr:uid="{00000000-0005-0000-0000-000028370000}"/>
    <cellStyle name="Comma 22 3 4 6 4" xfId="19134" xr:uid="{00000000-0005-0000-0000-000029370000}"/>
    <cellStyle name="Comma 22 3 4 6 5" xfId="19135" xr:uid="{00000000-0005-0000-0000-00002A370000}"/>
    <cellStyle name="Comma 22 3 4 7" xfId="19136" xr:uid="{00000000-0005-0000-0000-00002B370000}"/>
    <cellStyle name="Comma 22 3 4 7 2" xfId="19137" xr:uid="{00000000-0005-0000-0000-00002C370000}"/>
    <cellStyle name="Comma 22 3 4 7 2 2" xfId="19138" xr:uid="{00000000-0005-0000-0000-00002D370000}"/>
    <cellStyle name="Comma 22 3 4 7 3" xfId="19139" xr:uid="{00000000-0005-0000-0000-00002E370000}"/>
    <cellStyle name="Comma 22 3 4 7 4" xfId="19140" xr:uid="{00000000-0005-0000-0000-00002F370000}"/>
    <cellStyle name="Comma 22 3 4 7 5" xfId="19141" xr:uid="{00000000-0005-0000-0000-000030370000}"/>
    <cellStyle name="Comma 22 3 4 8" xfId="19142" xr:uid="{00000000-0005-0000-0000-000031370000}"/>
    <cellStyle name="Comma 22 3 4 8 2" xfId="19143" xr:uid="{00000000-0005-0000-0000-000032370000}"/>
    <cellStyle name="Comma 22 3 4 9" xfId="19144" xr:uid="{00000000-0005-0000-0000-000033370000}"/>
    <cellStyle name="Comma 22 3 5" xfId="19145" xr:uid="{00000000-0005-0000-0000-000034370000}"/>
    <cellStyle name="Comma 22 3 5 2" xfId="19146" xr:uid="{00000000-0005-0000-0000-000035370000}"/>
    <cellStyle name="Comma 22 3 5 2 2" xfId="19147" xr:uid="{00000000-0005-0000-0000-000036370000}"/>
    <cellStyle name="Comma 22 3 5 2 2 2" xfId="19148" xr:uid="{00000000-0005-0000-0000-000037370000}"/>
    <cellStyle name="Comma 22 3 5 2 3" xfId="19149" xr:uid="{00000000-0005-0000-0000-000038370000}"/>
    <cellStyle name="Comma 22 3 5 2 4" xfId="19150" xr:uid="{00000000-0005-0000-0000-000039370000}"/>
    <cellStyle name="Comma 22 3 5 2 5" xfId="19151" xr:uid="{00000000-0005-0000-0000-00003A370000}"/>
    <cellStyle name="Comma 22 3 5 3" xfId="19152" xr:uid="{00000000-0005-0000-0000-00003B370000}"/>
    <cellStyle name="Comma 22 3 5 3 2" xfId="19153" xr:uid="{00000000-0005-0000-0000-00003C370000}"/>
    <cellStyle name="Comma 22 3 5 3 2 2" xfId="19154" xr:uid="{00000000-0005-0000-0000-00003D370000}"/>
    <cellStyle name="Comma 22 3 5 3 3" xfId="19155" xr:uid="{00000000-0005-0000-0000-00003E370000}"/>
    <cellStyle name="Comma 22 3 5 3 4" xfId="19156" xr:uid="{00000000-0005-0000-0000-00003F370000}"/>
    <cellStyle name="Comma 22 3 5 3 5" xfId="19157" xr:uid="{00000000-0005-0000-0000-000040370000}"/>
    <cellStyle name="Comma 22 3 5 4" xfId="19158" xr:uid="{00000000-0005-0000-0000-000041370000}"/>
    <cellStyle name="Comma 22 3 5 4 2" xfId="19159" xr:uid="{00000000-0005-0000-0000-000042370000}"/>
    <cellStyle name="Comma 22 3 5 4 2 2" xfId="19160" xr:uid="{00000000-0005-0000-0000-000043370000}"/>
    <cellStyle name="Comma 22 3 5 4 3" xfId="19161" xr:uid="{00000000-0005-0000-0000-000044370000}"/>
    <cellStyle name="Comma 22 3 5 4 4" xfId="19162" xr:uid="{00000000-0005-0000-0000-000045370000}"/>
    <cellStyle name="Comma 22 3 5 4 5" xfId="19163" xr:uid="{00000000-0005-0000-0000-000046370000}"/>
    <cellStyle name="Comma 22 3 5 5" xfId="19164" xr:uid="{00000000-0005-0000-0000-000047370000}"/>
    <cellStyle name="Comma 22 3 5 5 2" xfId="19165" xr:uid="{00000000-0005-0000-0000-000048370000}"/>
    <cellStyle name="Comma 22 3 5 6" xfId="19166" xr:uid="{00000000-0005-0000-0000-000049370000}"/>
    <cellStyle name="Comma 22 3 5 7" xfId="19167" xr:uid="{00000000-0005-0000-0000-00004A370000}"/>
    <cellStyle name="Comma 22 3 5 8" xfId="19168" xr:uid="{00000000-0005-0000-0000-00004B370000}"/>
    <cellStyle name="Comma 22 3 5 9" xfId="19169" xr:uid="{00000000-0005-0000-0000-00004C370000}"/>
    <cellStyle name="Comma 22 3 6" xfId="19170" xr:uid="{00000000-0005-0000-0000-00004D370000}"/>
    <cellStyle name="Comma 22 3 6 2" xfId="19171" xr:uid="{00000000-0005-0000-0000-00004E370000}"/>
    <cellStyle name="Comma 22 3 6 2 2" xfId="19172" xr:uid="{00000000-0005-0000-0000-00004F370000}"/>
    <cellStyle name="Comma 22 3 6 2 2 2" xfId="19173" xr:uid="{00000000-0005-0000-0000-000050370000}"/>
    <cellStyle name="Comma 22 3 6 2 3" xfId="19174" xr:uid="{00000000-0005-0000-0000-000051370000}"/>
    <cellStyle name="Comma 22 3 6 2 4" xfId="19175" xr:uid="{00000000-0005-0000-0000-000052370000}"/>
    <cellStyle name="Comma 22 3 6 2 5" xfId="19176" xr:uid="{00000000-0005-0000-0000-000053370000}"/>
    <cellStyle name="Comma 22 3 6 3" xfId="19177" xr:uid="{00000000-0005-0000-0000-000054370000}"/>
    <cellStyle name="Comma 22 3 6 3 2" xfId="19178" xr:uid="{00000000-0005-0000-0000-000055370000}"/>
    <cellStyle name="Comma 22 3 6 3 2 2" xfId="19179" xr:uid="{00000000-0005-0000-0000-000056370000}"/>
    <cellStyle name="Comma 22 3 6 3 3" xfId="19180" xr:uid="{00000000-0005-0000-0000-000057370000}"/>
    <cellStyle name="Comma 22 3 6 3 4" xfId="19181" xr:uid="{00000000-0005-0000-0000-000058370000}"/>
    <cellStyle name="Comma 22 3 6 3 5" xfId="19182" xr:uid="{00000000-0005-0000-0000-000059370000}"/>
    <cellStyle name="Comma 22 3 6 4" xfId="19183" xr:uid="{00000000-0005-0000-0000-00005A370000}"/>
    <cellStyle name="Comma 22 3 6 4 2" xfId="19184" xr:uid="{00000000-0005-0000-0000-00005B370000}"/>
    <cellStyle name="Comma 22 3 6 4 2 2" xfId="19185" xr:uid="{00000000-0005-0000-0000-00005C370000}"/>
    <cellStyle name="Comma 22 3 6 4 3" xfId="19186" xr:uid="{00000000-0005-0000-0000-00005D370000}"/>
    <cellStyle name="Comma 22 3 6 4 4" xfId="19187" xr:uid="{00000000-0005-0000-0000-00005E370000}"/>
    <cellStyle name="Comma 22 3 6 4 5" xfId="19188" xr:uid="{00000000-0005-0000-0000-00005F370000}"/>
    <cellStyle name="Comma 22 3 6 5" xfId="19189" xr:uid="{00000000-0005-0000-0000-000060370000}"/>
    <cellStyle name="Comma 22 3 6 5 2" xfId="19190" xr:uid="{00000000-0005-0000-0000-000061370000}"/>
    <cellStyle name="Comma 22 3 6 6" xfId="19191" xr:uid="{00000000-0005-0000-0000-000062370000}"/>
    <cellStyle name="Comma 22 3 6 7" xfId="19192" xr:uid="{00000000-0005-0000-0000-000063370000}"/>
    <cellStyle name="Comma 22 3 6 8" xfId="19193" xr:uid="{00000000-0005-0000-0000-000064370000}"/>
    <cellStyle name="Comma 22 3 7" xfId="19194" xr:uid="{00000000-0005-0000-0000-000065370000}"/>
    <cellStyle name="Comma 22 3 7 2" xfId="19195" xr:uid="{00000000-0005-0000-0000-000066370000}"/>
    <cellStyle name="Comma 22 3 7 2 2" xfId="19196" xr:uid="{00000000-0005-0000-0000-000067370000}"/>
    <cellStyle name="Comma 22 3 7 2 2 2" xfId="19197" xr:uid="{00000000-0005-0000-0000-000068370000}"/>
    <cellStyle name="Comma 22 3 7 2 3" xfId="19198" xr:uid="{00000000-0005-0000-0000-000069370000}"/>
    <cellStyle name="Comma 22 3 7 2 4" xfId="19199" xr:uid="{00000000-0005-0000-0000-00006A370000}"/>
    <cellStyle name="Comma 22 3 7 2 5" xfId="19200" xr:uid="{00000000-0005-0000-0000-00006B370000}"/>
    <cellStyle name="Comma 22 3 7 3" xfId="19201" xr:uid="{00000000-0005-0000-0000-00006C370000}"/>
    <cellStyle name="Comma 22 3 7 3 2" xfId="19202" xr:uid="{00000000-0005-0000-0000-00006D370000}"/>
    <cellStyle name="Comma 22 3 7 4" xfId="19203" xr:uid="{00000000-0005-0000-0000-00006E370000}"/>
    <cellStyle name="Comma 22 3 7 5" xfId="19204" xr:uid="{00000000-0005-0000-0000-00006F370000}"/>
    <cellStyle name="Comma 22 3 7 6" xfId="19205" xr:uid="{00000000-0005-0000-0000-000070370000}"/>
    <cellStyle name="Comma 22 3 8" xfId="19206" xr:uid="{00000000-0005-0000-0000-000071370000}"/>
    <cellStyle name="Comma 22 3 8 2" xfId="19207" xr:uid="{00000000-0005-0000-0000-000072370000}"/>
    <cellStyle name="Comma 22 3 8 2 2" xfId="19208" xr:uid="{00000000-0005-0000-0000-000073370000}"/>
    <cellStyle name="Comma 22 3 8 3" xfId="19209" xr:uid="{00000000-0005-0000-0000-000074370000}"/>
    <cellStyle name="Comma 22 3 8 4" xfId="19210" xr:uid="{00000000-0005-0000-0000-000075370000}"/>
    <cellStyle name="Comma 22 3 8 5" xfId="19211" xr:uid="{00000000-0005-0000-0000-000076370000}"/>
    <cellStyle name="Comma 22 3 9" xfId="19212" xr:uid="{00000000-0005-0000-0000-000077370000}"/>
    <cellStyle name="Comma 22 3 9 2" xfId="19213" xr:uid="{00000000-0005-0000-0000-000078370000}"/>
    <cellStyle name="Comma 22 3 9 2 2" xfId="19214" xr:uid="{00000000-0005-0000-0000-000079370000}"/>
    <cellStyle name="Comma 22 3 9 3" xfId="19215" xr:uid="{00000000-0005-0000-0000-00007A370000}"/>
    <cellStyle name="Comma 22 3 9 4" xfId="19216" xr:uid="{00000000-0005-0000-0000-00007B370000}"/>
    <cellStyle name="Comma 22 3 9 5" xfId="19217" xr:uid="{00000000-0005-0000-0000-00007C370000}"/>
    <cellStyle name="Comma 22 4" xfId="2285" xr:uid="{00000000-0005-0000-0000-00007D370000}"/>
    <cellStyle name="Comma 22 4 10" xfId="19218" xr:uid="{00000000-0005-0000-0000-00007E370000}"/>
    <cellStyle name="Comma 22 4 10 2" xfId="19219" xr:uid="{00000000-0005-0000-0000-00007F370000}"/>
    <cellStyle name="Comma 22 4 10 2 2" xfId="19220" xr:uid="{00000000-0005-0000-0000-000080370000}"/>
    <cellStyle name="Comma 22 4 10 3" xfId="19221" xr:uid="{00000000-0005-0000-0000-000081370000}"/>
    <cellStyle name="Comma 22 4 10 4" xfId="19222" xr:uid="{00000000-0005-0000-0000-000082370000}"/>
    <cellStyle name="Comma 22 4 10 5" xfId="19223" xr:uid="{00000000-0005-0000-0000-000083370000}"/>
    <cellStyle name="Comma 22 4 11" xfId="19224" xr:uid="{00000000-0005-0000-0000-000084370000}"/>
    <cellStyle name="Comma 22 4 11 2" xfId="19225" xr:uid="{00000000-0005-0000-0000-000085370000}"/>
    <cellStyle name="Comma 22 4 12" xfId="19226" xr:uid="{00000000-0005-0000-0000-000086370000}"/>
    <cellStyle name="Comma 22 4 13" xfId="19227" xr:uid="{00000000-0005-0000-0000-000087370000}"/>
    <cellStyle name="Comma 22 4 14" xfId="19228" xr:uid="{00000000-0005-0000-0000-000088370000}"/>
    <cellStyle name="Comma 22 4 15" xfId="19229" xr:uid="{00000000-0005-0000-0000-000089370000}"/>
    <cellStyle name="Comma 22 4 16" xfId="19230" xr:uid="{00000000-0005-0000-0000-00008A370000}"/>
    <cellStyle name="Comma 22 4 17" xfId="19231" xr:uid="{00000000-0005-0000-0000-00008B370000}"/>
    <cellStyle name="Comma 22 4 2" xfId="2286" xr:uid="{00000000-0005-0000-0000-00008C370000}"/>
    <cellStyle name="Comma 22 4 2 10" xfId="19232" xr:uid="{00000000-0005-0000-0000-00008D370000}"/>
    <cellStyle name="Comma 22 4 2 11" xfId="19233" xr:uid="{00000000-0005-0000-0000-00008E370000}"/>
    <cellStyle name="Comma 22 4 2 12" xfId="19234" xr:uid="{00000000-0005-0000-0000-00008F370000}"/>
    <cellStyle name="Comma 22 4 2 13" xfId="19235" xr:uid="{00000000-0005-0000-0000-000090370000}"/>
    <cellStyle name="Comma 22 4 2 14" xfId="19236" xr:uid="{00000000-0005-0000-0000-000091370000}"/>
    <cellStyle name="Comma 22 4 2 15" xfId="19237" xr:uid="{00000000-0005-0000-0000-000092370000}"/>
    <cellStyle name="Comma 22 4 2 2" xfId="2287" xr:uid="{00000000-0005-0000-0000-000093370000}"/>
    <cellStyle name="Comma 22 4 2 2 10" xfId="19238" xr:uid="{00000000-0005-0000-0000-000094370000}"/>
    <cellStyle name="Comma 22 4 2 2 11" xfId="19239" xr:uid="{00000000-0005-0000-0000-000095370000}"/>
    <cellStyle name="Comma 22 4 2 2 12" xfId="19240" xr:uid="{00000000-0005-0000-0000-000096370000}"/>
    <cellStyle name="Comma 22 4 2 2 13" xfId="19241" xr:uid="{00000000-0005-0000-0000-000097370000}"/>
    <cellStyle name="Comma 22 4 2 2 14" xfId="19242" xr:uid="{00000000-0005-0000-0000-000098370000}"/>
    <cellStyle name="Comma 22 4 2 2 2" xfId="19243" xr:uid="{00000000-0005-0000-0000-000099370000}"/>
    <cellStyle name="Comma 22 4 2 2 2 2" xfId="19244" xr:uid="{00000000-0005-0000-0000-00009A370000}"/>
    <cellStyle name="Comma 22 4 2 2 2 2 2" xfId="19245" xr:uid="{00000000-0005-0000-0000-00009B370000}"/>
    <cellStyle name="Comma 22 4 2 2 2 2 2 2" xfId="19246" xr:uid="{00000000-0005-0000-0000-00009C370000}"/>
    <cellStyle name="Comma 22 4 2 2 2 2 3" xfId="19247" xr:uid="{00000000-0005-0000-0000-00009D370000}"/>
    <cellStyle name="Comma 22 4 2 2 2 2 4" xfId="19248" xr:uid="{00000000-0005-0000-0000-00009E370000}"/>
    <cellStyle name="Comma 22 4 2 2 2 2 5" xfId="19249" xr:uid="{00000000-0005-0000-0000-00009F370000}"/>
    <cellStyle name="Comma 22 4 2 2 2 3" xfId="19250" xr:uid="{00000000-0005-0000-0000-0000A0370000}"/>
    <cellStyle name="Comma 22 4 2 2 2 3 2" xfId="19251" xr:uid="{00000000-0005-0000-0000-0000A1370000}"/>
    <cellStyle name="Comma 22 4 2 2 2 3 2 2" xfId="19252" xr:uid="{00000000-0005-0000-0000-0000A2370000}"/>
    <cellStyle name="Comma 22 4 2 2 2 3 3" xfId="19253" xr:uid="{00000000-0005-0000-0000-0000A3370000}"/>
    <cellStyle name="Comma 22 4 2 2 2 3 4" xfId="19254" xr:uid="{00000000-0005-0000-0000-0000A4370000}"/>
    <cellStyle name="Comma 22 4 2 2 2 3 5" xfId="19255" xr:uid="{00000000-0005-0000-0000-0000A5370000}"/>
    <cellStyle name="Comma 22 4 2 2 2 4" xfId="19256" xr:uid="{00000000-0005-0000-0000-0000A6370000}"/>
    <cellStyle name="Comma 22 4 2 2 2 4 2" xfId="19257" xr:uid="{00000000-0005-0000-0000-0000A7370000}"/>
    <cellStyle name="Comma 22 4 2 2 2 4 2 2" xfId="19258" xr:uid="{00000000-0005-0000-0000-0000A8370000}"/>
    <cellStyle name="Comma 22 4 2 2 2 4 3" xfId="19259" xr:uid="{00000000-0005-0000-0000-0000A9370000}"/>
    <cellStyle name="Comma 22 4 2 2 2 4 4" xfId="19260" xr:uid="{00000000-0005-0000-0000-0000AA370000}"/>
    <cellStyle name="Comma 22 4 2 2 2 4 5" xfId="19261" xr:uid="{00000000-0005-0000-0000-0000AB370000}"/>
    <cellStyle name="Comma 22 4 2 2 2 5" xfId="19262" xr:uid="{00000000-0005-0000-0000-0000AC370000}"/>
    <cellStyle name="Comma 22 4 2 2 2 5 2" xfId="19263" xr:uid="{00000000-0005-0000-0000-0000AD370000}"/>
    <cellStyle name="Comma 22 4 2 2 2 6" xfId="19264" xr:uid="{00000000-0005-0000-0000-0000AE370000}"/>
    <cellStyle name="Comma 22 4 2 2 2 7" xfId="19265" xr:uid="{00000000-0005-0000-0000-0000AF370000}"/>
    <cellStyle name="Comma 22 4 2 2 2 8" xfId="19266" xr:uid="{00000000-0005-0000-0000-0000B0370000}"/>
    <cellStyle name="Comma 22 4 2 2 3" xfId="19267" xr:uid="{00000000-0005-0000-0000-0000B1370000}"/>
    <cellStyle name="Comma 22 4 2 2 3 2" xfId="19268" xr:uid="{00000000-0005-0000-0000-0000B2370000}"/>
    <cellStyle name="Comma 22 4 2 2 3 2 2" xfId="19269" xr:uid="{00000000-0005-0000-0000-0000B3370000}"/>
    <cellStyle name="Comma 22 4 2 2 3 2 2 2" xfId="19270" xr:uid="{00000000-0005-0000-0000-0000B4370000}"/>
    <cellStyle name="Comma 22 4 2 2 3 2 3" xfId="19271" xr:uid="{00000000-0005-0000-0000-0000B5370000}"/>
    <cellStyle name="Comma 22 4 2 2 3 2 4" xfId="19272" xr:uid="{00000000-0005-0000-0000-0000B6370000}"/>
    <cellStyle name="Comma 22 4 2 2 3 2 5" xfId="19273" xr:uid="{00000000-0005-0000-0000-0000B7370000}"/>
    <cellStyle name="Comma 22 4 2 2 3 3" xfId="19274" xr:uid="{00000000-0005-0000-0000-0000B8370000}"/>
    <cellStyle name="Comma 22 4 2 2 3 3 2" xfId="19275" xr:uid="{00000000-0005-0000-0000-0000B9370000}"/>
    <cellStyle name="Comma 22 4 2 2 3 3 2 2" xfId="19276" xr:uid="{00000000-0005-0000-0000-0000BA370000}"/>
    <cellStyle name="Comma 22 4 2 2 3 3 3" xfId="19277" xr:uid="{00000000-0005-0000-0000-0000BB370000}"/>
    <cellStyle name="Comma 22 4 2 2 3 3 4" xfId="19278" xr:uid="{00000000-0005-0000-0000-0000BC370000}"/>
    <cellStyle name="Comma 22 4 2 2 3 3 5" xfId="19279" xr:uid="{00000000-0005-0000-0000-0000BD370000}"/>
    <cellStyle name="Comma 22 4 2 2 3 4" xfId="19280" xr:uid="{00000000-0005-0000-0000-0000BE370000}"/>
    <cellStyle name="Comma 22 4 2 2 3 4 2" xfId="19281" xr:uid="{00000000-0005-0000-0000-0000BF370000}"/>
    <cellStyle name="Comma 22 4 2 2 3 4 2 2" xfId="19282" xr:uid="{00000000-0005-0000-0000-0000C0370000}"/>
    <cellStyle name="Comma 22 4 2 2 3 4 3" xfId="19283" xr:uid="{00000000-0005-0000-0000-0000C1370000}"/>
    <cellStyle name="Comma 22 4 2 2 3 4 4" xfId="19284" xr:uid="{00000000-0005-0000-0000-0000C2370000}"/>
    <cellStyle name="Comma 22 4 2 2 3 4 5" xfId="19285" xr:uid="{00000000-0005-0000-0000-0000C3370000}"/>
    <cellStyle name="Comma 22 4 2 2 3 5" xfId="19286" xr:uid="{00000000-0005-0000-0000-0000C4370000}"/>
    <cellStyle name="Comma 22 4 2 2 3 5 2" xfId="19287" xr:uid="{00000000-0005-0000-0000-0000C5370000}"/>
    <cellStyle name="Comma 22 4 2 2 3 6" xfId="19288" xr:uid="{00000000-0005-0000-0000-0000C6370000}"/>
    <cellStyle name="Comma 22 4 2 2 3 7" xfId="19289" xr:uid="{00000000-0005-0000-0000-0000C7370000}"/>
    <cellStyle name="Comma 22 4 2 2 3 8" xfId="19290" xr:uid="{00000000-0005-0000-0000-0000C8370000}"/>
    <cellStyle name="Comma 22 4 2 2 4" xfId="19291" xr:uid="{00000000-0005-0000-0000-0000C9370000}"/>
    <cellStyle name="Comma 22 4 2 2 4 2" xfId="19292" xr:uid="{00000000-0005-0000-0000-0000CA370000}"/>
    <cellStyle name="Comma 22 4 2 2 4 2 2" xfId="19293" xr:uid="{00000000-0005-0000-0000-0000CB370000}"/>
    <cellStyle name="Comma 22 4 2 2 4 2 2 2" xfId="19294" xr:uid="{00000000-0005-0000-0000-0000CC370000}"/>
    <cellStyle name="Comma 22 4 2 2 4 2 3" xfId="19295" xr:uid="{00000000-0005-0000-0000-0000CD370000}"/>
    <cellStyle name="Comma 22 4 2 2 4 2 4" xfId="19296" xr:uid="{00000000-0005-0000-0000-0000CE370000}"/>
    <cellStyle name="Comma 22 4 2 2 4 2 5" xfId="19297" xr:uid="{00000000-0005-0000-0000-0000CF370000}"/>
    <cellStyle name="Comma 22 4 2 2 4 3" xfId="19298" xr:uid="{00000000-0005-0000-0000-0000D0370000}"/>
    <cellStyle name="Comma 22 4 2 2 4 3 2" xfId="19299" xr:uid="{00000000-0005-0000-0000-0000D1370000}"/>
    <cellStyle name="Comma 22 4 2 2 4 4" xfId="19300" xr:uid="{00000000-0005-0000-0000-0000D2370000}"/>
    <cellStyle name="Comma 22 4 2 2 4 5" xfId="19301" xr:uid="{00000000-0005-0000-0000-0000D3370000}"/>
    <cellStyle name="Comma 22 4 2 2 4 6" xfId="19302" xr:uid="{00000000-0005-0000-0000-0000D4370000}"/>
    <cellStyle name="Comma 22 4 2 2 5" xfId="19303" xr:uid="{00000000-0005-0000-0000-0000D5370000}"/>
    <cellStyle name="Comma 22 4 2 2 5 2" xfId="19304" xr:uid="{00000000-0005-0000-0000-0000D6370000}"/>
    <cellStyle name="Comma 22 4 2 2 5 2 2" xfId="19305" xr:uid="{00000000-0005-0000-0000-0000D7370000}"/>
    <cellStyle name="Comma 22 4 2 2 5 3" xfId="19306" xr:uid="{00000000-0005-0000-0000-0000D8370000}"/>
    <cellStyle name="Comma 22 4 2 2 5 4" xfId="19307" xr:uid="{00000000-0005-0000-0000-0000D9370000}"/>
    <cellStyle name="Comma 22 4 2 2 5 5" xfId="19308" xr:uid="{00000000-0005-0000-0000-0000DA370000}"/>
    <cellStyle name="Comma 22 4 2 2 6" xfId="19309" xr:uid="{00000000-0005-0000-0000-0000DB370000}"/>
    <cellStyle name="Comma 22 4 2 2 6 2" xfId="19310" xr:uid="{00000000-0005-0000-0000-0000DC370000}"/>
    <cellStyle name="Comma 22 4 2 2 6 2 2" xfId="19311" xr:uid="{00000000-0005-0000-0000-0000DD370000}"/>
    <cellStyle name="Comma 22 4 2 2 6 3" xfId="19312" xr:uid="{00000000-0005-0000-0000-0000DE370000}"/>
    <cellStyle name="Comma 22 4 2 2 6 4" xfId="19313" xr:uid="{00000000-0005-0000-0000-0000DF370000}"/>
    <cellStyle name="Comma 22 4 2 2 6 5" xfId="19314" xr:uid="{00000000-0005-0000-0000-0000E0370000}"/>
    <cellStyle name="Comma 22 4 2 2 7" xfId="19315" xr:uid="{00000000-0005-0000-0000-0000E1370000}"/>
    <cellStyle name="Comma 22 4 2 2 7 2" xfId="19316" xr:uid="{00000000-0005-0000-0000-0000E2370000}"/>
    <cellStyle name="Comma 22 4 2 2 7 2 2" xfId="19317" xr:uid="{00000000-0005-0000-0000-0000E3370000}"/>
    <cellStyle name="Comma 22 4 2 2 7 3" xfId="19318" xr:uid="{00000000-0005-0000-0000-0000E4370000}"/>
    <cellStyle name="Comma 22 4 2 2 7 4" xfId="19319" xr:uid="{00000000-0005-0000-0000-0000E5370000}"/>
    <cellStyle name="Comma 22 4 2 2 7 5" xfId="19320" xr:uid="{00000000-0005-0000-0000-0000E6370000}"/>
    <cellStyle name="Comma 22 4 2 2 8" xfId="19321" xr:uid="{00000000-0005-0000-0000-0000E7370000}"/>
    <cellStyle name="Comma 22 4 2 2 8 2" xfId="19322" xr:uid="{00000000-0005-0000-0000-0000E8370000}"/>
    <cellStyle name="Comma 22 4 2 2 9" xfId="19323" xr:uid="{00000000-0005-0000-0000-0000E9370000}"/>
    <cellStyle name="Comma 22 4 2 3" xfId="19324" xr:uid="{00000000-0005-0000-0000-0000EA370000}"/>
    <cellStyle name="Comma 22 4 2 3 2" xfId="19325" xr:uid="{00000000-0005-0000-0000-0000EB370000}"/>
    <cellStyle name="Comma 22 4 2 3 2 2" xfId="19326" xr:uid="{00000000-0005-0000-0000-0000EC370000}"/>
    <cellStyle name="Comma 22 4 2 3 2 2 2" xfId="19327" xr:uid="{00000000-0005-0000-0000-0000ED370000}"/>
    <cellStyle name="Comma 22 4 2 3 2 3" xfId="19328" xr:uid="{00000000-0005-0000-0000-0000EE370000}"/>
    <cellStyle name="Comma 22 4 2 3 2 4" xfId="19329" xr:uid="{00000000-0005-0000-0000-0000EF370000}"/>
    <cellStyle name="Comma 22 4 2 3 2 5" xfId="19330" xr:uid="{00000000-0005-0000-0000-0000F0370000}"/>
    <cellStyle name="Comma 22 4 2 3 3" xfId="19331" xr:uid="{00000000-0005-0000-0000-0000F1370000}"/>
    <cellStyle name="Comma 22 4 2 3 3 2" xfId="19332" xr:uid="{00000000-0005-0000-0000-0000F2370000}"/>
    <cellStyle name="Comma 22 4 2 3 3 2 2" xfId="19333" xr:uid="{00000000-0005-0000-0000-0000F3370000}"/>
    <cellStyle name="Comma 22 4 2 3 3 3" xfId="19334" xr:uid="{00000000-0005-0000-0000-0000F4370000}"/>
    <cellStyle name="Comma 22 4 2 3 3 4" xfId="19335" xr:uid="{00000000-0005-0000-0000-0000F5370000}"/>
    <cellStyle name="Comma 22 4 2 3 3 5" xfId="19336" xr:uid="{00000000-0005-0000-0000-0000F6370000}"/>
    <cellStyle name="Comma 22 4 2 3 4" xfId="19337" xr:uid="{00000000-0005-0000-0000-0000F7370000}"/>
    <cellStyle name="Comma 22 4 2 3 4 2" xfId="19338" xr:uid="{00000000-0005-0000-0000-0000F8370000}"/>
    <cellStyle name="Comma 22 4 2 3 4 2 2" xfId="19339" xr:uid="{00000000-0005-0000-0000-0000F9370000}"/>
    <cellStyle name="Comma 22 4 2 3 4 3" xfId="19340" xr:uid="{00000000-0005-0000-0000-0000FA370000}"/>
    <cellStyle name="Comma 22 4 2 3 4 4" xfId="19341" xr:uid="{00000000-0005-0000-0000-0000FB370000}"/>
    <cellStyle name="Comma 22 4 2 3 4 5" xfId="19342" xr:uid="{00000000-0005-0000-0000-0000FC370000}"/>
    <cellStyle name="Comma 22 4 2 3 5" xfId="19343" xr:uid="{00000000-0005-0000-0000-0000FD370000}"/>
    <cellStyle name="Comma 22 4 2 3 5 2" xfId="19344" xr:uid="{00000000-0005-0000-0000-0000FE370000}"/>
    <cellStyle name="Comma 22 4 2 3 6" xfId="19345" xr:uid="{00000000-0005-0000-0000-0000FF370000}"/>
    <cellStyle name="Comma 22 4 2 3 7" xfId="19346" xr:uid="{00000000-0005-0000-0000-000000380000}"/>
    <cellStyle name="Comma 22 4 2 3 8" xfId="19347" xr:uid="{00000000-0005-0000-0000-000001380000}"/>
    <cellStyle name="Comma 22 4 2 4" xfId="19348" xr:uid="{00000000-0005-0000-0000-000002380000}"/>
    <cellStyle name="Comma 22 4 2 4 2" xfId="19349" xr:uid="{00000000-0005-0000-0000-000003380000}"/>
    <cellStyle name="Comma 22 4 2 4 2 2" xfId="19350" xr:uid="{00000000-0005-0000-0000-000004380000}"/>
    <cellStyle name="Comma 22 4 2 4 2 2 2" xfId="19351" xr:uid="{00000000-0005-0000-0000-000005380000}"/>
    <cellStyle name="Comma 22 4 2 4 2 3" xfId="19352" xr:uid="{00000000-0005-0000-0000-000006380000}"/>
    <cellStyle name="Comma 22 4 2 4 2 4" xfId="19353" xr:uid="{00000000-0005-0000-0000-000007380000}"/>
    <cellStyle name="Comma 22 4 2 4 2 5" xfId="19354" xr:uid="{00000000-0005-0000-0000-000008380000}"/>
    <cellStyle name="Comma 22 4 2 4 3" xfId="19355" xr:uid="{00000000-0005-0000-0000-000009380000}"/>
    <cellStyle name="Comma 22 4 2 4 3 2" xfId="19356" xr:uid="{00000000-0005-0000-0000-00000A380000}"/>
    <cellStyle name="Comma 22 4 2 4 3 2 2" xfId="19357" xr:uid="{00000000-0005-0000-0000-00000B380000}"/>
    <cellStyle name="Comma 22 4 2 4 3 3" xfId="19358" xr:uid="{00000000-0005-0000-0000-00000C380000}"/>
    <cellStyle name="Comma 22 4 2 4 3 4" xfId="19359" xr:uid="{00000000-0005-0000-0000-00000D380000}"/>
    <cellStyle name="Comma 22 4 2 4 3 5" xfId="19360" xr:uid="{00000000-0005-0000-0000-00000E380000}"/>
    <cellStyle name="Comma 22 4 2 4 4" xfId="19361" xr:uid="{00000000-0005-0000-0000-00000F380000}"/>
    <cellStyle name="Comma 22 4 2 4 4 2" xfId="19362" xr:uid="{00000000-0005-0000-0000-000010380000}"/>
    <cellStyle name="Comma 22 4 2 4 4 2 2" xfId="19363" xr:uid="{00000000-0005-0000-0000-000011380000}"/>
    <cellStyle name="Comma 22 4 2 4 4 3" xfId="19364" xr:uid="{00000000-0005-0000-0000-000012380000}"/>
    <cellStyle name="Comma 22 4 2 4 4 4" xfId="19365" xr:uid="{00000000-0005-0000-0000-000013380000}"/>
    <cellStyle name="Comma 22 4 2 4 4 5" xfId="19366" xr:uid="{00000000-0005-0000-0000-000014380000}"/>
    <cellStyle name="Comma 22 4 2 4 5" xfId="19367" xr:uid="{00000000-0005-0000-0000-000015380000}"/>
    <cellStyle name="Comma 22 4 2 4 5 2" xfId="19368" xr:uid="{00000000-0005-0000-0000-000016380000}"/>
    <cellStyle name="Comma 22 4 2 4 6" xfId="19369" xr:uid="{00000000-0005-0000-0000-000017380000}"/>
    <cellStyle name="Comma 22 4 2 4 7" xfId="19370" xr:uid="{00000000-0005-0000-0000-000018380000}"/>
    <cellStyle name="Comma 22 4 2 4 8" xfId="19371" xr:uid="{00000000-0005-0000-0000-000019380000}"/>
    <cellStyle name="Comma 22 4 2 5" xfId="19372" xr:uid="{00000000-0005-0000-0000-00001A380000}"/>
    <cellStyle name="Comma 22 4 2 5 2" xfId="19373" xr:uid="{00000000-0005-0000-0000-00001B380000}"/>
    <cellStyle name="Comma 22 4 2 5 2 2" xfId="19374" xr:uid="{00000000-0005-0000-0000-00001C380000}"/>
    <cellStyle name="Comma 22 4 2 5 2 2 2" xfId="19375" xr:uid="{00000000-0005-0000-0000-00001D380000}"/>
    <cellStyle name="Comma 22 4 2 5 2 3" xfId="19376" xr:uid="{00000000-0005-0000-0000-00001E380000}"/>
    <cellStyle name="Comma 22 4 2 5 2 4" xfId="19377" xr:uid="{00000000-0005-0000-0000-00001F380000}"/>
    <cellStyle name="Comma 22 4 2 5 2 5" xfId="19378" xr:uid="{00000000-0005-0000-0000-000020380000}"/>
    <cellStyle name="Comma 22 4 2 5 3" xfId="19379" xr:uid="{00000000-0005-0000-0000-000021380000}"/>
    <cellStyle name="Comma 22 4 2 5 3 2" xfId="19380" xr:uid="{00000000-0005-0000-0000-000022380000}"/>
    <cellStyle name="Comma 22 4 2 5 4" xfId="19381" xr:uid="{00000000-0005-0000-0000-000023380000}"/>
    <cellStyle name="Comma 22 4 2 5 5" xfId="19382" xr:uid="{00000000-0005-0000-0000-000024380000}"/>
    <cellStyle name="Comma 22 4 2 5 6" xfId="19383" xr:uid="{00000000-0005-0000-0000-000025380000}"/>
    <cellStyle name="Comma 22 4 2 6" xfId="19384" xr:uid="{00000000-0005-0000-0000-000026380000}"/>
    <cellStyle name="Comma 22 4 2 6 2" xfId="19385" xr:uid="{00000000-0005-0000-0000-000027380000}"/>
    <cellStyle name="Comma 22 4 2 6 2 2" xfId="19386" xr:uid="{00000000-0005-0000-0000-000028380000}"/>
    <cellStyle name="Comma 22 4 2 6 3" xfId="19387" xr:uid="{00000000-0005-0000-0000-000029380000}"/>
    <cellStyle name="Comma 22 4 2 6 4" xfId="19388" xr:uid="{00000000-0005-0000-0000-00002A380000}"/>
    <cellStyle name="Comma 22 4 2 6 5" xfId="19389" xr:uid="{00000000-0005-0000-0000-00002B380000}"/>
    <cellStyle name="Comma 22 4 2 7" xfId="19390" xr:uid="{00000000-0005-0000-0000-00002C380000}"/>
    <cellStyle name="Comma 22 4 2 7 2" xfId="19391" xr:uid="{00000000-0005-0000-0000-00002D380000}"/>
    <cellStyle name="Comma 22 4 2 7 2 2" xfId="19392" xr:uid="{00000000-0005-0000-0000-00002E380000}"/>
    <cellStyle name="Comma 22 4 2 7 3" xfId="19393" xr:uid="{00000000-0005-0000-0000-00002F380000}"/>
    <cellStyle name="Comma 22 4 2 7 4" xfId="19394" xr:uid="{00000000-0005-0000-0000-000030380000}"/>
    <cellStyle name="Comma 22 4 2 7 5" xfId="19395" xr:uid="{00000000-0005-0000-0000-000031380000}"/>
    <cellStyle name="Comma 22 4 2 8" xfId="19396" xr:uid="{00000000-0005-0000-0000-000032380000}"/>
    <cellStyle name="Comma 22 4 2 8 2" xfId="19397" xr:uid="{00000000-0005-0000-0000-000033380000}"/>
    <cellStyle name="Comma 22 4 2 8 2 2" xfId="19398" xr:uid="{00000000-0005-0000-0000-000034380000}"/>
    <cellStyle name="Comma 22 4 2 8 3" xfId="19399" xr:uid="{00000000-0005-0000-0000-000035380000}"/>
    <cellStyle name="Comma 22 4 2 8 4" xfId="19400" xr:uid="{00000000-0005-0000-0000-000036380000}"/>
    <cellStyle name="Comma 22 4 2 8 5" xfId="19401" xr:uid="{00000000-0005-0000-0000-000037380000}"/>
    <cellStyle name="Comma 22 4 2 9" xfId="19402" xr:uid="{00000000-0005-0000-0000-000038380000}"/>
    <cellStyle name="Comma 22 4 2 9 2" xfId="19403" xr:uid="{00000000-0005-0000-0000-000039380000}"/>
    <cellStyle name="Comma 22 4 3" xfId="2288" xr:uid="{00000000-0005-0000-0000-00003A380000}"/>
    <cellStyle name="Comma 22 4 3 10" xfId="19404" xr:uid="{00000000-0005-0000-0000-00003B380000}"/>
    <cellStyle name="Comma 22 4 3 11" xfId="19405" xr:uid="{00000000-0005-0000-0000-00003C380000}"/>
    <cellStyle name="Comma 22 4 3 12" xfId="19406" xr:uid="{00000000-0005-0000-0000-00003D380000}"/>
    <cellStyle name="Comma 22 4 3 13" xfId="19407" xr:uid="{00000000-0005-0000-0000-00003E380000}"/>
    <cellStyle name="Comma 22 4 3 14" xfId="19408" xr:uid="{00000000-0005-0000-0000-00003F380000}"/>
    <cellStyle name="Comma 22 4 3 15" xfId="19409" xr:uid="{00000000-0005-0000-0000-000040380000}"/>
    <cellStyle name="Comma 22 4 3 2" xfId="2289" xr:uid="{00000000-0005-0000-0000-000041380000}"/>
    <cellStyle name="Comma 22 4 3 2 10" xfId="19410" xr:uid="{00000000-0005-0000-0000-000042380000}"/>
    <cellStyle name="Comma 22 4 3 2 11" xfId="19411" xr:uid="{00000000-0005-0000-0000-000043380000}"/>
    <cellStyle name="Comma 22 4 3 2 12" xfId="19412" xr:uid="{00000000-0005-0000-0000-000044380000}"/>
    <cellStyle name="Comma 22 4 3 2 13" xfId="19413" xr:uid="{00000000-0005-0000-0000-000045380000}"/>
    <cellStyle name="Comma 22 4 3 2 14" xfId="19414" xr:uid="{00000000-0005-0000-0000-000046380000}"/>
    <cellStyle name="Comma 22 4 3 2 2" xfId="19415" xr:uid="{00000000-0005-0000-0000-000047380000}"/>
    <cellStyle name="Comma 22 4 3 2 2 2" xfId="19416" xr:uid="{00000000-0005-0000-0000-000048380000}"/>
    <cellStyle name="Comma 22 4 3 2 2 2 2" xfId="19417" xr:uid="{00000000-0005-0000-0000-000049380000}"/>
    <cellStyle name="Comma 22 4 3 2 2 2 2 2" xfId="19418" xr:uid="{00000000-0005-0000-0000-00004A380000}"/>
    <cellStyle name="Comma 22 4 3 2 2 2 3" xfId="19419" xr:uid="{00000000-0005-0000-0000-00004B380000}"/>
    <cellStyle name="Comma 22 4 3 2 2 2 4" xfId="19420" xr:uid="{00000000-0005-0000-0000-00004C380000}"/>
    <cellStyle name="Comma 22 4 3 2 2 2 5" xfId="19421" xr:uid="{00000000-0005-0000-0000-00004D380000}"/>
    <cellStyle name="Comma 22 4 3 2 2 3" xfId="19422" xr:uid="{00000000-0005-0000-0000-00004E380000}"/>
    <cellStyle name="Comma 22 4 3 2 2 3 2" xfId="19423" xr:uid="{00000000-0005-0000-0000-00004F380000}"/>
    <cellStyle name="Comma 22 4 3 2 2 3 2 2" xfId="19424" xr:uid="{00000000-0005-0000-0000-000050380000}"/>
    <cellStyle name="Comma 22 4 3 2 2 3 3" xfId="19425" xr:uid="{00000000-0005-0000-0000-000051380000}"/>
    <cellStyle name="Comma 22 4 3 2 2 3 4" xfId="19426" xr:uid="{00000000-0005-0000-0000-000052380000}"/>
    <cellStyle name="Comma 22 4 3 2 2 3 5" xfId="19427" xr:uid="{00000000-0005-0000-0000-000053380000}"/>
    <cellStyle name="Comma 22 4 3 2 2 4" xfId="19428" xr:uid="{00000000-0005-0000-0000-000054380000}"/>
    <cellStyle name="Comma 22 4 3 2 2 4 2" xfId="19429" xr:uid="{00000000-0005-0000-0000-000055380000}"/>
    <cellStyle name="Comma 22 4 3 2 2 4 2 2" xfId="19430" xr:uid="{00000000-0005-0000-0000-000056380000}"/>
    <cellStyle name="Comma 22 4 3 2 2 4 3" xfId="19431" xr:uid="{00000000-0005-0000-0000-000057380000}"/>
    <cellStyle name="Comma 22 4 3 2 2 4 4" xfId="19432" xr:uid="{00000000-0005-0000-0000-000058380000}"/>
    <cellStyle name="Comma 22 4 3 2 2 4 5" xfId="19433" xr:uid="{00000000-0005-0000-0000-000059380000}"/>
    <cellStyle name="Comma 22 4 3 2 2 5" xfId="19434" xr:uid="{00000000-0005-0000-0000-00005A380000}"/>
    <cellStyle name="Comma 22 4 3 2 2 5 2" xfId="19435" xr:uid="{00000000-0005-0000-0000-00005B380000}"/>
    <cellStyle name="Comma 22 4 3 2 2 6" xfId="19436" xr:uid="{00000000-0005-0000-0000-00005C380000}"/>
    <cellStyle name="Comma 22 4 3 2 2 7" xfId="19437" xr:uid="{00000000-0005-0000-0000-00005D380000}"/>
    <cellStyle name="Comma 22 4 3 2 2 8" xfId="19438" xr:uid="{00000000-0005-0000-0000-00005E380000}"/>
    <cellStyle name="Comma 22 4 3 2 3" xfId="19439" xr:uid="{00000000-0005-0000-0000-00005F380000}"/>
    <cellStyle name="Comma 22 4 3 2 3 2" xfId="19440" xr:uid="{00000000-0005-0000-0000-000060380000}"/>
    <cellStyle name="Comma 22 4 3 2 3 2 2" xfId="19441" xr:uid="{00000000-0005-0000-0000-000061380000}"/>
    <cellStyle name="Comma 22 4 3 2 3 2 2 2" xfId="19442" xr:uid="{00000000-0005-0000-0000-000062380000}"/>
    <cellStyle name="Comma 22 4 3 2 3 2 3" xfId="19443" xr:uid="{00000000-0005-0000-0000-000063380000}"/>
    <cellStyle name="Comma 22 4 3 2 3 2 4" xfId="19444" xr:uid="{00000000-0005-0000-0000-000064380000}"/>
    <cellStyle name="Comma 22 4 3 2 3 2 5" xfId="19445" xr:uid="{00000000-0005-0000-0000-000065380000}"/>
    <cellStyle name="Comma 22 4 3 2 3 3" xfId="19446" xr:uid="{00000000-0005-0000-0000-000066380000}"/>
    <cellStyle name="Comma 22 4 3 2 3 3 2" xfId="19447" xr:uid="{00000000-0005-0000-0000-000067380000}"/>
    <cellStyle name="Comma 22 4 3 2 3 3 2 2" xfId="19448" xr:uid="{00000000-0005-0000-0000-000068380000}"/>
    <cellStyle name="Comma 22 4 3 2 3 3 3" xfId="19449" xr:uid="{00000000-0005-0000-0000-000069380000}"/>
    <cellStyle name="Comma 22 4 3 2 3 3 4" xfId="19450" xr:uid="{00000000-0005-0000-0000-00006A380000}"/>
    <cellStyle name="Comma 22 4 3 2 3 3 5" xfId="19451" xr:uid="{00000000-0005-0000-0000-00006B380000}"/>
    <cellStyle name="Comma 22 4 3 2 3 4" xfId="19452" xr:uid="{00000000-0005-0000-0000-00006C380000}"/>
    <cellStyle name="Comma 22 4 3 2 3 4 2" xfId="19453" xr:uid="{00000000-0005-0000-0000-00006D380000}"/>
    <cellStyle name="Comma 22 4 3 2 3 4 2 2" xfId="19454" xr:uid="{00000000-0005-0000-0000-00006E380000}"/>
    <cellStyle name="Comma 22 4 3 2 3 4 3" xfId="19455" xr:uid="{00000000-0005-0000-0000-00006F380000}"/>
    <cellStyle name="Comma 22 4 3 2 3 4 4" xfId="19456" xr:uid="{00000000-0005-0000-0000-000070380000}"/>
    <cellStyle name="Comma 22 4 3 2 3 4 5" xfId="19457" xr:uid="{00000000-0005-0000-0000-000071380000}"/>
    <cellStyle name="Comma 22 4 3 2 3 5" xfId="19458" xr:uid="{00000000-0005-0000-0000-000072380000}"/>
    <cellStyle name="Comma 22 4 3 2 3 5 2" xfId="19459" xr:uid="{00000000-0005-0000-0000-000073380000}"/>
    <cellStyle name="Comma 22 4 3 2 3 6" xfId="19460" xr:uid="{00000000-0005-0000-0000-000074380000}"/>
    <cellStyle name="Comma 22 4 3 2 3 7" xfId="19461" xr:uid="{00000000-0005-0000-0000-000075380000}"/>
    <cellStyle name="Comma 22 4 3 2 3 8" xfId="19462" xr:uid="{00000000-0005-0000-0000-000076380000}"/>
    <cellStyle name="Comma 22 4 3 2 4" xfId="19463" xr:uid="{00000000-0005-0000-0000-000077380000}"/>
    <cellStyle name="Comma 22 4 3 2 4 2" xfId="19464" xr:uid="{00000000-0005-0000-0000-000078380000}"/>
    <cellStyle name="Comma 22 4 3 2 4 2 2" xfId="19465" xr:uid="{00000000-0005-0000-0000-000079380000}"/>
    <cellStyle name="Comma 22 4 3 2 4 2 2 2" xfId="19466" xr:uid="{00000000-0005-0000-0000-00007A380000}"/>
    <cellStyle name="Comma 22 4 3 2 4 2 3" xfId="19467" xr:uid="{00000000-0005-0000-0000-00007B380000}"/>
    <cellStyle name="Comma 22 4 3 2 4 2 4" xfId="19468" xr:uid="{00000000-0005-0000-0000-00007C380000}"/>
    <cellStyle name="Comma 22 4 3 2 4 2 5" xfId="19469" xr:uid="{00000000-0005-0000-0000-00007D380000}"/>
    <cellStyle name="Comma 22 4 3 2 4 3" xfId="19470" xr:uid="{00000000-0005-0000-0000-00007E380000}"/>
    <cellStyle name="Comma 22 4 3 2 4 3 2" xfId="19471" xr:uid="{00000000-0005-0000-0000-00007F380000}"/>
    <cellStyle name="Comma 22 4 3 2 4 4" xfId="19472" xr:uid="{00000000-0005-0000-0000-000080380000}"/>
    <cellStyle name="Comma 22 4 3 2 4 5" xfId="19473" xr:uid="{00000000-0005-0000-0000-000081380000}"/>
    <cellStyle name="Comma 22 4 3 2 4 6" xfId="19474" xr:uid="{00000000-0005-0000-0000-000082380000}"/>
    <cellStyle name="Comma 22 4 3 2 5" xfId="19475" xr:uid="{00000000-0005-0000-0000-000083380000}"/>
    <cellStyle name="Comma 22 4 3 2 5 2" xfId="19476" xr:uid="{00000000-0005-0000-0000-000084380000}"/>
    <cellStyle name="Comma 22 4 3 2 5 2 2" xfId="19477" xr:uid="{00000000-0005-0000-0000-000085380000}"/>
    <cellStyle name="Comma 22 4 3 2 5 3" xfId="19478" xr:uid="{00000000-0005-0000-0000-000086380000}"/>
    <cellStyle name="Comma 22 4 3 2 5 4" xfId="19479" xr:uid="{00000000-0005-0000-0000-000087380000}"/>
    <cellStyle name="Comma 22 4 3 2 5 5" xfId="19480" xr:uid="{00000000-0005-0000-0000-000088380000}"/>
    <cellStyle name="Comma 22 4 3 2 6" xfId="19481" xr:uid="{00000000-0005-0000-0000-000089380000}"/>
    <cellStyle name="Comma 22 4 3 2 6 2" xfId="19482" xr:uid="{00000000-0005-0000-0000-00008A380000}"/>
    <cellStyle name="Comma 22 4 3 2 6 2 2" xfId="19483" xr:uid="{00000000-0005-0000-0000-00008B380000}"/>
    <cellStyle name="Comma 22 4 3 2 6 3" xfId="19484" xr:uid="{00000000-0005-0000-0000-00008C380000}"/>
    <cellStyle name="Comma 22 4 3 2 6 4" xfId="19485" xr:uid="{00000000-0005-0000-0000-00008D380000}"/>
    <cellStyle name="Comma 22 4 3 2 6 5" xfId="19486" xr:uid="{00000000-0005-0000-0000-00008E380000}"/>
    <cellStyle name="Comma 22 4 3 2 7" xfId="19487" xr:uid="{00000000-0005-0000-0000-00008F380000}"/>
    <cellStyle name="Comma 22 4 3 2 7 2" xfId="19488" xr:uid="{00000000-0005-0000-0000-000090380000}"/>
    <cellStyle name="Comma 22 4 3 2 7 2 2" xfId="19489" xr:uid="{00000000-0005-0000-0000-000091380000}"/>
    <cellStyle name="Comma 22 4 3 2 7 3" xfId="19490" xr:uid="{00000000-0005-0000-0000-000092380000}"/>
    <cellStyle name="Comma 22 4 3 2 7 4" xfId="19491" xr:uid="{00000000-0005-0000-0000-000093380000}"/>
    <cellStyle name="Comma 22 4 3 2 7 5" xfId="19492" xr:uid="{00000000-0005-0000-0000-000094380000}"/>
    <cellStyle name="Comma 22 4 3 2 8" xfId="19493" xr:uid="{00000000-0005-0000-0000-000095380000}"/>
    <cellStyle name="Comma 22 4 3 2 8 2" xfId="19494" xr:uid="{00000000-0005-0000-0000-000096380000}"/>
    <cellStyle name="Comma 22 4 3 2 9" xfId="19495" xr:uid="{00000000-0005-0000-0000-000097380000}"/>
    <cellStyle name="Comma 22 4 3 3" xfId="19496" xr:uid="{00000000-0005-0000-0000-000098380000}"/>
    <cellStyle name="Comma 22 4 3 3 2" xfId="19497" xr:uid="{00000000-0005-0000-0000-000099380000}"/>
    <cellStyle name="Comma 22 4 3 3 2 2" xfId="19498" xr:uid="{00000000-0005-0000-0000-00009A380000}"/>
    <cellStyle name="Comma 22 4 3 3 2 2 2" xfId="19499" xr:uid="{00000000-0005-0000-0000-00009B380000}"/>
    <cellStyle name="Comma 22 4 3 3 2 3" xfId="19500" xr:uid="{00000000-0005-0000-0000-00009C380000}"/>
    <cellStyle name="Comma 22 4 3 3 2 4" xfId="19501" xr:uid="{00000000-0005-0000-0000-00009D380000}"/>
    <cellStyle name="Comma 22 4 3 3 2 5" xfId="19502" xr:uid="{00000000-0005-0000-0000-00009E380000}"/>
    <cellStyle name="Comma 22 4 3 3 3" xfId="19503" xr:uid="{00000000-0005-0000-0000-00009F380000}"/>
    <cellStyle name="Comma 22 4 3 3 3 2" xfId="19504" xr:uid="{00000000-0005-0000-0000-0000A0380000}"/>
    <cellStyle name="Comma 22 4 3 3 3 2 2" xfId="19505" xr:uid="{00000000-0005-0000-0000-0000A1380000}"/>
    <cellStyle name="Comma 22 4 3 3 3 3" xfId="19506" xr:uid="{00000000-0005-0000-0000-0000A2380000}"/>
    <cellStyle name="Comma 22 4 3 3 3 4" xfId="19507" xr:uid="{00000000-0005-0000-0000-0000A3380000}"/>
    <cellStyle name="Comma 22 4 3 3 3 5" xfId="19508" xr:uid="{00000000-0005-0000-0000-0000A4380000}"/>
    <cellStyle name="Comma 22 4 3 3 4" xfId="19509" xr:uid="{00000000-0005-0000-0000-0000A5380000}"/>
    <cellStyle name="Comma 22 4 3 3 4 2" xfId="19510" xr:uid="{00000000-0005-0000-0000-0000A6380000}"/>
    <cellStyle name="Comma 22 4 3 3 4 2 2" xfId="19511" xr:uid="{00000000-0005-0000-0000-0000A7380000}"/>
    <cellStyle name="Comma 22 4 3 3 4 3" xfId="19512" xr:uid="{00000000-0005-0000-0000-0000A8380000}"/>
    <cellStyle name="Comma 22 4 3 3 4 4" xfId="19513" xr:uid="{00000000-0005-0000-0000-0000A9380000}"/>
    <cellStyle name="Comma 22 4 3 3 4 5" xfId="19514" xr:uid="{00000000-0005-0000-0000-0000AA380000}"/>
    <cellStyle name="Comma 22 4 3 3 5" xfId="19515" xr:uid="{00000000-0005-0000-0000-0000AB380000}"/>
    <cellStyle name="Comma 22 4 3 3 5 2" xfId="19516" xr:uid="{00000000-0005-0000-0000-0000AC380000}"/>
    <cellStyle name="Comma 22 4 3 3 6" xfId="19517" xr:uid="{00000000-0005-0000-0000-0000AD380000}"/>
    <cellStyle name="Comma 22 4 3 3 7" xfId="19518" xr:uid="{00000000-0005-0000-0000-0000AE380000}"/>
    <cellStyle name="Comma 22 4 3 3 8" xfId="19519" xr:uid="{00000000-0005-0000-0000-0000AF380000}"/>
    <cellStyle name="Comma 22 4 3 4" xfId="19520" xr:uid="{00000000-0005-0000-0000-0000B0380000}"/>
    <cellStyle name="Comma 22 4 3 4 2" xfId="19521" xr:uid="{00000000-0005-0000-0000-0000B1380000}"/>
    <cellStyle name="Comma 22 4 3 4 2 2" xfId="19522" xr:uid="{00000000-0005-0000-0000-0000B2380000}"/>
    <cellStyle name="Comma 22 4 3 4 2 2 2" xfId="19523" xr:uid="{00000000-0005-0000-0000-0000B3380000}"/>
    <cellStyle name="Comma 22 4 3 4 2 3" xfId="19524" xr:uid="{00000000-0005-0000-0000-0000B4380000}"/>
    <cellStyle name="Comma 22 4 3 4 2 4" xfId="19525" xr:uid="{00000000-0005-0000-0000-0000B5380000}"/>
    <cellStyle name="Comma 22 4 3 4 2 5" xfId="19526" xr:uid="{00000000-0005-0000-0000-0000B6380000}"/>
    <cellStyle name="Comma 22 4 3 4 3" xfId="19527" xr:uid="{00000000-0005-0000-0000-0000B7380000}"/>
    <cellStyle name="Comma 22 4 3 4 3 2" xfId="19528" xr:uid="{00000000-0005-0000-0000-0000B8380000}"/>
    <cellStyle name="Comma 22 4 3 4 3 2 2" xfId="19529" xr:uid="{00000000-0005-0000-0000-0000B9380000}"/>
    <cellStyle name="Comma 22 4 3 4 3 3" xfId="19530" xr:uid="{00000000-0005-0000-0000-0000BA380000}"/>
    <cellStyle name="Comma 22 4 3 4 3 4" xfId="19531" xr:uid="{00000000-0005-0000-0000-0000BB380000}"/>
    <cellStyle name="Comma 22 4 3 4 3 5" xfId="19532" xr:uid="{00000000-0005-0000-0000-0000BC380000}"/>
    <cellStyle name="Comma 22 4 3 4 4" xfId="19533" xr:uid="{00000000-0005-0000-0000-0000BD380000}"/>
    <cellStyle name="Comma 22 4 3 4 4 2" xfId="19534" xr:uid="{00000000-0005-0000-0000-0000BE380000}"/>
    <cellStyle name="Comma 22 4 3 4 4 2 2" xfId="19535" xr:uid="{00000000-0005-0000-0000-0000BF380000}"/>
    <cellStyle name="Comma 22 4 3 4 4 3" xfId="19536" xr:uid="{00000000-0005-0000-0000-0000C0380000}"/>
    <cellStyle name="Comma 22 4 3 4 4 4" xfId="19537" xr:uid="{00000000-0005-0000-0000-0000C1380000}"/>
    <cellStyle name="Comma 22 4 3 4 4 5" xfId="19538" xr:uid="{00000000-0005-0000-0000-0000C2380000}"/>
    <cellStyle name="Comma 22 4 3 4 5" xfId="19539" xr:uid="{00000000-0005-0000-0000-0000C3380000}"/>
    <cellStyle name="Comma 22 4 3 4 5 2" xfId="19540" xr:uid="{00000000-0005-0000-0000-0000C4380000}"/>
    <cellStyle name="Comma 22 4 3 4 6" xfId="19541" xr:uid="{00000000-0005-0000-0000-0000C5380000}"/>
    <cellStyle name="Comma 22 4 3 4 7" xfId="19542" xr:uid="{00000000-0005-0000-0000-0000C6380000}"/>
    <cellStyle name="Comma 22 4 3 4 8" xfId="19543" xr:uid="{00000000-0005-0000-0000-0000C7380000}"/>
    <cellStyle name="Comma 22 4 3 5" xfId="19544" xr:uid="{00000000-0005-0000-0000-0000C8380000}"/>
    <cellStyle name="Comma 22 4 3 5 2" xfId="19545" xr:uid="{00000000-0005-0000-0000-0000C9380000}"/>
    <cellStyle name="Comma 22 4 3 5 2 2" xfId="19546" xr:uid="{00000000-0005-0000-0000-0000CA380000}"/>
    <cellStyle name="Comma 22 4 3 5 2 2 2" xfId="19547" xr:uid="{00000000-0005-0000-0000-0000CB380000}"/>
    <cellStyle name="Comma 22 4 3 5 2 3" xfId="19548" xr:uid="{00000000-0005-0000-0000-0000CC380000}"/>
    <cellStyle name="Comma 22 4 3 5 2 4" xfId="19549" xr:uid="{00000000-0005-0000-0000-0000CD380000}"/>
    <cellStyle name="Comma 22 4 3 5 2 5" xfId="19550" xr:uid="{00000000-0005-0000-0000-0000CE380000}"/>
    <cellStyle name="Comma 22 4 3 5 3" xfId="19551" xr:uid="{00000000-0005-0000-0000-0000CF380000}"/>
    <cellStyle name="Comma 22 4 3 5 3 2" xfId="19552" xr:uid="{00000000-0005-0000-0000-0000D0380000}"/>
    <cellStyle name="Comma 22 4 3 5 4" xfId="19553" xr:uid="{00000000-0005-0000-0000-0000D1380000}"/>
    <cellStyle name="Comma 22 4 3 5 5" xfId="19554" xr:uid="{00000000-0005-0000-0000-0000D2380000}"/>
    <cellStyle name="Comma 22 4 3 5 6" xfId="19555" xr:uid="{00000000-0005-0000-0000-0000D3380000}"/>
    <cellStyle name="Comma 22 4 3 6" xfId="19556" xr:uid="{00000000-0005-0000-0000-0000D4380000}"/>
    <cellStyle name="Comma 22 4 3 6 2" xfId="19557" xr:uid="{00000000-0005-0000-0000-0000D5380000}"/>
    <cellStyle name="Comma 22 4 3 6 2 2" xfId="19558" xr:uid="{00000000-0005-0000-0000-0000D6380000}"/>
    <cellStyle name="Comma 22 4 3 6 3" xfId="19559" xr:uid="{00000000-0005-0000-0000-0000D7380000}"/>
    <cellStyle name="Comma 22 4 3 6 4" xfId="19560" xr:uid="{00000000-0005-0000-0000-0000D8380000}"/>
    <cellStyle name="Comma 22 4 3 6 5" xfId="19561" xr:uid="{00000000-0005-0000-0000-0000D9380000}"/>
    <cellStyle name="Comma 22 4 3 7" xfId="19562" xr:uid="{00000000-0005-0000-0000-0000DA380000}"/>
    <cellStyle name="Comma 22 4 3 7 2" xfId="19563" xr:uid="{00000000-0005-0000-0000-0000DB380000}"/>
    <cellStyle name="Comma 22 4 3 7 2 2" xfId="19564" xr:uid="{00000000-0005-0000-0000-0000DC380000}"/>
    <cellStyle name="Comma 22 4 3 7 3" xfId="19565" xr:uid="{00000000-0005-0000-0000-0000DD380000}"/>
    <cellStyle name="Comma 22 4 3 7 4" xfId="19566" xr:uid="{00000000-0005-0000-0000-0000DE380000}"/>
    <cellStyle name="Comma 22 4 3 7 5" xfId="19567" xr:uid="{00000000-0005-0000-0000-0000DF380000}"/>
    <cellStyle name="Comma 22 4 3 8" xfId="19568" xr:uid="{00000000-0005-0000-0000-0000E0380000}"/>
    <cellStyle name="Comma 22 4 3 8 2" xfId="19569" xr:uid="{00000000-0005-0000-0000-0000E1380000}"/>
    <cellStyle name="Comma 22 4 3 8 2 2" xfId="19570" xr:uid="{00000000-0005-0000-0000-0000E2380000}"/>
    <cellStyle name="Comma 22 4 3 8 3" xfId="19571" xr:uid="{00000000-0005-0000-0000-0000E3380000}"/>
    <cellStyle name="Comma 22 4 3 8 4" xfId="19572" xr:uid="{00000000-0005-0000-0000-0000E4380000}"/>
    <cellStyle name="Comma 22 4 3 8 5" xfId="19573" xr:uid="{00000000-0005-0000-0000-0000E5380000}"/>
    <cellStyle name="Comma 22 4 3 9" xfId="19574" xr:uid="{00000000-0005-0000-0000-0000E6380000}"/>
    <cellStyle name="Comma 22 4 3 9 2" xfId="19575" xr:uid="{00000000-0005-0000-0000-0000E7380000}"/>
    <cellStyle name="Comma 22 4 4" xfId="2290" xr:uid="{00000000-0005-0000-0000-0000E8380000}"/>
    <cellStyle name="Comma 22 4 4 10" xfId="19576" xr:uid="{00000000-0005-0000-0000-0000E9380000}"/>
    <cellStyle name="Comma 22 4 4 11" xfId="19577" xr:uid="{00000000-0005-0000-0000-0000EA380000}"/>
    <cellStyle name="Comma 22 4 4 12" xfId="19578" xr:uid="{00000000-0005-0000-0000-0000EB380000}"/>
    <cellStyle name="Comma 22 4 4 13" xfId="19579" xr:uid="{00000000-0005-0000-0000-0000EC380000}"/>
    <cellStyle name="Comma 22 4 4 14" xfId="19580" xr:uid="{00000000-0005-0000-0000-0000ED380000}"/>
    <cellStyle name="Comma 22 4 4 2" xfId="19581" xr:uid="{00000000-0005-0000-0000-0000EE380000}"/>
    <cellStyle name="Comma 22 4 4 2 2" xfId="19582" xr:uid="{00000000-0005-0000-0000-0000EF380000}"/>
    <cellStyle name="Comma 22 4 4 2 2 2" xfId="19583" xr:uid="{00000000-0005-0000-0000-0000F0380000}"/>
    <cellStyle name="Comma 22 4 4 2 2 2 2" xfId="19584" xr:uid="{00000000-0005-0000-0000-0000F1380000}"/>
    <cellStyle name="Comma 22 4 4 2 2 3" xfId="19585" xr:uid="{00000000-0005-0000-0000-0000F2380000}"/>
    <cellStyle name="Comma 22 4 4 2 2 4" xfId="19586" xr:uid="{00000000-0005-0000-0000-0000F3380000}"/>
    <cellStyle name="Comma 22 4 4 2 2 5" xfId="19587" xr:uid="{00000000-0005-0000-0000-0000F4380000}"/>
    <cellStyle name="Comma 22 4 4 2 3" xfId="19588" xr:uid="{00000000-0005-0000-0000-0000F5380000}"/>
    <cellStyle name="Comma 22 4 4 2 3 2" xfId="19589" xr:uid="{00000000-0005-0000-0000-0000F6380000}"/>
    <cellStyle name="Comma 22 4 4 2 3 2 2" xfId="19590" xr:uid="{00000000-0005-0000-0000-0000F7380000}"/>
    <cellStyle name="Comma 22 4 4 2 3 3" xfId="19591" xr:uid="{00000000-0005-0000-0000-0000F8380000}"/>
    <cellStyle name="Comma 22 4 4 2 3 4" xfId="19592" xr:uid="{00000000-0005-0000-0000-0000F9380000}"/>
    <cellStyle name="Comma 22 4 4 2 3 5" xfId="19593" xr:uid="{00000000-0005-0000-0000-0000FA380000}"/>
    <cellStyle name="Comma 22 4 4 2 4" xfId="19594" xr:uid="{00000000-0005-0000-0000-0000FB380000}"/>
    <cellStyle name="Comma 22 4 4 2 4 2" xfId="19595" xr:uid="{00000000-0005-0000-0000-0000FC380000}"/>
    <cellStyle name="Comma 22 4 4 2 4 2 2" xfId="19596" xr:uid="{00000000-0005-0000-0000-0000FD380000}"/>
    <cellStyle name="Comma 22 4 4 2 4 3" xfId="19597" xr:uid="{00000000-0005-0000-0000-0000FE380000}"/>
    <cellStyle name="Comma 22 4 4 2 4 4" xfId="19598" xr:uid="{00000000-0005-0000-0000-0000FF380000}"/>
    <cellStyle name="Comma 22 4 4 2 4 5" xfId="19599" xr:uid="{00000000-0005-0000-0000-000000390000}"/>
    <cellStyle name="Comma 22 4 4 2 5" xfId="19600" xr:uid="{00000000-0005-0000-0000-000001390000}"/>
    <cellStyle name="Comma 22 4 4 2 5 2" xfId="19601" xr:uid="{00000000-0005-0000-0000-000002390000}"/>
    <cellStyle name="Comma 22 4 4 2 6" xfId="19602" xr:uid="{00000000-0005-0000-0000-000003390000}"/>
    <cellStyle name="Comma 22 4 4 2 7" xfId="19603" xr:uid="{00000000-0005-0000-0000-000004390000}"/>
    <cellStyle name="Comma 22 4 4 2 8" xfId="19604" xr:uid="{00000000-0005-0000-0000-000005390000}"/>
    <cellStyle name="Comma 22 4 4 3" xfId="19605" xr:uid="{00000000-0005-0000-0000-000006390000}"/>
    <cellStyle name="Comma 22 4 4 3 2" xfId="19606" xr:uid="{00000000-0005-0000-0000-000007390000}"/>
    <cellStyle name="Comma 22 4 4 3 2 2" xfId="19607" xr:uid="{00000000-0005-0000-0000-000008390000}"/>
    <cellStyle name="Comma 22 4 4 3 2 2 2" xfId="19608" xr:uid="{00000000-0005-0000-0000-000009390000}"/>
    <cellStyle name="Comma 22 4 4 3 2 3" xfId="19609" xr:uid="{00000000-0005-0000-0000-00000A390000}"/>
    <cellStyle name="Comma 22 4 4 3 2 4" xfId="19610" xr:uid="{00000000-0005-0000-0000-00000B390000}"/>
    <cellStyle name="Comma 22 4 4 3 2 5" xfId="19611" xr:uid="{00000000-0005-0000-0000-00000C390000}"/>
    <cellStyle name="Comma 22 4 4 3 3" xfId="19612" xr:uid="{00000000-0005-0000-0000-00000D390000}"/>
    <cellStyle name="Comma 22 4 4 3 3 2" xfId="19613" xr:uid="{00000000-0005-0000-0000-00000E390000}"/>
    <cellStyle name="Comma 22 4 4 3 3 2 2" xfId="19614" xr:uid="{00000000-0005-0000-0000-00000F390000}"/>
    <cellStyle name="Comma 22 4 4 3 3 3" xfId="19615" xr:uid="{00000000-0005-0000-0000-000010390000}"/>
    <cellStyle name="Comma 22 4 4 3 3 4" xfId="19616" xr:uid="{00000000-0005-0000-0000-000011390000}"/>
    <cellStyle name="Comma 22 4 4 3 3 5" xfId="19617" xr:uid="{00000000-0005-0000-0000-000012390000}"/>
    <cellStyle name="Comma 22 4 4 3 4" xfId="19618" xr:uid="{00000000-0005-0000-0000-000013390000}"/>
    <cellStyle name="Comma 22 4 4 3 4 2" xfId="19619" xr:uid="{00000000-0005-0000-0000-000014390000}"/>
    <cellStyle name="Comma 22 4 4 3 4 2 2" xfId="19620" xr:uid="{00000000-0005-0000-0000-000015390000}"/>
    <cellStyle name="Comma 22 4 4 3 4 3" xfId="19621" xr:uid="{00000000-0005-0000-0000-000016390000}"/>
    <cellStyle name="Comma 22 4 4 3 4 4" xfId="19622" xr:uid="{00000000-0005-0000-0000-000017390000}"/>
    <cellStyle name="Comma 22 4 4 3 4 5" xfId="19623" xr:uid="{00000000-0005-0000-0000-000018390000}"/>
    <cellStyle name="Comma 22 4 4 3 5" xfId="19624" xr:uid="{00000000-0005-0000-0000-000019390000}"/>
    <cellStyle name="Comma 22 4 4 3 5 2" xfId="19625" xr:uid="{00000000-0005-0000-0000-00001A390000}"/>
    <cellStyle name="Comma 22 4 4 3 6" xfId="19626" xr:uid="{00000000-0005-0000-0000-00001B390000}"/>
    <cellStyle name="Comma 22 4 4 3 7" xfId="19627" xr:uid="{00000000-0005-0000-0000-00001C390000}"/>
    <cellStyle name="Comma 22 4 4 3 8" xfId="19628" xr:uid="{00000000-0005-0000-0000-00001D390000}"/>
    <cellStyle name="Comma 22 4 4 4" xfId="19629" xr:uid="{00000000-0005-0000-0000-00001E390000}"/>
    <cellStyle name="Comma 22 4 4 4 2" xfId="19630" xr:uid="{00000000-0005-0000-0000-00001F390000}"/>
    <cellStyle name="Comma 22 4 4 4 2 2" xfId="19631" xr:uid="{00000000-0005-0000-0000-000020390000}"/>
    <cellStyle name="Comma 22 4 4 4 2 2 2" xfId="19632" xr:uid="{00000000-0005-0000-0000-000021390000}"/>
    <cellStyle name="Comma 22 4 4 4 2 3" xfId="19633" xr:uid="{00000000-0005-0000-0000-000022390000}"/>
    <cellStyle name="Comma 22 4 4 4 2 4" xfId="19634" xr:uid="{00000000-0005-0000-0000-000023390000}"/>
    <cellStyle name="Comma 22 4 4 4 2 5" xfId="19635" xr:uid="{00000000-0005-0000-0000-000024390000}"/>
    <cellStyle name="Comma 22 4 4 4 3" xfId="19636" xr:uid="{00000000-0005-0000-0000-000025390000}"/>
    <cellStyle name="Comma 22 4 4 4 3 2" xfId="19637" xr:uid="{00000000-0005-0000-0000-000026390000}"/>
    <cellStyle name="Comma 22 4 4 4 4" xfId="19638" xr:uid="{00000000-0005-0000-0000-000027390000}"/>
    <cellStyle name="Comma 22 4 4 4 5" xfId="19639" xr:uid="{00000000-0005-0000-0000-000028390000}"/>
    <cellStyle name="Comma 22 4 4 4 6" xfId="19640" xr:uid="{00000000-0005-0000-0000-000029390000}"/>
    <cellStyle name="Comma 22 4 4 5" xfId="19641" xr:uid="{00000000-0005-0000-0000-00002A390000}"/>
    <cellStyle name="Comma 22 4 4 5 2" xfId="19642" xr:uid="{00000000-0005-0000-0000-00002B390000}"/>
    <cellStyle name="Comma 22 4 4 5 2 2" xfId="19643" xr:uid="{00000000-0005-0000-0000-00002C390000}"/>
    <cellStyle name="Comma 22 4 4 5 3" xfId="19644" xr:uid="{00000000-0005-0000-0000-00002D390000}"/>
    <cellStyle name="Comma 22 4 4 5 4" xfId="19645" xr:uid="{00000000-0005-0000-0000-00002E390000}"/>
    <cellStyle name="Comma 22 4 4 5 5" xfId="19646" xr:uid="{00000000-0005-0000-0000-00002F390000}"/>
    <cellStyle name="Comma 22 4 4 6" xfId="19647" xr:uid="{00000000-0005-0000-0000-000030390000}"/>
    <cellStyle name="Comma 22 4 4 6 2" xfId="19648" xr:uid="{00000000-0005-0000-0000-000031390000}"/>
    <cellStyle name="Comma 22 4 4 6 2 2" xfId="19649" xr:uid="{00000000-0005-0000-0000-000032390000}"/>
    <cellStyle name="Comma 22 4 4 6 3" xfId="19650" xr:uid="{00000000-0005-0000-0000-000033390000}"/>
    <cellStyle name="Comma 22 4 4 6 4" xfId="19651" xr:uid="{00000000-0005-0000-0000-000034390000}"/>
    <cellStyle name="Comma 22 4 4 6 5" xfId="19652" xr:uid="{00000000-0005-0000-0000-000035390000}"/>
    <cellStyle name="Comma 22 4 4 7" xfId="19653" xr:uid="{00000000-0005-0000-0000-000036390000}"/>
    <cellStyle name="Comma 22 4 4 7 2" xfId="19654" xr:uid="{00000000-0005-0000-0000-000037390000}"/>
    <cellStyle name="Comma 22 4 4 7 2 2" xfId="19655" xr:uid="{00000000-0005-0000-0000-000038390000}"/>
    <cellStyle name="Comma 22 4 4 7 3" xfId="19656" xr:uid="{00000000-0005-0000-0000-000039390000}"/>
    <cellStyle name="Comma 22 4 4 7 4" xfId="19657" xr:uid="{00000000-0005-0000-0000-00003A390000}"/>
    <cellStyle name="Comma 22 4 4 7 5" xfId="19658" xr:uid="{00000000-0005-0000-0000-00003B390000}"/>
    <cellStyle name="Comma 22 4 4 8" xfId="19659" xr:uid="{00000000-0005-0000-0000-00003C390000}"/>
    <cellStyle name="Comma 22 4 4 8 2" xfId="19660" xr:uid="{00000000-0005-0000-0000-00003D390000}"/>
    <cellStyle name="Comma 22 4 4 9" xfId="19661" xr:uid="{00000000-0005-0000-0000-00003E390000}"/>
    <cellStyle name="Comma 22 4 5" xfId="19662" xr:uid="{00000000-0005-0000-0000-00003F390000}"/>
    <cellStyle name="Comma 22 4 5 2" xfId="19663" xr:uid="{00000000-0005-0000-0000-000040390000}"/>
    <cellStyle name="Comma 22 4 5 2 2" xfId="19664" xr:uid="{00000000-0005-0000-0000-000041390000}"/>
    <cellStyle name="Comma 22 4 5 2 2 2" xfId="19665" xr:uid="{00000000-0005-0000-0000-000042390000}"/>
    <cellStyle name="Comma 22 4 5 2 3" xfId="19666" xr:uid="{00000000-0005-0000-0000-000043390000}"/>
    <cellStyle name="Comma 22 4 5 2 4" xfId="19667" xr:uid="{00000000-0005-0000-0000-000044390000}"/>
    <cellStyle name="Comma 22 4 5 2 5" xfId="19668" xr:uid="{00000000-0005-0000-0000-000045390000}"/>
    <cellStyle name="Comma 22 4 5 3" xfId="19669" xr:uid="{00000000-0005-0000-0000-000046390000}"/>
    <cellStyle name="Comma 22 4 5 3 2" xfId="19670" xr:uid="{00000000-0005-0000-0000-000047390000}"/>
    <cellStyle name="Comma 22 4 5 3 2 2" xfId="19671" xr:uid="{00000000-0005-0000-0000-000048390000}"/>
    <cellStyle name="Comma 22 4 5 3 3" xfId="19672" xr:uid="{00000000-0005-0000-0000-000049390000}"/>
    <cellStyle name="Comma 22 4 5 3 4" xfId="19673" xr:uid="{00000000-0005-0000-0000-00004A390000}"/>
    <cellStyle name="Comma 22 4 5 3 5" xfId="19674" xr:uid="{00000000-0005-0000-0000-00004B390000}"/>
    <cellStyle name="Comma 22 4 5 4" xfId="19675" xr:uid="{00000000-0005-0000-0000-00004C390000}"/>
    <cellStyle name="Comma 22 4 5 4 2" xfId="19676" xr:uid="{00000000-0005-0000-0000-00004D390000}"/>
    <cellStyle name="Comma 22 4 5 4 2 2" xfId="19677" xr:uid="{00000000-0005-0000-0000-00004E390000}"/>
    <cellStyle name="Comma 22 4 5 4 3" xfId="19678" xr:uid="{00000000-0005-0000-0000-00004F390000}"/>
    <cellStyle name="Comma 22 4 5 4 4" xfId="19679" xr:uid="{00000000-0005-0000-0000-000050390000}"/>
    <cellStyle name="Comma 22 4 5 4 5" xfId="19680" xr:uid="{00000000-0005-0000-0000-000051390000}"/>
    <cellStyle name="Comma 22 4 5 5" xfId="19681" xr:uid="{00000000-0005-0000-0000-000052390000}"/>
    <cellStyle name="Comma 22 4 5 5 2" xfId="19682" xr:uid="{00000000-0005-0000-0000-000053390000}"/>
    <cellStyle name="Comma 22 4 5 6" xfId="19683" xr:uid="{00000000-0005-0000-0000-000054390000}"/>
    <cellStyle name="Comma 22 4 5 7" xfId="19684" xr:uid="{00000000-0005-0000-0000-000055390000}"/>
    <cellStyle name="Comma 22 4 5 8" xfId="19685" xr:uid="{00000000-0005-0000-0000-000056390000}"/>
    <cellStyle name="Comma 22 4 6" xfId="19686" xr:uid="{00000000-0005-0000-0000-000057390000}"/>
    <cellStyle name="Comma 22 4 6 2" xfId="19687" xr:uid="{00000000-0005-0000-0000-000058390000}"/>
    <cellStyle name="Comma 22 4 6 2 2" xfId="19688" xr:uid="{00000000-0005-0000-0000-000059390000}"/>
    <cellStyle name="Comma 22 4 6 2 2 2" xfId="19689" xr:uid="{00000000-0005-0000-0000-00005A390000}"/>
    <cellStyle name="Comma 22 4 6 2 3" xfId="19690" xr:uid="{00000000-0005-0000-0000-00005B390000}"/>
    <cellStyle name="Comma 22 4 6 2 4" xfId="19691" xr:uid="{00000000-0005-0000-0000-00005C390000}"/>
    <cellStyle name="Comma 22 4 6 2 5" xfId="19692" xr:uid="{00000000-0005-0000-0000-00005D390000}"/>
    <cellStyle name="Comma 22 4 6 3" xfId="19693" xr:uid="{00000000-0005-0000-0000-00005E390000}"/>
    <cellStyle name="Comma 22 4 6 3 2" xfId="19694" xr:uid="{00000000-0005-0000-0000-00005F390000}"/>
    <cellStyle name="Comma 22 4 6 3 2 2" xfId="19695" xr:uid="{00000000-0005-0000-0000-000060390000}"/>
    <cellStyle name="Comma 22 4 6 3 3" xfId="19696" xr:uid="{00000000-0005-0000-0000-000061390000}"/>
    <cellStyle name="Comma 22 4 6 3 4" xfId="19697" xr:uid="{00000000-0005-0000-0000-000062390000}"/>
    <cellStyle name="Comma 22 4 6 3 5" xfId="19698" xr:uid="{00000000-0005-0000-0000-000063390000}"/>
    <cellStyle name="Comma 22 4 6 4" xfId="19699" xr:uid="{00000000-0005-0000-0000-000064390000}"/>
    <cellStyle name="Comma 22 4 6 4 2" xfId="19700" xr:uid="{00000000-0005-0000-0000-000065390000}"/>
    <cellStyle name="Comma 22 4 6 4 2 2" xfId="19701" xr:uid="{00000000-0005-0000-0000-000066390000}"/>
    <cellStyle name="Comma 22 4 6 4 3" xfId="19702" xr:uid="{00000000-0005-0000-0000-000067390000}"/>
    <cellStyle name="Comma 22 4 6 4 4" xfId="19703" xr:uid="{00000000-0005-0000-0000-000068390000}"/>
    <cellStyle name="Comma 22 4 6 4 5" xfId="19704" xr:uid="{00000000-0005-0000-0000-000069390000}"/>
    <cellStyle name="Comma 22 4 6 5" xfId="19705" xr:uid="{00000000-0005-0000-0000-00006A390000}"/>
    <cellStyle name="Comma 22 4 6 5 2" xfId="19706" xr:uid="{00000000-0005-0000-0000-00006B390000}"/>
    <cellStyle name="Comma 22 4 6 6" xfId="19707" xr:uid="{00000000-0005-0000-0000-00006C390000}"/>
    <cellStyle name="Comma 22 4 6 7" xfId="19708" xr:uid="{00000000-0005-0000-0000-00006D390000}"/>
    <cellStyle name="Comma 22 4 6 8" xfId="19709" xr:uid="{00000000-0005-0000-0000-00006E390000}"/>
    <cellStyle name="Comma 22 4 7" xfId="19710" xr:uid="{00000000-0005-0000-0000-00006F390000}"/>
    <cellStyle name="Comma 22 4 7 2" xfId="19711" xr:uid="{00000000-0005-0000-0000-000070390000}"/>
    <cellStyle name="Comma 22 4 7 2 2" xfId="19712" xr:uid="{00000000-0005-0000-0000-000071390000}"/>
    <cellStyle name="Comma 22 4 7 2 2 2" xfId="19713" xr:uid="{00000000-0005-0000-0000-000072390000}"/>
    <cellStyle name="Comma 22 4 7 2 3" xfId="19714" xr:uid="{00000000-0005-0000-0000-000073390000}"/>
    <cellStyle name="Comma 22 4 7 2 4" xfId="19715" xr:uid="{00000000-0005-0000-0000-000074390000}"/>
    <cellStyle name="Comma 22 4 7 2 5" xfId="19716" xr:uid="{00000000-0005-0000-0000-000075390000}"/>
    <cellStyle name="Comma 22 4 7 3" xfId="19717" xr:uid="{00000000-0005-0000-0000-000076390000}"/>
    <cellStyle name="Comma 22 4 7 3 2" xfId="19718" xr:uid="{00000000-0005-0000-0000-000077390000}"/>
    <cellStyle name="Comma 22 4 7 4" xfId="19719" xr:uid="{00000000-0005-0000-0000-000078390000}"/>
    <cellStyle name="Comma 22 4 7 5" xfId="19720" xr:uid="{00000000-0005-0000-0000-000079390000}"/>
    <cellStyle name="Comma 22 4 7 6" xfId="19721" xr:uid="{00000000-0005-0000-0000-00007A390000}"/>
    <cellStyle name="Comma 22 4 8" xfId="19722" xr:uid="{00000000-0005-0000-0000-00007B390000}"/>
    <cellStyle name="Comma 22 4 8 2" xfId="19723" xr:uid="{00000000-0005-0000-0000-00007C390000}"/>
    <cellStyle name="Comma 22 4 8 2 2" xfId="19724" xr:uid="{00000000-0005-0000-0000-00007D390000}"/>
    <cellStyle name="Comma 22 4 8 3" xfId="19725" xr:uid="{00000000-0005-0000-0000-00007E390000}"/>
    <cellStyle name="Comma 22 4 8 4" xfId="19726" xr:uid="{00000000-0005-0000-0000-00007F390000}"/>
    <cellStyle name="Comma 22 4 8 5" xfId="19727" xr:uid="{00000000-0005-0000-0000-000080390000}"/>
    <cellStyle name="Comma 22 4 9" xfId="19728" xr:uid="{00000000-0005-0000-0000-000081390000}"/>
    <cellStyle name="Comma 22 4 9 2" xfId="19729" xr:uid="{00000000-0005-0000-0000-000082390000}"/>
    <cellStyle name="Comma 22 4 9 2 2" xfId="19730" xr:uid="{00000000-0005-0000-0000-000083390000}"/>
    <cellStyle name="Comma 22 4 9 3" xfId="19731" xr:uid="{00000000-0005-0000-0000-000084390000}"/>
    <cellStyle name="Comma 22 4 9 4" xfId="19732" xr:uid="{00000000-0005-0000-0000-000085390000}"/>
    <cellStyle name="Comma 22 4 9 5" xfId="19733" xr:uid="{00000000-0005-0000-0000-000086390000}"/>
    <cellStyle name="Comma 22 5" xfId="2291" xr:uid="{00000000-0005-0000-0000-000087390000}"/>
    <cellStyle name="Comma 22 5 10" xfId="19734" xr:uid="{00000000-0005-0000-0000-000088390000}"/>
    <cellStyle name="Comma 22 5 10 2" xfId="19735" xr:uid="{00000000-0005-0000-0000-000089390000}"/>
    <cellStyle name="Comma 22 5 10 2 2" xfId="19736" xr:uid="{00000000-0005-0000-0000-00008A390000}"/>
    <cellStyle name="Comma 22 5 10 3" xfId="19737" xr:uid="{00000000-0005-0000-0000-00008B390000}"/>
    <cellStyle name="Comma 22 5 10 4" xfId="19738" xr:uid="{00000000-0005-0000-0000-00008C390000}"/>
    <cellStyle name="Comma 22 5 10 5" xfId="19739" xr:uid="{00000000-0005-0000-0000-00008D390000}"/>
    <cellStyle name="Comma 22 5 11" xfId="19740" xr:uid="{00000000-0005-0000-0000-00008E390000}"/>
    <cellStyle name="Comma 22 5 11 2" xfId="19741" xr:uid="{00000000-0005-0000-0000-00008F390000}"/>
    <cellStyle name="Comma 22 5 12" xfId="19742" xr:uid="{00000000-0005-0000-0000-000090390000}"/>
    <cellStyle name="Comma 22 5 13" xfId="19743" xr:uid="{00000000-0005-0000-0000-000091390000}"/>
    <cellStyle name="Comma 22 5 14" xfId="19744" xr:uid="{00000000-0005-0000-0000-000092390000}"/>
    <cellStyle name="Comma 22 5 15" xfId="19745" xr:uid="{00000000-0005-0000-0000-000093390000}"/>
    <cellStyle name="Comma 22 5 16" xfId="19746" xr:uid="{00000000-0005-0000-0000-000094390000}"/>
    <cellStyle name="Comma 22 5 17" xfId="19747" xr:uid="{00000000-0005-0000-0000-000095390000}"/>
    <cellStyle name="Comma 22 5 2" xfId="2292" xr:uid="{00000000-0005-0000-0000-000096390000}"/>
    <cellStyle name="Comma 22 5 2 10" xfId="19748" xr:uid="{00000000-0005-0000-0000-000097390000}"/>
    <cellStyle name="Comma 22 5 2 11" xfId="19749" xr:uid="{00000000-0005-0000-0000-000098390000}"/>
    <cellStyle name="Comma 22 5 2 12" xfId="19750" xr:uid="{00000000-0005-0000-0000-000099390000}"/>
    <cellStyle name="Comma 22 5 2 13" xfId="19751" xr:uid="{00000000-0005-0000-0000-00009A390000}"/>
    <cellStyle name="Comma 22 5 2 14" xfId="19752" xr:uid="{00000000-0005-0000-0000-00009B390000}"/>
    <cellStyle name="Comma 22 5 2 15" xfId="19753" xr:uid="{00000000-0005-0000-0000-00009C390000}"/>
    <cellStyle name="Comma 22 5 2 2" xfId="2293" xr:uid="{00000000-0005-0000-0000-00009D390000}"/>
    <cellStyle name="Comma 22 5 2 2 10" xfId="19754" xr:uid="{00000000-0005-0000-0000-00009E390000}"/>
    <cellStyle name="Comma 22 5 2 2 11" xfId="19755" xr:uid="{00000000-0005-0000-0000-00009F390000}"/>
    <cellStyle name="Comma 22 5 2 2 12" xfId="19756" xr:uid="{00000000-0005-0000-0000-0000A0390000}"/>
    <cellStyle name="Comma 22 5 2 2 13" xfId="19757" xr:uid="{00000000-0005-0000-0000-0000A1390000}"/>
    <cellStyle name="Comma 22 5 2 2 14" xfId="19758" xr:uid="{00000000-0005-0000-0000-0000A2390000}"/>
    <cellStyle name="Comma 22 5 2 2 2" xfId="19759" xr:uid="{00000000-0005-0000-0000-0000A3390000}"/>
    <cellStyle name="Comma 22 5 2 2 2 2" xfId="19760" xr:uid="{00000000-0005-0000-0000-0000A4390000}"/>
    <cellStyle name="Comma 22 5 2 2 2 2 2" xfId="19761" xr:uid="{00000000-0005-0000-0000-0000A5390000}"/>
    <cellStyle name="Comma 22 5 2 2 2 2 2 2" xfId="19762" xr:uid="{00000000-0005-0000-0000-0000A6390000}"/>
    <cellStyle name="Comma 22 5 2 2 2 2 3" xfId="19763" xr:uid="{00000000-0005-0000-0000-0000A7390000}"/>
    <cellStyle name="Comma 22 5 2 2 2 2 4" xfId="19764" xr:uid="{00000000-0005-0000-0000-0000A8390000}"/>
    <cellStyle name="Comma 22 5 2 2 2 2 5" xfId="19765" xr:uid="{00000000-0005-0000-0000-0000A9390000}"/>
    <cellStyle name="Comma 22 5 2 2 2 3" xfId="19766" xr:uid="{00000000-0005-0000-0000-0000AA390000}"/>
    <cellStyle name="Comma 22 5 2 2 2 3 2" xfId="19767" xr:uid="{00000000-0005-0000-0000-0000AB390000}"/>
    <cellStyle name="Comma 22 5 2 2 2 3 2 2" xfId="19768" xr:uid="{00000000-0005-0000-0000-0000AC390000}"/>
    <cellStyle name="Comma 22 5 2 2 2 3 3" xfId="19769" xr:uid="{00000000-0005-0000-0000-0000AD390000}"/>
    <cellStyle name="Comma 22 5 2 2 2 3 4" xfId="19770" xr:uid="{00000000-0005-0000-0000-0000AE390000}"/>
    <cellStyle name="Comma 22 5 2 2 2 3 5" xfId="19771" xr:uid="{00000000-0005-0000-0000-0000AF390000}"/>
    <cellStyle name="Comma 22 5 2 2 2 4" xfId="19772" xr:uid="{00000000-0005-0000-0000-0000B0390000}"/>
    <cellStyle name="Comma 22 5 2 2 2 4 2" xfId="19773" xr:uid="{00000000-0005-0000-0000-0000B1390000}"/>
    <cellStyle name="Comma 22 5 2 2 2 4 2 2" xfId="19774" xr:uid="{00000000-0005-0000-0000-0000B2390000}"/>
    <cellStyle name="Comma 22 5 2 2 2 4 3" xfId="19775" xr:uid="{00000000-0005-0000-0000-0000B3390000}"/>
    <cellStyle name="Comma 22 5 2 2 2 4 4" xfId="19776" xr:uid="{00000000-0005-0000-0000-0000B4390000}"/>
    <cellStyle name="Comma 22 5 2 2 2 4 5" xfId="19777" xr:uid="{00000000-0005-0000-0000-0000B5390000}"/>
    <cellStyle name="Comma 22 5 2 2 2 5" xfId="19778" xr:uid="{00000000-0005-0000-0000-0000B6390000}"/>
    <cellStyle name="Comma 22 5 2 2 2 5 2" xfId="19779" xr:uid="{00000000-0005-0000-0000-0000B7390000}"/>
    <cellStyle name="Comma 22 5 2 2 2 6" xfId="19780" xr:uid="{00000000-0005-0000-0000-0000B8390000}"/>
    <cellStyle name="Comma 22 5 2 2 2 7" xfId="19781" xr:uid="{00000000-0005-0000-0000-0000B9390000}"/>
    <cellStyle name="Comma 22 5 2 2 2 8" xfId="19782" xr:uid="{00000000-0005-0000-0000-0000BA390000}"/>
    <cellStyle name="Comma 22 5 2 2 3" xfId="19783" xr:uid="{00000000-0005-0000-0000-0000BB390000}"/>
    <cellStyle name="Comma 22 5 2 2 3 2" xfId="19784" xr:uid="{00000000-0005-0000-0000-0000BC390000}"/>
    <cellStyle name="Comma 22 5 2 2 3 2 2" xfId="19785" xr:uid="{00000000-0005-0000-0000-0000BD390000}"/>
    <cellStyle name="Comma 22 5 2 2 3 2 2 2" xfId="19786" xr:uid="{00000000-0005-0000-0000-0000BE390000}"/>
    <cellStyle name="Comma 22 5 2 2 3 2 3" xfId="19787" xr:uid="{00000000-0005-0000-0000-0000BF390000}"/>
    <cellStyle name="Comma 22 5 2 2 3 2 4" xfId="19788" xr:uid="{00000000-0005-0000-0000-0000C0390000}"/>
    <cellStyle name="Comma 22 5 2 2 3 2 5" xfId="19789" xr:uid="{00000000-0005-0000-0000-0000C1390000}"/>
    <cellStyle name="Comma 22 5 2 2 3 3" xfId="19790" xr:uid="{00000000-0005-0000-0000-0000C2390000}"/>
    <cellStyle name="Comma 22 5 2 2 3 3 2" xfId="19791" xr:uid="{00000000-0005-0000-0000-0000C3390000}"/>
    <cellStyle name="Comma 22 5 2 2 3 3 2 2" xfId="19792" xr:uid="{00000000-0005-0000-0000-0000C4390000}"/>
    <cellStyle name="Comma 22 5 2 2 3 3 3" xfId="19793" xr:uid="{00000000-0005-0000-0000-0000C5390000}"/>
    <cellStyle name="Comma 22 5 2 2 3 3 4" xfId="19794" xr:uid="{00000000-0005-0000-0000-0000C6390000}"/>
    <cellStyle name="Comma 22 5 2 2 3 3 5" xfId="19795" xr:uid="{00000000-0005-0000-0000-0000C7390000}"/>
    <cellStyle name="Comma 22 5 2 2 3 4" xfId="19796" xr:uid="{00000000-0005-0000-0000-0000C8390000}"/>
    <cellStyle name="Comma 22 5 2 2 3 4 2" xfId="19797" xr:uid="{00000000-0005-0000-0000-0000C9390000}"/>
    <cellStyle name="Comma 22 5 2 2 3 4 2 2" xfId="19798" xr:uid="{00000000-0005-0000-0000-0000CA390000}"/>
    <cellStyle name="Comma 22 5 2 2 3 4 3" xfId="19799" xr:uid="{00000000-0005-0000-0000-0000CB390000}"/>
    <cellStyle name="Comma 22 5 2 2 3 4 4" xfId="19800" xr:uid="{00000000-0005-0000-0000-0000CC390000}"/>
    <cellStyle name="Comma 22 5 2 2 3 4 5" xfId="19801" xr:uid="{00000000-0005-0000-0000-0000CD390000}"/>
    <cellStyle name="Comma 22 5 2 2 3 5" xfId="19802" xr:uid="{00000000-0005-0000-0000-0000CE390000}"/>
    <cellStyle name="Comma 22 5 2 2 3 5 2" xfId="19803" xr:uid="{00000000-0005-0000-0000-0000CF390000}"/>
    <cellStyle name="Comma 22 5 2 2 3 6" xfId="19804" xr:uid="{00000000-0005-0000-0000-0000D0390000}"/>
    <cellStyle name="Comma 22 5 2 2 3 7" xfId="19805" xr:uid="{00000000-0005-0000-0000-0000D1390000}"/>
    <cellStyle name="Comma 22 5 2 2 3 8" xfId="19806" xr:uid="{00000000-0005-0000-0000-0000D2390000}"/>
    <cellStyle name="Comma 22 5 2 2 4" xfId="19807" xr:uid="{00000000-0005-0000-0000-0000D3390000}"/>
    <cellStyle name="Comma 22 5 2 2 4 2" xfId="19808" xr:uid="{00000000-0005-0000-0000-0000D4390000}"/>
    <cellStyle name="Comma 22 5 2 2 4 2 2" xfId="19809" xr:uid="{00000000-0005-0000-0000-0000D5390000}"/>
    <cellStyle name="Comma 22 5 2 2 4 2 2 2" xfId="19810" xr:uid="{00000000-0005-0000-0000-0000D6390000}"/>
    <cellStyle name="Comma 22 5 2 2 4 2 3" xfId="19811" xr:uid="{00000000-0005-0000-0000-0000D7390000}"/>
    <cellStyle name="Comma 22 5 2 2 4 2 4" xfId="19812" xr:uid="{00000000-0005-0000-0000-0000D8390000}"/>
    <cellStyle name="Comma 22 5 2 2 4 2 5" xfId="19813" xr:uid="{00000000-0005-0000-0000-0000D9390000}"/>
    <cellStyle name="Comma 22 5 2 2 4 3" xfId="19814" xr:uid="{00000000-0005-0000-0000-0000DA390000}"/>
    <cellStyle name="Comma 22 5 2 2 4 3 2" xfId="19815" xr:uid="{00000000-0005-0000-0000-0000DB390000}"/>
    <cellStyle name="Comma 22 5 2 2 4 4" xfId="19816" xr:uid="{00000000-0005-0000-0000-0000DC390000}"/>
    <cellStyle name="Comma 22 5 2 2 4 5" xfId="19817" xr:uid="{00000000-0005-0000-0000-0000DD390000}"/>
    <cellStyle name="Comma 22 5 2 2 4 6" xfId="19818" xr:uid="{00000000-0005-0000-0000-0000DE390000}"/>
    <cellStyle name="Comma 22 5 2 2 5" xfId="19819" xr:uid="{00000000-0005-0000-0000-0000DF390000}"/>
    <cellStyle name="Comma 22 5 2 2 5 2" xfId="19820" xr:uid="{00000000-0005-0000-0000-0000E0390000}"/>
    <cellStyle name="Comma 22 5 2 2 5 2 2" xfId="19821" xr:uid="{00000000-0005-0000-0000-0000E1390000}"/>
    <cellStyle name="Comma 22 5 2 2 5 3" xfId="19822" xr:uid="{00000000-0005-0000-0000-0000E2390000}"/>
    <cellStyle name="Comma 22 5 2 2 5 4" xfId="19823" xr:uid="{00000000-0005-0000-0000-0000E3390000}"/>
    <cellStyle name="Comma 22 5 2 2 5 5" xfId="19824" xr:uid="{00000000-0005-0000-0000-0000E4390000}"/>
    <cellStyle name="Comma 22 5 2 2 6" xfId="19825" xr:uid="{00000000-0005-0000-0000-0000E5390000}"/>
    <cellStyle name="Comma 22 5 2 2 6 2" xfId="19826" xr:uid="{00000000-0005-0000-0000-0000E6390000}"/>
    <cellStyle name="Comma 22 5 2 2 6 2 2" xfId="19827" xr:uid="{00000000-0005-0000-0000-0000E7390000}"/>
    <cellStyle name="Comma 22 5 2 2 6 3" xfId="19828" xr:uid="{00000000-0005-0000-0000-0000E8390000}"/>
    <cellStyle name="Comma 22 5 2 2 6 4" xfId="19829" xr:uid="{00000000-0005-0000-0000-0000E9390000}"/>
    <cellStyle name="Comma 22 5 2 2 6 5" xfId="19830" xr:uid="{00000000-0005-0000-0000-0000EA390000}"/>
    <cellStyle name="Comma 22 5 2 2 7" xfId="19831" xr:uid="{00000000-0005-0000-0000-0000EB390000}"/>
    <cellStyle name="Comma 22 5 2 2 7 2" xfId="19832" xr:uid="{00000000-0005-0000-0000-0000EC390000}"/>
    <cellStyle name="Comma 22 5 2 2 7 2 2" xfId="19833" xr:uid="{00000000-0005-0000-0000-0000ED390000}"/>
    <cellStyle name="Comma 22 5 2 2 7 3" xfId="19834" xr:uid="{00000000-0005-0000-0000-0000EE390000}"/>
    <cellStyle name="Comma 22 5 2 2 7 4" xfId="19835" xr:uid="{00000000-0005-0000-0000-0000EF390000}"/>
    <cellStyle name="Comma 22 5 2 2 7 5" xfId="19836" xr:uid="{00000000-0005-0000-0000-0000F0390000}"/>
    <cellStyle name="Comma 22 5 2 2 8" xfId="19837" xr:uid="{00000000-0005-0000-0000-0000F1390000}"/>
    <cellStyle name="Comma 22 5 2 2 8 2" xfId="19838" xr:uid="{00000000-0005-0000-0000-0000F2390000}"/>
    <cellStyle name="Comma 22 5 2 2 9" xfId="19839" xr:uid="{00000000-0005-0000-0000-0000F3390000}"/>
    <cellStyle name="Comma 22 5 2 3" xfId="19840" xr:uid="{00000000-0005-0000-0000-0000F4390000}"/>
    <cellStyle name="Comma 22 5 2 3 2" xfId="19841" xr:uid="{00000000-0005-0000-0000-0000F5390000}"/>
    <cellStyle name="Comma 22 5 2 3 2 2" xfId="19842" xr:uid="{00000000-0005-0000-0000-0000F6390000}"/>
    <cellStyle name="Comma 22 5 2 3 2 2 2" xfId="19843" xr:uid="{00000000-0005-0000-0000-0000F7390000}"/>
    <cellStyle name="Comma 22 5 2 3 2 3" xfId="19844" xr:uid="{00000000-0005-0000-0000-0000F8390000}"/>
    <cellStyle name="Comma 22 5 2 3 2 4" xfId="19845" xr:uid="{00000000-0005-0000-0000-0000F9390000}"/>
    <cellStyle name="Comma 22 5 2 3 2 5" xfId="19846" xr:uid="{00000000-0005-0000-0000-0000FA390000}"/>
    <cellStyle name="Comma 22 5 2 3 3" xfId="19847" xr:uid="{00000000-0005-0000-0000-0000FB390000}"/>
    <cellStyle name="Comma 22 5 2 3 3 2" xfId="19848" xr:uid="{00000000-0005-0000-0000-0000FC390000}"/>
    <cellStyle name="Comma 22 5 2 3 3 2 2" xfId="19849" xr:uid="{00000000-0005-0000-0000-0000FD390000}"/>
    <cellStyle name="Comma 22 5 2 3 3 3" xfId="19850" xr:uid="{00000000-0005-0000-0000-0000FE390000}"/>
    <cellStyle name="Comma 22 5 2 3 3 4" xfId="19851" xr:uid="{00000000-0005-0000-0000-0000FF390000}"/>
    <cellStyle name="Comma 22 5 2 3 3 5" xfId="19852" xr:uid="{00000000-0005-0000-0000-0000003A0000}"/>
    <cellStyle name="Comma 22 5 2 3 4" xfId="19853" xr:uid="{00000000-0005-0000-0000-0000013A0000}"/>
    <cellStyle name="Comma 22 5 2 3 4 2" xfId="19854" xr:uid="{00000000-0005-0000-0000-0000023A0000}"/>
    <cellStyle name="Comma 22 5 2 3 4 2 2" xfId="19855" xr:uid="{00000000-0005-0000-0000-0000033A0000}"/>
    <cellStyle name="Comma 22 5 2 3 4 3" xfId="19856" xr:uid="{00000000-0005-0000-0000-0000043A0000}"/>
    <cellStyle name="Comma 22 5 2 3 4 4" xfId="19857" xr:uid="{00000000-0005-0000-0000-0000053A0000}"/>
    <cellStyle name="Comma 22 5 2 3 4 5" xfId="19858" xr:uid="{00000000-0005-0000-0000-0000063A0000}"/>
    <cellStyle name="Comma 22 5 2 3 5" xfId="19859" xr:uid="{00000000-0005-0000-0000-0000073A0000}"/>
    <cellStyle name="Comma 22 5 2 3 5 2" xfId="19860" xr:uid="{00000000-0005-0000-0000-0000083A0000}"/>
    <cellStyle name="Comma 22 5 2 3 6" xfId="19861" xr:uid="{00000000-0005-0000-0000-0000093A0000}"/>
    <cellStyle name="Comma 22 5 2 3 7" xfId="19862" xr:uid="{00000000-0005-0000-0000-00000A3A0000}"/>
    <cellStyle name="Comma 22 5 2 3 8" xfId="19863" xr:uid="{00000000-0005-0000-0000-00000B3A0000}"/>
    <cellStyle name="Comma 22 5 2 4" xfId="19864" xr:uid="{00000000-0005-0000-0000-00000C3A0000}"/>
    <cellStyle name="Comma 22 5 2 4 2" xfId="19865" xr:uid="{00000000-0005-0000-0000-00000D3A0000}"/>
    <cellStyle name="Comma 22 5 2 4 2 2" xfId="19866" xr:uid="{00000000-0005-0000-0000-00000E3A0000}"/>
    <cellStyle name="Comma 22 5 2 4 2 2 2" xfId="19867" xr:uid="{00000000-0005-0000-0000-00000F3A0000}"/>
    <cellStyle name="Comma 22 5 2 4 2 3" xfId="19868" xr:uid="{00000000-0005-0000-0000-0000103A0000}"/>
    <cellStyle name="Comma 22 5 2 4 2 4" xfId="19869" xr:uid="{00000000-0005-0000-0000-0000113A0000}"/>
    <cellStyle name="Comma 22 5 2 4 2 5" xfId="19870" xr:uid="{00000000-0005-0000-0000-0000123A0000}"/>
    <cellStyle name="Comma 22 5 2 4 3" xfId="19871" xr:uid="{00000000-0005-0000-0000-0000133A0000}"/>
    <cellStyle name="Comma 22 5 2 4 3 2" xfId="19872" xr:uid="{00000000-0005-0000-0000-0000143A0000}"/>
    <cellStyle name="Comma 22 5 2 4 3 2 2" xfId="19873" xr:uid="{00000000-0005-0000-0000-0000153A0000}"/>
    <cellStyle name="Comma 22 5 2 4 3 3" xfId="19874" xr:uid="{00000000-0005-0000-0000-0000163A0000}"/>
    <cellStyle name="Comma 22 5 2 4 3 4" xfId="19875" xr:uid="{00000000-0005-0000-0000-0000173A0000}"/>
    <cellStyle name="Comma 22 5 2 4 3 5" xfId="19876" xr:uid="{00000000-0005-0000-0000-0000183A0000}"/>
    <cellStyle name="Comma 22 5 2 4 4" xfId="19877" xr:uid="{00000000-0005-0000-0000-0000193A0000}"/>
    <cellStyle name="Comma 22 5 2 4 4 2" xfId="19878" xr:uid="{00000000-0005-0000-0000-00001A3A0000}"/>
    <cellStyle name="Comma 22 5 2 4 4 2 2" xfId="19879" xr:uid="{00000000-0005-0000-0000-00001B3A0000}"/>
    <cellStyle name="Comma 22 5 2 4 4 3" xfId="19880" xr:uid="{00000000-0005-0000-0000-00001C3A0000}"/>
    <cellStyle name="Comma 22 5 2 4 4 4" xfId="19881" xr:uid="{00000000-0005-0000-0000-00001D3A0000}"/>
    <cellStyle name="Comma 22 5 2 4 4 5" xfId="19882" xr:uid="{00000000-0005-0000-0000-00001E3A0000}"/>
    <cellStyle name="Comma 22 5 2 4 5" xfId="19883" xr:uid="{00000000-0005-0000-0000-00001F3A0000}"/>
    <cellStyle name="Comma 22 5 2 4 5 2" xfId="19884" xr:uid="{00000000-0005-0000-0000-0000203A0000}"/>
    <cellStyle name="Comma 22 5 2 4 6" xfId="19885" xr:uid="{00000000-0005-0000-0000-0000213A0000}"/>
    <cellStyle name="Comma 22 5 2 4 7" xfId="19886" xr:uid="{00000000-0005-0000-0000-0000223A0000}"/>
    <cellStyle name="Comma 22 5 2 4 8" xfId="19887" xr:uid="{00000000-0005-0000-0000-0000233A0000}"/>
    <cellStyle name="Comma 22 5 2 5" xfId="19888" xr:uid="{00000000-0005-0000-0000-0000243A0000}"/>
    <cellStyle name="Comma 22 5 2 5 2" xfId="19889" xr:uid="{00000000-0005-0000-0000-0000253A0000}"/>
    <cellStyle name="Comma 22 5 2 5 2 2" xfId="19890" xr:uid="{00000000-0005-0000-0000-0000263A0000}"/>
    <cellStyle name="Comma 22 5 2 5 2 2 2" xfId="19891" xr:uid="{00000000-0005-0000-0000-0000273A0000}"/>
    <cellStyle name="Comma 22 5 2 5 2 3" xfId="19892" xr:uid="{00000000-0005-0000-0000-0000283A0000}"/>
    <cellStyle name="Comma 22 5 2 5 2 4" xfId="19893" xr:uid="{00000000-0005-0000-0000-0000293A0000}"/>
    <cellStyle name="Comma 22 5 2 5 2 5" xfId="19894" xr:uid="{00000000-0005-0000-0000-00002A3A0000}"/>
    <cellStyle name="Comma 22 5 2 5 3" xfId="19895" xr:uid="{00000000-0005-0000-0000-00002B3A0000}"/>
    <cellStyle name="Comma 22 5 2 5 3 2" xfId="19896" xr:uid="{00000000-0005-0000-0000-00002C3A0000}"/>
    <cellStyle name="Comma 22 5 2 5 4" xfId="19897" xr:uid="{00000000-0005-0000-0000-00002D3A0000}"/>
    <cellStyle name="Comma 22 5 2 5 5" xfId="19898" xr:uid="{00000000-0005-0000-0000-00002E3A0000}"/>
    <cellStyle name="Comma 22 5 2 5 6" xfId="19899" xr:uid="{00000000-0005-0000-0000-00002F3A0000}"/>
    <cellStyle name="Comma 22 5 2 6" xfId="19900" xr:uid="{00000000-0005-0000-0000-0000303A0000}"/>
    <cellStyle name="Comma 22 5 2 6 2" xfId="19901" xr:uid="{00000000-0005-0000-0000-0000313A0000}"/>
    <cellStyle name="Comma 22 5 2 6 2 2" xfId="19902" xr:uid="{00000000-0005-0000-0000-0000323A0000}"/>
    <cellStyle name="Comma 22 5 2 6 3" xfId="19903" xr:uid="{00000000-0005-0000-0000-0000333A0000}"/>
    <cellStyle name="Comma 22 5 2 6 4" xfId="19904" xr:uid="{00000000-0005-0000-0000-0000343A0000}"/>
    <cellStyle name="Comma 22 5 2 6 5" xfId="19905" xr:uid="{00000000-0005-0000-0000-0000353A0000}"/>
    <cellStyle name="Comma 22 5 2 7" xfId="19906" xr:uid="{00000000-0005-0000-0000-0000363A0000}"/>
    <cellStyle name="Comma 22 5 2 7 2" xfId="19907" xr:uid="{00000000-0005-0000-0000-0000373A0000}"/>
    <cellStyle name="Comma 22 5 2 7 2 2" xfId="19908" xr:uid="{00000000-0005-0000-0000-0000383A0000}"/>
    <cellStyle name="Comma 22 5 2 7 3" xfId="19909" xr:uid="{00000000-0005-0000-0000-0000393A0000}"/>
    <cellStyle name="Comma 22 5 2 7 4" xfId="19910" xr:uid="{00000000-0005-0000-0000-00003A3A0000}"/>
    <cellStyle name="Comma 22 5 2 7 5" xfId="19911" xr:uid="{00000000-0005-0000-0000-00003B3A0000}"/>
    <cellStyle name="Comma 22 5 2 8" xfId="19912" xr:uid="{00000000-0005-0000-0000-00003C3A0000}"/>
    <cellStyle name="Comma 22 5 2 8 2" xfId="19913" xr:uid="{00000000-0005-0000-0000-00003D3A0000}"/>
    <cellStyle name="Comma 22 5 2 8 2 2" xfId="19914" xr:uid="{00000000-0005-0000-0000-00003E3A0000}"/>
    <cellStyle name="Comma 22 5 2 8 3" xfId="19915" xr:uid="{00000000-0005-0000-0000-00003F3A0000}"/>
    <cellStyle name="Comma 22 5 2 8 4" xfId="19916" xr:uid="{00000000-0005-0000-0000-0000403A0000}"/>
    <cellStyle name="Comma 22 5 2 8 5" xfId="19917" xr:uid="{00000000-0005-0000-0000-0000413A0000}"/>
    <cellStyle name="Comma 22 5 2 9" xfId="19918" xr:uid="{00000000-0005-0000-0000-0000423A0000}"/>
    <cellStyle name="Comma 22 5 2 9 2" xfId="19919" xr:uid="{00000000-0005-0000-0000-0000433A0000}"/>
    <cellStyle name="Comma 22 5 3" xfId="2294" xr:uid="{00000000-0005-0000-0000-0000443A0000}"/>
    <cellStyle name="Comma 22 5 3 10" xfId="19920" xr:uid="{00000000-0005-0000-0000-0000453A0000}"/>
    <cellStyle name="Comma 22 5 3 11" xfId="19921" xr:uid="{00000000-0005-0000-0000-0000463A0000}"/>
    <cellStyle name="Comma 22 5 3 12" xfId="19922" xr:uid="{00000000-0005-0000-0000-0000473A0000}"/>
    <cellStyle name="Comma 22 5 3 13" xfId="19923" xr:uid="{00000000-0005-0000-0000-0000483A0000}"/>
    <cellStyle name="Comma 22 5 3 14" xfId="19924" xr:uid="{00000000-0005-0000-0000-0000493A0000}"/>
    <cellStyle name="Comma 22 5 3 15" xfId="19925" xr:uid="{00000000-0005-0000-0000-00004A3A0000}"/>
    <cellStyle name="Comma 22 5 3 2" xfId="2295" xr:uid="{00000000-0005-0000-0000-00004B3A0000}"/>
    <cellStyle name="Comma 22 5 3 2 10" xfId="19926" xr:uid="{00000000-0005-0000-0000-00004C3A0000}"/>
    <cellStyle name="Comma 22 5 3 2 11" xfId="19927" xr:uid="{00000000-0005-0000-0000-00004D3A0000}"/>
    <cellStyle name="Comma 22 5 3 2 12" xfId="19928" xr:uid="{00000000-0005-0000-0000-00004E3A0000}"/>
    <cellStyle name="Comma 22 5 3 2 13" xfId="19929" xr:uid="{00000000-0005-0000-0000-00004F3A0000}"/>
    <cellStyle name="Comma 22 5 3 2 14" xfId="19930" xr:uid="{00000000-0005-0000-0000-0000503A0000}"/>
    <cellStyle name="Comma 22 5 3 2 2" xfId="19931" xr:uid="{00000000-0005-0000-0000-0000513A0000}"/>
    <cellStyle name="Comma 22 5 3 2 2 2" xfId="19932" xr:uid="{00000000-0005-0000-0000-0000523A0000}"/>
    <cellStyle name="Comma 22 5 3 2 2 2 2" xfId="19933" xr:uid="{00000000-0005-0000-0000-0000533A0000}"/>
    <cellStyle name="Comma 22 5 3 2 2 2 2 2" xfId="19934" xr:uid="{00000000-0005-0000-0000-0000543A0000}"/>
    <cellStyle name="Comma 22 5 3 2 2 2 3" xfId="19935" xr:uid="{00000000-0005-0000-0000-0000553A0000}"/>
    <cellStyle name="Comma 22 5 3 2 2 2 4" xfId="19936" xr:uid="{00000000-0005-0000-0000-0000563A0000}"/>
    <cellStyle name="Comma 22 5 3 2 2 2 5" xfId="19937" xr:uid="{00000000-0005-0000-0000-0000573A0000}"/>
    <cellStyle name="Comma 22 5 3 2 2 3" xfId="19938" xr:uid="{00000000-0005-0000-0000-0000583A0000}"/>
    <cellStyle name="Comma 22 5 3 2 2 3 2" xfId="19939" xr:uid="{00000000-0005-0000-0000-0000593A0000}"/>
    <cellStyle name="Comma 22 5 3 2 2 3 2 2" xfId="19940" xr:uid="{00000000-0005-0000-0000-00005A3A0000}"/>
    <cellStyle name="Comma 22 5 3 2 2 3 3" xfId="19941" xr:uid="{00000000-0005-0000-0000-00005B3A0000}"/>
    <cellStyle name="Comma 22 5 3 2 2 3 4" xfId="19942" xr:uid="{00000000-0005-0000-0000-00005C3A0000}"/>
    <cellStyle name="Comma 22 5 3 2 2 3 5" xfId="19943" xr:uid="{00000000-0005-0000-0000-00005D3A0000}"/>
    <cellStyle name="Comma 22 5 3 2 2 4" xfId="19944" xr:uid="{00000000-0005-0000-0000-00005E3A0000}"/>
    <cellStyle name="Comma 22 5 3 2 2 4 2" xfId="19945" xr:uid="{00000000-0005-0000-0000-00005F3A0000}"/>
    <cellStyle name="Comma 22 5 3 2 2 4 2 2" xfId="19946" xr:uid="{00000000-0005-0000-0000-0000603A0000}"/>
    <cellStyle name="Comma 22 5 3 2 2 4 3" xfId="19947" xr:uid="{00000000-0005-0000-0000-0000613A0000}"/>
    <cellStyle name="Comma 22 5 3 2 2 4 4" xfId="19948" xr:uid="{00000000-0005-0000-0000-0000623A0000}"/>
    <cellStyle name="Comma 22 5 3 2 2 4 5" xfId="19949" xr:uid="{00000000-0005-0000-0000-0000633A0000}"/>
    <cellStyle name="Comma 22 5 3 2 2 5" xfId="19950" xr:uid="{00000000-0005-0000-0000-0000643A0000}"/>
    <cellStyle name="Comma 22 5 3 2 2 5 2" xfId="19951" xr:uid="{00000000-0005-0000-0000-0000653A0000}"/>
    <cellStyle name="Comma 22 5 3 2 2 6" xfId="19952" xr:uid="{00000000-0005-0000-0000-0000663A0000}"/>
    <cellStyle name="Comma 22 5 3 2 2 7" xfId="19953" xr:uid="{00000000-0005-0000-0000-0000673A0000}"/>
    <cellStyle name="Comma 22 5 3 2 2 8" xfId="19954" xr:uid="{00000000-0005-0000-0000-0000683A0000}"/>
    <cellStyle name="Comma 22 5 3 2 3" xfId="19955" xr:uid="{00000000-0005-0000-0000-0000693A0000}"/>
    <cellStyle name="Comma 22 5 3 2 3 2" xfId="19956" xr:uid="{00000000-0005-0000-0000-00006A3A0000}"/>
    <cellStyle name="Comma 22 5 3 2 3 2 2" xfId="19957" xr:uid="{00000000-0005-0000-0000-00006B3A0000}"/>
    <cellStyle name="Comma 22 5 3 2 3 2 2 2" xfId="19958" xr:uid="{00000000-0005-0000-0000-00006C3A0000}"/>
    <cellStyle name="Comma 22 5 3 2 3 2 3" xfId="19959" xr:uid="{00000000-0005-0000-0000-00006D3A0000}"/>
    <cellStyle name="Comma 22 5 3 2 3 2 4" xfId="19960" xr:uid="{00000000-0005-0000-0000-00006E3A0000}"/>
    <cellStyle name="Comma 22 5 3 2 3 2 5" xfId="19961" xr:uid="{00000000-0005-0000-0000-00006F3A0000}"/>
    <cellStyle name="Comma 22 5 3 2 3 3" xfId="19962" xr:uid="{00000000-0005-0000-0000-0000703A0000}"/>
    <cellStyle name="Comma 22 5 3 2 3 3 2" xfId="19963" xr:uid="{00000000-0005-0000-0000-0000713A0000}"/>
    <cellStyle name="Comma 22 5 3 2 3 3 2 2" xfId="19964" xr:uid="{00000000-0005-0000-0000-0000723A0000}"/>
    <cellStyle name="Comma 22 5 3 2 3 3 3" xfId="19965" xr:uid="{00000000-0005-0000-0000-0000733A0000}"/>
    <cellStyle name="Comma 22 5 3 2 3 3 4" xfId="19966" xr:uid="{00000000-0005-0000-0000-0000743A0000}"/>
    <cellStyle name="Comma 22 5 3 2 3 3 5" xfId="19967" xr:uid="{00000000-0005-0000-0000-0000753A0000}"/>
    <cellStyle name="Comma 22 5 3 2 3 4" xfId="19968" xr:uid="{00000000-0005-0000-0000-0000763A0000}"/>
    <cellStyle name="Comma 22 5 3 2 3 4 2" xfId="19969" xr:uid="{00000000-0005-0000-0000-0000773A0000}"/>
    <cellStyle name="Comma 22 5 3 2 3 4 2 2" xfId="19970" xr:uid="{00000000-0005-0000-0000-0000783A0000}"/>
    <cellStyle name="Comma 22 5 3 2 3 4 3" xfId="19971" xr:uid="{00000000-0005-0000-0000-0000793A0000}"/>
    <cellStyle name="Comma 22 5 3 2 3 4 4" xfId="19972" xr:uid="{00000000-0005-0000-0000-00007A3A0000}"/>
    <cellStyle name="Comma 22 5 3 2 3 4 5" xfId="19973" xr:uid="{00000000-0005-0000-0000-00007B3A0000}"/>
    <cellStyle name="Comma 22 5 3 2 3 5" xfId="19974" xr:uid="{00000000-0005-0000-0000-00007C3A0000}"/>
    <cellStyle name="Comma 22 5 3 2 3 5 2" xfId="19975" xr:uid="{00000000-0005-0000-0000-00007D3A0000}"/>
    <cellStyle name="Comma 22 5 3 2 3 6" xfId="19976" xr:uid="{00000000-0005-0000-0000-00007E3A0000}"/>
    <cellStyle name="Comma 22 5 3 2 3 7" xfId="19977" xr:uid="{00000000-0005-0000-0000-00007F3A0000}"/>
    <cellStyle name="Comma 22 5 3 2 3 8" xfId="19978" xr:uid="{00000000-0005-0000-0000-0000803A0000}"/>
    <cellStyle name="Comma 22 5 3 2 4" xfId="19979" xr:uid="{00000000-0005-0000-0000-0000813A0000}"/>
    <cellStyle name="Comma 22 5 3 2 4 2" xfId="19980" xr:uid="{00000000-0005-0000-0000-0000823A0000}"/>
    <cellStyle name="Comma 22 5 3 2 4 2 2" xfId="19981" xr:uid="{00000000-0005-0000-0000-0000833A0000}"/>
    <cellStyle name="Comma 22 5 3 2 4 2 2 2" xfId="19982" xr:uid="{00000000-0005-0000-0000-0000843A0000}"/>
    <cellStyle name="Comma 22 5 3 2 4 2 3" xfId="19983" xr:uid="{00000000-0005-0000-0000-0000853A0000}"/>
    <cellStyle name="Comma 22 5 3 2 4 2 4" xfId="19984" xr:uid="{00000000-0005-0000-0000-0000863A0000}"/>
    <cellStyle name="Comma 22 5 3 2 4 2 5" xfId="19985" xr:uid="{00000000-0005-0000-0000-0000873A0000}"/>
    <cellStyle name="Comma 22 5 3 2 4 3" xfId="19986" xr:uid="{00000000-0005-0000-0000-0000883A0000}"/>
    <cellStyle name="Comma 22 5 3 2 4 3 2" xfId="19987" xr:uid="{00000000-0005-0000-0000-0000893A0000}"/>
    <cellStyle name="Comma 22 5 3 2 4 4" xfId="19988" xr:uid="{00000000-0005-0000-0000-00008A3A0000}"/>
    <cellStyle name="Comma 22 5 3 2 4 5" xfId="19989" xr:uid="{00000000-0005-0000-0000-00008B3A0000}"/>
    <cellStyle name="Comma 22 5 3 2 4 6" xfId="19990" xr:uid="{00000000-0005-0000-0000-00008C3A0000}"/>
    <cellStyle name="Comma 22 5 3 2 5" xfId="19991" xr:uid="{00000000-0005-0000-0000-00008D3A0000}"/>
    <cellStyle name="Comma 22 5 3 2 5 2" xfId="19992" xr:uid="{00000000-0005-0000-0000-00008E3A0000}"/>
    <cellStyle name="Comma 22 5 3 2 5 2 2" xfId="19993" xr:uid="{00000000-0005-0000-0000-00008F3A0000}"/>
    <cellStyle name="Comma 22 5 3 2 5 3" xfId="19994" xr:uid="{00000000-0005-0000-0000-0000903A0000}"/>
    <cellStyle name="Comma 22 5 3 2 5 4" xfId="19995" xr:uid="{00000000-0005-0000-0000-0000913A0000}"/>
    <cellStyle name="Comma 22 5 3 2 5 5" xfId="19996" xr:uid="{00000000-0005-0000-0000-0000923A0000}"/>
    <cellStyle name="Comma 22 5 3 2 6" xfId="19997" xr:uid="{00000000-0005-0000-0000-0000933A0000}"/>
    <cellStyle name="Comma 22 5 3 2 6 2" xfId="19998" xr:uid="{00000000-0005-0000-0000-0000943A0000}"/>
    <cellStyle name="Comma 22 5 3 2 6 2 2" xfId="19999" xr:uid="{00000000-0005-0000-0000-0000953A0000}"/>
    <cellStyle name="Comma 22 5 3 2 6 3" xfId="20000" xr:uid="{00000000-0005-0000-0000-0000963A0000}"/>
    <cellStyle name="Comma 22 5 3 2 6 4" xfId="20001" xr:uid="{00000000-0005-0000-0000-0000973A0000}"/>
    <cellStyle name="Comma 22 5 3 2 6 5" xfId="20002" xr:uid="{00000000-0005-0000-0000-0000983A0000}"/>
    <cellStyle name="Comma 22 5 3 2 7" xfId="20003" xr:uid="{00000000-0005-0000-0000-0000993A0000}"/>
    <cellStyle name="Comma 22 5 3 2 7 2" xfId="20004" xr:uid="{00000000-0005-0000-0000-00009A3A0000}"/>
    <cellStyle name="Comma 22 5 3 2 7 2 2" xfId="20005" xr:uid="{00000000-0005-0000-0000-00009B3A0000}"/>
    <cellStyle name="Comma 22 5 3 2 7 3" xfId="20006" xr:uid="{00000000-0005-0000-0000-00009C3A0000}"/>
    <cellStyle name="Comma 22 5 3 2 7 4" xfId="20007" xr:uid="{00000000-0005-0000-0000-00009D3A0000}"/>
    <cellStyle name="Comma 22 5 3 2 7 5" xfId="20008" xr:uid="{00000000-0005-0000-0000-00009E3A0000}"/>
    <cellStyle name="Comma 22 5 3 2 8" xfId="20009" xr:uid="{00000000-0005-0000-0000-00009F3A0000}"/>
    <cellStyle name="Comma 22 5 3 2 8 2" xfId="20010" xr:uid="{00000000-0005-0000-0000-0000A03A0000}"/>
    <cellStyle name="Comma 22 5 3 2 9" xfId="20011" xr:uid="{00000000-0005-0000-0000-0000A13A0000}"/>
    <cellStyle name="Comma 22 5 3 3" xfId="20012" xr:uid="{00000000-0005-0000-0000-0000A23A0000}"/>
    <cellStyle name="Comma 22 5 3 3 2" xfId="20013" xr:uid="{00000000-0005-0000-0000-0000A33A0000}"/>
    <cellStyle name="Comma 22 5 3 3 2 2" xfId="20014" xr:uid="{00000000-0005-0000-0000-0000A43A0000}"/>
    <cellStyle name="Comma 22 5 3 3 2 2 2" xfId="20015" xr:uid="{00000000-0005-0000-0000-0000A53A0000}"/>
    <cellStyle name="Comma 22 5 3 3 2 3" xfId="20016" xr:uid="{00000000-0005-0000-0000-0000A63A0000}"/>
    <cellStyle name="Comma 22 5 3 3 2 4" xfId="20017" xr:uid="{00000000-0005-0000-0000-0000A73A0000}"/>
    <cellStyle name="Comma 22 5 3 3 2 5" xfId="20018" xr:uid="{00000000-0005-0000-0000-0000A83A0000}"/>
    <cellStyle name="Comma 22 5 3 3 3" xfId="20019" xr:uid="{00000000-0005-0000-0000-0000A93A0000}"/>
    <cellStyle name="Comma 22 5 3 3 3 2" xfId="20020" xr:uid="{00000000-0005-0000-0000-0000AA3A0000}"/>
    <cellStyle name="Comma 22 5 3 3 3 2 2" xfId="20021" xr:uid="{00000000-0005-0000-0000-0000AB3A0000}"/>
    <cellStyle name="Comma 22 5 3 3 3 3" xfId="20022" xr:uid="{00000000-0005-0000-0000-0000AC3A0000}"/>
    <cellStyle name="Comma 22 5 3 3 3 4" xfId="20023" xr:uid="{00000000-0005-0000-0000-0000AD3A0000}"/>
    <cellStyle name="Comma 22 5 3 3 3 5" xfId="20024" xr:uid="{00000000-0005-0000-0000-0000AE3A0000}"/>
    <cellStyle name="Comma 22 5 3 3 4" xfId="20025" xr:uid="{00000000-0005-0000-0000-0000AF3A0000}"/>
    <cellStyle name="Comma 22 5 3 3 4 2" xfId="20026" xr:uid="{00000000-0005-0000-0000-0000B03A0000}"/>
    <cellStyle name="Comma 22 5 3 3 4 2 2" xfId="20027" xr:uid="{00000000-0005-0000-0000-0000B13A0000}"/>
    <cellStyle name="Comma 22 5 3 3 4 3" xfId="20028" xr:uid="{00000000-0005-0000-0000-0000B23A0000}"/>
    <cellStyle name="Comma 22 5 3 3 4 4" xfId="20029" xr:uid="{00000000-0005-0000-0000-0000B33A0000}"/>
    <cellStyle name="Comma 22 5 3 3 4 5" xfId="20030" xr:uid="{00000000-0005-0000-0000-0000B43A0000}"/>
    <cellStyle name="Comma 22 5 3 3 5" xfId="20031" xr:uid="{00000000-0005-0000-0000-0000B53A0000}"/>
    <cellStyle name="Comma 22 5 3 3 5 2" xfId="20032" xr:uid="{00000000-0005-0000-0000-0000B63A0000}"/>
    <cellStyle name="Comma 22 5 3 3 6" xfId="20033" xr:uid="{00000000-0005-0000-0000-0000B73A0000}"/>
    <cellStyle name="Comma 22 5 3 3 7" xfId="20034" xr:uid="{00000000-0005-0000-0000-0000B83A0000}"/>
    <cellStyle name="Comma 22 5 3 3 8" xfId="20035" xr:uid="{00000000-0005-0000-0000-0000B93A0000}"/>
    <cellStyle name="Comma 22 5 3 4" xfId="20036" xr:uid="{00000000-0005-0000-0000-0000BA3A0000}"/>
    <cellStyle name="Comma 22 5 3 4 2" xfId="20037" xr:uid="{00000000-0005-0000-0000-0000BB3A0000}"/>
    <cellStyle name="Comma 22 5 3 4 2 2" xfId="20038" xr:uid="{00000000-0005-0000-0000-0000BC3A0000}"/>
    <cellStyle name="Comma 22 5 3 4 2 2 2" xfId="20039" xr:uid="{00000000-0005-0000-0000-0000BD3A0000}"/>
    <cellStyle name="Comma 22 5 3 4 2 3" xfId="20040" xr:uid="{00000000-0005-0000-0000-0000BE3A0000}"/>
    <cellStyle name="Comma 22 5 3 4 2 4" xfId="20041" xr:uid="{00000000-0005-0000-0000-0000BF3A0000}"/>
    <cellStyle name="Comma 22 5 3 4 2 5" xfId="20042" xr:uid="{00000000-0005-0000-0000-0000C03A0000}"/>
    <cellStyle name="Comma 22 5 3 4 3" xfId="20043" xr:uid="{00000000-0005-0000-0000-0000C13A0000}"/>
    <cellStyle name="Comma 22 5 3 4 3 2" xfId="20044" xr:uid="{00000000-0005-0000-0000-0000C23A0000}"/>
    <cellStyle name="Comma 22 5 3 4 3 2 2" xfId="20045" xr:uid="{00000000-0005-0000-0000-0000C33A0000}"/>
    <cellStyle name="Comma 22 5 3 4 3 3" xfId="20046" xr:uid="{00000000-0005-0000-0000-0000C43A0000}"/>
    <cellStyle name="Comma 22 5 3 4 3 4" xfId="20047" xr:uid="{00000000-0005-0000-0000-0000C53A0000}"/>
    <cellStyle name="Comma 22 5 3 4 3 5" xfId="20048" xr:uid="{00000000-0005-0000-0000-0000C63A0000}"/>
    <cellStyle name="Comma 22 5 3 4 4" xfId="20049" xr:uid="{00000000-0005-0000-0000-0000C73A0000}"/>
    <cellStyle name="Comma 22 5 3 4 4 2" xfId="20050" xr:uid="{00000000-0005-0000-0000-0000C83A0000}"/>
    <cellStyle name="Comma 22 5 3 4 4 2 2" xfId="20051" xr:uid="{00000000-0005-0000-0000-0000C93A0000}"/>
    <cellStyle name="Comma 22 5 3 4 4 3" xfId="20052" xr:uid="{00000000-0005-0000-0000-0000CA3A0000}"/>
    <cellStyle name="Comma 22 5 3 4 4 4" xfId="20053" xr:uid="{00000000-0005-0000-0000-0000CB3A0000}"/>
    <cellStyle name="Comma 22 5 3 4 4 5" xfId="20054" xr:uid="{00000000-0005-0000-0000-0000CC3A0000}"/>
    <cellStyle name="Comma 22 5 3 4 5" xfId="20055" xr:uid="{00000000-0005-0000-0000-0000CD3A0000}"/>
    <cellStyle name="Comma 22 5 3 4 5 2" xfId="20056" xr:uid="{00000000-0005-0000-0000-0000CE3A0000}"/>
    <cellStyle name="Comma 22 5 3 4 6" xfId="20057" xr:uid="{00000000-0005-0000-0000-0000CF3A0000}"/>
    <cellStyle name="Comma 22 5 3 4 7" xfId="20058" xr:uid="{00000000-0005-0000-0000-0000D03A0000}"/>
    <cellStyle name="Comma 22 5 3 4 8" xfId="20059" xr:uid="{00000000-0005-0000-0000-0000D13A0000}"/>
    <cellStyle name="Comma 22 5 3 5" xfId="20060" xr:uid="{00000000-0005-0000-0000-0000D23A0000}"/>
    <cellStyle name="Comma 22 5 3 5 2" xfId="20061" xr:uid="{00000000-0005-0000-0000-0000D33A0000}"/>
    <cellStyle name="Comma 22 5 3 5 2 2" xfId="20062" xr:uid="{00000000-0005-0000-0000-0000D43A0000}"/>
    <cellStyle name="Comma 22 5 3 5 2 2 2" xfId="20063" xr:uid="{00000000-0005-0000-0000-0000D53A0000}"/>
    <cellStyle name="Comma 22 5 3 5 2 3" xfId="20064" xr:uid="{00000000-0005-0000-0000-0000D63A0000}"/>
    <cellStyle name="Comma 22 5 3 5 2 4" xfId="20065" xr:uid="{00000000-0005-0000-0000-0000D73A0000}"/>
    <cellStyle name="Comma 22 5 3 5 2 5" xfId="20066" xr:uid="{00000000-0005-0000-0000-0000D83A0000}"/>
    <cellStyle name="Comma 22 5 3 5 3" xfId="20067" xr:uid="{00000000-0005-0000-0000-0000D93A0000}"/>
    <cellStyle name="Comma 22 5 3 5 3 2" xfId="20068" xr:uid="{00000000-0005-0000-0000-0000DA3A0000}"/>
    <cellStyle name="Comma 22 5 3 5 4" xfId="20069" xr:uid="{00000000-0005-0000-0000-0000DB3A0000}"/>
    <cellStyle name="Comma 22 5 3 5 5" xfId="20070" xr:uid="{00000000-0005-0000-0000-0000DC3A0000}"/>
    <cellStyle name="Comma 22 5 3 5 6" xfId="20071" xr:uid="{00000000-0005-0000-0000-0000DD3A0000}"/>
    <cellStyle name="Comma 22 5 3 6" xfId="20072" xr:uid="{00000000-0005-0000-0000-0000DE3A0000}"/>
    <cellStyle name="Comma 22 5 3 6 2" xfId="20073" xr:uid="{00000000-0005-0000-0000-0000DF3A0000}"/>
    <cellStyle name="Comma 22 5 3 6 2 2" xfId="20074" xr:uid="{00000000-0005-0000-0000-0000E03A0000}"/>
    <cellStyle name="Comma 22 5 3 6 3" xfId="20075" xr:uid="{00000000-0005-0000-0000-0000E13A0000}"/>
    <cellStyle name="Comma 22 5 3 6 4" xfId="20076" xr:uid="{00000000-0005-0000-0000-0000E23A0000}"/>
    <cellStyle name="Comma 22 5 3 6 5" xfId="20077" xr:uid="{00000000-0005-0000-0000-0000E33A0000}"/>
    <cellStyle name="Comma 22 5 3 7" xfId="20078" xr:uid="{00000000-0005-0000-0000-0000E43A0000}"/>
    <cellStyle name="Comma 22 5 3 7 2" xfId="20079" xr:uid="{00000000-0005-0000-0000-0000E53A0000}"/>
    <cellStyle name="Comma 22 5 3 7 2 2" xfId="20080" xr:uid="{00000000-0005-0000-0000-0000E63A0000}"/>
    <cellStyle name="Comma 22 5 3 7 3" xfId="20081" xr:uid="{00000000-0005-0000-0000-0000E73A0000}"/>
    <cellStyle name="Comma 22 5 3 7 4" xfId="20082" xr:uid="{00000000-0005-0000-0000-0000E83A0000}"/>
    <cellStyle name="Comma 22 5 3 7 5" xfId="20083" xr:uid="{00000000-0005-0000-0000-0000E93A0000}"/>
    <cellStyle name="Comma 22 5 3 8" xfId="20084" xr:uid="{00000000-0005-0000-0000-0000EA3A0000}"/>
    <cellStyle name="Comma 22 5 3 8 2" xfId="20085" xr:uid="{00000000-0005-0000-0000-0000EB3A0000}"/>
    <cellStyle name="Comma 22 5 3 8 2 2" xfId="20086" xr:uid="{00000000-0005-0000-0000-0000EC3A0000}"/>
    <cellStyle name="Comma 22 5 3 8 3" xfId="20087" xr:uid="{00000000-0005-0000-0000-0000ED3A0000}"/>
    <cellStyle name="Comma 22 5 3 8 4" xfId="20088" xr:uid="{00000000-0005-0000-0000-0000EE3A0000}"/>
    <cellStyle name="Comma 22 5 3 8 5" xfId="20089" xr:uid="{00000000-0005-0000-0000-0000EF3A0000}"/>
    <cellStyle name="Comma 22 5 3 9" xfId="20090" xr:uid="{00000000-0005-0000-0000-0000F03A0000}"/>
    <cellStyle name="Comma 22 5 3 9 2" xfId="20091" xr:uid="{00000000-0005-0000-0000-0000F13A0000}"/>
    <cellStyle name="Comma 22 5 4" xfId="2296" xr:uid="{00000000-0005-0000-0000-0000F23A0000}"/>
    <cellStyle name="Comma 22 5 4 10" xfId="20092" xr:uid="{00000000-0005-0000-0000-0000F33A0000}"/>
    <cellStyle name="Comma 22 5 4 11" xfId="20093" xr:uid="{00000000-0005-0000-0000-0000F43A0000}"/>
    <cellStyle name="Comma 22 5 4 12" xfId="20094" xr:uid="{00000000-0005-0000-0000-0000F53A0000}"/>
    <cellStyle name="Comma 22 5 4 13" xfId="20095" xr:uid="{00000000-0005-0000-0000-0000F63A0000}"/>
    <cellStyle name="Comma 22 5 4 14" xfId="20096" xr:uid="{00000000-0005-0000-0000-0000F73A0000}"/>
    <cellStyle name="Comma 22 5 4 2" xfId="20097" xr:uid="{00000000-0005-0000-0000-0000F83A0000}"/>
    <cellStyle name="Comma 22 5 4 2 2" xfId="20098" xr:uid="{00000000-0005-0000-0000-0000F93A0000}"/>
    <cellStyle name="Comma 22 5 4 2 2 2" xfId="20099" xr:uid="{00000000-0005-0000-0000-0000FA3A0000}"/>
    <cellStyle name="Comma 22 5 4 2 2 2 2" xfId="20100" xr:uid="{00000000-0005-0000-0000-0000FB3A0000}"/>
    <cellStyle name="Comma 22 5 4 2 2 3" xfId="20101" xr:uid="{00000000-0005-0000-0000-0000FC3A0000}"/>
    <cellStyle name="Comma 22 5 4 2 2 4" xfId="20102" xr:uid="{00000000-0005-0000-0000-0000FD3A0000}"/>
    <cellStyle name="Comma 22 5 4 2 2 5" xfId="20103" xr:uid="{00000000-0005-0000-0000-0000FE3A0000}"/>
    <cellStyle name="Comma 22 5 4 2 3" xfId="20104" xr:uid="{00000000-0005-0000-0000-0000FF3A0000}"/>
    <cellStyle name="Comma 22 5 4 2 3 2" xfId="20105" xr:uid="{00000000-0005-0000-0000-0000003B0000}"/>
    <cellStyle name="Comma 22 5 4 2 3 2 2" xfId="20106" xr:uid="{00000000-0005-0000-0000-0000013B0000}"/>
    <cellStyle name="Comma 22 5 4 2 3 3" xfId="20107" xr:uid="{00000000-0005-0000-0000-0000023B0000}"/>
    <cellStyle name="Comma 22 5 4 2 3 4" xfId="20108" xr:uid="{00000000-0005-0000-0000-0000033B0000}"/>
    <cellStyle name="Comma 22 5 4 2 3 5" xfId="20109" xr:uid="{00000000-0005-0000-0000-0000043B0000}"/>
    <cellStyle name="Comma 22 5 4 2 4" xfId="20110" xr:uid="{00000000-0005-0000-0000-0000053B0000}"/>
    <cellStyle name="Comma 22 5 4 2 4 2" xfId="20111" xr:uid="{00000000-0005-0000-0000-0000063B0000}"/>
    <cellStyle name="Comma 22 5 4 2 4 2 2" xfId="20112" xr:uid="{00000000-0005-0000-0000-0000073B0000}"/>
    <cellStyle name="Comma 22 5 4 2 4 3" xfId="20113" xr:uid="{00000000-0005-0000-0000-0000083B0000}"/>
    <cellStyle name="Comma 22 5 4 2 4 4" xfId="20114" xr:uid="{00000000-0005-0000-0000-0000093B0000}"/>
    <cellStyle name="Comma 22 5 4 2 4 5" xfId="20115" xr:uid="{00000000-0005-0000-0000-00000A3B0000}"/>
    <cellStyle name="Comma 22 5 4 2 5" xfId="20116" xr:uid="{00000000-0005-0000-0000-00000B3B0000}"/>
    <cellStyle name="Comma 22 5 4 2 5 2" xfId="20117" xr:uid="{00000000-0005-0000-0000-00000C3B0000}"/>
    <cellStyle name="Comma 22 5 4 2 6" xfId="20118" xr:uid="{00000000-0005-0000-0000-00000D3B0000}"/>
    <cellStyle name="Comma 22 5 4 2 7" xfId="20119" xr:uid="{00000000-0005-0000-0000-00000E3B0000}"/>
    <cellStyle name="Comma 22 5 4 2 8" xfId="20120" xr:uid="{00000000-0005-0000-0000-00000F3B0000}"/>
    <cellStyle name="Comma 22 5 4 3" xfId="20121" xr:uid="{00000000-0005-0000-0000-0000103B0000}"/>
    <cellStyle name="Comma 22 5 4 3 2" xfId="20122" xr:uid="{00000000-0005-0000-0000-0000113B0000}"/>
    <cellStyle name="Comma 22 5 4 3 2 2" xfId="20123" xr:uid="{00000000-0005-0000-0000-0000123B0000}"/>
    <cellStyle name="Comma 22 5 4 3 2 2 2" xfId="20124" xr:uid="{00000000-0005-0000-0000-0000133B0000}"/>
    <cellStyle name="Comma 22 5 4 3 2 3" xfId="20125" xr:uid="{00000000-0005-0000-0000-0000143B0000}"/>
    <cellStyle name="Comma 22 5 4 3 2 4" xfId="20126" xr:uid="{00000000-0005-0000-0000-0000153B0000}"/>
    <cellStyle name="Comma 22 5 4 3 2 5" xfId="20127" xr:uid="{00000000-0005-0000-0000-0000163B0000}"/>
    <cellStyle name="Comma 22 5 4 3 3" xfId="20128" xr:uid="{00000000-0005-0000-0000-0000173B0000}"/>
    <cellStyle name="Comma 22 5 4 3 3 2" xfId="20129" xr:uid="{00000000-0005-0000-0000-0000183B0000}"/>
    <cellStyle name="Comma 22 5 4 3 3 2 2" xfId="20130" xr:uid="{00000000-0005-0000-0000-0000193B0000}"/>
    <cellStyle name="Comma 22 5 4 3 3 3" xfId="20131" xr:uid="{00000000-0005-0000-0000-00001A3B0000}"/>
    <cellStyle name="Comma 22 5 4 3 3 4" xfId="20132" xr:uid="{00000000-0005-0000-0000-00001B3B0000}"/>
    <cellStyle name="Comma 22 5 4 3 3 5" xfId="20133" xr:uid="{00000000-0005-0000-0000-00001C3B0000}"/>
    <cellStyle name="Comma 22 5 4 3 4" xfId="20134" xr:uid="{00000000-0005-0000-0000-00001D3B0000}"/>
    <cellStyle name="Comma 22 5 4 3 4 2" xfId="20135" xr:uid="{00000000-0005-0000-0000-00001E3B0000}"/>
    <cellStyle name="Comma 22 5 4 3 4 2 2" xfId="20136" xr:uid="{00000000-0005-0000-0000-00001F3B0000}"/>
    <cellStyle name="Comma 22 5 4 3 4 3" xfId="20137" xr:uid="{00000000-0005-0000-0000-0000203B0000}"/>
    <cellStyle name="Comma 22 5 4 3 4 4" xfId="20138" xr:uid="{00000000-0005-0000-0000-0000213B0000}"/>
    <cellStyle name="Comma 22 5 4 3 4 5" xfId="20139" xr:uid="{00000000-0005-0000-0000-0000223B0000}"/>
    <cellStyle name="Comma 22 5 4 3 5" xfId="20140" xr:uid="{00000000-0005-0000-0000-0000233B0000}"/>
    <cellStyle name="Comma 22 5 4 3 5 2" xfId="20141" xr:uid="{00000000-0005-0000-0000-0000243B0000}"/>
    <cellStyle name="Comma 22 5 4 3 6" xfId="20142" xr:uid="{00000000-0005-0000-0000-0000253B0000}"/>
    <cellStyle name="Comma 22 5 4 3 7" xfId="20143" xr:uid="{00000000-0005-0000-0000-0000263B0000}"/>
    <cellStyle name="Comma 22 5 4 3 8" xfId="20144" xr:uid="{00000000-0005-0000-0000-0000273B0000}"/>
    <cellStyle name="Comma 22 5 4 4" xfId="20145" xr:uid="{00000000-0005-0000-0000-0000283B0000}"/>
    <cellStyle name="Comma 22 5 4 4 2" xfId="20146" xr:uid="{00000000-0005-0000-0000-0000293B0000}"/>
    <cellStyle name="Comma 22 5 4 4 2 2" xfId="20147" xr:uid="{00000000-0005-0000-0000-00002A3B0000}"/>
    <cellStyle name="Comma 22 5 4 4 2 2 2" xfId="20148" xr:uid="{00000000-0005-0000-0000-00002B3B0000}"/>
    <cellStyle name="Comma 22 5 4 4 2 3" xfId="20149" xr:uid="{00000000-0005-0000-0000-00002C3B0000}"/>
    <cellStyle name="Comma 22 5 4 4 2 4" xfId="20150" xr:uid="{00000000-0005-0000-0000-00002D3B0000}"/>
    <cellStyle name="Comma 22 5 4 4 2 5" xfId="20151" xr:uid="{00000000-0005-0000-0000-00002E3B0000}"/>
    <cellStyle name="Comma 22 5 4 4 3" xfId="20152" xr:uid="{00000000-0005-0000-0000-00002F3B0000}"/>
    <cellStyle name="Comma 22 5 4 4 3 2" xfId="20153" xr:uid="{00000000-0005-0000-0000-0000303B0000}"/>
    <cellStyle name="Comma 22 5 4 4 4" xfId="20154" xr:uid="{00000000-0005-0000-0000-0000313B0000}"/>
    <cellStyle name="Comma 22 5 4 4 5" xfId="20155" xr:uid="{00000000-0005-0000-0000-0000323B0000}"/>
    <cellStyle name="Comma 22 5 4 4 6" xfId="20156" xr:uid="{00000000-0005-0000-0000-0000333B0000}"/>
    <cellStyle name="Comma 22 5 4 5" xfId="20157" xr:uid="{00000000-0005-0000-0000-0000343B0000}"/>
    <cellStyle name="Comma 22 5 4 5 2" xfId="20158" xr:uid="{00000000-0005-0000-0000-0000353B0000}"/>
    <cellStyle name="Comma 22 5 4 5 2 2" xfId="20159" xr:uid="{00000000-0005-0000-0000-0000363B0000}"/>
    <cellStyle name="Comma 22 5 4 5 3" xfId="20160" xr:uid="{00000000-0005-0000-0000-0000373B0000}"/>
    <cellStyle name="Comma 22 5 4 5 4" xfId="20161" xr:uid="{00000000-0005-0000-0000-0000383B0000}"/>
    <cellStyle name="Comma 22 5 4 5 5" xfId="20162" xr:uid="{00000000-0005-0000-0000-0000393B0000}"/>
    <cellStyle name="Comma 22 5 4 6" xfId="20163" xr:uid="{00000000-0005-0000-0000-00003A3B0000}"/>
    <cellStyle name="Comma 22 5 4 6 2" xfId="20164" xr:uid="{00000000-0005-0000-0000-00003B3B0000}"/>
    <cellStyle name="Comma 22 5 4 6 2 2" xfId="20165" xr:uid="{00000000-0005-0000-0000-00003C3B0000}"/>
    <cellStyle name="Comma 22 5 4 6 3" xfId="20166" xr:uid="{00000000-0005-0000-0000-00003D3B0000}"/>
    <cellStyle name="Comma 22 5 4 6 4" xfId="20167" xr:uid="{00000000-0005-0000-0000-00003E3B0000}"/>
    <cellStyle name="Comma 22 5 4 6 5" xfId="20168" xr:uid="{00000000-0005-0000-0000-00003F3B0000}"/>
    <cellStyle name="Comma 22 5 4 7" xfId="20169" xr:uid="{00000000-0005-0000-0000-0000403B0000}"/>
    <cellStyle name="Comma 22 5 4 7 2" xfId="20170" xr:uid="{00000000-0005-0000-0000-0000413B0000}"/>
    <cellStyle name="Comma 22 5 4 7 2 2" xfId="20171" xr:uid="{00000000-0005-0000-0000-0000423B0000}"/>
    <cellStyle name="Comma 22 5 4 7 3" xfId="20172" xr:uid="{00000000-0005-0000-0000-0000433B0000}"/>
    <cellStyle name="Comma 22 5 4 7 4" xfId="20173" xr:uid="{00000000-0005-0000-0000-0000443B0000}"/>
    <cellStyle name="Comma 22 5 4 7 5" xfId="20174" xr:uid="{00000000-0005-0000-0000-0000453B0000}"/>
    <cellStyle name="Comma 22 5 4 8" xfId="20175" xr:uid="{00000000-0005-0000-0000-0000463B0000}"/>
    <cellStyle name="Comma 22 5 4 8 2" xfId="20176" xr:uid="{00000000-0005-0000-0000-0000473B0000}"/>
    <cellStyle name="Comma 22 5 4 9" xfId="20177" xr:uid="{00000000-0005-0000-0000-0000483B0000}"/>
    <cellStyle name="Comma 22 5 5" xfId="20178" xr:uid="{00000000-0005-0000-0000-0000493B0000}"/>
    <cellStyle name="Comma 22 5 5 2" xfId="20179" xr:uid="{00000000-0005-0000-0000-00004A3B0000}"/>
    <cellStyle name="Comma 22 5 5 2 2" xfId="20180" xr:uid="{00000000-0005-0000-0000-00004B3B0000}"/>
    <cellStyle name="Comma 22 5 5 2 2 2" xfId="20181" xr:uid="{00000000-0005-0000-0000-00004C3B0000}"/>
    <cellStyle name="Comma 22 5 5 2 3" xfId="20182" xr:uid="{00000000-0005-0000-0000-00004D3B0000}"/>
    <cellStyle name="Comma 22 5 5 2 4" xfId="20183" xr:uid="{00000000-0005-0000-0000-00004E3B0000}"/>
    <cellStyle name="Comma 22 5 5 2 5" xfId="20184" xr:uid="{00000000-0005-0000-0000-00004F3B0000}"/>
    <cellStyle name="Comma 22 5 5 3" xfId="20185" xr:uid="{00000000-0005-0000-0000-0000503B0000}"/>
    <cellStyle name="Comma 22 5 5 3 2" xfId="20186" xr:uid="{00000000-0005-0000-0000-0000513B0000}"/>
    <cellStyle name="Comma 22 5 5 3 2 2" xfId="20187" xr:uid="{00000000-0005-0000-0000-0000523B0000}"/>
    <cellStyle name="Comma 22 5 5 3 3" xfId="20188" xr:uid="{00000000-0005-0000-0000-0000533B0000}"/>
    <cellStyle name="Comma 22 5 5 3 4" xfId="20189" xr:uid="{00000000-0005-0000-0000-0000543B0000}"/>
    <cellStyle name="Comma 22 5 5 3 5" xfId="20190" xr:uid="{00000000-0005-0000-0000-0000553B0000}"/>
    <cellStyle name="Comma 22 5 5 4" xfId="20191" xr:uid="{00000000-0005-0000-0000-0000563B0000}"/>
    <cellStyle name="Comma 22 5 5 4 2" xfId="20192" xr:uid="{00000000-0005-0000-0000-0000573B0000}"/>
    <cellStyle name="Comma 22 5 5 4 2 2" xfId="20193" xr:uid="{00000000-0005-0000-0000-0000583B0000}"/>
    <cellStyle name="Comma 22 5 5 4 3" xfId="20194" xr:uid="{00000000-0005-0000-0000-0000593B0000}"/>
    <cellStyle name="Comma 22 5 5 4 4" xfId="20195" xr:uid="{00000000-0005-0000-0000-00005A3B0000}"/>
    <cellStyle name="Comma 22 5 5 4 5" xfId="20196" xr:uid="{00000000-0005-0000-0000-00005B3B0000}"/>
    <cellStyle name="Comma 22 5 5 5" xfId="20197" xr:uid="{00000000-0005-0000-0000-00005C3B0000}"/>
    <cellStyle name="Comma 22 5 5 5 2" xfId="20198" xr:uid="{00000000-0005-0000-0000-00005D3B0000}"/>
    <cellStyle name="Comma 22 5 5 6" xfId="20199" xr:uid="{00000000-0005-0000-0000-00005E3B0000}"/>
    <cellStyle name="Comma 22 5 5 7" xfId="20200" xr:uid="{00000000-0005-0000-0000-00005F3B0000}"/>
    <cellStyle name="Comma 22 5 5 8" xfId="20201" xr:uid="{00000000-0005-0000-0000-0000603B0000}"/>
    <cellStyle name="Comma 22 5 6" xfId="20202" xr:uid="{00000000-0005-0000-0000-0000613B0000}"/>
    <cellStyle name="Comma 22 5 6 2" xfId="20203" xr:uid="{00000000-0005-0000-0000-0000623B0000}"/>
    <cellStyle name="Comma 22 5 6 2 2" xfId="20204" xr:uid="{00000000-0005-0000-0000-0000633B0000}"/>
    <cellStyle name="Comma 22 5 6 2 2 2" xfId="20205" xr:uid="{00000000-0005-0000-0000-0000643B0000}"/>
    <cellStyle name="Comma 22 5 6 2 3" xfId="20206" xr:uid="{00000000-0005-0000-0000-0000653B0000}"/>
    <cellStyle name="Comma 22 5 6 2 4" xfId="20207" xr:uid="{00000000-0005-0000-0000-0000663B0000}"/>
    <cellStyle name="Comma 22 5 6 2 5" xfId="20208" xr:uid="{00000000-0005-0000-0000-0000673B0000}"/>
    <cellStyle name="Comma 22 5 6 3" xfId="20209" xr:uid="{00000000-0005-0000-0000-0000683B0000}"/>
    <cellStyle name="Comma 22 5 6 3 2" xfId="20210" xr:uid="{00000000-0005-0000-0000-0000693B0000}"/>
    <cellStyle name="Comma 22 5 6 3 2 2" xfId="20211" xr:uid="{00000000-0005-0000-0000-00006A3B0000}"/>
    <cellStyle name="Comma 22 5 6 3 3" xfId="20212" xr:uid="{00000000-0005-0000-0000-00006B3B0000}"/>
    <cellStyle name="Comma 22 5 6 3 4" xfId="20213" xr:uid="{00000000-0005-0000-0000-00006C3B0000}"/>
    <cellStyle name="Comma 22 5 6 3 5" xfId="20214" xr:uid="{00000000-0005-0000-0000-00006D3B0000}"/>
    <cellStyle name="Comma 22 5 6 4" xfId="20215" xr:uid="{00000000-0005-0000-0000-00006E3B0000}"/>
    <cellStyle name="Comma 22 5 6 4 2" xfId="20216" xr:uid="{00000000-0005-0000-0000-00006F3B0000}"/>
    <cellStyle name="Comma 22 5 6 4 2 2" xfId="20217" xr:uid="{00000000-0005-0000-0000-0000703B0000}"/>
    <cellStyle name="Comma 22 5 6 4 3" xfId="20218" xr:uid="{00000000-0005-0000-0000-0000713B0000}"/>
    <cellStyle name="Comma 22 5 6 4 4" xfId="20219" xr:uid="{00000000-0005-0000-0000-0000723B0000}"/>
    <cellStyle name="Comma 22 5 6 4 5" xfId="20220" xr:uid="{00000000-0005-0000-0000-0000733B0000}"/>
    <cellStyle name="Comma 22 5 6 5" xfId="20221" xr:uid="{00000000-0005-0000-0000-0000743B0000}"/>
    <cellStyle name="Comma 22 5 6 5 2" xfId="20222" xr:uid="{00000000-0005-0000-0000-0000753B0000}"/>
    <cellStyle name="Comma 22 5 6 6" xfId="20223" xr:uid="{00000000-0005-0000-0000-0000763B0000}"/>
    <cellStyle name="Comma 22 5 6 7" xfId="20224" xr:uid="{00000000-0005-0000-0000-0000773B0000}"/>
    <cellStyle name="Comma 22 5 6 8" xfId="20225" xr:uid="{00000000-0005-0000-0000-0000783B0000}"/>
    <cellStyle name="Comma 22 5 7" xfId="20226" xr:uid="{00000000-0005-0000-0000-0000793B0000}"/>
    <cellStyle name="Comma 22 5 7 2" xfId="20227" xr:uid="{00000000-0005-0000-0000-00007A3B0000}"/>
    <cellStyle name="Comma 22 5 7 2 2" xfId="20228" xr:uid="{00000000-0005-0000-0000-00007B3B0000}"/>
    <cellStyle name="Comma 22 5 7 2 2 2" xfId="20229" xr:uid="{00000000-0005-0000-0000-00007C3B0000}"/>
    <cellStyle name="Comma 22 5 7 2 3" xfId="20230" xr:uid="{00000000-0005-0000-0000-00007D3B0000}"/>
    <cellStyle name="Comma 22 5 7 2 4" xfId="20231" xr:uid="{00000000-0005-0000-0000-00007E3B0000}"/>
    <cellStyle name="Comma 22 5 7 2 5" xfId="20232" xr:uid="{00000000-0005-0000-0000-00007F3B0000}"/>
    <cellStyle name="Comma 22 5 7 3" xfId="20233" xr:uid="{00000000-0005-0000-0000-0000803B0000}"/>
    <cellStyle name="Comma 22 5 7 3 2" xfId="20234" xr:uid="{00000000-0005-0000-0000-0000813B0000}"/>
    <cellStyle name="Comma 22 5 7 4" xfId="20235" xr:uid="{00000000-0005-0000-0000-0000823B0000}"/>
    <cellStyle name="Comma 22 5 7 5" xfId="20236" xr:uid="{00000000-0005-0000-0000-0000833B0000}"/>
    <cellStyle name="Comma 22 5 7 6" xfId="20237" xr:uid="{00000000-0005-0000-0000-0000843B0000}"/>
    <cellStyle name="Comma 22 5 8" xfId="20238" xr:uid="{00000000-0005-0000-0000-0000853B0000}"/>
    <cellStyle name="Comma 22 5 8 2" xfId="20239" xr:uid="{00000000-0005-0000-0000-0000863B0000}"/>
    <cellStyle name="Comma 22 5 8 2 2" xfId="20240" xr:uid="{00000000-0005-0000-0000-0000873B0000}"/>
    <cellStyle name="Comma 22 5 8 3" xfId="20241" xr:uid="{00000000-0005-0000-0000-0000883B0000}"/>
    <cellStyle name="Comma 22 5 8 4" xfId="20242" xr:uid="{00000000-0005-0000-0000-0000893B0000}"/>
    <cellStyle name="Comma 22 5 8 5" xfId="20243" xr:uid="{00000000-0005-0000-0000-00008A3B0000}"/>
    <cellStyle name="Comma 22 5 9" xfId="20244" xr:uid="{00000000-0005-0000-0000-00008B3B0000}"/>
    <cellStyle name="Comma 22 5 9 2" xfId="20245" xr:uid="{00000000-0005-0000-0000-00008C3B0000}"/>
    <cellStyle name="Comma 22 5 9 2 2" xfId="20246" xr:uid="{00000000-0005-0000-0000-00008D3B0000}"/>
    <cellStyle name="Comma 22 5 9 3" xfId="20247" xr:uid="{00000000-0005-0000-0000-00008E3B0000}"/>
    <cellStyle name="Comma 22 5 9 4" xfId="20248" xr:uid="{00000000-0005-0000-0000-00008F3B0000}"/>
    <cellStyle name="Comma 22 5 9 5" xfId="20249" xr:uid="{00000000-0005-0000-0000-0000903B0000}"/>
    <cellStyle name="Comma 22 6" xfId="2297" xr:uid="{00000000-0005-0000-0000-0000913B0000}"/>
    <cellStyle name="Comma 22 6 10" xfId="20250" xr:uid="{00000000-0005-0000-0000-0000923B0000}"/>
    <cellStyle name="Comma 22 6 11" xfId="20251" xr:uid="{00000000-0005-0000-0000-0000933B0000}"/>
    <cellStyle name="Comma 22 6 12" xfId="20252" xr:uid="{00000000-0005-0000-0000-0000943B0000}"/>
    <cellStyle name="Comma 22 6 13" xfId="20253" xr:uid="{00000000-0005-0000-0000-0000953B0000}"/>
    <cellStyle name="Comma 22 6 14" xfId="20254" xr:uid="{00000000-0005-0000-0000-0000963B0000}"/>
    <cellStyle name="Comma 22 6 15" xfId="20255" xr:uid="{00000000-0005-0000-0000-0000973B0000}"/>
    <cellStyle name="Comma 22 6 2" xfId="2298" xr:uid="{00000000-0005-0000-0000-0000983B0000}"/>
    <cellStyle name="Comma 22 6 2 10" xfId="20256" xr:uid="{00000000-0005-0000-0000-0000993B0000}"/>
    <cellStyle name="Comma 22 6 2 11" xfId="20257" xr:uid="{00000000-0005-0000-0000-00009A3B0000}"/>
    <cellStyle name="Comma 22 6 2 12" xfId="20258" xr:uid="{00000000-0005-0000-0000-00009B3B0000}"/>
    <cellStyle name="Comma 22 6 2 13" xfId="20259" xr:uid="{00000000-0005-0000-0000-00009C3B0000}"/>
    <cellStyle name="Comma 22 6 2 14" xfId="20260" xr:uid="{00000000-0005-0000-0000-00009D3B0000}"/>
    <cellStyle name="Comma 22 6 2 2" xfId="20261" xr:uid="{00000000-0005-0000-0000-00009E3B0000}"/>
    <cellStyle name="Comma 22 6 2 2 2" xfId="20262" xr:uid="{00000000-0005-0000-0000-00009F3B0000}"/>
    <cellStyle name="Comma 22 6 2 2 2 2" xfId="20263" xr:uid="{00000000-0005-0000-0000-0000A03B0000}"/>
    <cellStyle name="Comma 22 6 2 2 2 2 2" xfId="20264" xr:uid="{00000000-0005-0000-0000-0000A13B0000}"/>
    <cellStyle name="Comma 22 6 2 2 2 3" xfId="20265" xr:uid="{00000000-0005-0000-0000-0000A23B0000}"/>
    <cellStyle name="Comma 22 6 2 2 2 4" xfId="20266" xr:uid="{00000000-0005-0000-0000-0000A33B0000}"/>
    <cellStyle name="Comma 22 6 2 2 2 5" xfId="20267" xr:uid="{00000000-0005-0000-0000-0000A43B0000}"/>
    <cellStyle name="Comma 22 6 2 2 3" xfId="20268" xr:uid="{00000000-0005-0000-0000-0000A53B0000}"/>
    <cellStyle name="Comma 22 6 2 2 3 2" xfId="20269" xr:uid="{00000000-0005-0000-0000-0000A63B0000}"/>
    <cellStyle name="Comma 22 6 2 2 3 2 2" xfId="20270" xr:uid="{00000000-0005-0000-0000-0000A73B0000}"/>
    <cellStyle name="Comma 22 6 2 2 3 3" xfId="20271" xr:uid="{00000000-0005-0000-0000-0000A83B0000}"/>
    <cellStyle name="Comma 22 6 2 2 3 4" xfId="20272" xr:uid="{00000000-0005-0000-0000-0000A93B0000}"/>
    <cellStyle name="Comma 22 6 2 2 3 5" xfId="20273" xr:uid="{00000000-0005-0000-0000-0000AA3B0000}"/>
    <cellStyle name="Comma 22 6 2 2 4" xfId="20274" xr:uid="{00000000-0005-0000-0000-0000AB3B0000}"/>
    <cellStyle name="Comma 22 6 2 2 4 2" xfId="20275" xr:uid="{00000000-0005-0000-0000-0000AC3B0000}"/>
    <cellStyle name="Comma 22 6 2 2 4 2 2" xfId="20276" xr:uid="{00000000-0005-0000-0000-0000AD3B0000}"/>
    <cellStyle name="Comma 22 6 2 2 4 3" xfId="20277" xr:uid="{00000000-0005-0000-0000-0000AE3B0000}"/>
    <cellStyle name="Comma 22 6 2 2 4 4" xfId="20278" xr:uid="{00000000-0005-0000-0000-0000AF3B0000}"/>
    <cellStyle name="Comma 22 6 2 2 4 5" xfId="20279" xr:uid="{00000000-0005-0000-0000-0000B03B0000}"/>
    <cellStyle name="Comma 22 6 2 2 5" xfId="20280" xr:uid="{00000000-0005-0000-0000-0000B13B0000}"/>
    <cellStyle name="Comma 22 6 2 2 5 2" xfId="20281" xr:uid="{00000000-0005-0000-0000-0000B23B0000}"/>
    <cellStyle name="Comma 22 6 2 2 6" xfId="20282" xr:uid="{00000000-0005-0000-0000-0000B33B0000}"/>
    <cellStyle name="Comma 22 6 2 2 7" xfId="20283" xr:uid="{00000000-0005-0000-0000-0000B43B0000}"/>
    <cellStyle name="Comma 22 6 2 2 8" xfId="20284" xr:uid="{00000000-0005-0000-0000-0000B53B0000}"/>
    <cellStyle name="Comma 22 6 2 3" xfId="20285" xr:uid="{00000000-0005-0000-0000-0000B63B0000}"/>
    <cellStyle name="Comma 22 6 2 3 2" xfId="20286" xr:uid="{00000000-0005-0000-0000-0000B73B0000}"/>
    <cellStyle name="Comma 22 6 2 3 2 2" xfId="20287" xr:uid="{00000000-0005-0000-0000-0000B83B0000}"/>
    <cellStyle name="Comma 22 6 2 3 2 2 2" xfId="20288" xr:uid="{00000000-0005-0000-0000-0000B93B0000}"/>
    <cellStyle name="Comma 22 6 2 3 2 3" xfId="20289" xr:uid="{00000000-0005-0000-0000-0000BA3B0000}"/>
    <cellStyle name="Comma 22 6 2 3 2 4" xfId="20290" xr:uid="{00000000-0005-0000-0000-0000BB3B0000}"/>
    <cellStyle name="Comma 22 6 2 3 2 5" xfId="20291" xr:uid="{00000000-0005-0000-0000-0000BC3B0000}"/>
    <cellStyle name="Comma 22 6 2 3 3" xfId="20292" xr:uid="{00000000-0005-0000-0000-0000BD3B0000}"/>
    <cellStyle name="Comma 22 6 2 3 3 2" xfId="20293" xr:uid="{00000000-0005-0000-0000-0000BE3B0000}"/>
    <cellStyle name="Comma 22 6 2 3 3 2 2" xfId="20294" xr:uid="{00000000-0005-0000-0000-0000BF3B0000}"/>
    <cellStyle name="Comma 22 6 2 3 3 3" xfId="20295" xr:uid="{00000000-0005-0000-0000-0000C03B0000}"/>
    <cellStyle name="Comma 22 6 2 3 3 4" xfId="20296" xr:uid="{00000000-0005-0000-0000-0000C13B0000}"/>
    <cellStyle name="Comma 22 6 2 3 3 5" xfId="20297" xr:uid="{00000000-0005-0000-0000-0000C23B0000}"/>
    <cellStyle name="Comma 22 6 2 3 4" xfId="20298" xr:uid="{00000000-0005-0000-0000-0000C33B0000}"/>
    <cellStyle name="Comma 22 6 2 3 4 2" xfId="20299" xr:uid="{00000000-0005-0000-0000-0000C43B0000}"/>
    <cellStyle name="Comma 22 6 2 3 4 2 2" xfId="20300" xr:uid="{00000000-0005-0000-0000-0000C53B0000}"/>
    <cellStyle name="Comma 22 6 2 3 4 3" xfId="20301" xr:uid="{00000000-0005-0000-0000-0000C63B0000}"/>
    <cellStyle name="Comma 22 6 2 3 4 4" xfId="20302" xr:uid="{00000000-0005-0000-0000-0000C73B0000}"/>
    <cellStyle name="Comma 22 6 2 3 4 5" xfId="20303" xr:uid="{00000000-0005-0000-0000-0000C83B0000}"/>
    <cellStyle name="Comma 22 6 2 3 5" xfId="20304" xr:uid="{00000000-0005-0000-0000-0000C93B0000}"/>
    <cellStyle name="Comma 22 6 2 3 5 2" xfId="20305" xr:uid="{00000000-0005-0000-0000-0000CA3B0000}"/>
    <cellStyle name="Comma 22 6 2 3 6" xfId="20306" xr:uid="{00000000-0005-0000-0000-0000CB3B0000}"/>
    <cellStyle name="Comma 22 6 2 3 7" xfId="20307" xr:uid="{00000000-0005-0000-0000-0000CC3B0000}"/>
    <cellStyle name="Comma 22 6 2 3 8" xfId="20308" xr:uid="{00000000-0005-0000-0000-0000CD3B0000}"/>
    <cellStyle name="Comma 22 6 2 4" xfId="20309" xr:uid="{00000000-0005-0000-0000-0000CE3B0000}"/>
    <cellStyle name="Comma 22 6 2 4 2" xfId="20310" xr:uid="{00000000-0005-0000-0000-0000CF3B0000}"/>
    <cellStyle name="Comma 22 6 2 4 2 2" xfId="20311" xr:uid="{00000000-0005-0000-0000-0000D03B0000}"/>
    <cellStyle name="Comma 22 6 2 4 2 2 2" xfId="20312" xr:uid="{00000000-0005-0000-0000-0000D13B0000}"/>
    <cellStyle name="Comma 22 6 2 4 2 3" xfId="20313" xr:uid="{00000000-0005-0000-0000-0000D23B0000}"/>
    <cellStyle name="Comma 22 6 2 4 2 4" xfId="20314" xr:uid="{00000000-0005-0000-0000-0000D33B0000}"/>
    <cellStyle name="Comma 22 6 2 4 2 5" xfId="20315" xr:uid="{00000000-0005-0000-0000-0000D43B0000}"/>
    <cellStyle name="Comma 22 6 2 4 3" xfId="20316" xr:uid="{00000000-0005-0000-0000-0000D53B0000}"/>
    <cellStyle name="Comma 22 6 2 4 3 2" xfId="20317" xr:uid="{00000000-0005-0000-0000-0000D63B0000}"/>
    <cellStyle name="Comma 22 6 2 4 4" xfId="20318" xr:uid="{00000000-0005-0000-0000-0000D73B0000}"/>
    <cellStyle name="Comma 22 6 2 4 5" xfId="20319" xr:uid="{00000000-0005-0000-0000-0000D83B0000}"/>
    <cellStyle name="Comma 22 6 2 4 6" xfId="20320" xr:uid="{00000000-0005-0000-0000-0000D93B0000}"/>
    <cellStyle name="Comma 22 6 2 5" xfId="20321" xr:uid="{00000000-0005-0000-0000-0000DA3B0000}"/>
    <cellStyle name="Comma 22 6 2 5 2" xfId="20322" xr:uid="{00000000-0005-0000-0000-0000DB3B0000}"/>
    <cellStyle name="Comma 22 6 2 5 2 2" xfId="20323" xr:uid="{00000000-0005-0000-0000-0000DC3B0000}"/>
    <cellStyle name="Comma 22 6 2 5 3" xfId="20324" xr:uid="{00000000-0005-0000-0000-0000DD3B0000}"/>
    <cellStyle name="Comma 22 6 2 5 4" xfId="20325" xr:uid="{00000000-0005-0000-0000-0000DE3B0000}"/>
    <cellStyle name="Comma 22 6 2 5 5" xfId="20326" xr:uid="{00000000-0005-0000-0000-0000DF3B0000}"/>
    <cellStyle name="Comma 22 6 2 6" xfId="20327" xr:uid="{00000000-0005-0000-0000-0000E03B0000}"/>
    <cellStyle name="Comma 22 6 2 6 2" xfId="20328" xr:uid="{00000000-0005-0000-0000-0000E13B0000}"/>
    <cellStyle name="Comma 22 6 2 6 2 2" xfId="20329" xr:uid="{00000000-0005-0000-0000-0000E23B0000}"/>
    <cellStyle name="Comma 22 6 2 6 3" xfId="20330" xr:uid="{00000000-0005-0000-0000-0000E33B0000}"/>
    <cellStyle name="Comma 22 6 2 6 4" xfId="20331" xr:uid="{00000000-0005-0000-0000-0000E43B0000}"/>
    <cellStyle name="Comma 22 6 2 6 5" xfId="20332" xr:uid="{00000000-0005-0000-0000-0000E53B0000}"/>
    <cellStyle name="Comma 22 6 2 7" xfId="20333" xr:uid="{00000000-0005-0000-0000-0000E63B0000}"/>
    <cellStyle name="Comma 22 6 2 7 2" xfId="20334" xr:uid="{00000000-0005-0000-0000-0000E73B0000}"/>
    <cellStyle name="Comma 22 6 2 7 2 2" xfId="20335" xr:uid="{00000000-0005-0000-0000-0000E83B0000}"/>
    <cellStyle name="Comma 22 6 2 7 3" xfId="20336" xr:uid="{00000000-0005-0000-0000-0000E93B0000}"/>
    <cellStyle name="Comma 22 6 2 7 4" xfId="20337" xr:uid="{00000000-0005-0000-0000-0000EA3B0000}"/>
    <cellStyle name="Comma 22 6 2 7 5" xfId="20338" xr:uid="{00000000-0005-0000-0000-0000EB3B0000}"/>
    <cellStyle name="Comma 22 6 2 8" xfId="20339" xr:uid="{00000000-0005-0000-0000-0000EC3B0000}"/>
    <cellStyle name="Comma 22 6 2 8 2" xfId="20340" xr:uid="{00000000-0005-0000-0000-0000ED3B0000}"/>
    <cellStyle name="Comma 22 6 2 9" xfId="20341" xr:uid="{00000000-0005-0000-0000-0000EE3B0000}"/>
    <cellStyle name="Comma 22 6 3" xfId="20342" xr:uid="{00000000-0005-0000-0000-0000EF3B0000}"/>
    <cellStyle name="Comma 22 6 3 2" xfId="20343" xr:uid="{00000000-0005-0000-0000-0000F03B0000}"/>
    <cellStyle name="Comma 22 6 3 2 2" xfId="20344" xr:uid="{00000000-0005-0000-0000-0000F13B0000}"/>
    <cellStyle name="Comma 22 6 3 2 2 2" xfId="20345" xr:uid="{00000000-0005-0000-0000-0000F23B0000}"/>
    <cellStyle name="Comma 22 6 3 2 3" xfId="20346" xr:uid="{00000000-0005-0000-0000-0000F33B0000}"/>
    <cellStyle name="Comma 22 6 3 2 4" xfId="20347" xr:uid="{00000000-0005-0000-0000-0000F43B0000}"/>
    <cellStyle name="Comma 22 6 3 2 5" xfId="20348" xr:uid="{00000000-0005-0000-0000-0000F53B0000}"/>
    <cellStyle name="Comma 22 6 3 3" xfId="20349" xr:uid="{00000000-0005-0000-0000-0000F63B0000}"/>
    <cellStyle name="Comma 22 6 3 3 2" xfId="20350" xr:uid="{00000000-0005-0000-0000-0000F73B0000}"/>
    <cellStyle name="Comma 22 6 3 3 2 2" xfId="20351" xr:uid="{00000000-0005-0000-0000-0000F83B0000}"/>
    <cellStyle name="Comma 22 6 3 3 3" xfId="20352" xr:uid="{00000000-0005-0000-0000-0000F93B0000}"/>
    <cellStyle name="Comma 22 6 3 3 4" xfId="20353" xr:uid="{00000000-0005-0000-0000-0000FA3B0000}"/>
    <cellStyle name="Comma 22 6 3 3 5" xfId="20354" xr:uid="{00000000-0005-0000-0000-0000FB3B0000}"/>
    <cellStyle name="Comma 22 6 3 4" xfId="20355" xr:uid="{00000000-0005-0000-0000-0000FC3B0000}"/>
    <cellStyle name="Comma 22 6 3 4 2" xfId="20356" xr:uid="{00000000-0005-0000-0000-0000FD3B0000}"/>
    <cellStyle name="Comma 22 6 3 4 2 2" xfId="20357" xr:uid="{00000000-0005-0000-0000-0000FE3B0000}"/>
    <cellStyle name="Comma 22 6 3 4 3" xfId="20358" xr:uid="{00000000-0005-0000-0000-0000FF3B0000}"/>
    <cellStyle name="Comma 22 6 3 4 4" xfId="20359" xr:uid="{00000000-0005-0000-0000-0000003C0000}"/>
    <cellStyle name="Comma 22 6 3 4 5" xfId="20360" xr:uid="{00000000-0005-0000-0000-0000013C0000}"/>
    <cellStyle name="Comma 22 6 3 5" xfId="20361" xr:uid="{00000000-0005-0000-0000-0000023C0000}"/>
    <cellStyle name="Comma 22 6 3 5 2" xfId="20362" xr:uid="{00000000-0005-0000-0000-0000033C0000}"/>
    <cellStyle name="Comma 22 6 3 6" xfId="20363" xr:uid="{00000000-0005-0000-0000-0000043C0000}"/>
    <cellStyle name="Comma 22 6 3 7" xfId="20364" xr:uid="{00000000-0005-0000-0000-0000053C0000}"/>
    <cellStyle name="Comma 22 6 3 8" xfId="20365" xr:uid="{00000000-0005-0000-0000-0000063C0000}"/>
    <cellStyle name="Comma 22 6 4" xfId="20366" xr:uid="{00000000-0005-0000-0000-0000073C0000}"/>
    <cellStyle name="Comma 22 6 4 2" xfId="20367" xr:uid="{00000000-0005-0000-0000-0000083C0000}"/>
    <cellStyle name="Comma 22 6 4 2 2" xfId="20368" xr:uid="{00000000-0005-0000-0000-0000093C0000}"/>
    <cellStyle name="Comma 22 6 4 2 2 2" xfId="20369" xr:uid="{00000000-0005-0000-0000-00000A3C0000}"/>
    <cellStyle name="Comma 22 6 4 2 3" xfId="20370" xr:uid="{00000000-0005-0000-0000-00000B3C0000}"/>
    <cellStyle name="Comma 22 6 4 2 4" xfId="20371" xr:uid="{00000000-0005-0000-0000-00000C3C0000}"/>
    <cellStyle name="Comma 22 6 4 2 5" xfId="20372" xr:uid="{00000000-0005-0000-0000-00000D3C0000}"/>
    <cellStyle name="Comma 22 6 4 3" xfId="20373" xr:uid="{00000000-0005-0000-0000-00000E3C0000}"/>
    <cellStyle name="Comma 22 6 4 3 2" xfId="20374" xr:uid="{00000000-0005-0000-0000-00000F3C0000}"/>
    <cellStyle name="Comma 22 6 4 3 2 2" xfId="20375" xr:uid="{00000000-0005-0000-0000-0000103C0000}"/>
    <cellStyle name="Comma 22 6 4 3 3" xfId="20376" xr:uid="{00000000-0005-0000-0000-0000113C0000}"/>
    <cellStyle name="Comma 22 6 4 3 4" xfId="20377" xr:uid="{00000000-0005-0000-0000-0000123C0000}"/>
    <cellStyle name="Comma 22 6 4 3 5" xfId="20378" xr:uid="{00000000-0005-0000-0000-0000133C0000}"/>
    <cellStyle name="Comma 22 6 4 4" xfId="20379" xr:uid="{00000000-0005-0000-0000-0000143C0000}"/>
    <cellStyle name="Comma 22 6 4 4 2" xfId="20380" xr:uid="{00000000-0005-0000-0000-0000153C0000}"/>
    <cellStyle name="Comma 22 6 4 4 2 2" xfId="20381" xr:uid="{00000000-0005-0000-0000-0000163C0000}"/>
    <cellStyle name="Comma 22 6 4 4 3" xfId="20382" xr:uid="{00000000-0005-0000-0000-0000173C0000}"/>
    <cellStyle name="Comma 22 6 4 4 4" xfId="20383" xr:uid="{00000000-0005-0000-0000-0000183C0000}"/>
    <cellStyle name="Comma 22 6 4 4 5" xfId="20384" xr:uid="{00000000-0005-0000-0000-0000193C0000}"/>
    <cellStyle name="Comma 22 6 4 5" xfId="20385" xr:uid="{00000000-0005-0000-0000-00001A3C0000}"/>
    <cellStyle name="Comma 22 6 4 5 2" xfId="20386" xr:uid="{00000000-0005-0000-0000-00001B3C0000}"/>
    <cellStyle name="Comma 22 6 4 6" xfId="20387" xr:uid="{00000000-0005-0000-0000-00001C3C0000}"/>
    <cellStyle name="Comma 22 6 4 7" xfId="20388" xr:uid="{00000000-0005-0000-0000-00001D3C0000}"/>
    <cellStyle name="Comma 22 6 4 8" xfId="20389" xr:uid="{00000000-0005-0000-0000-00001E3C0000}"/>
    <cellStyle name="Comma 22 6 5" xfId="20390" xr:uid="{00000000-0005-0000-0000-00001F3C0000}"/>
    <cellStyle name="Comma 22 6 5 2" xfId="20391" xr:uid="{00000000-0005-0000-0000-0000203C0000}"/>
    <cellStyle name="Comma 22 6 5 2 2" xfId="20392" xr:uid="{00000000-0005-0000-0000-0000213C0000}"/>
    <cellStyle name="Comma 22 6 5 2 2 2" xfId="20393" xr:uid="{00000000-0005-0000-0000-0000223C0000}"/>
    <cellStyle name="Comma 22 6 5 2 3" xfId="20394" xr:uid="{00000000-0005-0000-0000-0000233C0000}"/>
    <cellStyle name="Comma 22 6 5 2 4" xfId="20395" xr:uid="{00000000-0005-0000-0000-0000243C0000}"/>
    <cellStyle name="Comma 22 6 5 2 5" xfId="20396" xr:uid="{00000000-0005-0000-0000-0000253C0000}"/>
    <cellStyle name="Comma 22 6 5 3" xfId="20397" xr:uid="{00000000-0005-0000-0000-0000263C0000}"/>
    <cellStyle name="Comma 22 6 5 3 2" xfId="20398" xr:uid="{00000000-0005-0000-0000-0000273C0000}"/>
    <cellStyle name="Comma 22 6 5 4" xfId="20399" xr:uid="{00000000-0005-0000-0000-0000283C0000}"/>
    <cellStyle name="Comma 22 6 5 5" xfId="20400" xr:uid="{00000000-0005-0000-0000-0000293C0000}"/>
    <cellStyle name="Comma 22 6 5 6" xfId="20401" xr:uid="{00000000-0005-0000-0000-00002A3C0000}"/>
    <cellStyle name="Comma 22 6 6" xfId="20402" xr:uid="{00000000-0005-0000-0000-00002B3C0000}"/>
    <cellStyle name="Comma 22 6 6 2" xfId="20403" xr:uid="{00000000-0005-0000-0000-00002C3C0000}"/>
    <cellStyle name="Comma 22 6 6 2 2" xfId="20404" xr:uid="{00000000-0005-0000-0000-00002D3C0000}"/>
    <cellStyle name="Comma 22 6 6 3" xfId="20405" xr:uid="{00000000-0005-0000-0000-00002E3C0000}"/>
    <cellStyle name="Comma 22 6 6 4" xfId="20406" xr:uid="{00000000-0005-0000-0000-00002F3C0000}"/>
    <cellStyle name="Comma 22 6 6 5" xfId="20407" xr:uid="{00000000-0005-0000-0000-0000303C0000}"/>
    <cellStyle name="Comma 22 6 7" xfId="20408" xr:uid="{00000000-0005-0000-0000-0000313C0000}"/>
    <cellStyle name="Comma 22 6 7 2" xfId="20409" xr:uid="{00000000-0005-0000-0000-0000323C0000}"/>
    <cellStyle name="Comma 22 6 7 2 2" xfId="20410" xr:uid="{00000000-0005-0000-0000-0000333C0000}"/>
    <cellStyle name="Comma 22 6 7 3" xfId="20411" xr:uid="{00000000-0005-0000-0000-0000343C0000}"/>
    <cellStyle name="Comma 22 6 7 4" xfId="20412" xr:uid="{00000000-0005-0000-0000-0000353C0000}"/>
    <cellStyle name="Comma 22 6 7 5" xfId="20413" xr:uid="{00000000-0005-0000-0000-0000363C0000}"/>
    <cellStyle name="Comma 22 6 8" xfId="20414" xr:uid="{00000000-0005-0000-0000-0000373C0000}"/>
    <cellStyle name="Comma 22 6 8 2" xfId="20415" xr:uid="{00000000-0005-0000-0000-0000383C0000}"/>
    <cellStyle name="Comma 22 6 8 2 2" xfId="20416" xr:uid="{00000000-0005-0000-0000-0000393C0000}"/>
    <cellStyle name="Comma 22 6 8 3" xfId="20417" xr:uid="{00000000-0005-0000-0000-00003A3C0000}"/>
    <cellStyle name="Comma 22 6 8 4" xfId="20418" xr:uid="{00000000-0005-0000-0000-00003B3C0000}"/>
    <cellStyle name="Comma 22 6 8 5" xfId="20419" xr:uid="{00000000-0005-0000-0000-00003C3C0000}"/>
    <cellStyle name="Comma 22 6 9" xfId="20420" xr:uid="{00000000-0005-0000-0000-00003D3C0000}"/>
    <cellStyle name="Comma 22 6 9 2" xfId="20421" xr:uid="{00000000-0005-0000-0000-00003E3C0000}"/>
    <cellStyle name="Comma 22 7" xfId="2299" xr:uid="{00000000-0005-0000-0000-00003F3C0000}"/>
    <cellStyle name="Comma 22 7 10" xfId="20422" xr:uid="{00000000-0005-0000-0000-0000403C0000}"/>
    <cellStyle name="Comma 22 7 11" xfId="20423" xr:uid="{00000000-0005-0000-0000-0000413C0000}"/>
    <cellStyle name="Comma 22 7 12" xfId="20424" xr:uid="{00000000-0005-0000-0000-0000423C0000}"/>
    <cellStyle name="Comma 22 7 13" xfId="20425" xr:uid="{00000000-0005-0000-0000-0000433C0000}"/>
    <cellStyle name="Comma 22 7 14" xfId="20426" xr:uid="{00000000-0005-0000-0000-0000443C0000}"/>
    <cellStyle name="Comma 22 7 15" xfId="20427" xr:uid="{00000000-0005-0000-0000-0000453C0000}"/>
    <cellStyle name="Comma 22 7 2" xfId="2300" xr:uid="{00000000-0005-0000-0000-0000463C0000}"/>
    <cellStyle name="Comma 22 7 2 10" xfId="20428" xr:uid="{00000000-0005-0000-0000-0000473C0000}"/>
    <cellStyle name="Comma 22 7 2 11" xfId="20429" xr:uid="{00000000-0005-0000-0000-0000483C0000}"/>
    <cellStyle name="Comma 22 7 2 12" xfId="20430" xr:uid="{00000000-0005-0000-0000-0000493C0000}"/>
    <cellStyle name="Comma 22 7 2 13" xfId="20431" xr:uid="{00000000-0005-0000-0000-00004A3C0000}"/>
    <cellStyle name="Comma 22 7 2 14" xfId="20432" xr:uid="{00000000-0005-0000-0000-00004B3C0000}"/>
    <cellStyle name="Comma 22 7 2 2" xfId="20433" xr:uid="{00000000-0005-0000-0000-00004C3C0000}"/>
    <cellStyle name="Comma 22 7 2 2 2" xfId="20434" xr:uid="{00000000-0005-0000-0000-00004D3C0000}"/>
    <cellStyle name="Comma 22 7 2 2 2 2" xfId="20435" xr:uid="{00000000-0005-0000-0000-00004E3C0000}"/>
    <cellStyle name="Comma 22 7 2 2 2 2 2" xfId="20436" xr:uid="{00000000-0005-0000-0000-00004F3C0000}"/>
    <cellStyle name="Comma 22 7 2 2 2 3" xfId="20437" xr:uid="{00000000-0005-0000-0000-0000503C0000}"/>
    <cellStyle name="Comma 22 7 2 2 2 4" xfId="20438" xr:uid="{00000000-0005-0000-0000-0000513C0000}"/>
    <cellStyle name="Comma 22 7 2 2 2 5" xfId="20439" xr:uid="{00000000-0005-0000-0000-0000523C0000}"/>
    <cellStyle name="Comma 22 7 2 2 3" xfId="20440" xr:uid="{00000000-0005-0000-0000-0000533C0000}"/>
    <cellStyle name="Comma 22 7 2 2 3 2" xfId="20441" xr:uid="{00000000-0005-0000-0000-0000543C0000}"/>
    <cellStyle name="Comma 22 7 2 2 3 2 2" xfId="20442" xr:uid="{00000000-0005-0000-0000-0000553C0000}"/>
    <cellStyle name="Comma 22 7 2 2 3 3" xfId="20443" xr:uid="{00000000-0005-0000-0000-0000563C0000}"/>
    <cellStyle name="Comma 22 7 2 2 3 4" xfId="20444" xr:uid="{00000000-0005-0000-0000-0000573C0000}"/>
    <cellStyle name="Comma 22 7 2 2 3 5" xfId="20445" xr:uid="{00000000-0005-0000-0000-0000583C0000}"/>
    <cellStyle name="Comma 22 7 2 2 4" xfId="20446" xr:uid="{00000000-0005-0000-0000-0000593C0000}"/>
    <cellStyle name="Comma 22 7 2 2 4 2" xfId="20447" xr:uid="{00000000-0005-0000-0000-00005A3C0000}"/>
    <cellStyle name="Comma 22 7 2 2 4 2 2" xfId="20448" xr:uid="{00000000-0005-0000-0000-00005B3C0000}"/>
    <cellStyle name="Comma 22 7 2 2 4 3" xfId="20449" xr:uid="{00000000-0005-0000-0000-00005C3C0000}"/>
    <cellStyle name="Comma 22 7 2 2 4 4" xfId="20450" xr:uid="{00000000-0005-0000-0000-00005D3C0000}"/>
    <cellStyle name="Comma 22 7 2 2 4 5" xfId="20451" xr:uid="{00000000-0005-0000-0000-00005E3C0000}"/>
    <cellStyle name="Comma 22 7 2 2 5" xfId="20452" xr:uid="{00000000-0005-0000-0000-00005F3C0000}"/>
    <cellStyle name="Comma 22 7 2 2 5 2" xfId="20453" xr:uid="{00000000-0005-0000-0000-0000603C0000}"/>
    <cellStyle name="Comma 22 7 2 2 6" xfId="20454" xr:uid="{00000000-0005-0000-0000-0000613C0000}"/>
    <cellStyle name="Comma 22 7 2 2 7" xfId="20455" xr:uid="{00000000-0005-0000-0000-0000623C0000}"/>
    <cellStyle name="Comma 22 7 2 2 8" xfId="20456" xr:uid="{00000000-0005-0000-0000-0000633C0000}"/>
    <cellStyle name="Comma 22 7 2 3" xfId="20457" xr:uid="{00000000-0005-0000-0000-0000643C0000}"/>
    <cellStyle name="Comma 22 7 2 3 2" xfId="20458" xr:uid="{00000000-0005-0000-0000-0000653C0000}"/>
    <cellStyle name="Comma 22 7 2 3 2 2" xfId="20459" xr:uid="{00000000-0005-0000-0000-0000663C0000}"/>
    <cellStyle name="Comma 22 7 2 3 2 2 2" xfId="20460" xr:uid="{00000000-0005-0000-0000-0000673C0000}"/>
    <cellStyle name="Comma 22 7 2 3 2 3" xfId="20461" xr:uid="{00000000-0005-0000-0000-0000683C0000}"/>
    <cellStyle name="Comma 22 7 2 3 2 4" xfId="20462" xr:uid="{00000000-0005-0000-0000-0000693C0000}"/>
    <cellStyle name="Comma 22 7 2 3 2 5" xfId="20463" xr:uid="{00000000-0005-0000-0000-00006A3C0000}"/>
    <cellStyle name="Comma 22 7 2 3 3" xfId="20464" xr:uid="{00000000-0005-0000-0000-00006B3C0000}"/>
    <cellStyle name="Comma 22 7 2 3 3 2" xfId="20465" xr:uid="{00000000-0005-0000-0000-00006C3C0000}"/>
    <cellStyle name="Comma 22 7 2 3 3 2 2" xfId="20466" xr:uid="{00000000-0005-0000-0000-00006D3C0000}"/>
    <cellStyle name="Comma 22 7 2 3 3 3" xfId="20467" xr:uid="{00000000-0005-0000-0000-00006E3C0000}"/>
    <cellStyle name="Comma 22 7 2 3 3 4" xfId="20468" xr:uid="{00000000-0005-0000-0000-00006F3C0000}"/>
    <cellStyle name="Comma 22 7 2 3 3 5" xfId="20469" xr:uid="{00000000-0005-0000-0000-0000703C0000}"/>
    <cellStyle name="Comma 22 7 2 3 4" xfId="20470" xr:uid="{00000000-0005-0000-0000-0000713C0000}"/>
    <cellStyle name="Comma 22 7 2 3 4 2" xfId="20471" xr:uid="{00000000-0005-0000-0000-0000723C0000}"/>
    <cellStyle name="Comma 22 7 2 3 4 2 2" xfId="20472" xr:uid="{00000000-0005-0000-0000-0000733C0000}"/>
    <cellStyle name="Comma 22 7 2 3 4 3" xfId="20473" xr:uid="{00000000-0005-0000-0000-0000743C0000}"/>
    <cellStyle name="Comma 22 7 2 3 4 4" xfId="20474" xr:uid="{00000000-0005-0000-0000-0000753C0000}"/>
    <cellStyle name="Comma 22 7 2 3 4 5" xfId="20475" xr:uid="{00000000-0005-0000-0000-0000763C0000}"/>
    <cellStyle name="Comma 22 7 2 3 5" xfId="20476" xr:uid="{00000000-0005-0000-0000-0000773C0000}"/>
    <cellStyle name="Comma 22 7 2 3 5 2" xfId="20477" xr:uid="{00000000-0005-0000-0000-0000783C0000}"/>
    <cellStyle name="Comma 22 7 2 3 6" xfId="20478" xr:uid="{00000000-0005-0000-0000-0000793C0000}"/>
    <cellStyle name="Comma 22 7 2 3 7" xfId="20479" xr:uid="{00000000-0005-0000-0000-00007A3C0000}"/>
    <cellStyle name="Comma 22 7 2 3 8" xfId="20480" xr:uid="{00000000-0005-0000-0000-00007B3C0000}"/>
    <cellStyle name="Comma 22 7 2 4" xfId="20481" xr:uid="{00000000-0005-0000-0000-00007C3C0000}"/>
    <cellStyle name="Comma 22 7 2 4 2" xfId="20482" xr:uid="{00000000-0005-0000-0000-00007D3C0000}"/>
    <cellStyle name="Comma 22 7 2 4 2 2" xfId="20483" xr:uid="{00000000-0005-0000-0000-00007E3C0000}"/>
    <cellStyle name="Comma 22 7 2 4 2 2 2" xfId="20484" xr:uid="{00000000-0005-0000-0000-00007F3C0000}"/>
    <cellStyle name="Comma 22 7 2 4 2 3" xfId="20485" xr:uid="{00000000-0005-0000-0000-0000803C0000}"/>
    <cellStyle name="Comma 22 7 2 4 2 4" xfId="20486" xr:uid="{00000000-0005-0000-0000-0000813C0000}"/>
    <cellStyle name="Comma 22 7 2 4 2 5" xfId="20487" xr:uid="{00000000-0005-0000-0000-0000823C0000}"/>
    <cellStyle name="Comma 22 7 2 4 3" xfId="20488" xr:uid="{00000000-0005-0000-0000-0000833C0000}"/>
    <cellStyle name="Comma 22 7 2 4 3 2" xfId="20489" xr:uid="{00000000-0005-0000-0000-0000843C0000}"/>
    <cellStyle name="Comma 22 7 2 4 4" xfId="20490" xr:uid="{00000000-0005-0000-0000-0000853C0000}"/>
    <cellStyle name="Comma 22 7 2 4 5" xfId="20491" xr:uid="{00000000-0005-0000-0000-0000863C0000}"/>
    <cellStyle name="Comma 22 7 2 4 6" xfId="20492" xr:uid="{00000000-0005-0000-0000-0000873C0000}"/>
    <cellStyle name="Comma 22 7 2 5" xfId="20493" xr:uid="{00000000-0005-0000-0000-0000883C0000}"/>
    <cellStyle name="Comma 22 7 2 5 2" xfId="20494" xr:uid="{00000000-0005-0000-0000-0000893C0000}"/>
    <cellStyle name="Comma 22 7 2 5 2 2" xfId="20495" xr:uid="{00000000-0005-0000-0000-00008A3C0000}"/>
    <cellStyle name="Comma 22 7 2 5 3" xfId="20496" xr:uid="{00000000-0005-0000-0000-00008B3C0000}"/>
    <cellStyle name="Comma 22 7 2 5 4" xfId="20497" xr:uid="{00000000-0005-0000-0000-00008C3C0000}"/>
    <cellStyle name="Comma 22 7 2 5 5" xfId="20498" xr:uid="{00000000-0005-0000-0000-00008D3C0000}"/>
    <cellStyle name="Comma 22 7 2 6" xfId="20499" xr:uid="{00000000-0005-0000-0000-00008E3C0000}"/>
    <cellStyle name="Comma 22 7 2 6 2" xfId="20500" xr:uid="{00000000-0005-0000-0000-00008F3C0000}"/>
    <cellStyle name="Comma 22 7 2 6 2 2" xfId="20501" xr:uid="{00000000-0005-0000-0000-0000903C0000}"/>
    <cellStyle name="Comma 22 7 2 6 3" xfId="20502" xr:uid="{00000000-0005-0000-0000-0000913C0000}"/>
    <cellStyle name="Comma 22 7 2 6 4" xfId="20503" xr:uid="{00000000-0005-0000-0000-0000923C0000}"/>
    <cellStyle name="Comma 22 7 2 6 5" xfId="20504" xr:uid="{00000000-0005-0000-0000-0000933C0000}"/>
    <cellStyle name="Comma 22 7 2 7" xfId="20505" xr:uid="{00000000-0005-0000-0000-0000943C0000}"/>
    <cellStyle name="Comma 22 7 2 7 2" xfId="20506" xr:uid="{00000000-0005-0000-0000-0000953C0000}"/>
    <cellStyle name="Comma 22 7 2 7 2 2" xfId="20507" xr:uid="{00000000-0005-0000-0000-0000963C0000}"/>
    <cellStyle name="Comma 22 7 2 7 3" xfId="20508" xr:uid="{00000000-0005-0000-0000-0000973C0000}"/>
    <cellStyle name="Comma 22 7 2 7 4" xfId="20509" xr:uid="{00000000-0005-0000-0000-0000983C0000}"/>
    <cellStyle name="Comma 22 7 2 7 5" xfId="20510" xr:uid="{00000000-0005-0000-0000-0000993C0000}"/>
    <cellStyle name="Comma 22 7 2 8" xfId="20511" xr:uid="{00000000-0005-0000-0000-00009A3C0000}"/>
    <cellStyle name="Comma 22 7 2 8 2" xfId="20512" xr:uid="{00000000-0005-0000-0000-00009B3C0000}"/>
    <cellStyle name="Comma 22 7 2 9" xfId="20513" xr:uid="{00000000-0005-0000-0000-00009C3C0000}"/>
    <cellStyle name="Comma 22 7 3" xfId="20514" xr:uid="{00000000-0005-0000-0000-00009D3C0000}"/>
    <cellStyle name="Comma 22 7 3 2" xfId="20515" xr:uid="{00000000-0005-0000-0000-00009E3C0000}"/>
    <cellStyle name="Comma 22 7 3 2 2" xfId="20516" xr:uid="{00000000-0005-0000-0000-00009F3C0000}"/>
    <cellStyle name="Comma 22 7 3 2 2 2" xfId="20517" xr:uid="{00000000-0005-0000-0000-0000A03C0000}"/>
    <cellStyle name="Comma 22 7 3 2 3" xfId="20518" xr:uid="{00000000-0005-0000-0000-0000A13C0000}"/>
    <cellStyle name="Comma 22 7 3 2 4" xfId="20519" xr:uid="{00000000-0005-0000-0000-0000A23C0000}"/>
    <cellStyle name="Comma 22 7 3 2 5" xfId="20520" xr:uid="{00000000-0005-0000-0000-0000A33C0000}"/>
    <cellStyle name="Comma 22 7 3 3" xfId="20521" xr:uid="{00000000-0005-0000-0000-0000A43C0000}"/>
    <cellStyle name="Comma 22 7 3 3 2" xfId="20522" xr:uid="{00000000-0005-0000-0000-0000A53C0000}"/>
    <cellStyle name="Comma 22 7 3 3 2 2" xfId="20523" xr:uid="{00000000-0005-0000-0000-0000A63C0000}"/>
    <cellStyle name="Comma 22 7 3 3 3" xfId="20524" xr:uid="{00000000-0005-0000-0000-0000A73C0000}"/>
    <cellStyle name="Comma 22 7 3 3 4" xfId="20525" xr:uid="{00000000-0005-0000-0000-0000A83C0000}"/>
    <cellStyle name="Comma 22 7 3 3 5" xfId="20526" xr:uid="{00000000-0005-0000-0000-0000A93C0000}"/>
    <cellStyle name="Comma 22 7 3 4" xfId="20527" xr:uid="{00000000-0005-0000-0000-0000AA3C0000}"/>
    <cellStyle name="Comma 22 7 3 4 2" xfId="20528" xr:uid="{00000000-0005-0000-0000-0000AB3C0000}"/>
    <cellStyle name="Comma 22 7 3 4 2 2" xfId="20529" xr:uid="{00000000-0005-0000-0000-0000AC3C0000}"/>
    <cellStyle name="Comma 22 7 3 4 3" xfId="20530" xr:uid="{00000000-0005-0000-0000-0000AD3C0000}"/>
    <cellStyle name="Comma 22 7 3 4 4" xfId="20531" xr:uid="{00000000-0005-0000-0000-0000AE3C0000}"/>
    <cellStyle name="Comma 22 7 3 4 5" xfId="20532" xr:uid="{00000000-0005-0000-0000-0000AF3C0000}"/>
    <cellStyle name="Comma 22 7 3 5" xfId="20533" xr:uid="{00000000-0005-0000-0000-0000B03C0000}"/>
    <cellStyle name="Comma 22 7 3 5 2" xfId="20534" xr:uid="{00000000-0005-0000-0000-0000B13C0000}"/>
    <cellStyle name="Comma 22 7 3 6" xfId="20535" xr:uid="{00000000-0005-0000-0000-0000B23C0000}"/>
    <cellStyle name="Comma 22 7 3 7" xfId="20536" xr:uid="{00000000-0005-0000-0000-0000B33C0000}"/>
    <cellStyle name="Comma 22 7 3 8" xfId="20537" xr:uid="{00000000-0005-0000-0000-0000B43C0000}"/>
    <cellStyle name="Comma 22 7 4" xfId="20538" xr:uid="{00000000-0005-0000-0000-0000B53C0000}"/>
    <cellStyle name="Comma 22 7 4 2" xfId="20539" xr:uid="{00000000-0005-0000-0000-0000B63C0000}"/>
    <cellStyle name="Comma 22 7 4 2 2" xfId="20540" xr:uid="{00000000-0005-0000-0000-0000B73C0000}"/>
    <cellStyle name="Comma 22 7 4 2 2 2" xfId="20541" xr:uid="{00000000-0005-0000-0000-0000B83C0000}"/>
    <cellStyle name="Comma 22 7 4 2 3" xfId="20542" xr:uid="{00000000-0005-0000-0000-0000B93C0000}"/>
    <cellStyle name="Comma 22 7 4 2 4" xfId="20543" xr:uid="{00000000-0005-0000-0000-0000BA3C0000}"/>
    <cellStyle name="Comma 22 7 4 2 5" xfId="20544" xr:uid="{00000000-0005-0000-0000-0000BB3C0000}"/>
    <cellStyle name="Comma 22 7 4 3" xfId="20545" xr:uid="{00000000-0005-0000-0000-0000BC3C0000}"/>
    <cellStyle name="Comma 22 7 4 3 2" xfId="20546" xr:uid="{00000000-0005-0000-0000-0000BD3C0000}"/>
    <cellStyle name="Comma 22 7 4 3 2 2" xfId="20547" xr:uid="{00000000-0005-0000-0000-0000BE3C0000}"/>
    <cellStyle name="Comma 22 7 4 3 3" xfId="20548" xr:uid="{00000000-0005-0000-0000-0000BF3C0000}"/>
    <cellStyle name="Comma 22 7 4 3 4" xfId="20549" xr:uid="{00000000-0005-0000-0000-0000C03C0000}"/>
    <cellStyle name="Comma 22 7 4 3 5" xfId="20550" xr:uid="{00000000-0005-0000-0000-0000C13C0000}"/>
    <cellStyle name="Comma 22 7 4 4" xfId="20551" xr:uid="{00000000-0005-0000-0000-0000C23C0000}"/>
    <cellStyle name="Comma 22 7 4 4 2" xfId="20552" xr:uid="{00000000-0005-0000-0000-0000C33C0000}"/>
    <cellStyle name="Comma 22 7 4 4 2 2" xfId="20553" xr:uid="{00000000-0005-0000-0000-0000C43C0000}"/>
    <cellStyle name="Comma 22 7 4 4 3" xfId="20554" xr:uid="{00000000-0005-0000-0000-0000C53C0000}"/>
    <cellStyle name="Comma 22 7 4 4 4" xfId="20555" xr:uid="{00000000-0005-0000-0000-0000C63C0000}"/>
    <cellStyle name="Comma 22 7 4 4 5" xfId="20556" xr:uid="{00000000-0005-0000-0000-0000C73C0000}"/>
    <cellStyle name="Comma 22 7 4 5" xfId="20557" xr:uid="{00000000-0005-0000-0000-0000C83C0000}"/>
    <cellStyle name="Comma 22 7 4 5 2" xfId="20558" xr:uid="{00000000-0005-0000-0000-0000C93C0000}"/>
    <cellStyle name="Comma 22 7 4 6" xfId="20559" xr:uid="{00000000-0005-0000-0000-0000CA3C0000}"/>
    <cellStyle name="Comma 22 7 4 7" xfId="20560" xr:uid="{00000000-0005-0000-0000-0000CB3C0000}"/>
    <cellStyle name="Comma 22 7 4 8" xfId="20561" xr:uid="{00000000-0005-0000-0000-0000CC3C0000}"/>
    <cellStyle name="Comma 22 7 5" xfId="20562" xr:uid="{00000000-0005-0000-0000-0000CD3C0000}"/>
    <cellStyle name="Comma 22 7 5 2" xfId="20563" xr:uid="{00000000-0005-0000-0000-0000CE3C0000}"/>
    <cellStyle name="Comma 22 7 5 2 2" xfId="20564" xr:uid="{00000000-0005-0000-0000-0000CF3C0000}"/>
    <cellStyle name="Comma 22 7 5 2 2 2" xfId="20565" xr:uid="{00000000-0005-0000-0000-0000D03C0000}"/>
    <cellStyle name="Comma 22 7 5 2 3" xfId="20566" xr:uid="{00000000-0005-0000-0000-0000D13C0000}"/>
    <cellStyle name="Comma 22 7 5 2 4" xfId="20567" xr:uid="{00000000-0005-0000-0000-0000D23C0000}"/>
    <cellStyle name="Comma 22 7 5 2 5" xfId="20568" xr:uid="{00000000-0005-0000-0000-0000D33C0000}"/>
    <cellStyle name="Comma 22 7 5 3" xfId="20569" xr:uid="{00000000-0005-0000-0000-0000D43C0000}"/>
    <cellStyle name="Comma 22 7 5 3 2" xfId="20570" xr:uid="{00000000-0005-0000-0000-0000D53C0000}"/>
    <cellStyle name="Comma 22 7 5 4" xfId="20571" xr:uid="{00000000-0005-0000-0000-0000D63C0000}"/>
    <cellStyle name="Comma 22 7 5 5" xfId="20572" xr:uid="{00000000-0005-0000-0000-0000D73C0000}"/>
    <cellStyle name="Comma 22 7 5 6" xfId="20573" xr:uid="{00000000-0005-0000-0000-0000D83C0000}"/>
    <cellStyle name="Comma 22 7 6" xfId="20574" xr:uid="{00000000-0005-0000-0000-0000D93C0000}"/>
    <cellStyle name="Comma 22 7 6 2" xfId="20575" xr:uid="{00000000-0005-0000-0000-0000DA3C0000}"/>
    <cellStyle name="Comma 22 7 6 2 2" xfId="20576" xr:uid="{00000000-0005-0000-0000-0000DB3C0000}"/>
    <cellStyle name="Comma 22 7 6 3" xfId="20577" xr:uid="{00000000-0005-0000-0000-0000DC3C0000}"/>
    <cellStyle name="Comma 22 7 6 4" xfId="20578" xr:uid="{00000000-0005-0000-0000-0000DD3C0000}"/>
    <cellStyle name="Comma 22 7 6 5" xfId="20579" xr:uid="{00000000-0005-0000-0000-0000DE3C0000}"/>
    <cellStyle name="Comma 22 7 7" xfId="20580" xr:uid="{00000000-0005-0000-0000-0000DF3C0000}"/>
    <cellStyle name="Comma 22 7 7 2" xfId="20581" xr:uid="{00000000-0005-0000-0000-0000E03C0000}"/>
    <cellStyle name="Comma 22 7 7 2 2" xfId="20582" xr:uid="{00000000-0005-0000-0000-0000E13C0000}"/>
    <cellStyle name="Comma 22 7 7 3" xfId="20583" xr:uid="{00000000-0005-0000-0000-0000E23C0000}"/>
    <cellStyle name="Comma 22 7 7 4" xfId="20584" xr:uid="{00000000-0005-0000-0000-0000E33C0000}"/>
    <cellStyle name="Comma 22 7 7 5" xfId="20585" xr:uid="{00000000-0005-0000-0000-0000E43C0000}"/>
    <cellStyle name="Comma 22 7 8" xfId="20586" xr:uid="{00000000-0005-0000-0000-0000E53C0000}"/>
    <cellStyle name="Comma 22 7 8 2" xfId="20587" xr:uid="{00000000-0005-0000-0000-0000E63C0000}"/>
    <cellStyle name="Comma 22 7 8 2 2" xfId="20588" xr:uid="{00000000-0005-0000-0000-0000E73C0000}"/>
    <cellStyle name="Comma 22 7 8 3" xfId="20589" xr:uid="{00000000-0005-0000-0000-0000E83C0000}"/>
    <cellStyle name="Comma 22 7 8 4" xfId="20590" xr:uid="{00000000-0005-0000-0000-0000E93C0000}"/>
    <cellStyle name="Comma 22 7 8 5" xfId="20591" xr:uid="{00000000-0005-0000-0000-0000EA3C0000}"/>
    <cellStyle name="Comma 22 7 9" xfId="20592" xr:uid="{00000000-0005-0000-0000-0000EB3C0000}"/>
    <cellStyle name="Comma 22 7 9 2" xfId="20593" xr:uid="{00000000-0005-0000-0000-0000EC3C0000}"/>
    <cellStyle name="Comma 22 8" xfId="2301" xr:uid="{00000000-0005-0000-0000-0000ED3C0000}"/>
    <cellStyle name="Comma 22 8 10" xfId="20594" xr:uid="{00000000-0005-0000-0000-0000EE3C0000}"/>
    <cellStyle name="Comma 22 8 11" xfId="20595" xr:uid="{00000000-0005-0000-0000-0000EF3C0000}"/>
    <cellStyle name="Comma 22 8 12" xfId="20596" xr:uid="{00000000-0005-0000-0000-0000F03C0000}"/>
    <cellStyle name="Comma 22 8 13" xfId="20597" xr:uid="{00000000-0005-0000-0000-0000F13C0000}"/>
    <cellStyle name="Comma 22 8 14" xfId="20598" xr:uid="{00000000-0005-0000-0000-0000F23C0000}"/>
    <cellStyle name="Comma 22 8 2" xfId="20599" xr:uid="{00000000-0005-0000-0000-0000F33C0000}"/>
    <cellStyle name="Comma 22 8 2 2" xfId="20600" xr:uid="{00000000-0005-0000-0000-0000F43C0000}"/>
    <cellStyle name="Comma 22 8 2 2 2" xfId="20601" xr:uid="{00000000-0005-0000-0000-0000F53C0000}"/>
    <cellStyle name="Comma 22 8 2 2 2 2" xfId="20602" xr:uid="{00000000-0005-0000-0000-0000F63C0000}"/>
    <cellStyle name="Comma 22 8 2 2 3" xfId="20603" xr:uid="{00000000-0005-0000-0000-0000F73C0000}"/>
    <cellStyle name="Comma 22 8 2 2 4" xfId="20604" xr:uid="{00000000-0005-0000-0000-0000F83C0000}"/>
    <cellStyle name="Comma 22 8 2 2 5" xfId="20605" xr:uid="{00000000-0005-0000-0000-0000F93C0000}"/>
    <cellStyle name="Comma 22 8 2 3" xfId="20606" xr:uid="{00000000-0005-0000-0000-0000FA3C0000}"/>
    <cellStyle name="Comma 22 8 2 3 2" xfId="20607" xr:uid="{00000000-0005-0000-0000-0000FB3C0000}"/>
    <cellStyle name="Comma 22 8 2 3 2 2" xfId="20608" xr:uid="{00000000-0005-0000-0000-0000FC3C0000}"/>
    <cellStyle name="Comma 22 8 2 3 3" xfId="20609" xr:uid="{00000000-0005-0000-0000-0000FD3C0000}"/>
    <cellStyle name="Comma 22 8 2 3 4" xfId="20610" xr:uid="{00000000-0005-0000-0000-0000FE3C0000}"/>
    <cellStyle name="Comma 22 8 2 3 5" xfId="20611" xr:uid="{00000000-0005-0000-0000-0000FF3C0000}"/>
    <cellStyle name="Comma 22 8 2 4" xfId="20612" xr:uid="{00000000-0005-0000-0000-0000003D0000}"/>
    <cellStyle name="Comma 22 8 2 4 2" xfId="20613" xr:uid="{00000000-0005-0000-0000-0000013D0000}"/>
    <cellStyle name="Comma 22 8 2 4 2 2" xfId="20614" xr:uid="{00000000-0005-0000-0000-0000023D0000}"/>
    <cellStyle name="Comma 22 8 2 4 3" xfId="20615" xr:uid="{00000000-0005-0000-0000-0000033D0000}"/>
    <cellStyle name="Comma 22 8 2 4 4" xfId="20616" xr:uid="{00000000-0005-0000-0000-0000043D0000}"/>
    <cellStyle name="Comma 22 8 2 4 5" xfId="20617" xr:uid="{00000000-0005-0000-0000-0000053D0000}"/>
    <cellStyle name="Comma 22 8 2 5" xfId="20618" xr:uid="{00000000-0005-0000-0000-0000063D0000}"/>
    <cellStyle name="Comma 22 8 2 5 2" xfId="20619" xr:uid="{00000000-0005-0000-0000-0000073D0000}"/>
    <cellStyle name="Comma 22 8 2 6" xfId="20620" xr:uid="{00000000-0005-0000-0000-0000083D0000}"/>
    <cellStyle name="Comma 22 8 2 7" xfId="20621" xr:uid="{00000000-0005-0000-0000-0000093D0000}"/>
    <cellStyle name="Comma 22 8 2 8" xfId="20622" xr:uid="{00000000-0005-0000-0000-00000A3D0000}"/>
    <cellStyle name="Comma 22 8 3" xfId="20623" xr:uid="{00000000-0005-0000-0000-00000B3D0000}"/>
    <cellStyle name="Comma 22 8 3 2" xfId="20624" xr:uid="{00000000-0005-0000-0000-00000C3D0000}"/>
    <cellStyle name="Comma 22 8 3 2 2" xfId="20625" xr:uid="{00000000-0005-0000-0000-00000D3D0000}"/>
    <cellStyle name="Comma 22 8 3 2 2 2" xfId="20626" xr:uid="{00000000-0005-0000-0000-00000E3D0000}"/>
    <cellStyle name="Comma 22 8 3 2 3" xfId="20627" xr:uid="{00000000-0005-0000-0000-00000F3D0000}"/>
    <cellStyle name="Comma 22 8 3 2 4" xfId="20628" xr:uid="{00000000-0005-0000-0000-0000103D0000}"/>
    <cellStyle name="Comma 22 8 3 2 5" xfId="20629" xr:uid="{00000000-0005-0000-0000-0000113D0000}"/>
    <cellStyle name="Comma 22 8 3 3" xfId="20630" xr:uid="{00000000-0005-0000-0000-0000123D0000}"/>
    <cellStyle name="Comma 22 8 3 3 2" xfId="20631" xr:uid="{00000000-0005-0000-0000-0000133D0000}"/>
    <cellStyle name="Comma 22 8 3 3 2 2" xfId="20632" xr:uid="{00000000-0005-0000-0000-0000143D0000}"/>
    <cellStyle name="Comma 22 8 3 3 3" xfId="20633" xr:uid="{00000000-0005-0000-0000-0000153D0000}"/>
    <cellStyle name="Comma 22 8 3 3 4" xfId="20634" xr:uid="{00000000-0005-0000-0000-0000163D0000}"/>
    <cellStyle name="Comma 22 8 3 3 5" xfId="20635" xr:uid="{00000000-0005-0000-0000-0000173D0000}"/>
    <cellStyle name="Comma 22 8 3 4" xfId="20636" xr:uid="{00000000-0005-0000-0000-0000183D0000}"/>
    <cellStyle name="Comma 22 8 3 4 2" xfId="20637" xr:uid="{00000000-0005-0000-0000-0000193D0000}"/>
    <cellStyle name="Comma 22 8 3 4 2 2" xfId="20638" xr:uid="{00000000-0005-0000-0000-00001A3D0000}"/>
    <cellStyle name="Comma 22 8 3 4 3" xfId="20639" xr:uid="{00000000-0005-0000-0000-00001B3D0000}"/>
    <cellStyle name="Comma 22 8 3 4 4" xfId="20640" xr:uid="{00000000-0005-0000-0000-00001C3D0000}"/>
    <cellStyle name="Comma 22 8 3 4 5" xfId="20641" xr:uid="{00000000-0005-0000-0000-00001D3D0000}"/>
    <cellStyle name="Comma 22 8 3 5" xfId="20642" xr:uid="{00000000-0005-0000-0000-00001E3D0000}"/>
    <cellStyle name="Comma 22 8 3 5 2" xfId="20643" xr:uid="{00000000-0005-0000-0000-00001F3D0000}"/>
    <cellStyle name="Comma 22 8 3 6" xfId="20644" xr:uid="{00000000-0005-0000-0000-0000203D0000}"/>
    <cellStyle name="Comma 22 8 3 7" xfId="20645" xr:uid="{00000000-0005-0000-0000-0000213D0000}"/>
    <cellStyle name="Comma 22 8 3 8" xfId="20646" xr:uid="{00000000-0005-0000-0000-0000223D0000}"/>
    <cellStyle name="Comma 22 8 4" xfId="20647" xr:uid="{00000000-0005-0000-0000-0000233D0000}"/>
    <cellStyle name="Comma 22 8 4 2" xfId="20648" xr:uid="{00000000-0005-0000-0000-0000243D0000}"/>
    <cellStyle name="Comma 22 8 4 2 2" xfId="20649" xr:uid="{00000000-0005-0000-0000-0000253D0000}"/>
    <cellStyle name="Comma 22 8 4 2 2 2" xfId="20650" xr:uid="{00000000-0005-0000-0000-0000263D0000}"/>
    <cellStyle name="Comma 22 8 4 2 3" xfId="20651" xr:uid="{00000000-0005-0000-0000-0000273D0000}"/>
    <cellStyle name="Comma 22 8 4 2 4" xfId="20652" xr:uid="{00000000-0005-0000-0000-0000283D0000}"/>
    <cellStyle name="Comma 22 8 4 2 5" xfId="20653" xr:uid="{00000000-0005-0000-0000-0000293D0000}"/>
    <cellStyle name="Comma 22 8 4 3" xfId="20654" xr:uid="{00000000-0005-0000-0000-00002A3D0000}"/>
    <cellStyle name="Comma 22 8 4 3 2" xfId="20655" xr:uid="{00000000-0005-0000-0000-00002B3D0000}"/>
    <cellStyle name="Comma 22 8 4 4" xfId="20656" xr:uid="{00000000-0005-0000-0000-00002C3D0000}"/>
    <cellStyle name="Comma 22 8 4 5" xfId="20657" xr:uid="{00000000-0005-0000-0000-00002D3D0000}"/>
    <cellStyle name="Comma 22 8 4 6" xfId="20658" xr:uid="{00000000-0005-0000-0000-00002E3D0000}"/>
    <cellStyle name="Comma 22 8 5" xfId="20659" xr:uid="{00000000-0005-0000-0000-00002F3D0000}"/>
    <cellStyle name="Comma 22 8 5 2" xfId="20660" xr:uid="{00000000-0005-0000-0000-0000303D0000}"/>
    <cellStyle name="Comma 22 8 5 2 2" xfId="20661" xr:uid="{00000000-0005-0000-0000-0000313D0000}"/>
    <cellStyle name="Comma 22 8 5 3" xfId="20662" xr:uid="{00000000-0005-0000-0000-0000323D0000}"/>
    <cellStyle name="Comma 22 8 5 4" xfId="20663" xr:uid="{00000000-0005-0000-0000-0000333D0000}"/>
    <cellStyle name="Comma 22 8 5 5" xfId="20664" xr:uid="{00000000-0005-0000-0000-0000343D0000}"/>
    <cellStyle name="Comma 22 8 6" xfId="20665" xr:uid="{00000000-0005-0000-0000-0000353D0000}"/>
    <cellStyle name="Comma 22 8 6 2" xfId="20666" xr:uid="{00000000-0005-0000-0000-0000363D0000}"/>
    <cellStyle name="Comma 22 8 6 2 2" xfId="20667" xr:uid="{00000000-0005-0000-0000-0000373D0000}"/>
    <cellStyle name="Comma 22 8 6 3" xfId="20668" xr:uid="{00000000-0005-0000-0000-0000383D0000}"/>
    <cellStyle name="Comma 22 8 6 4" xfId="20669" xr:uid="{00000000-0005-0000-0000-0000393D0000}"/>
    <cellStyle name="Comma 22 8 6 5" xfId="20670" xr:uid="{00000000-0005-0000-0000-00003A3D0000}"/>
    <cellStyle name="Comma 22 8 7" xfId="20671" xr:uid="{00000000-0005-0000-0000-00003B3D0000}"/>
    <cellStyle name="Comma 22 8 7 2" xfId="20672" xr:uid="{00000000-0005-0000-0000-00003C3D0000}"/>
    <cellStyle name="Comma 22 8 7 2 2" xfId="20673" xr:uid="{00000000-0005-0000-0000-00003D3D0000}"/>
    <cellStyle name="Comma 22 8 7 3" xfId="20674" xr:uid="{00000000-0005-0000-0000-00003E3D0000}"/>
    <cellStyle name="Comma 22 8 7 4" xfId="20675" xr:uid="{00000000-0005-0000-0000-00003F3D0000}"/>
    <cellStyle name="Comma 22 8 7 5" xfId="20676" xr:uid="{00000000-0005-0000-0000-0000403D0000}"/>
    <cellStyle name="Comma 22 8 8" xfId="20677" xr:uid="{00000000-0005-0000-0000-0000413D0000}"/>
    <cellStyle name="Comma 22 8 8 2" xfId="20678" xr:uid="{00000000-0005-0000-0000-0000423D0000}"/>
    <cellStyle name="Comma 22 8 9" xfId="20679" xr:uid="{00000000-0005-0000-0000-0000433D0000}"/>
    <cellStyle name="Comma 22 9" xfId="2302" xr:uid="{00000000-0005-0000-0000-0000443D0000}"/>
    <cellStyle name="Comma 22 9 2" xfId="20680" xr:uid="{00000000-0005-0000-0000-0000453D0000}"/>
    <cellStyle name="Comma 22 9 2 2" xfId="20681" xr:uid="{00000000-0005-0000-0000-0000463D0000}"/>
    <cellStyle name="Comma 22 9 2 2 2" xfId="20682" xr:uid="{00000000-0005-0000-0000-0000473D0000}"/>
    <cellStyle name="Comma 22 9 2 2 3" xfId="20683" xr:uid="{00000000-0005-0000-0000-0000483D0000}"/>
    <cellStyle name="Comma 22 9 2 3" xfId="20684" xr:uid="{00000000-0005-0000-0000-0000493D0000}"/>
    <cellStyle name="Comma 22 9 2 4" xfId="20685" xr:uid="{00000000-0005-0000-0000-00004A3D0000}"/>
    <cellStyle name="Comma 22 9 2 5" xfId="20686" xr:uid="{00000000-0005-0000-0000-00004B3D0000}"/>
    <cellStyle name="Comma 22 9 3" xfId="20687" xr:uid="{00000000-0005-0000-0000-00004C3D0000}"/>
    <cellStyle name="Comma 22 9 3 2" xfId="20688" xr:uid="{00000000-0005-0000-0000-00004D3D0000}"/>
    <cellStyle name="Comma 22 9 3 2 2" xfId="20689" xr:uid="{00000000-0005-0000-0000-00004E3D0000}"/>
    <cellStyle name="Comma 22 9 3 3" xfId="20690" xr:uid="{00000000-0005-0000-0000-00004F3D0000}"/>
    <cellStyle name="Comma 22 9 3 4" xfId="20691" xr:uid="{00000000-0005-0000-0000-0000503D0000}"/>
    <cellStyle name="Comma 22 9 3 5" xfId="20692" xr:uid="{00000000-0005-0000-0000-0000513D0000}"/>
    <cellStyle name="Comma 22 9 4" xfId="20693" xr:uid="{00000000-0005-0000-0000-0000523D0000}"/>
    <cellStyle name="Comma 22 9 4 2" xfId="20694" xr:uid="{00000000-0005-0000-0000-0000533D0000}"/>
    <cellStyle name="Comma 22 9 4 2 2" xfId="20695" xr:uid="{00000000-0005-0000-0000-0000543D0000}"/>
    <cellStyle name="Comma 22 9 4 3" xfId="20696" xr:uid="{00000000-0005-0000-0000-0000553D0000}"/>
    <cellStyle name="Comma 22 9 4 4" xfId="20697" xr:uid="{00000000-0005-0000-0000-0000563D0000}"/>
    <cellStyle name="Comma 22 9 4 5" xfId="20698" xr:uid="{00000000-0005-0000-0000-0000573D0000}"/>
    <cellStyle name="Comma 22 9 5" xfId="20699" xr:uid="{00000000-0005-0000-0000-0000583D0000}"/>
    <cellStyle name="Comma 22 9 5 2" xfId="20700" xr:uid="{00000000-0005-0000-0000-0000593D0000}"/>
    <cellStyle name="Comma 22 9 5 2 2" xfId="20701" xr:uid="{00000000-0005-0000-0000-00005A3D0000}"/>
    <cellStyle name="Comma 22 9 5 3" xfId="20702" xr:uid="{00000000-0005-0000-0000-00005B3D0000}"/>
    <cellStyle name="Comma 22 9 5 4" xfId="20703" xr:uid="{00000000-0005-0000-0000-00005C3D0000}"/>
    <cellStyle name="Comma 22 9 5 5" xfId="20704" xr:uid="{00000000-0005-0000-0000-00005D3D0000}"/>
    <cellStyle name="Comma 22 9 6" xfId="20705" xr:uid="{00000000-0005-0000-0000-00005E3D0000}"/>
    <cellStyle name="Comma 22 9 7" xfId="20706" xr:uid="{00000000-0005-0000-0000-00005F3D0000}"/>
    <cellStyle name="Comma 23" xfId="2303" xr:uid="{00000000-0005-0000-0000-0000603D0000}"/>
    <cellStyle name="Comma 23 2" xfId="2304" xr:uid="{00000000-0005-0000-0000-0000613D0000}"/>
    <cellStyle name="Comma 23 3" xfId="2305" xr:uid="{00000000-0005-0000-0000-0000623D0000}"/>
    <cellStyle name="Comma 23 3 2" xfId="20707" xr:uid="{00000000-0005-0000-0000-0000633D0000}"/>
    <cellStyle name="Comma 23 4" xfId="2306" xr:uid="{00000000-0005-0000-0000-0000643D0000}"/>
    <cellStyle name="Comma 23 5" xfId="2307" xr:uid="{00000000-0005-0000-0000-0000653D0000}"/>
    <cellStyle name="Comma 23 6" xfId="2308" xr:uid="{00000000-0005-0000-0000-0000663D0000}"/>
    <cellStyle name="Comma 23 7" xfId="2309" xr:uid="{00000000-0005-0000-0000-0000673D0000}"/>
    <cellStyle name="Comma 23 8" xfId="2310" xr:uid="{00000000-0005-0000-0000-0000683D0000}"/>
    <cellStyle name="Comma 24" xfId="2311" xr:uid="{00000000-0005-0000-0000-0000693D0000}"/>
    <cellStyle name="Comma 24 2" xfId="2312" xr:uid="{00000000-0005-0000-0000-00006A3D0000}"/>
    <cellStyle name="Comma 24 2 2" xfId="20708" xr:uid="{00000000-0005-0000-0000-00006B3D0000}"/>
    <cellStyle name="Comma 24 2 2 2" xfId="20709" xr:uid="{00000000-0005-0000-0000-00006C3D0000}"/>
    <cellStyle name="Comma 24 3" xfId="2313" xr:uid="{00000000-0005-0000-0000-00006D3D0000}"/>
    <cellStyle name="Comma 24 3 2" xfId="20710" xr:uid="{00000000-0005-0000-0000-00006E3D0000}"/>
    <cellStyle name="Comma 24 3 3" xfId="20711" xr:uid="{00000000-0005-0000-0000-00006F3D0000}"/>
    <cellStyle name="Comma 24 4" xfId="2314" xr:uid="{00000000-0005-0000-0000-0000703D0000}"/>
    <cellStyle name="Comma 24 4 2" xfId="20712" xr:uid="{00000000-0005-0000-0000-0000713D0000}"/>
    <cellStyle name="Comma 24 4 3" xfId="20713" xr:uid="{00000000-0005-0000-0000-0000723D0000}"/>
    <cellStyle name="Comma 24 5" xfId="2315" xr:uid="{00000000-0005-0000-0000-0000733D0000}"/>
    <cellStyle name="Comma 24 5 2" xfId="20714" xr:uid="{00000000-0005-0000-0000-0000743D0000}"/>
    <cellStyle name="Comma 24 6" xfId="2316" xr:uid="{00000000-0005-0000-0000-0000753D0000}"/>
    <cellStyle name="Comma 24 7" xfId="2317" xr:uid="{00000000-0005-0000-0000-0000763D0000}"/>
    <cellStyle name="Comma 24 8" xfId="2318" xr:uid="{00000000-0005-0000-0000-0000773D0000}"/>
    <cellStyle name="Comma 25" xfId="2319" xr:uid="{00000000-0005-0000-0000-0000783D0000}"/>
    <cellStyle name="Comma 25 2" xfId="2320" xr:uid="{00000000-0005-0000-0000-0000793D0000}"/>
    <cellStyle name="Comma 25 2 2" xfId="20715" xr:uid="{00000000-0005-0000-0000-00007A3D0000}"/>
    <cellStyle name="Comma 25 2 2 2" xfId="20716" xr:uid="{00000000-0005-0000-0000-00007B3D0000}"/>
    <cellStyle name="Comma 25 2 2 3" xfId="20717" xr:uid="{00000000-0005-0000-0000-00007C3D0000}"/>
    <cellStyle name="Comma 25 2 2 4" xfId="20718" xr:uid="{00000000-0005-0000-0000-00007D3D0000}"/>
    <cellStyle name="Comma 25 2 2 5" xfId="20719" xr:uid="{00000000-0005-0000-0000-00007E3D0000}"/>
    <cellStyle name="Comma 25 2 3" xfId="20720" xr:uid="{00000000-0005-0000-0000-00007F3D0000}"/>
    <cellStyle name="Comma 25 2 3 2" xfId="20721" xr:uid="{00000000-0005-0000-0000-0000803D0000}"/>
    <cellStyle name="Comma 25 3" xfId="2321" xr:uid="{00000000-0005-0000-0000-0000813D0000}"/>
    <cellStyle name="Comma 25 3 2" xfId="20722" xr:uid="{00000000-0005-0000-0000-0000823D0000}"/>
    <cellStyle name="Comma 25 3 2 2" xfId="20723" xr:uid="{00000000-0005-0000-0000-0000833D0000}"/>
    <cellStyle name="Comma 25 3 2 3" xfId="20724" xr:uid="{00000000-0005-0000-0000-0000843D0000}"/>
    <cellStyle name="Comma 25 3 3" xfId="20725" xr:uid="{00000000-0005-0000-0000-0000853D0000}"/>
    <cellStyle name="Comma 25 3 4" xfId="20726" xr:uid="{00000000-0005-0000-0000-0000863D0000}"/>
    <cellStyle name="Comma 25 4" xfId="2322" xr:uid="{00000000-0005-0000-0000-0000873D0000}"/>
    <cellStyle name="Comma 25 4 2" xfId="20727" xr:uid="{00000000-0005-0000-0000-0000883D0000}"/>
    <cellStyle name="Comma 25 4 3" xfId="20728" xr:uid="{00000000-0005-0000-0000-0000893D0000}"/>
    <cellStyle name="Comma 25 5" xfId="2323" xr:uid="{00000000-0005-0000-0000-00008A3D0000}"/>
    <cellStyle name="Comma 25 5 2" xfId="20729" xr:uid="{00000000-0005-0000-0000-00008B3D0000}"/>
    <cellStyle name="Comma 25 6" xfId="2324" xr:uid="{00000000-0005-0000-0000-00008C3D0000}"/>
    <cellStyle name="Comma 25 7" xfId="2325" xr:uid="{00000000-0005-0000-0000-00008D3D0000}"/>
    <cellStyle name="Comma 25 8" xfId="2326" xr:uid="{00000000-0005-0000-0000-00008E3D0000}"/>
    <cellStyle name="Comma 26" xfId="2327" xr:uid="{00000000-0005-0000-0000-00008F3D0000}"/>
    <cellStyle name="Comma 26 2" xfId="2328" xr:uid="{00000000-0005-0000-0000-0000903D0000}"/>
    <cellStyle name="Comma 26 2 2" xfId="20730" xr:uid="{00000000-0005-0000-0000-0000913D0000}"/>
    <cellStyle name="Comma 26 3" xfId="20731" xr:uid="{00000000-0005-0000-0000-0000923D0000}"/>
    <cellStyle name="Comma 26 3 2" xfId="20732" xr:uid="{00000000-0005-0000-0000-0000933D0000}"/>
    <cellStyle name="Comma 26 3 3" xfId="20733" xr:uid="{00000000-0005-0000-0000-0000943D0000}"/>
    <cellStyle name="Comma 26 4" xfId="20734" xr:uid="{00000000-0005-0000-0000-0000953D0000}"/>
    <cellStyle name="Comma 26 4 2" xfId="20735" xr:uid="{00000000-0005-0000-0000-0000963D0000}"/>
    <cellStyle name="Comma 26 4 3" xfId="20736" xr:uid="{00000000-0005-0000-0000-0000973D0000}"/>
    <cellStyle name="Comma 26 4 4" xfId="20737" xr:uid="{00000000-0005-0000-0000-0000983D0000}"/>
    <cellStyle name="Comma 26 5" xfId="20738" xr:uid="{00000000-0005-0000-0000-0000993D0000}"/>
    <cellStyle name="Comma 26 6" xfId="20739" xr:uid="{00000000-0005-0000-0000-00009A3D0000}"/>
    <cellStyle name="Comma 27" xfId="2329" xr:uid="{00000000-0005-0000-0000-00009B3D0000}"/>
    <cellStyle name="Comma 27 2" xfId="2330" xr:uid="{00000000-0005-0000-0000-00009C3D0000}"/>
    <cellStyle name="Comma 27 2 2" xfId="20740" xr:uid="{00000000-0005-0000-0000-00009D3D0000}"/>
    <cellStyle name="Comma 27 2 3" xfId="20741" xr:uid="{00000000-0005-0000-0000-00009E3D0000}"/>
    <cellStyle name="Comma 27 2 4" xfId="20742" xr:uid="{00000000-0005-0000-0000-00009F3D0000}"/>
    <cellStyle name="Comma 27 3" xfId="20743" xr:uid="{00000000-0005-0000-0000-0000A03D0000}"/>
    <cellStyle name="Comma 27 3 2" xfId="20744" xr:uid="{00000000-0005-0000-0000-0000A13D0000}"/>
    <cellStyle name="Comma 27 3 3" xfId="20745" xr:uid="{00000000-0005-0000-0000-0000A23D0000}"/>
    <cellStyle name="Comma 27 3 4" xfId="20746" xr:uid="{00000000-0005-0000-0000-0000A33D0000}"/>
    <cellStyle name="Comma 27 3 5" xfId="20747" xr:uid="{00000000-0005-0000-0000-0000A43D0000}"/>
    <cellStyle name="Comma 27 4" xfId="20748" xr:uid="{00000000-0005-0000-0000-0000A53D0000}"/>
    <cellStyle name="Comma 27 4 2" xfId="20749" xr:uid="{00000000-0005-0000-0000-0000A63D0000}"/>
    <cellStyle name="Comma 27 4 3" xfId="20750" xr:uid="{00000000-0005-0000-0000-0000A73D0000}"/>
    <cellStyle name="Comma 27 5" xfId="20751" xr:uid="{00000000-0005-0000-0000-0000A83D0000}"/>
    <cellStyle name="Comma 27 5 2" xfId="20752" xr:uid="{00000000-0005-0000-0000-0000A93D0000}"/>
    <cellStyle name="Comma 27 5 3" xfId="20753" xr:uid="{00000000-0005-0000-0000-0000AA3D0000}"/>
    <cellStyle name="Comma 27 5 4" xfId="20754" xr:uid="{00000000-0005-0000-0000-0000AB3D0000}"/>
    <cellStyle name="Comma 27 5 5" xfId="20755" xr:uid="{00000000-0005-0000-0000-0000AC3D0000}"/>
    <cellStyle name="Comma 27 6" xfId="20756" xr:uid="{00000000-0005-0000-0000-0000AD3D0000}"/>
    <cellStyle name="Comma 27 6 2" xfId="20757" xr:uid="{00000000-0005-0000-0000-0000AE3D0000}"/>
    <cellStyle name="Comma 27 7" xfId="20758" xr:uid="{00000000-0005-0000-0000-0000AF3D0000}"/>
    <cellStyle name="Comma 27 7 2" xfId="20759" xr:uid="{00000000-0005-0000-0000-0000B03D0000}"/>
    <cellStyle name="Comma 27 8" xfId="20760" xr:uid="{00000000-0005-0000-0000-0000B13D0000}"/>
    <cellStyle name="Comma 27 9" xfId="20761" xr:uid="{00000000-0005-0000-0000-0000B23D0000}"/>
    <cellStyle name="Comma 28" xfId="2331" xr:uid="{00000000-0005-0000-0000-0000B33D0000}"/>
    <cellStyle name="Comma 28 2" xfId="2332" xr:uid="{00000000-0005-0000-0000-0000B43D0000}"/>
    <cellStyle name="Comma 28 2 2" xfId="20762" xr:uid="{00000000-0005-0000-0000-0000B53D0000}"/>
    <cellStyle name="Comma 28 3" xfId="20763" xr:uid="{00000000-0005-0000-0000-0000B63D0000}"/>
    <cellStyle name="Comma 28 3 2" xfId="20764" xr:uid="{00000000-0005-0000-0000-0000B73D0000}"/>
    <cellStyle name="Comma 28 3 3" xfId="20765" xr:uid="{00000000-0005-0000-0000-0000B83D0000}"/>
    <cellStyle name="Comma 28 4" xfId="20766" xr:uid="{00000000-0005-0000-0000-0000B93D0000}"/>
    <cellStyle name="Comma 28 4 2" xfId="20767" xr:uid="{00000000-0005-0000-0000-0000BA3D0000}"/>
    <cellStyle name="Comma 28 5" xfId="20768" xr:uid="{00000000-0005-0000-0000-0000BB3D0000}"/>
    <cellStyle name="Comma 29" xfId="2333" xr:uid="{00000000-0005-0000-0000-0000BC3D0000}"/>
    <cellStyle name="Comma 29 2" xfId="2334" xr:uid="{00000000-0005-0000-0000-0000BD3D0000}"/>
    <cellStyle name="Comma 29 3" xfId="20769" xr:uid="{00000000-0005-0000-0000-0000BE3D0000}"/>
    <cellStyle name="Comma 29 3 2" xfId="20770" xr:uid="{00000000-0005-0000-0000-0000BF3D0000}"/>
    <cellStyle name="Comma 29 3 3" xfId="20771" xr:uid="{00000000-0005-0000-0000-0000C03D0000}"/>
    <cellStyle name="Comma 3" xfId="2335" xr:uid="{00000000-0005-0000-0000-0000C13D0000}"/>
    <cellStyle name="Comma 3 10" xfId="2336" xr:uid="{00000000-0005-0000-0000-0000C23D0000}"/>
    <cellStyle name="Comma 3 10 2" xfId="2337" xr:uid="{00000000-0005-0000-0000-0000C33D0000}"/>
    <cellStyle name="Comma 3 10 2 2" xfId="20772" xr:uid="{00000000-0005-0000-0000-0000C43D0000}"/>
    <cellStyle name="Comma 3 10 2 2 2" xfId="20773" xr:uid="{00000000-0005-0000-0000-0000C53D0000}"/>
    <cellStyle name="Comma 3 10 2 2 3" xfId="20774" xr:uid="{00000000-0005-0000-0000-0000C63D0000}"/>
    <cellStyle name="Comma 3 10 2 2 4" xfId="20775" xr:uid="{00000000-0005-0000-0000-0000C73D0000}"/>
    <cellStyle name="Comma 3 10 2 3" xfId="20776" xr:uid="{00000000-0005-0000-0000-0000C83D0000}"/>
    <cellStyle name="Comma 3 10 2 3 2" xfId="20777" xr:uid="{00000000-0005-0000-0000-0000C93D0000}"/>
    <cellStyle name="Comma 3 10 2 4" xfId="20778" xr:uid="{00000000-0005-0000-0000-0000CA3D0000}"/>
    <cellStyle name="Comma 3 10 2 5" xfId="20779" xr:uid="{00000000-0005-0000-0000-0000CB3D0000}"/>
    <cellStyle name="Comma 3 10 2 6" xfId="20780" xr:uid="{00000000-0005-0000-0000-0000CC3D0000}"/>
    <cellStyle name="Comma 3 11" xfId="2338" xr:uid="{00000000-0005-0000-0000-0000CD3D0000}"/>
    <cellStyle name="Comma 3 11 2" xfId="2339" xr:uid="{00000000-0005-0000-0000-0000CE3D0000}"/>
    <cellStyle name="Comma 3 11 2 2" xfId="20781" xr:uid="{00000000-0005-0000-0000-0000CF3D0000}"/>
    <cellStyle name="Comma 3 11 2 2 2" xfId="20782" xr:uid="{00000000-0005-0000-0000-0000D03D0000}"/>
    <cellStyle name="Comma 3 11 2 2 3" xfId="20783" xr:uid="{00000000-0005-0000-0000-0000D13D0000}"/>
    <cellStyle name="Comma 3 11 2 2 4" xfId="20784" xr:uid="{00000000-0005-0000-0000-0000D23D0000}"/>
    <cellStyle name="Comma 3 11 2 3" xfId="20785" xr:uid="{00000000-0005-0000-0000-0000D33D0000}"/>
    <cellStyle name="Comma 3 11 2 3 2" xfId="20786" xr:uid="{00000000-0005-0000-0000-0000D43D0000}"/>
    <cellStyle name="Comma 3 11 2 4" xfId="20787" xr:uid="{00000000-0005-0000-0000-0000D53D0000}"/>
    <cellStyle name="Comma 3 11 2 5" xfId="20788" xr:uid="{00000000-0005-0000-0000-0000D63D0000}"/>
    <cellStyle name="Comma 3 11 2 6" xfId="20789" xr:uid="{00000000-0005-0000-0000-0000D73D0000}"/>
    <cellStyle name="Comma 3 12" xfId="2340" xr:uid="{00000000-0005-0000-0000-0000D83D0000}"/>
    <cellStyle name="Comma 3 12 2" xfId="2341" xr:uid="{00000000-0005-0000-0000-0000D93D0000}"/>
    <cellStyle name="Comma 3 12 2 2" xfId="20790" xr:uid="{00000000-0005-0000-0000-0000DA3D0000}"/>
    <cellStyle name="Comma 3 12 2 2 2" xfId="20791" xr:uid="{00000000-0005-0000-0000-0000DB3D0000}"/>
    <cellStyle name="Comma 3 12 2 2 3" xfId="20792" xr:uid="{00000000-0005-0000-0000-0000DC3D0000}"/>
    <cellStyle name="Comma 3 12 2 2 4" xfId="20793" xr:uid="{00000000-0005-0000-0000-0000DD3D0000}"/>
    <cellStyle name="Comma 3 12 2 3" xfId="20794" xr:uid="{00000000-0005-0000-0000-0000DE3D0000}"/>
    <cellStyle name="Comma 3 12 2 3 2" xfId="20795" xr:uid="{00000000-0005-0000-0000-0000DF3D0000}"/>
    <cellStyle name="Comma 3 12 2 4" xfId="20796" xr:uid="{00000000-0005-0000-0000-0000E03D0000}"/>
    <cellStyle name="Comma 3 12 2 5" xfId="20797" xr:uid="{00000000-0005-0000-0000-0000E13D0000}"/>
    <cellStyle name="Comma 3 12 2 6" xfId="20798" xr:uid="{00000000-0005-0000-0000-0000E23D0000}"/>
    <cellStyle name="Comma 3 13" xfId="2342" xr:uid="{00000000-0005-0000-0000-0000E33D0000}"/>
    <cellStyle name="Comma 3 13 2" xfId="2343" xr:uid="{00000000-0005-0000-0000-0000E43D0000}"/>
    <cellStyle name="Comma 3 13 2 2" xfId="20799" xr:uid="{00000000-0005-0000-0000-0000E53D0000}"/>
    <cellStyle name="Comma 3 13 2 2 2" xfId="20800" xr:uid="{00000000-0005-0000-0000-0000E63D0000}"/>
    <cellStyle name="Comma 3 13 2 2 3" xfId="20801" xr:uid="{00000000-0005-0000-0000-0000E73D0000}"/>
    <cellStyle name="Comma 3 13 2 2 4" xfId="20802" xr:uid="{00000000-0005-0000-0000-0000E83D0000}"/>
    <cellStyle name="Comma 3 13 2 3" xfId="20803" xr:uid="{00000000-0005-0000-0000-0000E93D0000}"/>
    <cellStyle name="Comma 3 13 2 3 2" xfId="20804" xr:uid="{00000000-0005-0000-0000-0000EA3D0000}"/>
    <cellStyle name="Comma 3 13 2 4" xfId="20805" xr:uid="{00000000-0005-0000-0000-0000EB3D0000}"/>
    <cellStyle name="Comma 3 13 2 5" xfId="20806" xr:uid="{00000000-0005-0000-0000-0000EC3D0000}"/>
    <cellStyle name="Comma 3 13 2 6" xfId="20807" xr:uid="{00000000-0005-0000-0000-0000ED3D0000}"/>
    <cellStyle name="Comma 3 14" xfId="2344" xr:uid="{00000000-0005-0000-0000-0000EE3D0000}"/>
    <cellStyle name="Comma 3 14 2" xfId="2345" xr:uid="{00000000-0005-0000-0000-0000EF3D0000}"/>
    <cellStyle name="Comma 3 14 2 2" xfId="20808" xr:uid="{00000000-0005-0000-0000-0000F03D0000}"/>
    <cellStyle name="Comma 3 14 2 2 2" xfId="20809" xr:uid="{00000000-0005-0000-0000-0000F13D0000}"/>
    <cellStyle name="Comma 3 14 2 2 3" xfId="20810" xr:uid="{00000000-0005-0000-0000-0000F23D0000}"/>
    <cellStyle name="Comma 3 14 2 2 4" xfId="20811" xr:uid="{00000000-0005-0000-0000-0000F33D0000}"/>
    <cellStyle name="Comma 3 14 2 3" xfId="20812" xr:uid="{00000000-0005-0000-0000-0000F43D0000}"/>
    <cellStyle name="Comma 3 14 2 3 2" xfId="20813" xr:uid="{00000000-0005-0000-0000-0000F53D0000}"/>
    <cellStyle name="Comma 3 14 2 4" xfId="20814" xr:uid="{00000000-0005-0000-0000-0000F63D0000}"/>
    <cellStyle name="Comma 3 14 2 5" xfId="20815" xr:uid="{00000000-0005-0000-0000-0000F73D0000}"/>
    <cellStyle name="Comma 3 14 2 6" xfId="20816" xr:uid="{00000000-0005-0000-0000-0000F83D0000}"/>
    <cellStyle name="Comma 3 15" xfId="2346" xr:uid="{00000000-0005-0000-0000-0000F93D0000}"/>
    <cellStyle name="Comma 3 15 2" xfId="2347" xr:uid="{00000000-0005-0000-0000-0000FA3D0000}"/>
    <cellStyle name="Comma 3 15 2 2" xfId="20817" xr:uid="{00000000-0005-0000-0000-0000FB3D0000}"/>
    <cellStyle name="Comma 3 15 2 2 2" xfId="20818" xr:uid="{00000000-0005-0000-0000-0000FC3D0000}"/>
    <cellStyle name="Comma 3 15 2 2 3" xfId="20819" xr:uid="{00000000-0005-0000-0000-0000FD3D0000}"/>
    <cellStyle name="Comma 3 15 2 2 4" xfId="20820" xr:uid="{00000000-0005-0000-0000-0000FE3D0000}"/>
    <cellStyle name="Comma 3 15 2 3" xfId="20821" xr:uid="{00000000-0005-0000-0000-0000FF3D0000}"/>
    <cellStyle name="Comma 3 15 2 3 2" xfId="20822" xr:uid="{00000000-0005-0000-0000-0000003E0000}"/>
    <cellStyle name="Comma 3 15 2 4" xfId="20823" xr:uid="{00000000-0005-0000-0000-0000013E0000}"/>
    <cellStyle name="Comma 3 15 2 5" xfId="20824" xr:uid="{00000000-0005-0000-0000-0000023E0000}"/>
    <cellStyle name="Comma 3 15 2 6" xfId="20825" xr:uid="{00000000-0005-0000-0000-0000033E0000}"/>
    <cellStyle name="Comma 3 16" xfId="2348" xr:uid="{00000000-0005-0000-0000-0000043E0000}"/>
    <cellStyle name="Comma 3 16 2" xfId="2349" xr:uid="{00000000-0005-0000-0000-0000053E0000}"/>
    <cellStyle name="Comma 3 16 2 2" xfId="20826" xr:uid="{00000000-0005-0000-0000-0000063E0000}"/>
    <cellStyle name="Comma 3 16 2 2 2" xfId="20827" xr:uid="{00000000-0005-0000-0000-0000073E0000}"/>
    <cellStyle name="Comma 3 16 2 2 3" xfId="20828" xr:uid="{00000000-0005-0000-0000-0000083E0000}"/>
    <cellStyle name="Comma 3 16 2 2 4" xfId="20829" xr:uid="{00000000-0005-0000-0000-0000093E0000}"/>
    <cellStyle name="Comma 3 16 2 3" xfId="20830" xr:uid="{00000000-0005-0000-0000-00000A3E0000}"/>
    <cellStyle name="Comma 3 16 2 3 2" xfId="20831" xr:uid="{00000000-0005-0000-0000-00000B3E0000}"/>
    <cellStyle name="Comma 3 16 2 4" xfId="20832" xr:uid="{00000000-0005-0000-0000-00000C3E0000}"/>
    <cellStyle name="Comma 3 16 2 5" xfId="20833" xr:uid="{00000000-0005-0000-0000-00000D3E0000}"/>
    <cellStyle name="Comma 3 16 2 6" xfId="20834" xr:uid="{00000000-0005-0000-0000-00000E3E0000}"/>
    <cellStyle name="Comma 3 17" xfId="2350" xr:uid="{00000000-0005-0000-0000-00000F3E0000}"/>
    <cellStyle name="Comma 3 17 2" xfId="2351" xr:uid="{00000000-0005-0000-0000-0000103E0000}"/>
    <cellStyle name="Comma 3 17 2 2" xfId="20835" xr:uid="{00000000-0005-0000-0000-0000113E0000}"/>
    <cellStyle name="Comma 3 17 2 2 2" xfId="20836" xr:uid="{00000000-0005-0000-0000-0000123E0000}"/>
    <cellStyle name="Comma 3 17 2 2 3" xfId="20837" xr:uid="{00000000-0005-0000-0000-0000133E0000}"/>
    <cellStyle name="Comma 3 17 2 2 4" xfId="20838" xr:uid="{00000000-0005-0000-0000-0000143E0000}"/>
    <cellStyle name="Comma 3 17 2 3" xfId="20839" xr:uid="{00000000-0005-0000-0000-0000153E0000}"/>
    <cellStyle name="Comma 3 17 2 3 2" xfId="20840" xr:uid="{00000000-0005-0000-0000-0000163E0000}"/>
    <cellStyle name="Comma 3 17 2 4" xfId="20841" xr:uid="{00000000-0005-0000-0000-0000173E0000}"/>
    <cellStyle name="Comma 3 17 2 5" xfId="20842" xr:uid="{00000000-0005-0000-0000-0000183E0000}"/>
    <cellStyle name="Comma 3 17 2 6" xfId="20843" xr:uid="{00000000-0005-0000-0000-0000193E0000}"/>
    <cellStyle name="Comma 3 18" xfId="2352" xr:uid="{00000000-0005-0000-0000-00001A3E0000}"/>
    <cellStyle name="Comma 3 18 2" xfId="2353" xr:uid="{00000000-0005-0000-0000-00001B3E0000}"/>
    <cellStyle name="Comma 3 18 2 2" xfId="20844" xr:uid="{00000000-0005-0000-0000-00001C3E0000}"/>
    <cellStyle name="Comma 3 18 2 2 2" xfId="20845" xr:uid="{00000000-0005-0000-0000-00001D3E0000}"/>
    <cellStyle name="Comma 3 18 2 2 3" xfId="20846" xr:uid="{00000000-0005-0000-0000-00001E3E0000}"/>
    <cellStyle name="Comma 3 18 2 2 4" xfId="20847" xr:uid="{00000000-0005-0000-0000-00001F3E0000}"/>
    <cellStyle name="Comma 3 18 2 3" xfId="20848" xr:uid="{00000000-0005-0000-0000-0000203E0000}"/>
    <cellStyle name="Comma 3 18 2 3 2" xfId="20849" xr:uid="{00000000-0005-0000-0000-0000213E0000}"/>
    <cellStyle name="Comma 3 18 2 4" xfId="20850" xr:uid="{00000000-0005-0000-0000-0000223E0000}"/>
    <cellStyle name="Comma 3 18 2 5" xfId="20851" xr:uid="{00000000-0005-0000-0000-0000233E0000}"/>
    <cellStyle name="Comma 3 18 2 6" xfId="20852" xr:uid="{00000000-0005-0000-0000-0000243E0000}"/>
    <cellStyle name="Comma 3 19" xfId="2354" xr:uid="{00000000-0005-0000-0000-0000253E0000}"/>
    <cellStyle name="Comma 3 19 2" xfId="2355" xr:uid="{00000000-0005-0000-0000-0000263E0000}"/>
    <cellStyle name="Comma 3 19 2 2" xfId="20853" xr:uid="{00000000-0005-0000-0000-0000273E0000}"/>
    <cellStyle name="Comma 3 19 2 2 2" xfId="20854" xr:uid="{00000000-0005-0000-0000-0000283E0000}"/>
    <cellStyle name="Comma 3 19 2 2 3" xfId="20855" xr:uid="{00000000-0005-0000-0000-0000293E0000}"/>
    <cellStyle name="Comma 3 19 2 2 4" xfId="20856" xr:uid="{00000000-0005-0000-0000-00002A3E0000}"/>
    <cellStyle name="Comma 3 19 2 3" xfId="20857" xr:uid="{00000000-0005-0000-0000-00002B3E0000}"/>
    <cellStyle name="Comma 3 19 2 3 2" xfId="20858" xr:uid="{00000000-0005-0000-0000-00002C3E0000}"/>
    <cellStyle name="Comma 3 19 2 4" xfId="20859" xr:uid="{00000000-0005-0000-0000-00002D3E0000}"/>
    <cellStyle name="Comma 3 19 2 5" xfId="20860" xr:uid="{00000000-0005-0000-0000-00002E3E0000}"/>
    <cellStyle name="Comma 3 19 2 6" xfId="20861" xr:uid="{00000000-0005-0000-0000-00002F3E0000}"/>
    <cellStyle name="Comma 3 2" xfId="2356" xr:uid="{00000000-0005-0000-0000-0000303E0000}"/>
    <cellStyle name="Comma 3 2 10" xfId="2357" xr:uid="{00000000-0005-0000-0000-0000313E0000}"/>
    <cellStyle name="Comma 3 2 10 2" xfId="20862" xr:uid="{00000000-0005-0000-0000-0000323E0000}"/>
    <cellStyle name="Comma 3 2 11" xfId="2358" xr:uid="{00000000-0005-0000-0000-0000333E0000}"/>
    <cellStyle name="Comma 3 2 11 2" xfId="20863" xr:uid="{00000000-0005-0000-0000-0000343E0000}"/>
    <cellStyle name="Comma 3 2 12" xfId="2359" xr:uid="{00000000-0005-0000-0000-0000353E0000}"/>
    <cellStyle name="Comma 3 2 12 2" xfId="20864" xr:uid="{00000000-0005-0000-0000-0000363E0000}"/>
    <cellStyle name="Comma 3 2 13" xfId="2360" xr:uid="{00000000-0005-0000-0000-0000373E0000}"/>
    <cellStyle name="Comma 3 2 13 2" xfId="20865" xr:uid="{00000000-0005-0000-0000-0000383E0000}"/>
    <cellStyle name="Comma 3 2 14" xfId="2361" xr:uid="{00000000-0005-0000-0000-0000393E0000}"/>
    <cellStyle name="Comma 3 2 14 2" xfId="2362" xr:uid="{00000000-0005-0000-0000-00003A3E0000}"/>
    <cellStyle name="Comma 3 2 14 2 2" xfId="20866" xr:uid="{00000000-0005-0000-0000-00003B3E0000}"/>
    <cellStyle name="Comma 3 2 14 2 2 2" xfId="20867" xr:uid="{00000000-0005-0000-0000-00003C3E0000}"/>
    <cellStyle name="Comma 3 2 14 3" xfId="20868" xr:uid="{00000000-0005-0000-0000-00003D3E0000}"/>
    <cellStyle name="Comma 3 2 14 4" xfId="20869" xr:uid="{00000000-0005-0000-0000-00003E3E0000}"/>
    <cellStyle name="Comma 3 2 15" xfId="2363" xr:uid="{00000000-0005-0000-0000-00003F3E0000}"/>
    <cellStyle name="Comma 3 2 16" xfId="2364" xr:uid="{00000000-0005-0000-0000-0000403E0000}"/>
    <cellStyle name="Comma 3 2 16 2" xfId="20870" xr:uid="{00000000-0005-0000-0000-0000413E0000}"/>
    <cellStyle name="Comma 3 2 16 2 2" xfId="20871" xr:uid="{00000000-0005-0000-0000-0000423E0000}"/>
    <cellStyle name="Comma 3 2 16 2 3" xfId="20872" xr:uid="{00000000-0005-0000-0000-0000433E0000}"/>
    <cellStyle name="Comma 3 2 17" xfId="2365" xr:uid="{00000000-0005-0000-0000-0000443E0000}"/>
    <cellStyle name="Comma 3 2 18" xfId="20873" xr:uid="{00000000-0005-0000-0000-0000453E0000}"/>
    <cellStyle name="Comma 3 2 18 2" xfId="20874" xr:uid="{00000000-0005-0000-0000-0000463E0000}"/>
    <cellStyle name="Comma 3 2 18 3" xfId="20875" xr:uid="{00000000-0005-0000-0000-0000473E0000}"/>
    <cellStyle name="Comma 3 2 18 4" xfId="20876" xr:uid="{00000000-0005-0000-0000-0000483E0000}"/>
    <cellStyle name="Comma 3 2 2" xfId="2366" xr:uid="{00000000-0005-0000-0000-0000493E0000}"/>
    <cellStyle name="Comma 3 2 2 2" xfId="2367" xr:uid="{00000000-0005-0000-0000-00004A3E0000}"/>
    <cellStyle name="Comma 3 2 2 2 2" xfId="2368" xr:uid="{00000000-0005-0000-0000-00004B3E0000}"/>
    <cellStyle name="Comma 3 2 2 2 2 2" xfId="20877" xr:uid="{00000000-0005-0000-0000-00004C3E0000}"/>
    <cellStyle name="Comma 3 2 2 2 2 2 2" xfId="20878" xr:uid="{00000000-0005-0000-0000-00004D3E0000}"/>
    <cellStyle name="Comma 3 2 2 2 2 2 3" xfId="20879" xr:uid="{00000000-0005-0000-0000-00004E3E0000}"/>
    <cellStyle name="Comma 3 2 2 2 2 3" xfId="20880" xr:uid="{00000000-0005-0000-0000-00004F3E0000}"/>
    <cellStyle name="Comma 3 2 2 2 2 4" xfId="20881" xr:uid="{00000000-0005-0000-0000-0000503E0000}"/>
    <cellStyle name="Comma 3 2 2 2 2 5" xfId="20882" xr:uid="{00000000-0005-0000-0000-0000513E0000}"/>
    <cellStyle name="Comma 3 2 2 2 2 6" xfId="20883" xr:uid="{00000000-0005-0000-0000-0000523E0000}"/>
    <cellStyle name="Comma 3 2 2 3" xfId="2369" xr:uid="{00000000-0005-0000-0000-0000533E0000}"/>
    <cellStyle name="Comma 3 2 2 4" xfId="2370" xr:uid="{00000000-0005-0000-0000-0000543E0000}"/>
    <cellStyle name="Comma 3 2 2 5" xfId="2371" xr:uid="{00000000-0005-0000-0000-0000553E0000}"/>
    <cellStyle name="Comma 3 2 2 6" xfId="2372" xr:uid="{00000000-0005-0000-0000-0000563E0000}"/>
    <cellStyle name="Comma 3 2 2 7" xfId="20884" xr:uid="{00000000-0005-0000-0000-0000573E0000}"/>
    <cellStyle name="Comma 3 2 3" xfId="2373" xr:uid="{00000000-0005-0000-0000-0000583E0000}"/>
    <cellStyle name="Comma 3 2 3 2" xfId="2374" xr:uid="{00000000-0005-0000-0000-0000593E0000}"/>
    <cellStyle name="Comma 3 2 3 2 2" xfId="20885" xr:uid="{00000000-0005-0000-0000-00005A3E0000}"/>
    <cellStyle name="Comma 3 2 3 2 2 2" xfId="20886" xr:uid="{00000000-0005-0000-0000-00005B3E0000}"/>
    <cellStyle name="Comma 3 2 3 2 3" xfId="20887" xr:uid="{00000000-0005-0000-0000-00005C3E0000}"/>
    <cellStyle name="Comma 3 2 3 2 3 2" xfId="20888" xr:uid="{00000000-0005-0000-0000-00005D3E0000}"/>
    <cellStyle name="Comma 3 2 3 3" xfId="20889" xr:uid="{00000000-0005-0000-0000-00005E3E0000}"/>
    <cellStyle name="Comma 3 2 3 4" xfId="20890" xr:uid="{00000000-0005-0000-0000-00005F3E0000}"/>
    <cellStyle name="Comma 3 2 4" xfId="2375" xr:uid="{00000000-0005-0000-0000-0000603E0000}"/>
    <cellStyle name="Comma 3 2 4 2" xfId="20891" xr:uid="{00000000-0005-0000-0000-0000613E0000}"/>
    <cellStyle name="Comma 3 2 5" xfId="2376" xr:uid="{00000000-0005-0000-0000-0000623E0000}"/>
    <cellStyle name="Comma 3 2 5 2" xfId="20892" xr:uid="{00000000-0005-0000-0000-0000633E0000}"/>
    <cellStyle name="Comma 3 2 6" xfId="2377" xr:uid="{00000000-0005-0000-0000-0000643E0000}"/>
    <cellStyle name="Comma 3 2 6 2" xfId="20893" xr:uid="{00000000-0005-0000-0000-0000653E0000}"/>
    <cellStyle name="Comma 3 2 7" xfId="2378" xr:uid="{00000000-0005-0000-0000-0000663E0000}"/>
    <cellStyle name="Comma 3 2 7 2" xfId="20894" xr:uid="{00000000-0005-0000-0000-0000673E0000}"/>
    <cellStyle name="Comma 3 2 8" xfId="2379" xr:uid="{00000000-0005-0000-0000-0000683E0000}"/>
    <cellStyle name="Comma 3 2 8 2" xfId="20895" xr:uid="{00000000-0005-0000-0000-0000693E0000}"/>
    <cellStyle name="Comma 3 2 9" xfId="2380" xr:uid="{00000000-0005-0000-0000-00006A3E0000}"/>
    <cellStyle name="Comma 3 2 9 2" xfId="20896" xr:uid="{00000000-0005-0000-0000-00006B3E0000}"/>
    <cellStyle name="Comma 3 20" xfId="2381" xr:uid="{00000000-0005-0000-0000-00006C3E0000}"/>
    <cellStyle name="Comma 3 20 2" xfId="2382" xr:uid="{00000000-0005-0000-0000-00006D3E0000}"/>
    <cellStyle name="Comma 3 20 2 2" xfId="20897" xr:uid="{00000000-0005-0000-0000-00006E3E0000}"/>
    <cellStyle name="Comma 3 20 2 2 2" xfId="20898" xr:uid="{00000000-0005-0000-0000-00006F3E0000}"/>
    <cellStyle name="Comma 3 20 2 2 3" xfId="20899" xr:uid="{00000000-0005-0000-0000-0000703E0000}"/>
    <cellStyle name="Comma 3 20 2 2 4" xfId="20900" xr:uid="{00000000-0005-0000-0000-0000713E0000}"/>
    <cellStyle name="Comma 3 20 2 3" xfId="20901" xr:uid="{00000000-0005-0000-0000-0000723E0000}"/>
    <cellStyle name="Comma 3 20 2 3 2" xfId="20902" xr:uid="{00000000-0005-0000-0000-0000733E0000}"/>
    <cellStyle name="Comma 3 20 2 4" xfId="20903" xr:uid="{00000000-0005-0000-0000-0000743E0000}"/>
    <cellStyle name="Comma 3 20 2 5" xfId="20904" xr:uid="{00000000-0005-0000-0000-0000753E0000}"/>
    <cellStyle name="Comma 3 20 2 6" xfId="20905" xr:uid="{00000000-0005-0000-0000-0000763E0000}"/>
    <cellStyle name="Comma 3 21" xfId="2383" xr:uid="{00000000-0005-0000-0000-0000773E0000}"/>
    <cellStyle name="Comma 3 21 2" xfId="2384" xr:uid="{00000000-0005-0000-0000-0000783E0000}"/>
    <cellStyle name="Comma 3 21 2 2" xfId="20906" xr:uid="{00000000-0005-0000-0000-0000793E0000}"/>
    <cellStyle name="Comma 3 21 2 2 2" xfId="20907" xr:uid="{00000000-0005-0000-0000-00007A3E0000}"/>
    <cellStyle name="Comma 3 21 2 2 3" xfId="20908" xr:uid="{00000000-0005-0000-0000-00007B3E0000}"/>
    <cellStyle name="Comma 3 21 2 2 4" xfId="20909" xr:uid="{00000000-0005-0000-0000-00007C3E0000}"/>
    <cellStyle name="Comma 3 21 2 3" xfId="20910" xr:uid="{00000000-0005-0000-0000-00007D3E0000}"/>
    <cellStyle name="Comma 3 21 2 3 2" xfId="20911" xr:uid="{00000000-0005-0000-0000-00007E3E0000}"/>
    <cellStyle name="Comma 3 21 2 4" xfId="20912" xr:uid="{00000000-0005-0000-0000-00007F3E0000}"/>
    <cellStyle name="Comma 3 21 2 5" xfId="20913" xr:uid="{00000000-0005-0000-0000-0000803E0000}"/>
    <cellStyle name="Comma 3 21 2 6" xfId="20914" xr:uid="{00000000-0005-0000-0000-0000813E0000}"/>
    <cellStyle name="Comma 3 22" xfId="2385" xr:uid="{00000000-0005-0000-0000-0000823E0000}"/>
    <cellStyle name="Comma 3 22 2" xfId="2386" xr:uid="{00000000-0005-0000-0000-0000833E0000}"/>
    <cellStyle name="Comma 3 22 2 2" xfId="20915" xr:uid="{00000000-0005-0000-0000-0000843E0000}"/>
    <cellStyle name="Comma 3 22 2 2 2" xfId="20916" xr:uid="{00000000-0005-0000-0000-0000853E0000}"/>
    <cellStyle name="Comma 3 22 2 2 3" xfId="20917" xr:uid="{00000000-0005-0000-0000-0000863E0000}"/>
    <cellStyle name="Comma 3 22 2 2 4" xfId="20918" xr:uid="{00000000-0005-0000-0000-0000873E0000}"/>
    <cellStyle name="Comma 3 22 2 3" xfId="20919" xr:uid="{00000000-0005-0000-0000-0000883E0000}"/>
    <cellStyle name="Comma 3 22 2 3 2" xfId="20920" xr:uid="{00000000-0005-0000-0000-0000893E0000}"/>
    <cellStyle name="Comma 3 22 2 4" xfId="20921" xr:uid="{00000000-0005-0000-0000-00008A3E0000}"/>
    <cellStyle name="Comma 3 22 2 5" xfId="20922" xr:uid="{00000000-0005-0000-0000-00008B3E0000}"/>
    <cellStyle name="Comma 3 22 2 6" xfId="20923" xr:uid="{00000000-0005-0000-0000-00008C3E0000}"/>
    <cellStyle name="Comma 3 23" xfId="2387" xr:uid="{00000000-0005-0000-0000-00008D3E0000}"/>
    <cellStyle name="Comma 3 23 2" xfId="2388" xr:uid="{00000000-0005-0000-0000-00008E3E0000}"/>
    <cellStyle name="Comma 3 23 2 2" xfId="20924" xr:uid="{00000000-0005-0000-0000-00008F3E0000}"/>
    <cellStyle name="Comma 3 23 2 2 2" xfId="20925" xr:uid="{00000000-0005-0000-0000-0000903E0000}"/>
    <cellStyle name="Comma 3 23 2 2 3" xfId="20926" xr:uid="{00000000-0005-0000-0000-0000913E0000}"/>
    <cellStyle name="Comma 3 23 2 2 4" xfId="20927" xr:uid="{00000000-0005-0000-0000-0000923E0000}"/>
    <cellStyle name="Comma 3 23 2 3" xfId="20928" xr:uid="{00000000-0005-0000-0000-0000933E0000}"/>
    <cellStyle name="Comma 3 23 2 3 2" xfId="20929" xr:uid="{00000000-0005-0000-0000-0000943E0000}"/>
    <cellStyle name="Comma 3 23 2 4" xfId="20930" xr:uid="{00000000-0005-0000-0000-0000953E0000}"/>
    <cellStyle name="Comma 3 23 2 5" xfId="20931" xr:uid="{00000000-0005-0000-0000-0000963E0000}"/>
    <cellStyle name="Comma 3 23 2 6" xfId="20932" xr:uid="{00000000-0005-0000-0000-0000973E0000}"/>
    <cellStyle name="Comma 3 24" xfId="2389" xr:uid="{00000000-0005-0000-0000-0000983E0000}"/>
    <cellStyle name="Comma 3 24 2" xfId="2390" xr:uid="{00000000-0005-0000-0000-0000993E0000}"/>
    <cellStyle name="Comma 3 24 2 2" xfId="20933" xr:uid="{00000000-0005-0000-0000-00009A3E0000}"/>
    <cellStyle name="Comma 3 24 2 2 2" xfId="20934" xr:uid="{00000000-0005-0000-0000-00009B3E0000}"/>
    <cellStyle name="Comma 3 24 2 2 3" xfId="20935" xr:uid="{00000000-0005-0000-0000-00009C3E0000}"/>
    <cellStyle name="Comma 3 24 2 2 4" xfId="20936" xr:uid="{00000000-0005-0000-0000-00009D3E0000}"/>
    <cellStyle name="Comma 3 24 2 3" xfId="20937" xr:uid="{00000000-0005-0000-0000-00009E3E0000}"/>
    <cellStyle name="Comma 3 24 2 3 2" xfId="20938" xr:uid="{00000000-0005-0000-0000-00009F3E0000}"/>
    <cellStyle name="Comma 3 24 2 4" xfId="20939" xr:uid="{00000000-0005-0000-0000-0000A03E0000}"/>
    <cellStyle name="Comma 3 24 2 5" xfId="20940" xr:uid="{00000000-0005-0000-0000-0000A13E0000}"/>
    <cellStyle name="Comma 3 24 2 6" xfId="20941" xr:uid="{00000000-0005-0000-0000-0000A23E0000}"/>
    <cellStyle name="Comma 3 25" xfId="2391" xr:uid="{00000000-0005-0000-0000-0000A33E0000}"/>
    <cellStyle name="Comma 3 25 2" xfId="2392" xr:uid="{00000000-0005-0000-0000-0000A43E0000}"/>
    <cellStyle name="Comma 3 25 2 2" xfId="20942" xr:uid="{00000000-0005-0000-0000-0000A53E0000}"/>
    <cellStyle name="Comma 3 25 2 2 2" xfId="20943" xr:uid="{00000000-0005-0000-0000-0000A63E0000}"/>
    <cellStyle name="Comma 3 25 2 2 3" xfId="20944" xr:uid="{00000000-0005-0000-0000-0000A73E0000}"/>
    <cellStyle name="Comma 3 25 2 2 4" xfId="20945" xr:uid="{00000000-0005-0000-0000-0000A83E0000}"/>
    <cellStyle name="Comma 3 25 2 3" xfId="20946" xr:uid="{00000000-0005-0000-0000-0000A93E0000}"/>
    <cellStyle name="Comma 3 25 2 3 2" xfId="20947" xr:uid="{00000000-0005-0000-0000-0000AA3E0000}"/>
    <cellStyle name="Comma 3 25 2 4" xfId="20948" xr:uid="{00000000-0005-0000-0000-0000AB3E0000}"/>
    <cellStyle name="Comma 3 25 2 5" xfId="20949" xr:uid="{00000000-0005-0000-0000-0000AC3E0000}"/>
    <cellStyle name="Comma 3 25 2 6" xfId="20950" xr:uid="{00000000-0005-0000-0000-0000AD3E0000}"/>
    <cellStyle name="Comma 3 26" xfId="2393" xr:uid="{00000000-0005-0000-0000-0000AE3E0000}"/>
    <cellStyle name="Comma 3 26 2" xfId="2394" xr:uid="{00000000-0005-0000-0000-0000AF3E0000}"/>
    <cellStyle name="Comma 3 26 2 2" xfId="20951" xr:uid="{00000000-0005-0000-0000-0000B03E0000}"/>
    <cellStyle name="Comma 3 26 2 2 2" xfId="20952" xr:uid="{00000000-0005-0000-0000-0000B13E0000}"/>
    <cellStyle name="Comma 3 26 2 2 3" xfId="20953" xr:uid="{00000000-0005-0000-0000-0000B23E0000}"/>
    <cellStyle name="Comma 3 26 2 2 4" xfId="20954" xr:uid="{00000000-0005-0000-0000-0000B33E0000}"/>
    <cellStyle name="Comma 3 26 2 3" xfId="20955" xr:uid="{00000000-0005-0000-0000-0000B43E0000}"/>
    <cellStyle name="Comma 3 26 2 3 2" xfId="20956" xr:uid="{00000000-0005-0000-0000-0000B53E0000}"/>
    <cellStyle name="Comma 3 26 2 4" xfId="20957" xr:uid="{00000000-0005-0000-0000-0000B63E0000}"/>
    <cellStyle name="Comma 3 26 2 5" xfId="20958" xr:uid="{00000000-0005-0000-0000-0000B73E0000}"/>
    <cellStyle name="Comma 3 26 2 6" xfId="20959" xr:uid="{00000000-0005-0000-0000-0000B83E0000}"/>
    <cellStyle name="Comma 3 27" xfId="2395" xr:uid="{00000000-0005-0000-0000-0000B93E0000}"/>
    <cellStyle name="Comma 3 27 2" xfId="2396" xr:uid="{00000000-0005-0000-0000-0000BA3E0000}"/>
    <cellStyle name="Comma 3 27 2 2" xfId="20960" xr:uid="{00000000-0005-0000-0000-0000BB3E0000}"/>
    <cellStyle name="Comma 3 27 2 2 2" xfId="20961" xr:uid="{00000000-0005-0000-0000-0000BC3E0000}"/>
    <cellStyle name="Comma 3 27 2 2 3" xfId="20962" xr:uid="{00000000-0005-0000-0000-0000BD3E0000}"/>
    <cellStyle name="Comma 3 27 2 2 4" xfId="20963" xr:uid="{00000000-0005-0000-0000-0000BE3E0000}"/>
    <cellStyle name="Comma 3 27 2 3" xfId="20964" xr:uid="{00000000-0005-0000-0000-0000BF3E0000}"/>
    <cellStyle name="Comma 3 27 2 3 2" xfId="20965" xr:uid="{00000000-0005-0000-0000-0000C03E0000}"/>
    <cellStyle name="Comma 3 27 2 4" xfId="20966" xr:uid="{00000000-0005-0000-0000-0000C13E0000}"/>
    <cellStyle name="Comma 3 27 2 5" xfId="20967" xr:uid="{00000000-0005-0000-0000-0000C23E0000}"/>
    <cellStyle name="Comma 3 27 2 6" xfId="20968" xr:uid="{00000000-0005-0000-0000-0000C33E0000}"/>
    <cellStyle name="Comma 3 28" xfId="2397" xr:uid="{00000000-0005-0000-0000-0000C43E0000}"/>
    <cellStyle name="Comma 3 28 2" xfId="2398" xr:uid="{00000000-0005-0000-0000-0000C53E0000}"/>
    <cellStyle name="Comma 3 28 2 2" xfId="20969" xr:uid="{00000000-0005-0000-0000-0000C63E0000}"/>
    <cellStyle name="Comma 3 28 2 2 2" xfId="20970" xr:uid="{00000000-0005-0000-0000-0000C73E0000}"/>
    <cellStyle name="Comma 3 28 2 2 3" xfId="20971" xr:uid="{00000000-0005-0000-0000-0000C83E0000}"/>
    <cellStyle name="Comma 3 28 2 2 4" xfId="20972" xr:uid="{00000000-0005-0000-0000-0000C93E0000}"/>
    <cellStyle name="Comma 3 28 2 3" xfId="20973" xr:uid="{00000000-0005-0000-0000-0000CA3E0000}"/>
    <cellStyle name="Comma 3 28 2 3 2" xfId="20974" xr:uid="{00000000-0005-0000-0000-0000CB3E0000}"/>
    <cellStyle name="Comma 3 28 2 4" xfId="20975" xr:uid="{00000000-0005-0000-0000-0000CC3E0000}"/>
    <cellStyle name="Comma 3 28 2 5" xfId="20976" xr:uid="{00000000-0005-0000-0000-0000CD3E0000}"/>
    <cellStyle name="Comma 3 28 2 6" xfId="20977" xr:uid="{00000000-0005-0000-0000-0000CE3E0000}"/>
    <cellStyle name="Comma 3 29" xfId="2399" xr:uid="{00000000-0005-0000-0000-0000CF3E0000}"/>
    <cellStyle name="Comma 3 29 2" xfId="2400" xr:uid="{00000000-0005-0000-0000-0000D03E0000}"/>
    <cellStyle name="Comma 3 29 2 2" xfId="20978" xr:uid="{00000000-0005-0000-0000-0000D13E0000}"/>
    <cellStyle name="Comma 3 29 2 2 2" xfId="20979" xr:uid="{00000000-0005-0000-0000-0000D23E0000}"/>
    <cellStyle name="Comma 3 29 2 2 3" xfId="20980" xr:uid="{00000000-0005-0000-0000-0000D33E0000}"/>
    <cellStyle name="Comma 3 29 2 2 4" xfId="20981" xr:uid="{00000000-0005-0000-0000-0000D43E0000}"/>
    <cellStyle name="Comma 3 29 2 3" xfId="20982" xr:uid="{00000000-0005-0000-0000-0000D53E0000}"/>
    <cellStyle name="Comma 3 29 2 3 2" xfId="20983" xr:uid="{00000000-0005-0000-0000-0000D63E0000}"/>
    <cellStyle name="Comma 3 29 2 4" xfId="20984" xr:uid="{00000000-0005-0000-0000-0000D73E0000}"/>
    <cellStyle name="Comma 3 29 2 5" xfId="20985" xr:uid="{00000000-0005-0000-0000-0000D83E0000}"/>
    <cellStyle name="Comma 3 29 2 6" xfId="20986" xr:uid="{00000000-0005-0000-0000-0000D93E0000}"/>
    <cellStyle name="Comma 3 3" xfId="2401" xr:uid="{00000000-0005-0000-0000-0000DA3E0000}"/>
    <cellStyle name="Comma 3 3 2" xfId="2402" xr:uid="{00000000-0005-0000-0000-0000DB3E0000}"/>
    <cellStyle name="Comma 3 3 2 2" xfId="20987" xr:uid="{00000000-0005-0000-0000-0000DC3E0000}"/>
    <cellStyle name="Comma 3 3 3" xfId="2403" xr:uid="{00000000-0005-0000-0000-0000DD3E0000}"/>
    <cellStyle name="Comma 3 3 4" xfId="2404" xr:uid="{00000000-0005-0000-0000-0000DE3E0000}"/>
    <cellStyle name="Comma 3 3 5" xfId="2405" xr:uid="{00000000-0005-0000-0000-0000DF3E0000}"/>
    <cellStyle name="Comma 3 3 6" xfId="2406" xr:uid="{00000000-0005-0000-0000-0000E03E0000}"/>
    <cellStyle name="Comma 3 30" xfId="2407" xr:uid="{00000000-0005-0000-0000-0000E13E0000}"/>
    <cellStyle name="Comma 3 30 2" xfId="2408" xr:uid="{00000000-0005-0000-0000-0000E23E0000}"/>
    <cellStyle name="Comma 3 30 2 2" xfId="20988" xr:uid="{00000000-0005-0000-0000-0000E33E0000}"/>
    <cellStyle name="Comma 3 30 2 2 2" xfId="20989" xr:uid="{00000000-0005-0000-0000-0000E43E0000}"/>
    <cellStyle name="Comma 3 30 2 2 3" xfId="20990" xr:uid="{00000000-0005-0000-0000-0000E53E0000}"/>
    <cellStyle name="Comma 3 30 2 2 4" xfId="20991" xr:uid="{00000000-0005-0000-0000-0000E63E0000}"/>
    <cellStyle name="Comma 3 30 2 3" xfId="20992" xr:uid="{00000000-0005-0000-0000-0000E73E0000}"/>
    <cellStyle name="Comma 3 30 2 3 2" xfId="20993" xr:uid="{00000000-0005-0000-0000-0000E83E0000}"/>
    <cellStyle name="Comma 3 30 2 4" xfId="20994" xr:uid="{00000000-0005-0000-0000-0000E93E0000}"/>
    <cellStyle name="Comma 3 30 2 5" xfId="20995" xr:uid="{00000000-0005-0000-0000-0000EA3E0000}"/>
    <cellStyle name="Comma 3 30 2 6" xfId="20996" xr:uid="{00000000-0005-0000-0000-0000EB3E0000}"/>
    <cellStyle name="Comma 3 31" xfId="2409" xr:uid="{00000000-0005-0000-0000-0000EC3E0000}"/>
    <cellStyle name="Comma 3 31 2" xfId="2410" xr:uid="{00000000-0005-0000-0000-0000ED3E0000}"/>
    <cellStyle name="Comma 3 31 2 2" xfId="20997" xr:uid="{00000000-0005-0000-0000-0000EE3E0000}"/>
    <cellStyle name="Comma 3 31 2 2 2" xfId="20998" xr:uid="{00000000-0005-0000-0000-0000EF3E0000}"/>
    <cellStyle name="Comma 3 31 2 2 3" xfId="20999" xr:uid="{00000000-0005-0000-0000-0000F03E0000}"/>
    <cellStyle name="Comma 3 31 2 2 4" xfId="21000" xr:uid="{00000000-0005-0000-0000-0000F13E0000}"/>
    <cellStyle name="Comma 3 31 2 3" xfId="21001" xr:uid="{00000000-0005-0000-0000-0000F23E0000}"/>
    <cellStyle name="Comma 3 31 2 3 2" xfId="21002" xr:uid="{00000000-0005-0000-0000-0000F33E0000}"/>
    <cellStyle name="Comma 3 31 2 4" xfId="21003" xr:uid="{00000000-0005-0000-0000-0000F43E0000}"/>
    <cellStyle name="Comma 3 31 2 5" xfId="21004" xr:uid="{00000000-0005-0000-0000-0000F53E0000}"/>
    <cellStyle name="Comma 3 31 2 6" xfId="21005" xr:uid="{00000000-0005-0000-0000-0000F63E0000}"/>
    <cellStyle name="Comma 3 32" xfId="2411" xr:uid="{00000000-0005-0000-0000-0000F73E0000}"/>
    <cellStyle name="Comma 3 32 2" xfId="2412" xr:uid="{00000000-0005-0000-0000-0000F83E0000}"/>
    <cellStyle name="Comma 3 32 2 2" xfId="21006" xr:uid="{00000000-0005-0000-0000-0000F93E0000}"/>
    <cellStyle name="Comma 3 32 2 2 2" xfId="21007" xr:uid="{00000000-0005-0000-0000-0000FA3E0000}"/>
    <cellStyle name="Comma 3 32 2 2 3" xfId="21008" xr:uid="{00000000-0005-0000-0000-0000FB3E0000}"/>
    <cellStyle name="Comma 3 32 2 2 4" xfId="21009" xr:uid="{00000000-0005-0000-0000-0000FC3E0000}"/>
    <cellStyle name="Comma 3 32 2 3" xfId="21010" xr:uid="{00000000-0005-0000-0000-0000FD3E0000}"/>
    <cellStyle name="Comma 3 32 2 3 2" xfId="21011" xr:uid="{00000000-0005-0000-0000-0000FE3E0000}"/>
    <cellStyle name="Comma 3 32 2 4" xfId="21012" xr:uid="{00000000-0005-0000-0000-0000FF3E0000}"/>
    <cellStyle name="Comma 3 32 2 5" xfId="21013" xr:uid="{00000000-0005-0000-0000-0000003F0000}"/>
    <cellStyle name="Comma 3 32 2 6" xfId="21014" xr:uid="{00000000-0005-0000-0000-0000013F0000}"/>
    <cellStyle name="Comma 3 33" xfId="2413" xr:uid="{00000000-0005-0000-0000-0000023F0000}"/>
    <cellStyle name="Comma 3 33 2" xfId="2414" xr:uid="{00000000-0005-0000-0000-0000033F0000}"/>
    <cellStyle name="Comma 3 33 2 2" xfId="21015" xr:uid="{00000000-0005-0000-0000-0000043F0000}"/>
    <cellStyle name="Comma 3 33 2 2 2" xfId="21016" xr:uid="{00000000-0005-0000-0000-0000053F0000}"/>
    <cellStyle name="Comma 3 33 2 2 3" xfId="21017" xr:uid="{00000000-0005-0000-0000-0000063F0000}"/>
    <cellStyle name="Comma 3 33 2 2 4" xfId="21018" xr:uid="{00000000-0005-0000-0000-0000073F0000}"/>
    <cellStyle name="Comma 3 33 2 3" xfId="21019" xr:uid="{00000000-0005-0000-0000-0000083F0000}"/>
    <cellStyle name="Comma 3 33 2 3 2" xfId="21020" xr:uid="{00000000-0005-0000-0000-0000093F0000}"/>
    <cellStyle name="Comma 3 33 2 4" xfId="21021" xr:uid="{00000000-0005-0000-0000-00000A3F0000}"/>
    <cellStyle name="Comma 3 33 2 5" xfId="21022" xr:uid="{00000000-0005-0000-0000-00000B3F0000}"/>
    <cellStyle name="Comma 3 33 2 6" xfId="21023" xr:uid="{00000000-0005-0000-0000-00000C3F0000}"/>
    <cellStyle name="Comma 3 34" xfId="2415" xr:uid="{00000000-0005-0000-0000-00000D3F0000}"/>
    <cellStyle name="Comma 3 34 2" xfId="2416" xr:uid="{00000000-0005-0000-0000-00000E3F0000}"/>
    <cellStyle name="Comma 3 34 2 2" xfId="21024" xr:uid="{00000000-0005-0000-0000-00000F3F0000}"/>
    <cellStyle name="Comma 3 34 2 2 2" xfId="21025" xr:uid="{00000000-0005-0000-0000-0000103F0000}"/>
    <cellStyle name="Comma 3 34 2 2 3" xfId="21026" xr:uid="{00000000-0005-0000-0000-0000113F0000}"/>
    <cellStyle name="Comma 3 34 2 2 4" xfId="21027" xr:uid="{00000000-0005-0000-0000-0000123F0000}"/>
    <cellStyle name="Comma 3 34 2 3" xfId="21028" xr:uid="{00000000-0005-0000-0000-0000133F0000}"/>
    <cellStyle name="Comma 3 34 2 3 2" xfId="21029" xr:uid="{00000000-0005-0000-0000-0000143F0000}"/>
    <cellStyle name="Comma 3 34 2 4" xfId="21030" xr:uid="{00000000-0005-0000-0000-0000153F0000}"/>
    <cellStyle name="Comma 3 34 2 5" xfId="21031" xr:uid="{00000000-0005-0000-0000-0000163F0000}"/>
    <cellStyle name="Comma 3 34 2 6" xfId="21032" xr:uid="{00000000-0005-0000-0000-0000173F0000}"/>
    <cellStyle name="Comma 3 35" xfId="2417" xr:uid="{00000000-0005-0000-0000-0000183F0000}"/>
    <cellStyle name="Comma 3 35 2" xfId="2418" xr:uid="{00000000-0005-0000-0000-0000193F0000}"/>
    <cellStyle name="Comma 3 35 2 2" xfId="21033" xr:uid="{00000000-0005-0000-0000-00001A3F0000}"/>
    <cellStyle name="Comma 3 35 2 2 2" xfId="21034" xr:uid="{00000000-0005-0000-0000-00001B3F0000}"/>
    <cellStyle name="Comma 3 35 2 2 3" xfId="21035" xr:uid="{00000000-0005-0000-0000-00001C3F0000}"/>
    <cellStyle name="Comma 3 35 2 2 4" xfId="21036" xr:uid="{00000000-0005-0000-0000-00001D3F0000}"/>
    <cellStyle name="Comma 3 35 2 3" xfId="21037" xr:uid="{00000000-0005-0000-0000-00001E3F0000}"/>
    <cellStyle name="Comma 3 35 2 3 2" xfId="21038" xr:uid="{00000000-0005-0000-0000-00001F3F0000}"/>
    <cellStyle name="Comma 3 35 2 4" xfId="21039" xr:uid="{00000000-0005-0000-0000-0000203F0000}"/>
    <cellStyle name="Comma 3 35 2 5" xfId="21040" xr:uid="{00000000-0005-0000-0000-0000213F0000}"/>
    <cellStyle name="Comma 3 35 2 6" xfId="21041" xr:uid="{00000000-0005-0000-0000-0000223F0000}"/>
    <cellStyle name="Comma 3 36" xfId="2419" xr:uid="{00000000-0005-0000-0000-0000233F0000}"/>
    <cellStyle name="Comma 3 36 2" xfId="2420" xr:uid="{00000000-0005-0000-0000-0000243F0000}"/>
    <cellStyle name="Comma 3 36 2 2" xfId="21042" xr:uid="{00000000-0005-0000-0000-0000253F0000}"/>
    <cellStyle name="Comma 3 36 2 2 2" xfId="21043" xr:uid="{00000000-0005-0000-0000-0000263F0000}"/>
    <cellStyle name="Comma 3 36 2 2 3" xfId="21044" xr:uid="{00000000-0005-0000-0000-0000273F0000}"/>
    <cellStyle name="Comma 3 36 2 2 4" xfId="21045" xr:uid="{00000000-0005-0000-0000-0000283F0000}"/>
    <cellStyle name="Comma 3 36 2 3" xfId="21046" xr:uid="{00000000-0005-0000-0000-0000293F0000}"/>
    <cellStyle name="Comma 3 36 2 3 2" xfId="21047" xr:uid="{00000000-0005-0000-0000-00002A3F0000}"/>
    <cellStyle name="Comma 3 36 2 4" xfId="21048" xr:uid="{00000000-0005-0000-0000-00002B3F0000}"/>
    <cellStyle name="Comma 3 36 2 5" xfId="21049" xr:uid="{00000000-0005-0000-0000-00002C3F0000}"/>
    <cellStyle name="Comma 3 36 2 6" xfId="21050" xr:uid="{00000000-0005-0000-0000-00002D3F0000}"/>
    <cellStyle name="Comma 3 37" xfId="2421" xr:uid="{00000000-0005-0000-0000-00002E3F0000}"/>
    <cellStyle name="Comma 3 37 2" xfId="2422" xr:uid="{00000000-0005-0000-0000-00002F3F0000}"/>
    <cellStyle name="Comma 3 37 2 2" xfId="21051" xr:uid="{00000000-0005-0000-0000-0000303F0000}"/>
    <cellStyle name="Comma 3 37 2 2 2" xfId="21052" xr:uid="{00000000-0005-0000-0000-0000313F0000}"/>
    <cellStyle name="Comma 3 37 2 2 3" xfId="21053" xr:uid="{00000000-0005-0000-0000-0000323F0000}"/>
    <cellStyle name="Comma 3 37 2 2 4" xfId="21054" xr:uid="{00000000-0005-0000-0000-0000333F0000}"/>
    <cellStyle name="Comma 3 37 2 3" xfId="21055" xr:uid="{00000000-0005-0000-0000-0000343F0000}"/>
    <cellStyle name="Comma 3 37 2 3 2" xfId="21056" xr:uid="{00000000-0005-0000-0000-0000353F0000}"/>
    <cellStyle name="Comma 3 37 2 4" xfId="21057" xr:uid="{00000000-0005-0000-0000-0000363F0000}"/>
    <cellStyle name="Comma 3 37 2 5" xfId="21058" xr:uid="{00000000-0005-0000-0000-0000373F0000}"/>
    <cellStyle name="Comma 3 37 2 6" xfId="21059" xr:uid="{00000000-0005-0000-0000-0000383F0000}"/>
    <cellStyle name="Comma 3 38" xfId="2423" xr:uid="{00000000-0005-0000-0000-0000393F0000}"/>
    <cellStyle name="Comma 3 38 2" xfId="2424" xr:uid="{00000000-0005-0000-0000-00003A3F0000}"/>
    <cellStyle name="Comma 3 38 2 2" xfId="21060" xr:uid="{00000000-0005-0000-0000-00003B3F0000}"/>
    <cellStyle name="Comma 3 38 2 2 2" xfId="21061" xr:uid="{00000000-0005-0000-0000-00003C3F0000}"/>
    <cellStyle name="Comma 3 38 2 2 3" xfId="21062" xr:uid="{00000000-0005-0000-0000-00003D3F0000}"/>
    <cellStyle name="Comma 3 38 2 2 4" xfId="21063" xr:uid="{00000000-0005-0000-0000-00003E3F0000}"/>
    <cellStyle name="Comma 3 38 2 3" xfId="21064" xr:uid="{00000000-0005-0000-0000-00003F3F0000}"/>
    <cellStyle name="Comma 3 38 2 3 2" xfId="21065" xr:uid="{00000000-0005-0000-0000-0000403F0000}"/>
    <cellStyle name="Comma 3 38 2 4" xfId="21066" xr:uid="{00000000-0005-0000-0000-0000413F0000}"/>
    <cellStyle name="Comma 3 38 2 5" xfId="21067" xr:uid="{00000000-0005-0000-0000-0000423F0000}"/>
    <cellStyle name="Comma 3 38 2 6" xfId="21068" xr:uid="{00000000-0005-0000-0000-0000433F0000}"/>
    <cellStyle name="Comma 3 39" xfId="2425" xr:uid="{00000000-0005-0000-0000-0000443F0000}"/>
    <cellStyle name="Comma 3 39 2" xfId="2426" xr:uid="{00000000-0005-0000-0000-0000453F0000}"/>
    <cellStyle name="Comma 3 39 2 2" xfId="21069" xr:uid="{00000000-0005-0000-0000-0000463F0000}"/>
    <cellStyle name="Comma 3 39 2 2 2" xfId="21070" xr:uid="{00000000-0005-0000-0000-0000473F0000}"/>
    <cellStyle name="Comma 3 39 2 2 3" xfId="21071" xr:uid="{00000000-0005-0000-0000-0000483F0000}"/>
    <cellStyle name="Comma 3 39 2 2 4" xfId="21072" xr:uid="{00000000-0005-0000-0000-0000493F0000}"/>
    <cellStyle name="Comma 3 39 2 3" xfId="21073" xr:uid="{00000000-0005-0000-0000-00004A3F0000}"/>
    <cellStyle name="Comma 3 39 2 3 2" xfId="21074" xr:uid="{00000000-0005-0000-0000-00004B3F0000}"/>
    <cellStyle name="Comma 3 39 2 4" xfId="21075" xr:uid="{00000000-0005-0000-0000-00004C3F0000}"/>
    <cellStyle name="Comma 3 39 2 5" xfId="21076" xr:uid="{00000000-0005-0000-0000-00004D3F0000}"/>
    <cellStyle name="Comma 3 39 2 6" xfId="21077" xr:uid="{00000000-0005-0000-0000-00004E3F0000}"/>
    <cellStyle name="Comma 3 4" xfId="2427" xr:uid="{00000000-0005-0000-0000-00004F3F0000}"/>
    <cellStyle name="Comma 3 4 2" xfId="2428" xr:uid="{00000000-0005-0000-0000-0000503F0000}"/>
    <cellStyle name="Comma 3 4 2 2" xfId="21078" xr:uid="{00000000-0005-0000-0000-0000513F0000}"/>
    <cellStyle name="Comma 3 4 2 2 2" xfId="21079" xr:uid="{00000000-0005-0000-0000-0000523F0000}"/>
    <cellStyle name="Comma 3 4 2 3" xfId="21080" xr:uid="{00000000-0005-0000-0000-0000533F0000}"/>
    <cellStyle name="Comma 3 4 2 3 2" xfId="21081" xr:uid="{00000000-0005-0000-0000-0000543F0000}"/>
    <cellStyle name="Comma 3 4 3" xfId="2429" xr:uid="{00000000-0005-0000-0000-0000553F0000}"/>
    <cellStyle name="Comma 3 4 4" xfId="2430" xr:uid="{00000000-0005-0000-0000-0000563F0000}"/>
    <cellStyle name="Comma 3 4 5" xfId="2431" xr:uid="{00000000-0005-0000-0000-0000573F0000}"/>
    <cellStyle name="Comma 3 4 6" xfId="2432" xr:uid="{00000000-0005-0000-0000-0000583F0000}"/>
    <cellStyle name="Comma 3 40" xfId="2433" xr:uid="{00000000-0005-0000-0000-0000593F0000}"/>
    <cellStyle name="Comma 3 40 2" xfId="2434" xr:uid="{00000000-0005-0000-0000-00005A3F0000}"/>
    <cellStyle name="Comma 3 40 2 2" xfId="21082" xr:uid="{00000000-0005-0000-0000-00005B3F0000}"/>
    <cellStyle name="Comma 3 40 2 2 2" xfId="21083" xr:uid="{00000000-0005-0000-0000-00005C3F0000}"/>
    <cellStyle name="Comma 3 40 2 2 3" xfId="21084" xr:uid="{00000000-0005-0000-0000-00005D3F0000}"/>
    <cellStyle name="Comma 3 40 2 2 4" xfId="21085" xr:uid="{00000000-0005-0000-0000-00005E3F0000}"/>
    <cellStyle name="Comma 3 40 2 3" xfId="21086" xr:uid="{00000000-0005-0000-0000-00005F3F0000}"/>
    <cellStyle name="Comma 3 40 2 3 2" xfId="21087" xr:uid="{00000000-0005-0000-0000-0000603F0000}"/>
    <cellStyle name="Comma 3 40 2 4" xfId="21088" xr:uid="{00000000-0005-0000-0000-0000613F0000}"/>
    <cellStyle name="Comma 3 40 2 5" xfId="21089" xr:uid="{00000000-0005-0000-0000-0000623F0000}"/>
    <cellStyle name="Comma 3 40 2 6" xfId="21090" xr:uid="{00000000-0005-0000-0000-0000633F0000}"/>
    <cellStyle name="Comma 3 41" xfId="2435" xr:uid="{00000000-0005-0000-0000-0000643F0000}"/>
    <cellStyle name="Comma 3 41 2" xfId="2436" xr:uid="{00000000-0005-0000-0000-0000653F0000}"/>
    <cellStyle name="Comma 3 41 2 2" xfId="21091" xr:uid="{00000000-0005-0000-0000-0000663F0000}"/>
    <cellStyle name="Comma 3 41 2 2 2" xfId="21092" xr:uid="{00000000-0005-0000-0000-0000673F0000}"/>
    <cellStyle name="Comma 3 41 2 2 3" xfId="21093" xr:uid="{00000000-0005-0000-0000-0000683F0000}"/>
    <cellStyle name="Comma 3 41 2 2 4" xfId="21094" xr:uid="{00000000-0005-0000-0000-0000693F0000}"/>
    <cellStyle name="Comma 3 41 2 3" xfId="21095" xr:uid="{00000000-0005-0000-0000-00006A3F0000}"/>
    <cellStyle name="Comma 3 41 2 3 2" xfId="21096" xr:uid="{00000000-0005-0000-0000-00006B3F0000}"/>
    <cellStyle name="Comma 3 41 2 4" xfId="21097" xr:uid="{00000000-0005-0000-0000-00006C3F0000}"/>
    <cellStyle name="Comma 3 41 2 5" xfId="21098" xr:uid="{00000000-0005-0000-0000-00006D3F0000}"/>
    <cellStyle name="Comma 3 41 2 6" xfId="21099" xr:uid="{00000000-0005-0000-0000-00006E3F0000}"/>
    <cellStyle name="Comma 3 42" xfId="2437" xr:uid="{00000000-0005-0000-0000-00006F3F0000}"/>
    <cellStyle name="Comma 3 42 2" xfId="2438" xr:uid="{00000000-0005-0000-0000-0000703F0000}"/>
    <cellStyle name="Comma 3 42 2 2" xfId="21100" xr:uid="{00000000-0005-0000-0000-0000713F0000}"/>
    <cellStyle name="Comma 3 42 2 2 2" xfId="21101" xr:uid="{00000000-0005-0000-0000-0000723F0000}"/>
    <cellStyle name="Comma 3 42 2 2 3" xfId="21102" xr:uid="{00000000-0005-0000-0000-0000733F0000}"/>
    <cellStyle name="Comma 3 42 2 2 4" xfId="21103" xr:uid="{00000000-0005-0000-0000-0000743F0000}"/>
    <cellStyle name="Comma 3 42 2 3" xfId="21104" xr:uid="{00000000-0005-0000-0000-0000753F0000}"/>
    <cellStyle name="Comma 3 42 2 3 2" xfId="21105" xr:uid="{00000000-0005-0000-0000-0000763F0000}"/>
    <cellStyle name="Comma 3 42 2 4" xfId="21106" xr:uid="{00000000-0005-0000-0000-0000773F0000}"/>
    <cellStyle name="Comma 3 42 2 5" xfId="21107" xr:uid="{00000000-0005-0000-0000-0000783F0000}"/>
    <cellStyle name="Comma 3 42 2 6" xfId="21108" xr:uid="{00000000-0005-0000-0000-0000793F0000}"/>
    <cellStyle name="Comma 3 43" xfId="2439" xr:uid="{00000000-0005-0000-0000-00007A3F0000}"/>
    <cellStyle name="Comma 3 43 2" xfId="2440" xr:uid="{00000000-0005-0000-0000-00007B3F0000}"/>
    <cellStyle name="Comma 3 43 2 2" xfId="21109" xr:uid="{00000000-0005-0000-0000-00007C3F0000}"/>
    <cellStyle name="Comma 3 43 2 2 2" xfId="21110" xr:uid="{00000000-0005-0000-0000-00007D3F0000}"/>
    <cellStyle name="Comma 3 43 2 2 3" xfId="21111" xr:uid="{00000000-0005-0000-0000-00007E3F0000}"/>
    <cellStyle name="Comma 3 43 2 2 4" xfId="21112" xr:uid="{00000000-0005-0000-0000-00007F3F0000}"/>
    <cellStyle name="Comma 3 43 2 3" xfId="21113" xr:uid="{00000000-0005-0000-0000-0000803F0000}"/>
    <cellStyle name="Comma 3 43 2 3 2" xfId="21114" xr:uid="{00000000-0005-0000-0000-0000813F0000}"/>
    <cellStyle name="Comma 3 43 2 4" xfId="21115" xr:uid="{00000000-0005-0000-0000-0000823F0000}"/>
    <cellStyle name="Comma 3 43 2 5" xfId="21116" xr:uid="{00000000-0005-0000-0000-0000833F0000}"/>
    <cellStyle name="Comma 3 43 2 6" xfId="21117" xr:uid="{00000000-0005-0000-0000-0000843F0000}"/>
    <cellStyle name="Comma 3 44" xfId="2441" xr:uid="{00000000-0005-0000-0000-0000853F0000}"/>
    <cellStyle name="Comma 3 44 2" xfId="2442" xr:uid="{00000000-0005-0000-0000-0000863F0000}"/>
    <cellStyle name="Comma 3 44 2 2" xfId="21118" xr:uid="{00000000-0005-0000-0000-0000873F0000}"/>
    <cellStyle name="Comma 3 44 2 2 2" xfId="21119" xr:uid="{00000000-0005-0000-0000-0000883F0000}"/>
    <cellStyle name="Comma 3 44 2 2 3" xfId="21120" xr:uid="{00000000-0005-0000-0000-0000893F0000}"/>
    <cellStyle name="Comma 3 44 2 2 4" xfId="21121" xr:uid="{00000000-0005-0000-0000-00008A3F0000}"/>
    <cellStyle name="Comma 3 44 2 3" xfId="21122" xr:uid="{00000000-0005-0000-0000-00008B3F0000}"/>
    <cellStyle name="Comma 3 44 2 3 2" xfId="21123" xr:uid="{00000000-0005-0000-0000-00008C3F0000}"/>
    <cellStyle name="Comma 3 44 2 4" xfId="21124" xr:uid="{00000000-0005-0000-0000-00008D3F0000}"/>
    <cellStyle name="Comma 3 44 2 5" xfId="21125" xr:uid="{00000000-0005-0000-0000-00008E3F0000}"/>
    <cellStyle name="Comma 3 44 2 6" xfId="21126" xr:uid="{00000000-0005-0000-0000-00008F3F0000}"/>
    <cellStyle name="Comma 3 45" xfId="2443" xr:uid="{00000000-0005-0000-0000-0000903F0000}"/>
    <cellStyle name="Comma 3 45 2" xfId="2444" xr:uid="{00000000-0005-0000-0000-0000913F0000}"/>
    <cellStyle name="Comma 3 45 2 2" xfId="21127" xr:uid="{00000000-0005-0000-0000-0000923F0000}"/>
    <cellStyle name="Comma 3 45 2 2 2" xfId="21128" xr:uid="{00000000-0005-0000-0000-0000933F0000}"/>
    <cellStyle name="Comma 3 45 2 2 3" xfId="21129" xr:uid="{00000000-0005-0000-0000-0000943F0000}"/>
    <cellStyle name="Comma 3 45 2 2 4" xfId="21130" xr:uid="{00000000-0005-0000-0000-0000953F0000}"/>
    <cellStyle name="Comma 3 45 2 3" xfId="21131" xr:uid="{00000000-0005-0000-0000-0000963F0000}"/>
    <cellStyle name="Comma 3 45 2 3 2" xfId="21132" xr:uid="{00000000-0005-0000-0000-0000973F0000}"/>
    <cellStyle name="Comma 3 45 2 4" xfId="21133" xr:uid="{00000000-0005-0000-0000-0000983F0000}"/>
    <cellStyle name="Comma 3 45 2 5" xfId="21134" xr:uid="{00000000-0005-0000-0000-0000993F0000}"/>
    <cellStyle name="Comma 3 45 2 6" xfId="21135" xr:uid="{00000000-0005-0000-0000-00009A3F0000}"/>
    <cellStyle name="Comma 3 46" xfId="2445" xr:uid="{00000000-0005-0000-0000-00009B3F0000}"/>
    <cellStyle name="Comma 3 46 2" xfId="2446" xr:uid="{00000000-0005-0000-0000-00009C3F0000}"/>
    <cellStyle name="Comma 3 46 2 2" xfId="21136" xr:uid="{00000000-0005-0000-0000-00009D3F0000}"/>
    <cellStyle name="Comma 3 46 2 2 2" xfId="21137" xr:uid="{00000000-0005-0000-0000-00009E3F0000}"/>
    <cellStyle name="Comma 3 46 2 2 3" xfId="21138" xr:uid="{00000000-0005-0000-0000-00009F3F0000}"/>
    <cellStyle name="Comma 3 46 2 2 4" xfId="21139" xr:uid="{00000000-0005-0000-0000-0000A03F0000}"/>
    <cellStyle name="Comma 3 46 2 3" xfId="21140" xr:uid="{00000000-0005-0000-0000-0000A13F0000}"/>
    <cellStyle name="Comma 3 46 2 3 2" xfId="21141" xr:uid="{00000000-0005-0000-0000-0000A23F0000}"/>
    <cellStyle name="Comma 3 46 2 4" xfId="21142" xr:uid="{00000000-0005-0000-0000-0000A33F0000}"/>
    <cellStyle name="Comma 3 46 2 5" xfId="21143" xr:uid="{00000000-0005-0000-0000-0000A43F0000}"/>
    <cellStyle name="Comma 3 46 2 6" xfId="21144" xr:uid="{00000000-0005-0000-0000-0000A53F0000}"/>
    <cellStyle name="Comma 3 47" xfId="2447" xr:uid="{00000000-0005-0000-0000-0000A63F0000}"/>
    <cellStyle name="Comma 3 47 2" xfId="2448" xr:uid="{00000000-0005-0000-0000-0000A73F0000}"/>
    <cellStyle name="Comma 3 47 2 2" xfId="21145" xr:uid="{00000000-0005-0000-0000-0000A83F0000}"/>
    <cellStyle name="Comma 3 47 2 2 2" xfId="21146" xr:uid="{00000000-0005-0000-0000-0000A93F0000}"/>
    <cellStyle name="Comma 3 47 2 2 3" xfId="21147" xr:uid="{00000000-0005-0000-0000-0000AA3F0000}"/>
    <cellStyle name="Comma 3 47 2 2 4" xfId="21148" xr:uid="{00000000-0005-0000-0000-0000AB3F0000}"/>
    <cellStyle name="Comma 3 47 2 3" xfId="21149" xr:uid="{00000000-0005-0000-0000-0000AC3F0000}"/>
    <cellStyle name="Comma 3 47 2 3 2" xfId="21150" xr:uid="{00000000-0005-0000-0000-0000AD3F0000}"/>
    <cellStyle name="Comma 3 47 2 4" xfId="21151" xr:uid="{00000000-0005-0000-0000-0000AE3F0000}"/>
    <cellStyle name="Comma 3 47 2 5" xfId="21152" xr:uid="{00000000-0005-0000-0000-0000AF3F0000}"/>
    <cellStyle name="Comma 3 47 2 6" xfId="21153" xr:uid="{00000000-0005-0000-0000-0000B03F0000}"/>
    <cellStyle name="Comma 3 48" xfId="2449" xr:uid="{00000000-0005-0000-0000-0000B13F0000}"/>
    <cellStyle name="Comma 3 48 2" xfId="2450" xr:uid="{00000000-0005-0000-0000-0000B23F0000}"/>
    <cellStyle name="Comma 3 48 2 2" xfId="21154" xr:uid="{00000000-0005-0000-0000-0000B33F0000}"/>
    <cellStyle name="Comma 3 48 2 2 2" xfId="21155" xr:uid="{00000000-0005-0000-0000-0000B43F0000}"/>
    <cellStyle name="Comma 3 48 2 2 3" xfId="21156" xr:uid="{00000000-0005-0000-0000-0000B53F0000}"/>
    <cellStyle name="Comma 3 48 2 2 4" xfId="21157" xr:uid="{00000000-0005-0000-0000-0000B63F0000}"/>
    <cellStyle name="Comma 3 48 2 3" xfId="21158" xr:uid="{00000000-0005-0000-0000-0000B73F0000}"/>
    <cellStyle name="Comma 3 48 2 3 2" xfId="21159" xr:uid="{00000000-0005-0000-0000-0000B83F0000}"/>
    <cellStyle name="Comma 3 48 2 4" xfId="21160" xr:uid="{00000000-0005-0000-0000-0000B93F0000}"/>
    <cellStyle name="Comma 3 48 2 5" xfId="21161" xr:uid="{00000000-0005-0000-0000-0000BA3F0000}"/>
    <cellStyle name="Comma 3 48 2 6" xfId="21162" xr:uid="{00000000-0005-0000-0000-0000BB3F0000}"/>
    <cellStyle name="Comma 3 49" xfId="2451" xr:uid="{00000000-0005-0000-0000-0000BC3F0000}"/>
    <cellStyle name="Comma 3 49 2" xfId="2452" xr:uid="{00000000-0005-0000-0000-0000BD3F0000}"/>
    <cellStyle name="Comma 3 49 2 2" xfId="21163" xr:uid="{00000000-0005-0000-0000-0000BE3F0000}"/>
    <cellStyle name="Comma 3 49 2 2 2" xfId="21164" xr:uid="{00000000-0005-0000-0000-0000BF3F0000}"/>
    <cellStyle name="Comma 3 49 2 2 3" xfId="21165" xr:uid="{00000000-0005-0000-0000-0000C03F0000}"/>
    <cellStyle name="Comma 3 49 2 2 4" xfId="21166" xr:uid="{00000000-0005-0000-0000-0000C13F0000}"/>
    <cellStyle name="Comma 3 49 2 3" xfId="21167" xr:uid="{00000000-0005-0000-0000-0000C23F0000}"/>
    <cellStyle name="Comma 3 49 2 3 2" xfId="21168" xr:uid="{00000000-0005-0000-0000-0000C33F0000}"/>
    <cellStyle name="Comma 3 49 2 4" xfId="21169" xr:uid="{00000000-0005-0000-0000-0000C43F0000}"/>
    <cellStyle name="Comma 3 49 2 5" xfId="21170" xr:uid="{00000000-0005-0000-0000-0000C53F0000}"/>
    <cellStyle name="Comma 3 49 2 6" xfId="21171" xr:uid="{00000000-0005-0000-0000-0000C63F0000}"/>
    <cellStyle name="Comma 3 5" xfId="2453" xr:uid="{00000000-0005-0000-0000-0000C73F0000}"/>
    <cellStyle name="Comma 3 5 2" xfId="2454" xr:uid="{00000000-0005-0000-0000-0000C83F0000}"/>
    <cellStyle name="Comma 3 5 2 2" xfId="21172" xr:uid="{00000000-0005-0000-0000-0000C93F0000}"/>
    <cellStyle name="Comma 3 5 3" xfId="21173" xr:uid="{00000000-0005-0000-0000-0000CA3F0000}"/>
    <cellStyle name="Comma 3 5 4" xfId="21174" xr:uid="{00000000-0005-0000-0000-0000CB3F0000}"/>
    <cellStyle name="Comma 3 50" xfId="2455" xr:uid="{00000000-0005-0000-0000-0000CC3F0000}"/>
    <cellStyle name="Comma 3 50 2" xfId="2456" xr:uid="{00000000-0005-0000-0000-0000CD3F0000}"/>
    <cellStyle name="Comma 3 50 2 2" xfId="21175" xr:uid="{00000000-0005-0000-0000-0000CE3F0000}"/>
    <cellStyle name="Comma 3 50 2 2 2" xfId="21176" xr:uid="{00000000-0005-0000-0000-0000CF3F0000}"/>
    <cellStyle name="Comma 3 50 2 2 3" xfId="21177" xr:uid="{00000000-0005-0000-0000-0000D03F0000}"/>
    <cellStyle name="Comma 3 50 2 2 4" xfId="21178" xr:uid="{00000000-0005-0000-0000-0000D13F0000}"/>
    <cellStyle name="Comma 3 50 2 3" xfId="21179" xr:uid="{00000000-0005-0000-0000-0000D23F0000}"/>
    <cellStyle name="Comma 3 50 2 3 2" xfId="21180" xr:uid="{00000000-0005-0000-0000-0000D33F0000}"/>
    <cellStyle name="Comma 3 50 2 4" xfId="21181" xr:uid="{00000000-0005-0000-0000-0000D43F0000}"/>
    <cellStyle name="Comma 3 50 2 5" xfId="21182" xr:uid="{00000000-0005-0000-0000-0000D53F0000}"/>
    <cellStyle name="Comma 3 50 2 6" xfId="21183" xr:uid="{00000000-0005-0000-0000-0000D63F0000}"/>
    <cellStyle name="Comma 3 51" xfId="2457" xr:uid="{00000000-0005-0000-0000-0000D73F0000}"/>
    <cellStyle name="Comma 3 51 2" xfId="2458" xr:uid="{00000000-0005-0000-0000-0000D83F0000}"/>
    <cellStyle name="Comma 3 51 2 2" xfId="21184" xr:uid="{00000000-0005-0000-0000-0000D93F0000}"/>
    <cellStyle name="Comma 3 51 2 2 2" xfId="21185" xr:uid="{00000000-0005-0000-0000-0000DA3F0000}"/>
    <cellStyle name="Comma 3 51 2 2 3" xfId="21186" xr:uid="{00000000-0005-0000-0000-0000DB3F0000}"/>
    <cellStyle name="Comma 3 51 2 2 4" xfId="21187" xr:uid="{00000000-0005-0000-0000-0000DC3F0000}"/>
    <cellStyle name="Comma 3 51 2 3" xfId="21188" xr:uid="{00000000-0005-0000-0000-0000DD3F0000}"/>
    <cellStyle name="Comma 3 51 2 3 2" xfId="21189" xr:uid="{00000000-0005-0000-0000-0000DE3F0000}"/>
    <cellStyle name="Comma 3 51 2 4" xfId="21190" xr:uid="{00000000-0005-0000-0000-0000DF3F0000}"/>
    <cellStyle name="Comma 3 51 2 5" xfId="21191" xr:uid="{00000000-0005-0000-0000-0000E03F0000}"/>
    <cellStyle name="Comma 3 51 2 6" xfId="21192" xr:uid="{00000000-0005-0000-0000-0000E13F0000}"/>
    <cellStyle name="Comma 3 52" xfId="2459" xr:uid="{00000000-0005-0000-0000-0000E23F0000}"/>
    <cellStyle name="Comma 3 52 2" xfId="2460" xr:uid="{00000000-0005-0000-0000-0000E33F0000}"/>
    <cellStyle name="Comma 3 52 2 2" xfId="21193" xr:uid="{00000000-0005-0000-0000-0000E43F0000}"/>
    <cellStyle name="Comma 3 52 2 2 2" xfId="21194" xr:uid="{00000000-0005-0000-0000-0000E53F0000}"/>
    <cellStyle name="Comma 3 52 2 2 3" xfId="21195" xr:uid="{00000000-0005-0000-0000-0000E63F0000}"/>
    <cellStyle name="Comma 3 52 2 2 4" xfId="21196" xr:uid="{00000000-0005-0000-0000-0000E73F0000}"/>
    <cellStyle name="Comma 3 52 2 3" xfId="21197" xr:uid="{00000000-0005-0000-0000-0000E83F0000}"/>
    <cellStyle name="Comma 3 52 2 3 2" xfId="21198" xr:uid="{00000000-0005-0000-0000-0000E93F0000}"/>
    <cellStyle name="Comma 3 52 2 4" xfId="21199" xr:uid="{00000000-0005-0000-0000-0000EA3F0000}"/>
    <cellStyle name="Comma 3 52 2 5" xfId="21200" xr:uid="{00000000-0005-0000-0000-0000EB3F0000}"/>
    <cellStyle name="Comma 3 52 2 6" xfId="21201" xr:uid="{00000000-0005-0000-0000-0000EC3F0000}"/>
    <cellStyle name="Comma 3 53" xfId="2461" xr:uid="{00000000-0005-0000-0000-0000ED3F0000}"/>
    <cellStyle name="Comma 3 53 2" xfId="2462" xr:uid="{00000000-0005-0000-0000-0000EE3F0000}"/>
    <cellStyle name="Comma 3 53 2 2" xfId="21202" xr:uid="{00000000-0005-0000-0000-0000EF3F0000}"/>
    <cellStyle name="Comma 3 53 2 2 2" xfId="21203" xr:uid="{00000000-0005-0000-0000-0000F03F0000}"/>
    <cellStyle name="Comma 3 53 2 2 3" xfId="21204" xr:uid="{00000000-0005-0000-0000-0000F13F0000}"/>
    <cellStyle name="Comma 3 53 2 2 4" xfId="21205" xr:uid="{00000000-0005-0000-0000-0000F23F0000}"/>
    <cellStyle name="Comma 3 53 2 3" xfId="21206" xr:uid="{00000000-0005-0000-0000-0000F33F0000}"/>
    <cellStyle name="Comma 3 53 2 3 2" xfId="21207" xr:uid="{00000000-0005-0000-0000-0000F43F0000}"/>
    <cellStyle name="Comma 3 53 2 4" xfId="21208" xr:uid="{00000000-0005-0000-0000-0000F53F0000}"/>
    <cellStyle name="Comma 3 53 2 5" xfId="21209" xr:uid="{00000000-0005-0000-0000-0000F63F0000}"/>
    <cellStyle name="Comma 3 53 2 6" xfId="21210" xr:uid="{00000000-0005-0000-0000-0000F73F0000}"/>
    <cellStyle name="Comma 3 54" xfId="2463" xr:uid="{00000000-0005-0000-0000-0000F83F0000}"/>
    <cellStyle name="Comma 3 54 2" xfId="2464" xr:uid="{00000000-0005-0000-0000-0000F93F0000}"/>
    <cellStyle name="Comma 3 54 2 2" xfId="21211" xr:uid="{00000000-0005-0000-0000-0000FA3F0000}"/>
    <cellStyle name="Comma 3 54 2 2 2" xfId="21212" xr:uid="{00000000-0005-0000-0000-0000FB3F0000}"/>
    <cellStyle name="Comma 3 54 2 2 3" xfId="21213" xr:uid="{00000000-0005-0000-0000-0000FC3F0000}"/>
    <cellStyle name="Comma 3 54 2 2 4" xfId="21214" xr:uid="{00000000-0005-0000-0000-0000FD3F0000}"/>
    <cellStyle name="Comma 3 54 2 3" xfId="21215" xr:uid="{00000000-0005-0000-0000-0000FE3F0000}"/>
    <cellStyle name="Comma 3 54 2 3 2" xfId="21216" xr:uid="{00000000-0005-0000-0000-0000FF3F0000}"/>
    <cellStyle name="Comma 3 54 2 4" xfId="21217" xr:uid="{00000000-0005-0000-0000-000000400000}"/>
    <cellStyle name="Comma 3 54 2 5" xfId="21218" xr:uid="{00000000-0005-0000-0000-000001400000}"/>
    <cellStyle name="Comma 3 54 2 6" xfId="21219" xr:uid="{00000000-0005-0000-0000-000002400000}"/>
    <cellStyle name="Comma 3 55" xfId="2465" xr:uid="{00000000-0005-0000-0000-000003400000}"/>
    <cellStyle name="Comma 3 55 2" xfId="2466" xr:uid="{00000000-0005-0000-0000-000004400000}"/>
    <cellStyle name="Comma 3 55 2 2" xfId="21220" xr:uid="{00000000-0005-0000-0000-000005400000}"/>
    <cellStyle name="Comma 3 55 2 2 2" xfId="21221" xr:uid="{00000000-0005-0000-0000-000006400000}"/>
    <cellStyle name="Comma 3 55 2 2 3" xfId="21222" xr:uid="{00000000-0005-0000-0000-000007400000}"/>
    <cellStyle name="Comma 3 55 2 2 4" xfId="21223" xr:uid="{00000000-0005-0000-0000-000008400000}"/>
    <cellStyle name="Comma 3 55 2 3" xfId="21224" xr:uid="{00000000-0005-0000-0000-000009400000}"/>
    <cellStyle name="Comma 3 55 2 3 2" xfId="21225" xr:uid="{00000000-0005-0000-0000-00000A400000}"/>
    <cellStyle name="Comma 3 55 2 4" xfId="21226" xr:uid="{00000000-0005-0000-0000-00000B400000}"/>
    <cellStyle name="Comma 3 55 2 5" xfId="21227" xr:uid="{00000000-0005-0000-0000-00000C400000}"/>
    <cellStyle name="Comma 3 55 2 6" xfId="21228" xr:uid="{00000000-0005-0000-0000-00000D400000}"/>
    <cellStyle name="Comma 3 56" xfId="2467" xr:uid="{00000000-0005-0000-0000-00000E400000}"/>
    <cellStyle name="Comma 3 56 2" xfId="2468" xr:uid="{00000000-0005-0000-0000-00000F400000}"/>
    <cellStyle name="Comma 3 56 2 2" xfId="21229" xr:uid="{00000000-0005-0000-0000-000010400000}"/>
    <cellStyle name="Comma 3 56 2 2 2" xfId="21230" xr:uid="{00000000-0005-0000-0000-000011400000}"/>
    <cellStyle name="Comma 3 56 2 2 3" xfId="21231" xr:uid="{00000000-0005-0000-0000-000012400000}"/>
    <cellStyle name="Comma 3 56 2 2 4" xfId="21232" xr:uid="{00000000-0005-0000-0000-000013400000}"/>
    <cellStyle name="Comma 3 56 2 3" xfId="21233" xr:uid="{00000000-0005-0000-0000-000014400000}"/>
    <cellStyle name="Comma 3 56 2 3 2" xfId="21234" xr:uid="{00000000-0005-0000-0000-000015400000}"/>
    <cellStyle name="Comma 3 56 2 4" xfId="21235" xr:uid="{00000000-0005-0000-0000-000016400000}"/>
    <cellStyle name="Comma 3 56 2 5" xfId="21236" xr:uid="{00000000-0005-0000-0000-000017400000}"/>
    <cellStyle name="Comma 3 56 2 6" xfId="21237" xr:uid="{00000000-0005-0000-0000-000018400000}"/>
    <cellStyle name="Comma 3 57" xfId="2469" xr:uid="{00000000-0005-0000-0000-000019400000}"/>
    <cellStyle name="Comma 3 57 2" xfId="2470" xr:uid="{00000000-0005-0000-0000-00001A400000}"/>
    <cellStyle name="Comma 3 57 2 2" xfId="21238" xr:uid="{00000000-0005-0000-0000-00001B400000}"/>
    <cellStyle name="Comma 3 57 2 2 2" xfId="21239" xr:uid="{00000000-0005-0000-0000-00001C400000}"/>
    <cellStyle name="Comma 3 57 2 2 3" xfId="21240" xr:uid="{00000000-0005-0000-0000-00001D400000}"/>
    <cellStyle name="Comma 3 57 2 2 4" xfId="21241" xr:uid="{00000000-0005-0000-0000-00001E400000}"/>
    <cellStyle name="Comma 3 57 2 3" xfId="21242" xr:uid="{00000000-0005-0000-0000-00001F400000}"/>
    <cellStyle name="Comma 3 57 2 3 2" xfId="21243" xr:uid="{00000000-0005-0000-0000-000020400000}"/>
    <cellStyle name="Comma 3 57 2 4" xfId="21244" xr:uid="{00000000-0005-0000-0000-000021400000}"/>
    <cellStyle name="Comma 3 57 2 5" xfId="21245" xr:uid="{00000000-0005-0000-0000-000022400000}"/>
    <cellStyle name="Comma 3 57 2 6" xfId="21246" xr:uid="{00000000-0005-0000-0000-000023400000}"/>
    <cellStyle name="Comma 3 58" xfId="2471" xr:uid="{00000000-0005-0000-0000-000024400000}"/>
    <cellStyle name="Comma 3 58 2" xfId="2472" xr:uid="{00000000-0005-0000-0000-000025400000}"/>
    <cellStyle name="Comma 3 58 2 2" xfId="21247" xr:uid="{00000000-0005-0000-0000-000026400000}"/>
    <cellStyle name="Comma 3 58 2 2 2" xfId="21248" xr:uid="{00000000-0005-0000-0000-000027400000}"/>
    <cellStyle name="Comma 3 58 2 2 3" xfId="21249" xr:uid="{00000000-0005-0000-0000-000028400000}"/>
    <cellStyle name="Comma 3 58 2 2 4" xfId="21250" xr:uid="{00000000-0005-0000-0000-000029400000}"/>
    <cellStyle name="Comma 3 58 2 3" xfId="21251" xr:uid="{00000000-0005-0000-0000-00002A400000}"/>
    <cellStyle name="Comma 3 58 2 3 2" xfId="21252" xr:uid="{00000000-0005-0000-0000-00002B400000}"/>
    <cellStyle name="Comma 3 58 2 4" xfId="21253" xr:uid="{00000000-0005-0000-0000-00002C400000}"/>
    <cellStyle name="Comma 3 58 2 5" xfId="21254" xr:uid="{00000000-0005-0000-0000-00002D400000}"/>
    <cellStyle name="Comma 3 58 2 6" xfId="21255" xr:uid="{00000000-0005-0000-0000-00002E400000}"/>
    <cellStyle name="Comma 3 59" xfId="2473" xr:uid="{00000000-0005-0000-0000-00002F400000}"/>
    <cellStyle name="Comma 3 59 2" xfId="2474" xr:uid="{00000000-0005-0000-0000-000030400000}"/>
    <cellStyle name="Comma 3 59 2 2" xfId="21256" xr:uid="{00000000-0005-0000-0000-000031400000}"/>
    <cellStyle name="Comma 3 59 2 2 2" xfId="21257" xr:uid="{00000000-0005-0000-0000-000032400000}"/>
    <cellStyle name="Comma 3 59 2 2 3" xfId="21258" xr:uid="{00000000-0005-0000-0000-000033400000}"/>
    <cellStyle name="Comma 3 59 2 2 4" xfId="21259" xr:uid="{00000000-0005-0000-0000-000034400000}"/>
    <cellStyle name="Comma 3 59 2 3" xfId="21260" xr:uid="{00000000-0005-0000-0000-000035400000}"/>
    <cellStyle name="Comma 3 59 2 3 2" xfId="21261" xr:uid="{00000000-0005-0000-0000-000036400000}"/>
    <cellStyle name="Comma 3 59 2 4" xfId="21262" xr:uid="{00000000-0005-0000-0000-000037400000}"/>
    <cellStyle name="Comma 3 59 2 5" xfId="21263" xr:uid="{00000000-0005-0000-0000-000038400000}"/>
    <cellStyle name="Comma 3 59 2 6" xfId="21264" xr:uid="{00000000-0005-0000-0000-000039400000}"/>
    <cellStyle name="Comma 3 6" xfId="2475" xr:uid="{00000000-0005-0000-0000-00003A400000}"/>
    <cellStyle name="Comma 3 6 2" xfId="2476" xr:uid="{00000000-0005-0000-0000-00003B400000}"/>
    <cellStyle name="Comma 3 6 2 2" xfId="21265" xr:uid="{00000000-0005-0000-0000-00003C400000}"/>
    <cellStyle name="Comma 3 6 2 3" xfId="21266" xr:uid="{00000000-0005-0000-0000-00003D400000}"/>
    <cellStyle name="Comma 3 6 3" xfId="21267" xr:uid="{00000000-0005-0000-0000-00003E400000}"/>
    <cellStyle name="Comma 3 6 4" xfId="21268" xr:uid="{00000000-0005-0000-0000-00003F400000}"/>
    <cellStyle name="Comma 3 60" xfId="2477" xr:uid="{00000000-0005-0000-0000-000040400000}"/>
    <cellStyle name="Comma 3 60 2" xfId="2478" xr:uid="{00000000-0005-0000-0000-000041400000}"/>
    <cellStyle name="Comma 3 60 2 2" xfId="21269" xr:uid="{00000000-0005-0000-0000-000042400000}"/>
    <cellStyle name="Comma 3 60 2 2 2" xfId="21270" xr:uid="{00000000-0005-0000-0000-000043400000}"/>
    <cellStyle name="Comma 3 60 2 2 3" xfId="21271" xr:uid="{00000000-0005-0000-0000-000044400000}"/>
    <cellStyle name="Comma 3 60 2 2 4" xfId="21272" xr:uid="{00000000-0005-0000-0000-000045400000}"/>
    <cellStyle name="Comma 3 60 2 3" xfId="21273" xr:uid="{00000000-0005-0000-0000-000046400000}"/>
    <cellStyle name="Comma 3 60 2 3 2" xfId="21274" xr:uid="{00000000-0005-0000-0000-000047400000}"/>
    <cellStyle name="Comma 3 60 2 4" xfId="21275" xr:uid="{00000000-0005-0000-0000-000048400000}"/>
    <cellStyle name="Comma 3 60 2 5" xfId="21276" xr:uid="{00000000-0005-0000-0000-000049400000}"/>
    <cellStyle name="Comma 3 60 2 6" xfId="21277" xr:uid="{00000000-0005-0000-0000-00004A400000}"/>
    <cellStyle name="Comma 3 61" xfId="2479" xr:uid="{00000000-0005-0000-0000-00004B400000}"/>
    <cellStyle name="Comma 3 61 2" xfId="2480" xr:uid="{00000000-0005-0000-0000-00004C400000}"/>
    <cellStyle name="Comma 3 61 2 2" xfId="21278" xr:uid="{00000000-0005-0000-0000-00004D400000}"/>
    <cellStyle name="Comma 3 61 2 2 2" xfId="21279" xr:uid="{00000000-0005-0000-0000-00004E400000}"/>
    <cellStyle name="Comma 3 61 2 2 3" xfId="21280" xr:uid="{00000000-0005-0000-0000-00004F400000}"/>
    <cellStyle name="Comma 3 61 2 2 4" xfId="21281" xr:uid="{00000000-0005-0000-0000-000050400000}"/>
    <cellStyle name="Comma 3 61 2 3" xfId="21282" xr:uid="{00000000-0005-0000-0000-000051400000}"/>
    <cellStyle name="Comma 3 61 2 3 2" xfId="21283" xr:uid="{00000000-0005-0000-0000-000052400000}"/>
    <cellStyle name="Comma 3 61 2 4" xfId="21284" xr:uid="{00000000-0005-0000-0000-000053400000}"/>
    <cellStyle name="Comma 3 61 2 5" xfId="21285" xr:uid="{00000000-0005-0000-0000-000054400000}"/>
    <cellStyle name="Comma 3 61 2 6" xfId="21286" xr:uid="{00000000-0005-0000-0000-000055400000}"/>
    <cellStyle name="Comma 3 62" xfId="2481" xr:uid="{00000000-0005-0000-0000-000056400000}"/>
    <cellStyle name="Comma 3 62 2" xfId="2482" xr:uid="{00000000-0005-0000-0000-000057400000}"/>
    <cellStyle name="Comma 3 62 2 2" xfId="21287" xr:uid="{00000000-0005-0000-0000-000058400000}"/>
    <cellStyle name="Comma 3 62 2 2 2" xfId="21288" xr:uid="{00000000-0005-0000-0000-000059400000}"/>
    <cellStyle name="Comma 3 62 2 2 3" xfId="21289" xr:uid="{00000000-0005-0000-0000-00005A400000}"/>
    <cellStyle name="Comma 3 62 2 2 4" xfId="21290" xr:uid="{00000000-0005-0000-0000-00005B400000}"/>
    <cellStyle name="Comma 3 62 2 3" xfId="21291" xr:uid="{00000000-0005-0000-0000-00005C400000}"/>
    <cellStyle name="Comma 3 62 2 3 2" xfId="21292" xr:uid="{00000000-0005-0000-0000-00005D400000}"/>
    <cellStyle name="Comma 3 62 2 4" xfId="21293" xr:uid="{00000000-0005-0000-0000-00005E400000}"/>
    <cellStyle name="Comma 3 62 2 5" xfId="21294" xr:uid="{00000000-0005-0000-0000-00005F400000}"/>
    <cellStyle name="Comma 3 62 2 6" xfId="21295" xr:uid="{00000000-0005-0000-0000-000060400000}"/>
    <cellStyle name="Comma 3 63" xfId="2483" xr:uid="{00000000-0005-0000-0000-000061400000}"/>
    <cellStyle name="Comma 3 63 2" xfId="2484" xr:uid="{00000000-0005-0000-0000-000062400000}"/>
    <cellStyle name="Comma 3 63 2 2" xfId="21296" xr:uid="{00000000-0005-0000-0000-000063400000}"/>
    <cellStyle name="Comma 3 63 2 2 2" xfId="21297" xr:uid="{00000000-0005-0000-0000-000064400000}"/>
    <cellStyle name="Comma 3 63 2 2 3" xfId="21298" xr:uid="{00000000-0005-0000-0000-000065400000}"/>
    <cellStyle name="Comma 3 63 2 2 4" xfId="21299" xr:uid="{00000000-0005-0000-0000-000066400000}"/>
    <cellStyle name="Comma 3 63 2 3" xfId="21300" xr:uid="{00000000-0005-0000-0000-000067400000}"/>
    <cellStyle name="Comma 3 63 2 3 2" xfId="21301" xr:uid="{00000000-0005-0000-0000-000068400000}"/>
    <cellStyle name="Comma 3 63 2 4" xfId="21302" xr:uid="{00000000-0005-0000-0000-000069400000}"/>
    <cellStyle name="Comma 3 63 2 5" xfId="21303" xr:uid="{00000000-0005-0000-0000-00006A400000}"/>
    <cellStyle name="Comma 3 63 2 6" xfId="21304" xr:uid="{00000000-0005-0000-0000-00006B400000}"/>
    <cellStyle name="Comma 3 64" xfId="2485" xr:uid="{00000000-0005-0000-0000-00006C400000}"/>
    <cellStyle name="Comma 3 64 2" xfId="2486" xr:uid="{00000000-0005-0000-0000-00006D400000}"/>
    <cellStyle name="Comma 3 64 2 2" xfId="21305" xr:uid="{00000000-0005-0000-0000-00006E400000}"/>
    <cellStyle name="Comma 3 64 2 2 2" xfId="21306" xr:uid="{00000000-0005-0000-0000-00006F400000}"/>
    <cellStyle name="Comma 3 64 2 2 3" xfId="21307" xr:uid="{00000000-0005-0000-0000-000070400000}"/>
    <cellStyle name="Comma 3 64 2 2 4" xfId="21308" xr:uid="{00000000-0005-0000-0000-000071400000}"/>
    <cellStyle name="Comma 3 64 2 3" xfId="21309" xr:uid="{00000000-0005-0000-0000-000072400000}"/>
    <cellStyle name="Comma 3 64 2 3 2" xfId="21310" xr:uid="{00000000-0005-0000-0000-000073400000}"/>
    <cellStyle name="Comma 3 64 2 4" xfId="21311" xr:uid="{00000000-0005-0000-0000-000074400000}"/>
    <cellStyle name="Comma 3 64 2 5" xfId="21312" xr:uid="{00000000-0005-0000-0000-000075400000}"/>
    <cellStyle name="Comma 3 64 2 6" xfId="21313" xr:uid="{00000000-0005-0000-0000-000076400000}"/>
    <cellStyle name="Comma 3 65" xfId="2487" xr:uid="{00000000-0005-0000-0000-000077400000}"/>
    <cellStyle name="Comma 3 65 2" xfId="2488" xr:uid="{00000000-0005-0000-0000-000078400000}"/>
    <cellStyle name="Comma 3 65 2 2" xfId="21314" xr:uid="{00000000-0005-0000-0000-000079400000}"/>
    <cellStyle name="Comma 3 65 2 2 2" xfId="21315" xr:uid="{00000000-0005-0000-0000-00007A400000}"/>
    <cellStyle name="Comma 3 65 2 2 3" xfId="21316" xr:uid="{00000000-0005-0000-0000-00007B400000}"/>
    <cellStyle name="Comma 3 65 2 2 4" xfId="21317" xr:uid="{00000000-0005-0000-0000-00007C400000}"/>
    <cellStyle name="Comma 3 65 2 3" xfId="21318" xr:uid="{00000000-0005-0000-0000-00007D400000}"/>
    <cellStyle name="Comma 3 65 2 3 2" xfId="21319" xr:uid="{00000000-0005-0000-0000-00007E400000}"/>
    <cellStyle name="Comma 3 65 2 4" xfId="21320" xr:uid="{00000000-0005-0000-0000-00007F400000}"/>
    <cellStyle name="Comma 3 65 2 5" xfId="21321" xr:uid="{00000000-0005-0000-0000-000080400000}"/>
    <cellStyle name="Comma 3 65 2 6" xfId="21322" xr:uid="{00000000-0005-0000-0000-000081400000}"/>
    <cellStyle name="Comma 3 66" xfId="2489" xr:uid="{00000000-0005-0000-0000-000082400000}"/>
    <cellStyle name="Comma 3 66 2" xfId="2490" xr:uid="{00000000-0005-0000-0000-000083400000}"/>
    <cellStyle name="Comma 3 66 2 2" xfId="21323" xr:uid="{00000000-0005-0000-0000-000084400000}"/>
    <cellStyle name="Comma 3 66 2 2 2" xfId="21324" xr:uid="{00000000-0005-0000-0000-000085400000}"/>
    <cellStyle name="Comma 3 66 2 2 3" xfId="21325" xr:uid="{00000000-0005-0000-0000-000086400000}"/>
    <cellStyle name="Comma 3 66 2 2 4" xfId="21326" xr:uid="{00000000-0005-0000-0000-000087400000}"/>
    <cellStyle name="Comma 3 66 2 3" xfId="21327" xr:uid="{00000000-0005-0000-0000-000088400000}"/>
    <cellStyle name="Comma 3 66 2 3 2" xfId="21328" xr:uid="{00000000-0005-0000-0000-000089400000}"/>
    <cellStyle name="Comma 3 66 2 4" xfId="21329" xr:uid="{00000000-0005-0000-0000-00008A400000}"/>
    <cellStyle name="Comma 3 66 2 5" xfId="21330" xr:uid="{00000000-0005-0000-0000-00008B400000}"/>
    <cellStyle name="Comma 3 66 2 6" xfId="21331" xr:uid="{00000000-0005-0000-0000-00008C400000}"/>
    <cellStyle name="Comma 3 67" xfId="2491" xr:uid="{00000000-0005-0000-0000-00008D400000}"/>
    <cellStyle name="Comma 3 67 2" xfId="2492" xr:uid="{00000000-0005-0000-0000-00008E400000}"/>
    <cellStyle name="Comma 3 67 2 2" xfId="21332" xr:uid="{00000000-0005-0000-0000-00008F400000}"/>
    <cellStyle name="Comma 3 67 2 2 2" xfId="21333" xr:uid="{00000000-0005-0000-0000-000090400000}"/>
    <cellStyle name="Comma 3 67 2 2 3" xfId="21334" xr:uid="{00000000-0005-0000-0000-000091400000}"/>
    <cellStyle name="Comma 3 67 2 2 4" xfId="21335" xr:uid="{00000000-0005-0000-0000-000092400000}"/>
    <cellStyle name="Comma 3 67 2 3" xfId="21336" xr:uid="{00000000-0005-0000-0000-000093400000}"/>
    <cellStyle name="Comma 3 67 2 3 2" xfId="21337" xr:uid="{00000000-0005-0000-0000-000094400000}"/>
    <cellStyle name="Comma 3 67 2 4" xfId="21338" xr:uid="{00000000-0005-0000-0000-000095400000}"/>
    <cellStyle name="Comma 3 67 2 5" xfId="21339" xr:uid="{00000000-0005-0000-0000-000096400000}"/>
    <cellStyle name="Comma 3 67 2 6" xfId="21340" xr:uid="{00000000-0005-0000-0000-000097400000}"/>
    <cellStyle name="Comma 3 68" xfId="2493" xr:uid="{00000000-0005-0000-0000-000098400000}"/>
    <cellStyle name="Comma 3 68 2" xfId="2494" xr:uid="{00000000-0005-0000-0000-000099400000}"/>
    <cellStyle name="Comma 3 68 2 2" xfId="21341" xr:uid="{00000000-0005-0000-0000-00009A400000}"/>
    <cellStyle name="Comma 3 68 2 2 2" xfId="21342" xr:uid="{00000000-0005-0000-0000-00009B400000}"/>
    <cellStyle name="Comma 3 68 2 2 3" xfId="21343" xr:uid="{00000000-0005-0000-0000-00009C400000}"/>
    <cellStyle name="Comma 3 68 2 2 4" xfId="21344" xr:uid="{00000000-0005-0000-0000-00009D400000}"/>
    <cellStyle name="Comma 3 68 2 3" xfId="21345" xr:uid="{00000000-0005-0000-0000-00009E400000}"/>
    <cellStyle name="Comma 3 68 2 3 2" xfId="21346" xr:uid="{00000000-0005-0000-0000-00009F400000}"/>
    <cellStyle name="Comma 3 68 2 4" xfId="21347" xr:uid="{00000000-0005-0000-0000-0000A0400000}"/>
    <cellStyle name="Comma 3 68 2 5" xfId="21348" xr:uid="{00000000-0005-0000-0000-0000A1400000}"/>
    <cellStyle name="Comma 3 68 2 6" xfId="21349" xr:uid="{00000000-0005-0000-0000-0000A2400000}"/>
    <cellStyle name="Comma 3 69" xfId="2495" xr:uid="{00000000-0005-0000-0000-0000A3400000}"/>
    <cellStyle name="Comma 3 69 2" xfId="2496" xr:uid="{00000000-0005-0000-0000-0000A4400000}"/>
    <cellStyle name="Comma 3 69 2 2" xfId="21350" xr:uid="{00000000-0005-0000-0000-0000A5400000}"/>
    <cellStyle name="Comma 3 69 2 2 2" xfId="21351" xr:uid="{00000000-0005-0000-0000-0000A6400000}"/>
    <cellStyle name="Comma 3 69 2 2 3" xfId="21352" xr:uid="{00000000-0005-0000-0000-0000A7400000}"/>
    <cellStyle name="Comma 3 69 2 2 4" xfId="21353" xr:uid="{00000000-0005-0000-0000-0000A8400000}"/>
    <cellStyle name="Comma 3 69 2 3" xfId="21354" xr:uid="{00000000-0005-0000-0000-0000A9400000}"/>
    <cellStyle name="Comma 3 69 2 3 2" xfId="21355" xr:uid="{00000000-0005-0000-0000-0000AA400000}"/>
    <cellStyle name="Comma 3 69 2 4" xfId="21356" xr:uid="{00000000-0005-0000-0000-0000AB400000}"/>
    <cellStyle name="Comma 3 69 2 5" xfId="21357" xr:uid="{00000000-0005-0000-0000-0000AC400000}"/>
    <cellStyle name="Comma 3 69 2 6" xfId="21358" xr:uid="{00000000-0005-0000-0000-0000AD400000}"/>
    <cellStyle name="Comma 3 7" xfId="2497" xr:uid="{00000000-0005-0000-0000-0000AE400000}"/>
    <cellStyle name="Comma 3 7 2" xfId="2498" xr:uid="{00000000-0005-0000-0000-0000AF400000}"/>
    <cellStyle name="Comma 3 7 2 2" xfId="21359" xr:uid="{00000000-0005-0000-0000-0000B0400000}"/>
    <cellStyle name="Comma 3 7 2 2 2" xfId="21360" xr:uid="{00000000-0005-0000-0000-0000B1400000}"/>
    <cellStyle name="Comma 3 7 2 2 3" xfId="21361" xr:uid="{00000000-0005-0000-0000-0000B2400000}"/>
    <cellStyle name="Comma 3 7 2 2 4" xfId="21362" xr:uid="{00000000-0005-0000-0000-0000B3400000}"/>
    <cellStyle name="Comma 3 7 2 3" xfId="21363" xr:uid="{00000000-0005-0000-0000-0000B4400000}"/>
    <cellStyle name="Comma 3 7 2 3 2" xfId="21364" xr:uid="{00000000-0005-0000-0000-0000B5400000}"/>
    <cellStyle name="Comma 3 7 2 4" xfId="21365" xr:uid="{00000000-0005-0000-0000-0000B6400000}"/>
    <cellStyle name="Comma 3 7 2 5" xfId="21366" xr:uid="{00000000-0005-0000-0000-0000B7400000}"/>
    <cellStyle name="Comma 3 7 2 6" xfId="21367" xr:uid="{00000000-0005-0000-0000-0000B8400000}"/>
    <cellStyle name="Comma 3 70" xfId="2499" xr:uid="{00000000-0005-0000-0000-0000B9400000}"/>
    <cellStyle name="Comma 3 70 2" xfId="2500" xr:uid="{00000000-0005-0000-0000-0000BA400000}"/>
    <cellStyle name="Comma 3 70 2 2" xfId="21368" xr:uid="{00000000-0005-0000-0000-0000BB400000}"/>
    <cellStyle name="Comma 3 70 2 2 2" xfId="21369" xr:uid="{00000000-0005-0000-0000-0000BC400000}"/>
    <cellStyle name="Comma 3 70 2 2 3" xfId="21370" xr:uid="{00000000-0005-0000-0000-0000BD400000}"/>
    <cellStyle name="Comma 3 70 2 2 4" xfId="21371" xr:uid="{00000000-0005-0000-0000-0000BE400000}"/>
    <cellStyle name="Comma 3 70 2 3" xfId="21372" xr:uid="{00000000-0005-0000-0000-0000BF400000}"/>
    <cellStyle name="Comma 3 70 2 3 2" xfId="21373" xr:uid="{00000000-0005-0000-0000-0000C0400000}"/>
    <cellStyle name="Comma 3 70 2 4" xfId="21374" xr:uid="{00000000-0005-0000-0000-0000C1400000}"/>
    <cellStyle name="Comma 3 70 2 5" xfId="21375" xr:uid="{00000000-0005-0000-0000-0000C2400000}"/>
    <cellStyle name="Comma 3 70 2 6" xfId="21376" xr:uid="{00000000-0005-0000-0000-0000C3400000}"/>
    <cellStyle name="Comma 3 71" xfId="2501" xr:uid="{00000000-0005-0000-0000-0000C4400000}"/>
    <cellStyle name="Comma 3 71 2" xfId="2502" xr:uid="{00000000-0005-0000-0000-0000C5400000}"/>
    <cellStyle name="Comma 3 71 2 2" xfId="21377" xr:uid="{00000000-0005-0000-0000-0000C6400000}"/>
    <cellStyle name="Comma 3 71 2 2 2" xfId="21378" xr:uid="{00000000-0005-0000-0000-0000C7400000}"/>
    <cellStyle name="Comma 3 71 2 2 3" xfId="21379" xr:uid="{00000000-0005-0000-0000-0000C8400000}"/>
    <cellStyle name="Comma 3 71 2 2 4" xfId="21380" xr:uid="{00000000-0005-0000-0000-0000C9400000}"/>
    <cellStyle name="Comma 3 71 2 3" xfId="21381" xr:uid="{00000000-0005-0000-0000-0000CA400000}"/>
    <cellStyle name="Comma 3 71 2 3 2" xfId="21382" xr:uid="{00000000-0005-0000-0000-0000CB400000}"/>
    <cellStyle name="Comma 3 71 2 4" xfId="21383" xr:uid="{00000000-0005-0000-0000-0000CC400000}"/>
    <cellStyle name="Comma 3 71 2 5" xfId="21384" xr:uid="{00000000-0005-0000-0000-0000CD400000}"/>
    <cellStyle name="Comma 3 71 2 6" xfId="21385" xr:uid="{00000000-0005-0000-0000-0000CE400000}"/>
    <cellStyle name="Comma 3 72" xfId="2503" xr:uid="{00000000-0005-0000-0000-0000CF400000}"/>
    <cellStyle name="Comma 3 72 2" xfId="2504" xr:uid="{00000000-0005-0000-0000-0000D0400000}"/>
    <cellStyle name="Comma 3 72 2 2" xfId="21386" xr:uid="{00000000-0005-0000-0000-0000D1400000}"/>
    <cellStyle name="Comma 3 72 2 2 2" xfId="21387" xr:uid="{00000000-0005-0000-0000-0000D2400000}"/>
    <cellStyle name="Comma 3 72 2 2 3" xfId="21388" xr:uid="{00000000-0005-0000-0000-0000D3400000}"/>
    <cellStyle name="Comma 3 72 2 2 4" xfId="21389" xr:uid="{00000000-0005-0000-0000-0000D4400000}"/>
    <cellStyle name="Comma 3 72 2 3" xfId="21390" xr:uid="{00000000-0005-0000-0000-0000D5400000}"/>
    <cellStyle name="Comma 3 72 2 3 2" xfId="21391" xr:uid="{00000000-0005-0000-0000-0000D6400000}"/>
    <cellStyle name="Comma 3 72 2 4" xfId="21392" xr:uid="{00000000-0005-0000-0000-0000D7400000}"/>
    <cellStyle name="Comma 3 72 2 5" xfId="21393" xr:uid="{00000000-0005-0000-0000-0000D8400000}"/>
    <cellStyle name="Comma 3 72 2 6" xfId="21394" xr:uid="{00000000-0005-0000-0000-0000D9400000}"/>
    <cellStyle name="Comma 3 73" xfId="2505" xr:uid="{00000000-0005-0000-0000-0000DA400000}"/>
    <cellStyle name="Comma 3 73 2" xfId="2506" xr:uid="{00000000-0005-0000-0000-0000DB400000}"/>
    <cellStyle name="Comma 3 73 2 2" xfId="21395" xr:uid="{00000000-0005-0000-0000-0000DC400000}"/>
    <cellStyle name="Comma 3 73 2 2 2" xfId="21396" xr:uid="{00000000-0005-0000-0000-0000DD400000}"/>
    <cellStyle name="Comma 3 73 2 2 3" xfId="21397" xr:uid="{00000000-0005-0000-0000-0000DE400000}"/>
    <cellStyle name="Comma 3 73 2 2 4" xfId="21398" xr:uid="{00000000-0005-0000-0000-0000DF400000}"/>
    <cellStyle name="Comma 3 73 2 3" xfId="21399" xr:uid="{00000000-0005-0000-0000-0000E0400000}"/>
    <cellStyle name="Comma 3 73 2 3 2" xfId="21400" xr:uid="{00000000-0005-0000-0000-0000E1400000}"/>
    <cellStyle name="Comma 3 73 2 4" xfId="21401" xr:uid="{00000000-0005-0000-0000-0000E2400000}"/>
    <cellStyle name="Comma 3 73 2 5" xfId="21402" xr:uid="{00000000-0005-0000-0000-0000E3400000}"/>
    <cellStyle name="Comma 3 73 2 6" xfId="21403" xr:uid="{00000000-0005-0000-0000-0000E4400000}"/>
    <cellStyle name="Comma 3 74" xfId="2507" xr:uid="{00000000-0005-0000-0000-0000E5400000}"/>
    <cellStyle name="Comma 3 74 2" xfId="2508" xr:uid="{00000000-0005-0000-0000-0000E6400000}"/>
    <cellStyle name="Comma 3 74 2 2" xfId="21404" xr:uid="{00000000-0005-0000-0000-0000E7400000}"/>
    <cellStyle name="Comma 3 74 2 2 2" xfId="21405" xr:uid="{00000000-0005-0000-0000-0000E8400000}"/>
    <cellStyle name="Comma 3 74 2 2 3" xfId="21406" xr:uid="{00000000-0005-0000-0000-0000E9400000}"/>
    <cellStyle name="Comma 3 74 2 2 4" xfId="21407" xr:uid="{00000000-0005-0000-0000-0000EA400000}"/>
    <cellStyle name="Comma 3 74 2 3" xfId="21408" xr:uid="{00000000-0005-0000-0000-0000EB400000}"/>
    <cellStyle name="Comma 3 74 2 3 2" xfId="21409" xr:uid="{00000000-0005-0000-0000-0000EC400000}"/>
    <cellStyle name="Comma 3 74 2 4" xfId="21410" xr:uid="{00000000-0005-0000-0000-0000ED400000}"/>
    <cellStyle name="Comma 3 74 2 5" xfId="21411" xr:uid="{00000000-0005-0000-0000-0000EE400000}"/>
    <cellStyle name="Comma 3 74 2 6" xfId="21412" xr:uid="{00000000-0005-0000-0000-0000EF400000}"/>
    <cellStyle name="Comma 3 75" xfId="2509" xr:uid="{00000000-0005-0000-0000-0000F0400000}"/>
    <cellStyle name="Comma 3 75 2" xfId="2510" xr:uid="{00000000-0005-0000-0000-0000F1400000}"/>
    <cellStyle name="Comma 3 75 2 2" xfId="21413" xr:uid="{00000000-0005-0000-0000-0000F2400000}"/>
    <cellStyle name="Comma 3 75 2 2 2" xfId="21414" xr:uid="{00000000-0005-0000-0000-0000F3400000}"/>
    <cellStyle name="Comma 3 75 2 2 3" xfId="21415" xr:uid="{00000000-0005-0000-0000-0000F4400000}"/>
    <cellStyle name="Comma 3 75 2 2 4" xfId="21416" xr:uid="{00000000-0005-0000-0000-0000F5400000}"/>
    <cellStyle name="Comma 3 75 2 3" xfId="21417" xr:uid="{00000000-0005-0000-0000-0000F6400000}"/>
    <cellStyle name="Comma 3 75 2 3 2" xfId="21418" xr:uid="{00000000-0005-0000-0000-0000F7400000}"/>
    <cellStyle name="Comma 3 75 2 4" xfId="21419" xr:uid="{00000000-0005-0000-0000-0000F8400000}"/>
    <cellStyle name="Comma 3 75 2 5" xfId="21420" xr:uid="{00000000-0005-0000-0000-0000F9400000}"/>
    <cellStyle name="Comma 3 75 2 6" xfId="21421" xr:uid="{00000000-0005-0000-0000-0000FA400000}"/>
    <cellStyle name="Comma 3 76" xfId="2511" xr:uid="{00000000-0005-0000-0000-0000FB400000}"/>
    <cellStyle name="Comma 3 76 2" xfId="2512" xr:uid="{00000000-0005-0000-0000-0000FC400000}"/>
    <cellStyle name="Comma 3 76 2 2" xfId="21422" xr:uid="{00000000-0005-0000-0000-0000FD400000}"/>
    <cellStyle name="Comma 3 76 2 2 2" xfId="21423" xr:uid="{00000000-0005-0000-0000-0000FE400000}"/>
    <cellStyle name="Comma 3 76 2 2 3" xfId="21424" xr:uid="{00000000-0005-0000-0000-0000FF400000}"/>
    <cellStyle name="Comma 3 76 2 2 4" xfId="21425" xr:uid="{00000000-0005-0000-0000-000000410000}"/>
    <cellStyle name="Comma 3 76 2 3" xfId="21426" xr:uid="{00000000-0005-0000-0000-000001410000}"/>
    <cellStyle name="Comma 3 76 2 3 2" xfId="21427" xr:uid="{00000000-0005-0000-0000-000002410000}"/>
    <cellStyle name="Comma 3 76 2 4" xfId="21428" xr:uid="{00000000-0005-0000-0000-000003410000}"/>
    <cellStyle name="Comma 3 76 2 5" xfId="21429" xr:uid="{00000000-0005-0000-0000-000004410000}"/>
    <cellStyle name="Comma 3 76 2 6" xfId="21430" xr:uid="{00000000-0005-0000-0000-000005410000}"/>
    <cellStyle name="Comma 3 77" xfId="2513" xr:uid="{00000000-0005-0000-0000-000006410000}"/>
    <cellStyle name="Comma 3 77 2" xfId="2514" xr:uid="{00000000-0005-0000-0000-000007410000}"/>
    <cellStyle name="Comma 3 77 2 2" xfId="21431" xr:uid="{00000000-0005-0000-0000-000008410000}"/>
    <cellStyle name="Comma 3 77 2 2 2" xfId="21432" xr:uid="{00000000-0005-0000-0000-000009410000}"/>
    <cellStyle name="Comma 3 77 2 2 3" xfId="21433" xr:uid="{00000000-0005-0000-0000-00000A410000}"/>
    <cellStyle name="Comma 3 77 2 2 4" xfId="21434" xr:uid="{00000000-0005-0000-0000-00000B410000}"/>
    <cellStyle name="Comma 3 77 2 3" xfId="21435" xr:uid="{00000000-0005-0000-0000-00000C410000}"/>
    <cellStyle name="Comma 3 77 2 3 2" xfId="21436" xr:uid="{00000000-0005-0000-0000-00000D410000}"/>
    <cellStyle name="Comma 3 77 2 4" xfId="21437" xr:uid="{00000000-0005-0000-0000-00000E410000}"/>
    <cellStyle name="Comma 3 77 2 5" xfId="21438" xr:uid="{00000000-0005-0000-0000-00000F410000}"/>
    <cellStyle name="Comma 3 77 2 6" xfId="21439" xr:uid="{00000000-0005-0000-0000-000010410000}"/>
    <cellStyle name="Comma 3 78" xfId="2515" xr:uid="{00000000-0005-0000-0000-000011410000}"/>
    <cellStyle name="Comma 3 78 2" xfId="2516" xr:uid="{00000000-0005-0000-0000-000012410000}"/>
    <cellStyle name="Comma 3 78 2 2" xfId="21440" xr:uid="{00000000-0005-0000-0000-000013410000}"/>
    <cellStyle name="Comma 3 78 2 2 2" xfId="21441" xr:uid="{00000000-0005-0000-0000-000014410000}"/>
    <cellStyle name="Comma 3 78 2 2 3" xfId="21442" xr:uid="{00000000-0005-0000-0000-000015410000}"/>
    <cellStyle name="Comma 3 78 2 2 4" xfId="21443" xr:uid="{00000000-0005-0000-0000-000016410000}"/>
    <cellStyle name="Comma 3 78 2 3" xfId="21444" xr:uid="{00000000-0005-0000-0000-000017410000}"/>
    <cellStyle name="Comma 3 78 2 3 2" xfId="21445" xr:uid="{00000000-0005-0000-0000-000018410000}"/>
    <cellStyle name="Comma 3 78 2 4" xfId="21446" xr:uid="{00000000-0005-0000-0000-000019410000}"/>
    <cellStyle name="Comma 3 78 2 5" xfId="21447" xr:uid="{00000000-0005-0000-0000-00001A410000}"/>
    <cellStyle name="Comma 3 78 2 6" xfId="21448" xr:uid="{00000000-0005-0000-0000-00001B410000}"/>
    <cellStyle name="Comma 3 79" xfId="2517" xr:uid="{00000000-0005-0000-0000-00001C410000}"/>
    <cellStyle name="Comma 3 79 2" xfId="2518" xr:uid="{00000000-0005-0000-0000-00001D410000}"/>
    <cellStyle name="Comma 3 79 2 2" xfId="21449" xr:uid="{00000000-0005-0000-0000-00001E410000}"/>
    <cellStyle name="Comma 3 79 2 2 2" xfId="21450" xr:uid="{00000000-0005-0000-0000-00001F410000}"/>
    <cellStyle name="Comma 3 79 2 2 3" xfId="21451" xr:uid="{00000000-0005-0000-0000-000020410000}"/>
    <cellStyle name="Comma 3 79 2 2 4" xfId="21452" xr:uid="{00000000-0005-0000-0000-000021410000}"/>
    <cellStyle name="Comma 3 79 2 3" xfId="21453" xr:uid="{00000000-0005-0000-0000-000022410000}"/>
    <cellStyle name="Comma 3 79 2 3 2" xfId="21454" xr:uid="{00000000-0005-0000-0000-000023410000}"/>
    <cellStyle name="Comma 3 79 2 4" xfId="21455" xr:uid="{00000000-0005-0000-0000-000024410000}"/>
    <cellStyle name="Comma 3 79 2 5" xfId="21456" xr:uid="{00000000-0005-0000-0000-000025410000}"/>
    <cellStyle name="Comma 3 79 2 6" xfId="21457" xr:uid="{00000000-0005-0000-0000-000026410000}"/>
    <cellStyle name="Comma 3 8" xfId="2519" xr:uid="{00000000-0005-0000-0000-000027410000}"/>
    <cellStyle name="Comma 3 8 2" xfId="2520" xr:uid="{00000000-0005-0000-0000-000028410000}"/>
    <cellStyle name="Comma 3 8 2 2" xfId="21458" xr:uid="{00000000-0005-0000-0000-000029410000}"/>
    <cellStyle name="Comma 3 8 2 2 2" xfId="21459" xr:uid="{00000000-0005-0000-0000-00002A410000}"/>
    <cellStyle name="Comma 3 8 2 2 3" xfId="21460" xr:uid="{00000000-0005-0000-0000-00002B410000}"/>
    <cellStyle name="Comma 3 8 2 2 4" xfId="21461" xr:uid="{00000000-0005-0000-0000-00002C410000}"/>
    <cellStyle name="Comma 3 8 2 3" xfId="21462" xr:uid="{00000000-0005-0000-0000-00002D410000}"/>
    <cellStyle name="Comma 3 8 2 3 2" xfId="21463" xr:uid="{00000000-0005-0000-0000-00002E410000}"/>
    <cellStyle name="Comma 3 8 2 4" xfId="21464" xr:uid="{00000000-0005-0000-0000-00002F410000}"/>
    <cellStyle name="Comma 3 8 2 5" xfId="21465" xr:uid="{00000000-0005-0000-0000-000030410000}"/>
    <cellStyle name="Comma 3 8 2 6" xfId="21466" xr:uid="{00000000-0005-0000-0000-000031410000}"/>
    <cellStyle name="Comma 3 80" xfId="2521" xr:uid="{00000000-0005-0000-0000-000032410000}"/>
    <cellStyle name="Comma 3 80 2" xfId="2522" xr:uid="{00000000-0005-0000-0000-000033410000}"/>
    <cellStyle name="Comma 3 80 2 2" xfId="21467" xr:uid="{00000000-0005-0000-0000-000034410000}"/>
    <cellStyle name="Comma 3 80 2 2 2" xfId="21468" xr:uid="{00000000-0005-0000-0000-000035410000}"/>
    <cellStyle name="Comma 3 80 2 2 3" xfId="21469" xr:uid="{00000000-0005-0000-0000-000036410000}"/>
    <cellStyle name="Comma 3 80 2 2 4" xfId="21470" xr:uid="{00000000-0005-0000-0000-000037410000}"/>
    <cellStyle name="Comma 3 80 2 3" xfId="21471" xr:uid="{00000000-0005-0000-0000-000038410000}"/>
    <cellStyle name="Comma 3 80 2 3 2" xfId="21472" xr:uid="{00000000-0005-0000-0000-000039410000}"/>
    <cellStyle name="Comma 3 80 2 4" xfId="21473" xr:uid="{00000000-0005-0000-0000-00003A410000}"/>
    <cellStyle name="Comma 3 80 2 5" xfId="21474" xr:uid="{00000000-0005-0000-0000-00003B410000}"/>
    <cellStyle name="Comma 3 80 2 6" xfId="21475" xr:uid="{00000000-0005-0000-0000-00003C410000}"/>
    <cellStyle name="Comma 3 81" xfId="2523" xr:uid="{00000000-0005-0000-0000-00003D410000}"/>
    <cellStyle name="Comma 3 81 2" xfId="2524" xr:uid="{00000000-0005-0000-0000-00003E410000}"/>
    <cellStyle name="Comma 3 81 2 2" xfId="21476" xr:uid="{00000000-0005-0000-0000-00003F410000}"/>
    <cellStyle name="Comma 3 81 2 2 2" xfId="21477" xr:uid="{00000000-0005-0000-0000-000040410000}"/>
    <cellStyle name="Comma 3 81 2 2 3" xfId="21478" xr:uid="{00000000-0005-0000-0000-000041410000}"/>
    <cellStyle name="Comma 3 81 2 2 4" xfId="21479" xr:uid="{00000000-0005-0000-0000-000042410000}"/>
    <cellStyle name="Comma 3 81 2 3" xfId="21480" xr:uid="{00000000-0005-0000-0000-000043410000}"/>
    <cellStyle name="Comma 3 81 2 3 2" xfId="21481" xr:uid="{00000000-0005-0000-0000-000044410000}"/>
    <cellStyle name="Comma 3 81 2 4" xfId="21482" xr:uid="{00000000-0005-0000-0000-000045410000}"/>
    <cellStyle name="Comma 3 81 2 5" xfId="21483" xr:uid="{00000000-0005-0000-0000-000046410000}"/>
    <cellStyle name="Comma 3 81 2 6" xfId="21484" xr:uid="{00000000-0005-0000-0000-000047410000}"/>
    <cellStyle name="Comma 3 82" xfId="2525" xr:uid="{00000000-0005-0000-0000-000048410000}"/>
    <cellStyle name="Comma 3 82 2" xfId="2526" xr:uid="{00000000-0005-0000-0000-000049410000}"/>
    <cellStyle name="Comma 3 82 2 2" xfId="21485" xr:uid="{00000000-0005-0000-0000-00004A410000}"/>
    <cellStyle name="Comma 3 82 2 2 2" xfId="21486" xr:uid="{00000000-0005-0000-0000-00004B410000}"/>
    <cellStyle name="Comma 3 82 2 2 3" xfId="21487" xr:uid="{00000000-0005-0000-0000-00004C410000}"/>
    <cellStyle name="Comma 3 82 2 2 4" xfId="21488" xr:uid="{00000000-0005-0000-0000-00004D410000}"/>
    <cellStyle name="Comma 3 82 2 3" xfId="21489" xr:uid="{00000000-0005-0000-0000-00004E410000}"/>
    <cellStyle name="Comma 3 82 2 3 2" xfId="21490" xr:uid="{00000000-0005-0000-0000-00004F410000}"/>
    <cellStyle name="Comma 3 82 2 4" xfId="21491" xr:uid="{00000000-0005-0000-0000-000050410000}"/>
    <cellStyle name="Comma 3 82 2 5" xfId="21492" xr:uid="{00000000-0005-0000-0000-000051410000}"/>
    <cellStyle name="Comma 3 82 2 6" xfId="21493" xr:uid="{00000000-0005-0000-0000-000052410000}"/>
    <cellStyle name="Comma 3 83" xfId="2527" xr:uid="{00000000-0005-0000-0000-000053410000}"/>
    <cellStyle name="Comma 3 83 2" xfId="2528" xr:uid="{00000000-0005-0000-0000-000054410000}"/>
    <cellStyle name="Comma 3 83 2 2" xfId="21494" xr:uid="{00000000-0005-0000-0000-000055410000}"/>
    <cellStyle name="Comma 3 83 2 2 2" xfId="21495" xr:uid="{00000000-0005-0000-0000-000056410000}"/>
    <cellStyle name="Comma 3 83 2 2 3" xfId="21496" xr:uid="{00000000-0005-0000-0000-000057410000}"/>
    <cellStyle name="Comma 3 83 2 2 4" xfId="21497" xr:uid="{00000000-0005-0000-0000-000058410000}"/>
    <cellStyle name="Comma 3 83 2 3" xfId="21498" xr:uid="{00000000-0005-0000-0000-000059410000}"/>
    <cellStyle name="Comma 3 83 2 3 2" xfId="21499" xr:uid="{00000000-0005-0000-0000-00005A410000}"/>
    <cellStyle name="Comma 3 83 2 4" xfId="21500" xr:uid="{00000000-0005-0000-0000-00005B410000}"/>
    <cellStyle name="Comma 3 83 2 5" xfId="21501" xr:uid="{00000000-0005-0000-0000-00005C410000}"/>
    <cellStyle name="Comma 3 83 2 6" xfId="21502" xr:uid="{00000000-0005-0000-0000-00005D410000}"/>
    <cellStyle name="Comma 3 84" xfId="2529" xr:uid="{00000000-0005-0000-0000-00005E410000}"/>
    <cellStyle name="Comma 3 84 2" xfId="2530" xr:uid="{00000000-0005-0000-0000-00005F410000}"/>
    <cellStyle name="Comma 3 84 2 2" xfId="21503" xr:uid="{00000000-0005-0000-0000-000060410000}"/>
    <cellStyle name="Comma 3 84 2 2 2" xfId="21504" xr:uid="{00000000-0005-0000-0000-000061410000}"/>
    <cellStyle name="Comma 3 84 2 2 3" xfId="21505" xr:uid="{00000000-0005-0000-0000-000062410000}"/>
    <cellStyle name="Comma 3 84 2 2 4" xfId="21506" xr:uid="{00000000-0005-0000-0000-000063410000}"/>
    <cellStyle name="Comma 3 84 2 3" xfId="21507" xr:uid="{00000000-0005-0000-0000-000064410000}"/>
    <cellStyle name="Comma 3 84 2 3 2" xfId="21508" xr:uid="{00000000-0005-0000-0000-000065410000}"/>
    <cellStyle name="Comma 3 84 2 4" xfId="21509" xr:uid="{00000000-0005-0000-0000-000066410000}"/>
    <cellStyle name="Comma 3 84 2 5" xfId="21510" xr:uid="{00000000-0005-0000-0000-000067410000}"/>
    <cellStyle name="Comma 3 84 2 6" xfId="21511" xr:uid="{00000000-0005-0000-0000-000068410000}"/>
    <cellStyle name="Comma 3 85" xfId="2531" xr:uid="{00000000-0005-0000-0000-000069410000}"/>
    <cellStyle name="Comma 3 85 2" xfId="2532" xr:uid="{00000000-0005-0000-0000-00006A410000}"/>
    <cellStyle name="Comma 3 85 2 2" xfId="21512" xr:uid="{00000000-0005-0000-0000-00006B410000}"/>
    <cellStyle name="Comma 3 85 2 2 2" xfId="21513" xr:uid="{00000000-0005-0000-0000-00006C410000}"/>
    <cellStyle name="Comma 3 85 2 2 3" xfId="21514" xr:uid="{00000000-0005-0000-0000-00006D410000}"/>
    <cellStyle name="Comma 3 85 2 2 4" xfId="21515" xr:uid="{00000000-0005-0000-0000-00006E410000}"/>
    <cellStyle name="Comma 3 85 2 3" xfId="21516" xr:uid="{00000000-0005-0000-0000-00006F410000}"/>
    <cellStyle name="Comma 3 85 2 3 2" xfId="21517" xr:uid="{00000000-0005-0000-0000-000070410000}"/>
    <cellStyle name="Comma 3 85 2 4" xfId="21518" xr:uid="{00000000-0005-0000-0000-000071410000}"/>
    <cellStyle name="Comma 3 85 2 5" xfId="21519" xr:uid="{00000000-0005-0000-0000-000072410000}"/>
    <cellStyle name="Comma 3 85 2 6" xfId="21520" xr:uid="{00000000-0005-0000-0000-000073410000}"/>
    <cellStyle name="Comma 3 86" xfId="2533" xr:uid="{00000000-0005-0000-0000-000074410000}"/>
    <cellStyle name="Comma 3 86 2" xfId="2534" xr:uid="{00000000-0005-0000-0000-000075410000}"/>
    <cellStyle name="Comma 3 86 2 2" xfId="21521" xr:uid="{00000000-0005-0000-0000-000076410000}"/>
    <cellStyle name="Comma 3 86 2 2 2" xfId="21522" xr:uid="{00000000-0005-0000-0000-000077410000}"/>
    <cellStyle name="Comma 3 86 2 2 3" xfId="21523" xr:uid="{00000000-0005-0000-0000-000078410000}"/>
    <cellStyle name="Comma 3 86 2 2 4" xfId="21524" xr:uid="{00000000-0005-0000-0000-000079410000}"/>
    <cellStyle name="Comma 3 86 2 3" xfId="21525" xr:uid="{00000000-0005-0000-0000-00007A410000}"/>
    <cellStyle name="Comma 3 86 2 3 2" xfId="21526" xr:uid="{00000000-0005-0000-0000-00007B410000}"/>
    <cellStyle name="Comma 3 86 2 4" xfId="21527" xr:uid="{00000000-0005-0000-0000-00007C410000}"/>
    <cellStyle name="Comma 3 86 2 5" xfId="21528" xr:uid="{00000000-0005-0000-0000-00007D410000}"/>
    <cellStyle name="Comma 3 86 2 6" xfId="21529" xr:uid="{00000000-0005-0000-0000-00007E410000}"/>
    <cellStyle name="Comma 3 87" xfId="2535" xr:uid="{00000000-0005-0000-0000-00007F410000}"/>
    <cellStyle name="Comma 3 87 2" xfId="2536" xr:uid="{00000000-0005-0000-0000-000080410000}"/>
    <cellStyle name="Comma 3 87 2 2" xfId="21530" xr:uid="{00000000-0005-0000-0000-000081410000}"/>
    <cellStyle name="Comma 3 87 2 3" xfId="21531" xr:uid="{00000000-0005-0000-0000-000082410000}"/>
    <cellStyle name="Comma 3 87 3" xfId="21532" xr:uid="{00000000-0005-0000-0000-000083410000}"/>
    <cellStyle name="Comma 3 88" xfId="2537" xr:uid="{00000000-0005-0000-0000-000084410000}"/>
    <cellStyle name="Comma 3 88 10" xfId="21533" xr:uid="{00000000-0005-0000-0000-000085410000}"/>
    <cellStyle name="Comma 3 88 11" xfId="21534" xr:uid="{00000000-0005-0000-0000-000086410000}"/>
    <cellStyle name="Comma 3 88 2" xfId="21535" xr:uid="{00000000-0005-0000-0000-000087410000}"/>
    <cellStyle name="Comma 3 88 2 2" xfId="21536" xr:uid="{00000000-0005-0000-0000-000088410000}"/>
    <cellStyle name="Comma 3 88 2 2 2" xfId="21537" xr:uid="{00000000-0005-0000-0000-000089410000}"/>
    <cellStyle name="Comma 3 88 2 2 2 2" xfId="21538" xr:uid="{00000000-0005-0000-0000-00008A410000}"/>
    <cellStyle name="Comma 3 88 2 2 3" xfId="21539" xr:uid="{00000000-0005-0000-0000-00008B410000}"/>
    <cellStyle name="Comma 3 88 2 2 3 2" xfId="21540" xr:uid="{00000000-0005-0000-0000-00008C410000}"/>
    <cellStyle name="Comma 3 88 2 2 4" xfId="21541" xr:uid="{00000000-0005-0000-0000-00008D410000}"/>
    <cellStyle name="Comma 3 88 2 2 4 2" xfId="21542" xr:uid="{00000000-0005-0000-0000-00008E410000}"/>
    <cellStyle name="Comma 3 88 2 2 5" xfId="21543" xr:uid="{00000000-0005-0000-0000-00008F410000}"/>
    <cellStyle name="Comma 3 88 2 2 5 2" xfId="21544" xr:uid="{00000000-0005-0000-0000-000090410000}"/>
    <cellStyle name="Comma 3 88 2 2 6" xfId="21545" xr:uid="{00000000-0005-0000-0000-000091410000}"/>
    <cellStyle name="Comma 3 88 2 3" xfId="21546" xr:uid="{00000000-0005-0000-0000-000092410000}"/>
    <cellStyle name="Comma 3 88 2 3 2" xfId="21547" xr:uid="{00000000-0005-0000-0000-000093410000}"/>
    <cellStyle name="Comma 3 88 2 4" xfId="21548" xr:uid="{00000000-0005-0000-0000-000094410000}"/>
    <cellStyle name="Comma 3 88 2 4 2" xfId="21549" xr:uid="{00000000-0005-0000-0000-000095410000}"/>
    <cellStyle name="Comma 3 88 2 5" xfId="21550" xr:uid="{00000000-0005-0000-0000-000096410000}"/>
    <cellStyle name="Comma 3 88 2 5 2" xfId="21551" xr:uid="{00000000-0005-0000-0000-000097410000}"/>
    <cellStyle name="Comma 3 88 2 6" xfId="21552" xr:uid="{00000000-0005-0000-0000-000098410000}"/>
    <cellStyle name="Comma 3 88 2 6 2" xfId="21553" xr:uid="{00000000-0005-0000-0000-000099410000}"/>
    <cellStyle name="Comma 3 88 2 7" xfId="21554" xr:uid="{00000000-0005-0000-0000-00009A410000}"/>
    <cellStyle name="Comma 3 88 2 8" xfId="21555" xr:uid="{00000000-0005-0000-0000-00009B410000}"/>
    <cellStyle name="Comma 3 88 3" xfId="21556" xr:uid="{00000000-0005-0000-0000-00009C410000}"/>
    <cellStyle name="Comma 3 88 3 2" xfId="21557" xr:uid="{00000000-0005-0000-0000-00009D410000}"/>
    <cellStyle name="Comma 3 88 3 2 2" xfId="21558" xr:uid="{00000000-0005-0000-0000-00009E410000}"/>
    <cellStyle name="Comma 3 88 3 3" xfId="21559" xr:uid="{00000000-0005-0000-0000-00009F410000}"/>
    <cellStyle name="Comma 3 88 3 3 2" xfId="21560" xr:uid="{00000000-0005-0000-0000-0000A0410000}"/>
    <cellStyle name="Comma 3 88 3 4" xfId="21561" xr:uid="{00000000-0005-0000-0000-0000A1410000}"/>
    <cellStyle name="Comma 3 88 3 4 2" xfId="21562" xr:uid="{00000000-0005-0000-0000-0000A2410000}"/>
    <cellStyle name="Comma 3 88 3 5" xfId="21563" xr:uid="{00000000-0005-0000-0000-0000A3410000}"/>
    <cellStyle name="Comma 3 88 3 5 2" xfId="21564" xr:uid="{00000000-0005-0000-0000-0000A4410000}"/>
    <cellStyle name="Comma 3 88 3 6" xfId="21565" xr:uid="{00000000-0005-0000-0000-0000A5410000}"/>
    <cellStyle name="Comma 3 88 4" xfId="21566" xr:uid="{00000000-0005-0000-0000-0000A6410000}"/>
    <cellStyle name="Comma 3 88 4 2" xfId="21567" xr:uid="{00000000-0005-0000-0000-0000A7410000}"/>
    <cellStyle name="Comma 3 88 5" xfId="21568" xr:uid="{00000000-0005-0000-0000-0000A8410000}"/>
    <cellStyle name="Comma 3 88 5 2" xfId="21569" xr:uid="{00000000-0005-0000-0000-0000A9410000}"/>
    <cellStyle name="Comma 3 88 6" xfId="21570" xr:uid="{00000000-0005-0000-0000-0000AA410000}"/>
    <cellStyle name="Comma 3 88 7" xfId="21571" xr:uid="{00000000-0005-0000-0000-0000AB410000}"/>
    <cellStyle name="Comma 3 88 7 2" xfId="21572" xr:uid="{00000000-0005-0000-0000-0000AC410000}"/>
    <cellStyle name="Comma 3 88 8" xfId="21573" xr:uid="{00000000-0005-0000-0000-0000AD410000}"/>
    <cellStyle name="Comma 3 88 8 2" xfId="21574" xr:uid="{00000000-0005-0000-0000-0000AE410000}"/>
    <cellStyle name="Comma 3 88 9" xfId="21575" xr:uid="{00000000-0005-0000-0000-0000AF410000}"/>
    <cellStyle name="Comma 3 89" xfId="2538" xr:uid="{00000000-0005-0000-0000-0000B0410000}"/>
    <cellStyle name="Comma 3 89 10" xfId="21576" xr:uid="{00000000-0005-0000-0000-0000B1410000}"/>
    <cellStyle name="Comma 3 89 2" xfId="21577" xr:uid="{00000000-0005-0000-0000-0000B2410000}"/>
    <cellStyle name="Comma 3 89 2 2" xfId="21578" xr:uid="{00000000-0005-0000-0000-0000B3410000}"/>
    <cellStyle name="Comma 3 89 2 2 2" xfId="21579" xr:uid="{00000000-0005-0000-0000-0000B4410000}"/>
    <cellStyle name="Comma 3 89 2 3" xfId="21580" xr:uid="{00000000-0005-0000-0000-0000B5410000}"/>
    <cellStyle name="Comma 3 89 2 3 2" xfId="21581" xr:uid="{00000000-0005-0000-0000-0000B6410000}"/>
    <cellStyle name="Comma 3 89 2 4" xfId="21582" xr:uid="{00000000-0005-0000-0000-0000B7410000}"/>
    <cellStyle name="Comma 3 89 2 4 2" xfId="21583" xr:uid="{00000000-0005-0000-0000-0000B8410000}"/>
    <cellStyle name="Comma 3 89 2 5" xfId="21584" xr:uid="{00000000-0005-0000-0000-0000B9410000}"/>
    <cellStyle name="Comma 3 89 2 5 2" xfId="21585" xr:uid="{00000000-0005-0000-0000-0000BA410000}"/>
    <cellStyle name="Comma 3 89 2 6" xfId="21586" xr:uid="{00000000-0005-0000-0000-0000BB410000}"/>
    <cellStyle name="Comma 3 89 2 7" xfId="21587" xr:uid="{00000000-0005-0000-0000-0000BC410000}"/>
    <cellStyle name="Comma 3 89 3" xfId="21588" xr:uid="{00000000-0005-0000-0000-0000BD410000}"/>
    <cellStyle name="Comma 3 89 3 2" xfId="21589" xr:uid="{00000000-0005-0000-0000-0000BE410000}"/>
    <cellStyle name="Comma 3 89 4" xfId="21590" xr:uid="{00000000-0005-0000-0000-0000BF410000}"/>
    <cellStyle name="Comma 3 89 4 2" xfId="21591" xr:uid="{00000000-0005-0000-0000-0000C0410000}"/>
    <cellStyle name="Comma 3 89 5" xfId="21592" xr:uid="{00000000-0005-0000-0000-0000C1410000}"/>
    <cellStyle name="Comma 3 89 6" xfId="21593" xr:uid="{00000000-0005-0000-0000-0000C2410000}"/>
    <cellStyle name="Comma 3 89 6 2" xfId="21594" xr:uid="{00000000-0005-0000-0000-0000C3410000}"/>
    <cellStyle name="Comma 3 89 7" xfId="21595" xr:uid="{00000000-0005-0000-0000-0000C4410000}"/>
    <cellStyle name="Comma 3 89 7 2" xfId="21596" xr:uid="{00000000-0005-0000-0000-0000C5410000}"/>
    <cellStyle name="Comma 3 89 8" xfId="21597" xr:uid="{00000000-0005-0000-0000-0000C6410000}"/>
    <cellStyle name="Comma 3 89 9" xfId="21598" xr:uid="{00000000-0005-0000-0000-0000C7410000}"/>
    <cellStyle name="Comma 3 9" xfId="2539" xr:uid="{00000000-0005-0000-0000-0000C8410000}"/>
    <cellStyle name="Comma 3 9 2" xfId="2540" xr:uid="{00000000-0005-0000-0000-0000C9410000}"/>
    <cellStyle name="Comma 3 9 2 2" xfId="21599" xr:uid="{00000000-0005-0000-0000-0000CA410000}"/>
    <cellStyle name="Comma 3 9 2 2 2" xfId="21600" xr:uid="{00000000-0005-0000-0000-0000CB410000}"/>
    <cellStyle name="Comma 3 9 2 2 3" xfId="21601" xr:uid="{00000000-0005-0000-0000-0000CC410000}"/>
    <cellStyle name="Comma 3 9 2 2 4" xfId="21602" xr:uid="{00000000-0005-0000-0000-0000CD410000}"/>
    <cellStyle name="Comma 3 9 2 3" xfId="21603" xr:uid="{00000000-0005-0000-0000-0000CE410000}"/>
    <cellStyle name="Comma 3 9 2 3 2" xfId="21604" xr:uid="{00000000-0005-0000-0000-0000CF410000}"/>
    <cellStyle name="Comma 3 9 2 4" xfId="21605" xr:uid="{00000000-0005-0000-0000-0000D0410000}"/>
    <cellStyle name="Comma 3 9 2 5" xfId="21606" xr:uid="{00000000-0005-0000-0000-0000D1410000}"/>
    <cellStyle name="Comma 3 9 2 6" xfId="21607" xr:uid="{00000000-0005-0000-0000-0000D2410000}"/>
    <cellStyle name="Comma 3 90" xfId="2541" xr:uid="{00000000-0005-0000-0000-0000D3410000}"/>
    <cellStyle name="Comma 3 90 2" xfId="21608" xr:uid="{00000000-0005-0000-0000-0000D4410000}"/>
    <cellStyle name="Comma 3 90 2 2" xfId="21609" xr:uid="{00000000-0005-0000-0000-0000D5410000}"/>
    <cellStyle name="Comma 3 90 3" xfId="21610" xr:uid="{00000000-0005-0000-0000-0000D6410000}"/>
    <cellStyle name="Comma 3 90 3 2" xfId="21611" xr:uid="{00000000-0005-0000-0000-0000D7410000}"/>
    <cellStyle name="Comma 3 90 4" xfId="21612" xr:uid="{00000000-0005-0000-0000-0000D8410000}"/>
    <cellStyle name="Comma 3 90 5" xfId="21613" xr:uid="{00000000-0005-0000-0000-0000D9410000}"/>
    <cellStyle name="Comma 3 90 5 2" xfId="21614" xr:uid="{00000000-0005-0000-0000-0000DA410000}"/>
    <cellStyle name="Comma 3 90 6" xfId="21615" xr:uid="{00000000-0005-0000-0000-0000DB410000}"/>
    <cellStyle name="Comma 3 90 6 2" xfId="21616" xr:uid="{00000000-0005-0000-0000-0000DC410000}"/>
    <cellStyle name="Comma 3 90 7" xfId="21617" xr:uid="{00000000-0005-0000-0000-0000DD410000}"/>
    <cellStyle name="Comma 3 90 8" xfId="21618" xr:uid="{00000000-0005-0000-0000-0000DE410000}"/>
    <cellStyle name="Comma 3 90 9" xfId="21619" xr:uid="{00000000-0005-0000-0000-0000DF410000}"/>
    <cellStyle name="Comma 3 91" xfId="2542" xr:uid="{00000000-0005-0000-0000-0000E0410000}"/>
    <cellStyle name="Comma 3 91 2" xfId="21620" xr:uid="{00000000-0005-0000-0000-0000E1410000}"/>
    <cellStyle name="Comma 3 91 3" xfId="21621" xr:uid="{00000000-0005-0000-0000-0000E2410000}"/>
    <cellStyle name="Comma 3 91 4" xfId="21622" xr:uid="{00000000-0005-0000-0000-0000E3410000}"/>
    <cellStyle name="Comma 3 92" xfId="2543" xr:uid="{00000000-0005-0000-0000-0000E4410000}"/>
    <cellStyle name="Comma 3 92 2" xfId="21623" xr:uid="{00000000-0005-0000-0000-0000E5410000}"/>
    <cellStyle name="Comma 3 92 3" xfId="21624" xr:uid="{00000000-0005-0000-0000-0000E6410000}"/>
    <cellStyle name="Comma 3 92 4" xfId="21625" xr:uid="{00000000-0005-0000-0000-0000E7410000}"/>
    <cellStyle name="Comma 3 93" xfId="2544" xr:uid="{00000000-0005-0000-0000-0000E8410000}"/>
    <cellStyle name="Comma 3 94" xfId="2545" xr:uid="{00000000-0005-0000-0000-0000E9410000}"/>
    <cellStyle name="Comma 3 95" xfId="2546" xr:uid="{00000000-0005-0000-0000-0000EA410000}"/>
    <cellStyle name="Comma 3 95 2" xfId="21626" xr:uid="{00000000-0005-0000-0000-0000EB410000}"/>
    <cellStyle name="Comma 3 95 2 2" xfId="21627" xr:uid="{00000000-0005-0000-0000-0000EC410000}"/>
    <cellStyle name="Comma 3 95 2 3" xfId="21628" xr:uid="{00000000-0005-0000-0000-0000ED410000}"/>
    <cellStyle name="Comma 3 95 3" xfId="21629" xr:uid="{00000000-0005-0000-0000-0000EE410000}"/>
    <cellStyle name="Comma 3 95 4" xfId="21630" xr:uid="{00000000-0005-0000-0000-0000EF410000}"/>
    <cellStyle name="Comma 3 95 5" xfId="21631" xr:uid="{00000000-0005-0000-0000-0000F0410000}"/>
    <cellStyle name="Comma 3 95 6" xfId="21632" xr:uid="{00000000-0005-0000-0000-0000F1410000}"/>
    <cellStyle name="Comma 3 96" xfId="21633" xr:uid="{00000000-0005-0000-0000-0000F2410000}"/>
    <cellStyle name="Comma 3 96 2" xfId="21634" xr:uid="{00000000-0005-0000-0000-0000F3410000}"/>
    <cellStyle name="Comma 3 96 3" xfId="21635" xr:uid="{00000000-0005-0000-0000-0000F4410000}"/>
    <cellStyle name="Comma 3 97" xfId="21636" xr:uid="{00000000-0005-0000-0000-0000F5410000}"/>
    <cellStyle name="Comma 3 97 2" xfId="21637" xr:uid="{00000000-0005-0000-0000-0000F6410000}"/>
    <cellStyle name="Comma 3 98" xfId="21638" xr:uid="{00000000-0005-0000-0000-0000F7410000}"/>
    <cellStyle name="Comma 3 99" xfId="21639" xr:uid="{00000000-0005-0000-0000-0000F8410000}"/>
    <cellStyle name="Comma 3*" xfId="21640" xr:uid="{00000000-0005-0000-0000-0000F9410000}"/>
    <cellStyle name="Comma 30" xfId="2547" xr:uid="{00000000-0005-0000-0000-0000FA410000}"/>
    <cellStyle name="Comma 30 2" xfId="21641" xr:uid="{00000000-0005-0000-0000-0000FB410000}"/>
    <cellStyle name="Comma 30 2 2" xfId="21642" xr:uid="{00000000-0005-0000-0000-0000FC410000}"/>
    <cellStyle name="Comma 30 2 3" xfId="21643" xr:uid="{00000000-0005-0000-0000-0000FD410000}"/>
    <cellStyle name="Comma 30 3" xfId="21644" xr:uid="{00000000-0005-0000-0000-0000FE410000}"/>
    <cellStyle name="Comma 31" xfId="2548" xr:uid="{00000000-0005-0000-0000-0000FF410000}"/>
    <cellStyle name="Comma 31 2" xfId="21645" xr:uid="{00000000-0005-0000-0000-000000420000}"/>
    <cellStyle name="Comma 31 2 2" xfId="21646" xr:uid="{00000000-0005-0000-0000-000001420000}"/>
    <cellStyle name="Comma 32" xfId="2549" xr:uid="{00000000-0005-0000-0000-000002420000}"/>
    <cellStyle name="Comma 32 2" xfId="21647" xr:uid="{00000000-0005-0000-0000-000003420000}"/>
    <cellStyle name="Comma 32 2 2" xfId="21648" xr:uid="{00000000-0005-0000-0000-000004420000}"/>
    <cellStyle name="Comma 33" xfId="2550" xr:uid="{00000000-0005-0000-0000-000005420000}"/>
    <cellStyle name="Comma 33 2" xfId="21649" xr:uid="{00000000-0005-0000-0000-000006420000}"/>
    <cellStyle name="Comma 34" xfId="2551" xr:uid="{00000000-0005-0000-0000-000007420000}"/>
    <cellStyle name="Comma 34 2" xfId="21650" xr:uid="{00000000-0005-0000-0000-000008420000}"/>
    <cellStyle name="Comma 35" xfId="2552" xr:uid="{00000000-0005-0000-0000-000009420000}"/>
    <cellStyle name="Comma 36" xfId="2553" xr:uid="{00000000-0005-0000-0000-00000A420000}"/>
    <cellStyle name="Comma 37" xfId="2554" xr:uid="{00000000-0005-0000-0000-00000B420000}"/>
    <cellStyle name="Comma 37 2" xfId="21651" xr:uid="{00000000-0005-0000-0000-00000C420000}"/>
    <cellStyle name="Comma 38" xfId="2555" xr:uid="{00000000-0005-0000-0000-00000D420000}"/>
    <cellStyle name="Comma 38 2" xfId="21652" xr:uid="{00000000-0005-0000-0000-00000E420000}"/>
    <cellStyle name="Comma 39" xfId="2556" xr:uid="{00000000-0005-0000-0000-00000F420000}"/>
    <cellStyle name="Comma 39 2" xfId="21653" xr:uid="{00000000-0005-0000-0000-000010420000}"/>
    <cellStyle name="Comma 4" xfId="2557" xr:uid="{00000000-0005-0000-0000-000011420000}"/>
    <cellStyle name="Comma 4 10" xfId="2558" xr:uid="{00000000-0005-0000-0000-000012420000}"/>
    <cellStyle name="Comma 4 10 10" xfId="2559" xr:uid="{00000000-0005-0000-0000-000013420000}"/>
    <cellStyle name="Comma 4 10 11" xfId="2560" xr:uid="{00000000-0005-0000-0000-000014420000}"/>
    <cellStyle name="Comma 4 10 12" xfId="2561" xr:uid="{00000000-0005-0000-0000-000015420000}"/>
    <cellStyle name="Comma 4 10 13" xfId="2562" xr:uid="{00000000-0005-0000-0000-000016420000}"/>
    <cellStyle name="Comma 4 10 14" xfId="2563" xr:uid="{00000000-0005-0000-0000-000017420000}"/>
    <cellStyle name="Comma 4 10 15" xfId="2564" xr:uid="{00000000-0005-0000-0000-000018420000}"/>
    <cellStyle name="Comma 4 10 16" xfId="2565" xr:uid="{00000000-0005-0000-0000-000019420000}"/>
    <cellStyle name="Comma 4 10 17" xfId="2566" xr:uid="{00000000-0005-0000-0000-00001A420000}"/>
    <cellStyle name="Comma 4 10 18" xfId="2567" xr:uid="{00000000-0005-0000-0000-00001B420000}"/>
    <cellStyle name="Comma 4 10 19" xfId="2568" xr:uid="{00000000-0005-0000-0000-00001C420000}"/>
    <cellStyle name="Comma 4 10 2" xfId="2569" xr:uid="{00000000-0005-0000-0000-00001D420000}"/>
    <cellStyle name="Comma 4 10 2 2" xfId="21654" xr:uid="{00000000-0005-0000-0000-00001E420000}"/>
    <cellStyle name="Comma 4 10 20" xfId="2570" xr:uid="{00000000-0005-0000-0000-00001F420000}"/>
    <cellStyle name="Comma 4 10 21" xfId="2571" xr:uid="{00000000-0005-0000-0000-000020420000}"/>
    <cellStyle name="Comma 4 10 22" xfId="2572" xr:uid="{00000000-0005-0000-0000-000021420000}"/>
    <cellStyle name="Comma 4 10 23" xfId="21655" xr:uid="{00000000-0005-0000-0000-000022420000}"/>
    <cellStyle name="Comma 4 10 24" xfId="21656" xr:uid="{00000000-0005-0000-0000-000023420000}"/>
    <cellStyle name="Comma 4 10 25" xfId="21657" xr:uid="{00000000-0005-0000-0000-000024420000}"/>
    <cellStyle name="Comma 4 10 26" xfId="21658" xr:uid="{00000000-0005-0000-0000-000025420000}"/>
    <cellStyle name="Comma 4 10 27" xfId="21659" xr:uid="{00000000-0005-0000-0000-000026420000}"/>
    <cellStyle name="Comma 4 10 28" xfId="21660" xr:uid="{00000000-0005-0000-0000-000027420000}"/>
    <cellStyle name="Comma 4 10 29" xfId="21661" xr:uid="{00000000-0005-0000-0000-000028420000}"/>
    <cellStyle name="Comma 4 10 3" xfId="2573" xr:uid="{00000000-0005-0000-0000-000029420000}"/>
    <cellStyle name="Comma 4 10 3 2" xfId="21662" xr:uid="{00000000-0005-0000-0000-00002A420000}"/>
    <cellStyle name="Comma 4 10 30" xfId="21663" xr:uid="{00000000-0005-0000-0000-00002B420000}"/>
    <cellStyle name="Comma 4 10 31" xfId="21664" xr:uid="{00000000-0005-0000-0000-00002C420000}"/>
    <cellStyle name="Comma 4 10 32" xfId="21665" xr:uid="{00000000-0005-0000-0000-00002D420000}"/>
    <cellStyle name="Comma 4 10 33" xfId="21666" xr:uid="{00000000-0005-0000-0000-00002E420000}"/>
    <cellStyle name="Comma 4 10 34" xfId="21667" xr:uid="{00000000-0005-0000-0000-00002F420000}"/>
    <cellStyle name="Comma 4 10 35" xfId="21668" xr:uid="{00000000-0005-0000-0000-000030420000}"/>
    <cellStyle name="Comma 4 10 36" xfId="21669" xr:uid="{00000000-0005-0000-0000-000031420000}"/>
    <cellStyle name="Comma 4 10 37" xfId="21670" xr:uid="{00000000-0005-0000-0000-000032420000}"/>
    <cellStyle name="Comma 4 10 38" xfId="21671" xr:uid="{00000000-0005-0000-0000-000033420000}"/>
    <cellStyle name="Comma 4 10 39" xfId="21672" xr:uid="{00000000-0005-0000-0000-000034420000}"/>
    <cellStyle name="Comma 4 10 4" xfId="2574" xr:uid="{00000000-0005-0000-0000-000035420000}"/>
    <cellStyle name="Comma 4 10 4 2" xfId="21673" xr:uid="{00000000-0005-0000-0000-000036420000}"/>
    <cellStyle name="Comma 4 10 40" xfId="21674" xr:uid="{00000000-0005-0000-0000-000037420000}"/>
    <cellStyle name="Comma 4 10 41" xfId="21675" xr:uid="{00000000-0005-0000-0000-000038420000}"/>
    <cellStyle name="Comma 4 10 42" xfId="21676" xr:uid="{00000000-0005-0000-0000-000039420000}"/>
    <cellStyle name="Comma 4 10 43" xfId="21677" xr:uid="{00000000-0005-0000-0000-00003A420000}"/>
    <cellStyle name="Comma 4 10 44" xfId="21678" xr:uid="{00000000-0005-0000-0000-00003B420000}"/>
    <cellStyle name="Comma 4 10 45" xfId="21679" xr:uid="{00000000-0005-0000-0000-00003C420000}"/>
    <cellStyle name="Comma 4 10 46" xfId="21680" xr:uid="{00000000-0005-0000-0000-00003D420000}"/>
    <cellStyle name="Comma 4 10 47" xfId="21681" xr:uid="{00000000-0005-0000-0000-00003E420000}"/>
    <cellStyle name="Comma 4 10 48" xfId="21682" xr:uid="{00000000-0005-0000-0000-00003F420000}"/>
    <cellStyle name="Comma 4 10 49" xfId="21683" xr:uid="{00000000-0005-0000-0000-000040420000}"/>
    <cellStyle name="Comma 4 10 5" xfId="2575" xr:uid="{00000000-0005-0000-0000-000041420000}"/>
    <cellStyle name="Comma 4 10 50" xfId="21684" xr:uid="{00000000-0005-0000-0000-000042420000}"/>
    <cellStyle name="Comma 4 10 51" xfId="21685" xr:uid="{00000000-0005-0000-0000-000043420000}"/>
    <cellStyle name="Comma 4 10 52" xfId="21686" xr:uid="{00000000-0005-0000-0000-000044420000}"/>
    <cellStyle name="Comma 4 10 53" xfId="21687" xr:uid="{00000000-0005-0000-0000-000045420000}"/>
    <cellStyle name="Comma 4 10 54" xfId="21688" xr:uid="{00000000-0005-0000-0000-000046420000}"/>
    <cellStyle name="Comma 4 10 55" xfId="21689" xr:uid="{00000000-0005-0000-0000-000047420000}"/>
    <cellStyle name="Comma 4 10 56" xfId="21690" xr:uid="{00000000-0005-0000-0000-000048420000}"/>
    <cellStyle name="Comma 4 10 57" xfId="21691" xr:uid="{00000000-0005-0000-0000-000049420000}"/>
    <cellStyle name="Comma 4 10 58" xfId="21692" xr:uid="{00000000-0005-0000-0000-00004A420000}"/>
    <cellStyle name="Comma 4 10 59" xfId="21693" xr:uid="{00000000-0005-0000-0000-00004B420000}"/>
    <cellStyle name="Comma 4 10 6" xfId="2576" xr:uid="{00000000-0005-0000-0000-00004C420000}"/>
    <cellStyle name="Comma 4 10 60" xfId="21694" xr:uid="{00000000-0005-0000-0000-00004D420000}"/>
    <cellStyle name="Comma 4 10 7" xfId="2577" xr:uid="{00000000-0005-0000-0000-00004E420000}"/>
    <cellStyle name="Comma 4 10 8" xfId="2578" xr:uid="{00000000-0005-0000-0000-00004F420000}"/>
    <cellStyle name="Comma 4 10 9" xfId="2579" xr:uid="{00000000-0005-0000-0000-000050420000}"/>
    <cellStyle name="Comma 4 11" xfId="2580" xr:uid="{00000000-0005-0000-0000-000051420000}"/>
    <cellStyle name="Comma 4 11 10" xfId="2581" xr:uid="{00000000-0005-0000-0000-000052420000}"/>
    <cellStyle name="Comma 4 11 11" xfId="2582" xr:uid="{00000000-0005-0000-0000-000053420000}"/>
    <cellStyle name="Comma 4 11 12" xfId="2583" xr:uid="{00000000-0005-0000-0000-000054420000}"/>
    <cellStyle name="Comma 4 11 13" xfId="2584" xr:uid="{00000000-0005-0000-0000-000055420000}"/>
    <cellStyle name="Comma 4 11 14" xfId="2585" xr:uid="{00000000-0005-0000-0000-000056420000}"/>
    <cellStyle name="Comma 4 11 15" xfId="2586" xr:uid="{00000000-0005-0000-0000-000057420000}"/>
    <cellStyle name="Comma 4 11 16" xfId="2587" xr:uid="{00000000-0005-0000-0000-000058420000}"/>
    <cellStyle name="Comma 4 11 17" xfId="2588" xr:uid="{00000000-0005-0000-0000-000059420000}"/>
    <cellStyle name="Comma 4 11 18" xfId="2589" xr:uid="{00000000-0005-0000-0000-00005A420000}"/>
    <cellStyle name="Comma 4 11 19" xfId="2590" xr:uid="{00000000-0005-0000-0000-00005B420000}"/>
    <cellStyle name="Comma 4 11 2" xfId="2591" xr:uid="{00000000-0005-0000-0000-00005C420000}"/>
    <cellStyle name="Comma 4 11 2 2" xfId="21695" xr:uid="{00000000-0005-0000-0000-00005D420000}"/>
    <cellStyle name="Comma 4 11 20" xfId="2592" xr:uid="{00000000-0005-0000-0000-00005E420000}"/>
    <cellStyle name="Comma 4 11 21" xfId="2593" xr:uid="{00000000-0005-0000-0000-00005F420000}"/>
    <cellStyle name="Comma 4 11 22" xfId="2594" xr:uid="{00000000-0005-0000-0000-000060420000}"/>
    <cellStyle name="Comma 4 11 23" xfId="21696" xr:uid="{00000000-0005-0000-0000-000061420000}"/>
    <cellStyle name="Comma 4 11 24" xfId="21697" xr:uid="{00000000-0005-0000-0000-000062420000}"/>
    <cellStyle name="Comma 4 11 25" xfId="21698" xr:uid="{00000000-0005-0000-0000-000063420000}"/>
    <cellStyle name="Comma 4 11 26" xfId="21699" xr:uid="{00000000-0005-0000-0000-000064420000}"/>
    <cellStyle name="Comma 4 11 27" xfId="21700" xr:uid="{00000000-0005-0000-0000-000065420000}"/>
    <cellStyle name="Comma 4 11 28" xfId="21701" xr:uid="{00000000-0005-0000-0000-000066420000}"/>
    <cellStyle name="Comma 4 11 29" xfId="21702" xr:uid="{00000000-0005-0000-0000-000067420000}"/>
    <cellStyle name="Comma 4 11 3" xfId="2595" xr:uid="{00000000-0005-0000-0000-000068420000}"/>
    <cellStyle name="Comma 4 11 3 2" xfId="21703" xr:uid="{00000000-0005-0000-0000-000069420000}"/>
    <cellStyle name="Comma 4 11 30" xfId="21704" xr:uid="{00000000-0005-0000-0000-00006A420000}"/>
    <cellStyle name="Comma 4 11 31" xfId="21705" xr:uid="{00000000-0005-0000-0000-00006B420000}"/>
    <cellStyle name="Comma 4 11 32" xfId="21706" xr:uid="{00000000-0005-0000-0000-00006C420000}"/>
    <cellStyle name="Comma 4 11 33" xfId="21707" xr:uid="{00000000-0005-0000-0000-00006D420000}"/>
    <cellStyle name="Comma 4 11 34" xfId="21708" xr:uid="{00000000-0005-0000-0000-00006E420000}"/>
    <cellStyle name="Comma 4 11 35" xfId="21709" xr:uid="{00000000-0005-0000-0000-00006F420000}"/>
    <cellStyle name="Comma 4 11 36" xfId="21710" xr:uid="{00000000-0005-0000-0000-000070420000}"/>
    <cellStyle name="Comma 4 11 37" xfId="21711" xr:uid="{00000000-0005-0000-0000-000071420000}"/>
    <cellStyle name="Comma 4 11 38" xfId="21712" xr:uid="{00000000-0005-0000-0000-000072420000}"/>
    <cellStyle name="Comma 4 11 39" xfId="21713" xr:uid="{00000000-0005-0000-0000-000073420000}"/>
    <cellStyle name="Comma 4 11 4" xfId="2596" xr:uid="{00000000-0005-0000-0000-000074420000}"/>
    <cellStyle name="Comma 4 11 4 2" xfId="21714" xr:uid="{00000000-0005-0000-0000-000075420000}"/>
    <cellStyle name="Comma 4 11 40" xfId="21715" xr:uid="{00000000-0005-0000-0000-000076420000}"/>
    <cellStyle name="Comma 4 11 41" xfId="21716" xr:uid="{00000000-0005-0000-0000-000077420000}"/>
    <cellStyle name="Comma 4 11 42" xfId="21717" xr:uid="{00000000-0005-0000-0000-000078420000}"/>
    <cellStyle name="Comma 4 11 43" xfId="21718" xr:uid="{00000000-0005-0000-0000-000079420000}"/>
    <cellStyle name="Comma 4 11 44" xfId="21719" xr:uid="{00000000-0005-0000-0000-00007A420000}"/>
    <cellStyle name="Comma 4 11 45" xfId="21720" xr:uid="{00000000-0005-0000-0000-00007B420000}"/>
    <cellStyle name="Comma 4 11 46" xfId="21721" xr:uid="{00000000-0005-0000-0000-00007C420000}"/>
    <cellStyle name="Comma 4 11 47" xfId="21722" xr:uid="{00000000-0005-0000-0000-00007D420000}"/>
    <cellStyle name="Comma 4 11 48" xfId="21723" xr:uid="{00000000-0005-0000-0000-00007E420000}"/>
    <cellStyle name="Comma 4 11 49" xfId="21724" xr:uid="{00000000-0005-0000-0000-00007F420000}"/>
    <cellStyle name="Comma 4 11 5" xfId="2597" xr:uid="{00000000-0005-0000-0000-000080420000}"/>
    <cellStyle name="Comma 4 11 50" xfId="21725" xr:uid="{00000000-0005-0000-0000-000081420000}"/>
    <cellStyle name="Comma 4 11 51" xfId="21726" xr:uid="{00000000-0005-0000-0000-000082420000}"/>
    <cellStyle name="Comma 4 11 52" xfId="21727" xr:uid="{00000000-0005-0000-0000-000083420000}"/>
    <cellStyle name="Comma 4 11 53" xfId="21728" xr:uid="{00000000-0005-0000-0000-000084420000}"/>
    <cellStyle name="Comma 4 11 54" xfId="21729" xr:uid="{00000000-0005-0000-0000-000085420000}"/>
    <cellStyle name="Comma 4 11 55" xfId="21730" xr:uid="{00000000-0005-0000-0000-000086420000}"/>
    <cellStyle name="Comma 4 11 56" xfId="21731" xr:uid="{00000000-0005-0000-0000-000087420000}"/>
    <cellStyle name="Comma 4 11 57" xfId="21732" xr:uid="{00000000-0005-0000-0000-000088420000}"/>
    <cellStyle name="Comma 4 11 58" xfId="21733" xr:uid="{00000000-0005-0000-0000-000089420000}"/>
    <cellStyle name="Comma 4 11 59" xfId="21734" xr:uid="{00000000-0005-0000-0000-00008A420000}"/>
    <cellStyle name="Comma 4 11 6" xfId="2598" xr:uid="{00000000-0005-0000-0000-00008B420000}"/>
    <cellStyle name="Comma 4 11 60" xfId="21735" xr:uid="{00000000-0005-0000-0000-00008C420000}"/>
    <cellStyle name="Comma 4 11 7" xfId="2599" xr:uid="{00000000-0005-0000-0000-00008D420000}"/>
    <cellStyle name="Comma 4 11 8" xfId="2600" xr:uid="{00000000-0005-0000-0000-00008E420000}"/>
    <cellStyle name="Comma 4 11 9" xfId="2601" xr:uid="{00000000-0005-0000-0000-00008F420000}"/>
    <cellStyle name="Comma 4 12" xfId="2602" xr:uid="{00000000-0005-0000-0000-000090420000}"/>
    <cellStyle name="Comma 4 12 2" xfId="2603" xr:uid="{00000000-0005-0000-0000-000091420000}"/>
    <cellStyle name="Comma 4 12 2 2" xfId="21736" xr:uid="{00000000-0005-0000-0000-000092420000}"/>
    <cellStyle name="Comma 4 12 2 2 2" xfId="21737" xr:uid="{00000000-0005-0000-0000-000093420000}"/>
    <cellStyle name="Comma 4 12 2 2 3" xfId="21738" xr:uid="{00000000-0005-0000-0000-000094420000}"/>
    <cellStyle name="Comma 4 12 2 2 4" xfId="21739" xr:uid="{00000000-0005-0000-0000-000095420000}"/>
    <cellStyle name="Comma 4 12 2 3" xfId="21740" xr:uid="{00000000-0005-0000-0000-000096420000}"/>
    <cellStyle name="Comma 4 12 2 3 2" xfId="21741" xr:uid="{00000000-0005-0000-0000-000097420000}"/>
    <cellStyle name="Comma 4 12 2 4" xfId="21742" xr:uid="{00000000-0005-0000-0000-000098420000}"/>
    <cellStyle name="Comma 4 12 2 5" xfId="21743" xr:uid="{00000000-0005-0000-0000-000099420000}"/>
    <cellStyle name="Comma 4 12 2 6" xfId="21744" xr:uid="{00000000-0005-0000-0000-00009A420000}"/>
    <cellStyle name="Comma 4 13" xfId="2604" xr:uid="{00000000-0005-0000-0000-00009B420000}"/>
    <cellStyle name="Comma 4 13 2" xfId="2605" xr:uid="{00000000-0005-0000-0000-00009C420000}"/>
    <cellStyle name="Comma 4 13 2 2" xfId="21745" xr:uid="{00000000-0005-0000-0000-00009D420000}"/>
    <cellStyle name="Comma 4 13 2 2 2" xfId="21746" xr:uid="{00000000-0005-0000-0000-00009E420000}"/>
    <cellStyle name="Comma 4 13 2 2 3" xfId="21747" xr:uid="{00000000-0005-0000-0000-00009F420000}"/>
    <cellStyle name="Comma 4 13 2 2 4" xfId="21748" xr:uid="{00000000-0005-0000-0000-0000A0420000}"/>
    <cellStyle name="Comma 4 13 2 3" xfId="21749" xr:uid="{00000000-0005-0000-0000-0000A1420000}"/>
    <cellStyle name="Comma 4 13 2 3 2" xfId="21750" xr:uid="{00000000-0005-0000-0000-0000A2420000}"/>
    <cellStyle name="Comma 4 13 2 4" xfId="21751" xr:uid="{00000000-0005-0000-0000-0000A3420000}"/>
    <cellStyle name="Comma 4 13 2 5" xfId="21752" xr:uid="{00000000-0005-0000-0000-0000A4420000}"/>
    <cellStyle name="Comma 4 13 2 6" xfId="21753" xr:uid="{00000000-0005-0000-0000-0000A5420000}"/>
    <cellStyle name="Comma 4 14" xfId="2606" xr:uid="{00000000-0005-0000-0000-0000A6420000}"/>
    <cellStyle name="Comma 4 14 2" xfId="2607" xr:uid="{00000000-0005-0000-0000-0000A7420000}"/>
    <cellStyle name="Comma 4 14 2 2" xfId="21754" xr:uid="{00000000-0005-0000-0000-0000A8420000}"/>
    <cellStyle name="Comma 4 14 2 3" xfId="21755" xr:uid="{00000000-0005-0000-0000-0000A9420000}"/>
    <cellStyle name="Comma 4 14 3" xfId="21756" xr:uid="{00000000-0005-0000-0000-0000AA420000}"/>
    <cellStyle name="Comma 4 14 4" xfId="21757" xr:uid="{00000000-0005-0000-0000-0000AB420000}"/>
    <cellStyle name="Comma 4 15" xfId="2608" xr:uid="{00000000-0005-0000-0000-0000AC420000}"/>
    <cellStyle name="Comma 4 15 2" xfId="21758" xr:uid="{00000000-0005-0000-0000-0000AD420000}"/>
    <cellStyle name="Comma 4 16" xfId="2609" xr:uid="{00000000-0005-0000-0000-0000AE420000}"/>
    <cellStyle name="Comma 4 16 2" xfId="21759" xr:uid="{00000000-0005-0000-0000-0000AF420000}"/>
    <cellStyle name="Comma 4 17" xfId="2610" xr:uid="{00000000-0005-0000-0000-0000B0420000}"/>
    <cellStyle name="Comma 4 17 2" xfId="21760" xr:uid="{00000000-0005-0000-0000-0000B1420000}"/>
    <cellStyle name="Comma 4 18" xfId="2611" xr:uid="{00000000-0005-0000-0000-0000B2420000}"/>
    <cellStyle name="Comma 4 19" xfId="2612" xr:uid="{00000000-0005-0000-0000-0000B3420000}"/>
    <cellStyle name="Comma 4 2" xfId="2613" xr:uid="{00000000-0005-0000-0000-0000B4420000}"/>
    <cellStyle name="Comma 4 2 2" xfId="2614" xr:uid="{00000000-0005-0000-0000-0000B5420000}"/>
    <cellStyle name="Comma 4 2 2 2" xfId="21761" xr:uid="{00000000-0005-0000-0000-0000B6420000}"/>
    <cellStyle name="Comma 4 2 2 3" xfId="21762" xr:uid="{00000000-0005-0000-0000-0000B7420000}"/>
    <cellStyle name="Comma 4 2 3" xfId="2615" xr:uid="{00000000-0005-0000-0000-0000B8420000}"/>
    <cellStyle name="Comma 4 2 3 2" xfId="21763" xr:uid="{00000000-0005-0000-0000-0000B9420000}"/>
    <cellStyle name="Comma 4 2 4" xfId="2616" xr:uid="{00000000-0005-0000-0000-0000BA420000}"/>
    <cellStyle name="Comma 4 2 4 2" xfId="21764" xr:uid="{00000000-0005-0000-0000-0000BB420000}"/>
    <cellStyle name="Comma 4 2 5" xfId="2617" xr:uid="{00000000-0005-0000-0000-0000BC420000}"/>
    <cellStyle name="Comma 4 2 5 2" xfId="21765" xr:uid="{00000000-0005-0000-0000-0000BD420000}"/>
    <cellStyle name="Comma 4 2 6" xfId="2618" xr:uid="{00000000-0005-0000-0000-0000BE420000}"/>
    <cellStyle name="Comma 4 2 6 2" xfId="21766" xr:uid="{00000000-0005-0000-0000-0000BF420000}"/>
    <cellStyle name="Comma 4 2 7" xfId="2619" xr:uid="{00000000-0005-0000-0000-0000C0420000}"/>
    <cellStyle name="Comma 4 2 7 2" xfId="21767" xr:uid="{00000000-0005-0000-0000-0000C1420000}"/>
    <cellStyle name="Comma 4 2 8" xfId="21768" xr:uid="{00000000-0005-0000-0000-0000C2420000}"/>
    <cellStyle name="Comma 4 2 9" xfId="21769" xr:uid="{00000000-0005-0000-0000-0000C3420000}"/>
    <cellStyle name="Comma 4 20" xfId="2620" xr:uid="{00000000-0005-0000-0000-0000C4420000}"/>
    <cellStyle name="Comma 4 21" xfId="2621" xr:uid="{00000000-0005-0000-0000-0000C5420000}"/>
    <cellStyle name="Comma 4 22" xfId="21770" xr:uid="{00000000-0005-0000-0000-0000C6420000}"/>
    <cellStyle name="Comma 4 23" xfId="21771" xr:uid="{00000000-0005-0000-0000-0000C7420000}"/>
    <cellStyle name="Comma 4 3" xfId="2622" xr:uid="{00000000-0005-0000-0000-0000C8420000}"/>
    <cellStyle name="Comma 4 3 10" xfId="2623" xr:uid="{00000000-0005-0000-0000-0000C9420000}"/>
    <cellStyle name="Comma 4 3 11" xfId="2624" xr:uid="{00000000-0005-0000-0000-0000CA420000}"/>
    <cellStyle name="Comma 4 3 12" xfId="2625" xr:uid="{00000000-0005-0000-0000-0000CB420000}"/>
    <cellStyle name="Comma 4 3 13" xfId="2626" xr:uid="{00000000-0005-0000-0000-0000CC420000}"/>
    <cellStyle name="Comma 4 3 14" xfId="2627" xr:uid="{00000000-0005-0000-0000-0000CD420000}"/>
    <cellStyle name="Comma 4 3 15" xfId="2628" xr:uid="{00000000-0005-0000-0000-0000CE420000}"/>
    <cellStyle name="Comma 4 3 16" xfId="2629" xr:uid="{00000000-0005-0000-0000-0000CF420000}"/>
    <cellStyle name="Comma 4 3 17" xfId="2630" xr:uid="{00000000-0005-0000-0000-0000D0420000}"/>
    <cellStyle name="Comma 4 3 18" xfId="2631" xr:uid="{00000000-0005-0000-0000-0000D1420000}"/>
    <cellStyle name="Comma 4 3 19" xfId="2632" xr:uid="{00000000-0005-0000-0000-0000D2420000}"/>
    <cellStyle name="Comma 4 3 2" xfId="2633" xr:uid="{00000000-0005-0000-0000-0000D3420000}"/>
    <cellStyle name="Comma 4 3 2 2" xfId="21772" xr:uid="{00000000-0005-0000-0000-0000D4420000}"/>
    <cellStyle name="Comma 4 3 20" xfId="2634" xr:uid="{00000000-0005-0000-0000-0000D5420000}"/>
    <cellStyle name="Comma 4 3 21" xfId="2635" xr:uid="{00000000-0005-0000-0000-0000D6420000}"/>
    <cellStyle name="Comma 4 3 22" xfId="2636" xr:uid="{00000000-0005-0000-0000-0000D7420000}"/>
    <cellStyle name="Comma 4 3 23" xfId="2637" xr:uid="{00000000-0005-0000-0000-0000D8420000}"/>
    <cellStyle name="Comma 4 3 23 2" xfId="21773" xr:uid="{00000000-0005-0000-0000-0000D9420000}"/>
    <cellStyle name="Comma 4 3 23 2 2" xfId="21774" xr:uid="{00000000-0005-0000-0000-0000DA420000}"/>
    <cellStyle name="Comma 4 3 24" xfId="21775" xr:uid="{00000000-0005-0000-0000-0000DB420000}"/>
    <cellStyle name="Comma 4 3 25" xfId="21776" xr:uid="{00000000-0005-0000-0000-0000DC420000}"/>
    <cellStyle name="Comma 4 3 26" xfId="21777" xr:uid="{00000000-0005-0000-0000-0000DD420000}"/>
    <cellStyle name="Comma 4 3 27" xfId="21778" xr:uid="{00000000-0005-0000-0000-0000DE420000}"/>
    <cellStyle name="Comma 4 3 28" xfId="21779" xr:uid="{00000000-0005-0000-0000-0000DF420000}"/>
    <cellStyle name="Comma 4 3 29" xfId="21780" xr:uid="{00000000-0005-0000-0000-0000E0420000}"/>
    <cellStyle name="Comma 4 3 3" xfId="2638" xr:uid="{00000000-0005-0000-0000-0000E1420000}"/>
    <cellStyle name="Comma 4 3 3 2" xfId="21781" xr:uid="{00000000-0005-0000-0000-0000E2420000}"/>
    <cellStyle name="Comma 4 3 30" xfId="21782" xr:uid="{00000000-0005-0000-0000-0000E3420000}"/>
    <cellStyle name="Comma 4 3 31" xfId="21783" xr:uid="{00000000-0005-0000-0000-0000E4420000}"/>
    <cellStyle name="Comma 4 3 32" xfId="21784" xr:uid="{00000000-0005-0000-0000-0000E5420000}"/>
    <cellStyle name="Comma 4 3 33" xfId="21785" xr:uid="{00000000-0005-0000-0000-0000E6420000}"/>
    <cellStyle name="Comma 4 3 34" xfId="21786" xr:uid="{00000000-0005-0000-0000-0000E7420000}"/>
    <cellStyle name="Comma 4 3 35" xfId="21787" xr:uid="{00000000-0005-0000-0000-0000E8420000}"/>
    <cellStyle name="Comma 4 3 36" xfId="21788" xr:uid="{00000000-0005-0000-0000-0000E9420000}"/>
    <cellStyle name="Comma 4 3 37" xfId="21789" xr:uid="{00000000-0005-0000-0000-0000EA420000}"/>
    <cellStyle name="Comma 4 3 38" xfId="21790" xr:uid="{00000000-0005-0000-0000-0000EB420000}"/>
    <cellStyle name="Comma 4 3 39" xfId="21791" xr:uid="{00000000-0005-0000-0000-0000EC420000}"/>
    <cellStyle name="Comma 4 3 4" xfId="2639" xr:uid="{00000000-0005-0000-0000-0000ED420000}"/>
    <cellStyle name="Comma 4 3 4 2" xfId="21792" xr:uid="{00000000-0005-0000-0000-0000EE420000}"/>
    <cellStyle name="Comma 4 3 40" xfId="21793" xr:uid="{00000000-0005-0000-0000-0000EF420000}"/>
    <cellStyle name="Comma 4 3 41" xfId="21794" xr:uid="{00000000-0005-0000-0000-0000F0420000}"/>
    <cellStyle name="Comma 4 3 42" xfId="21795" xr:uid="{00000000-0005-0000-0000-0000F1420000}"/>
    <cellStyle name="Comma 4 3 43" xfId="21796" xr:uid="{00000000-0005-0000-0000-0000F2420000}"/>
    <cellStyle name="Comma 4 3 44" xfId="21797" xr:uid="{00000000-0005-0000-0000-0000F3420000}"/>
    <cellStyle name="Comma 4 3 45" xfId="21798" xr:uid="{00000000-0005-0000-0000-0000F4420000}"/>
    <cellStyle name="Comma 4 3 46" xfId="21799" xr:uid="{00000000-0005-0000-0000-0000F5420000}"/>
    <cellStyle name="Comma 4 3 47" xfId="21800" xr:uid="{00000000-0005-0000-0000-0000F6420000}"/>
    <cellStyle name="Comma 4 3 48" xfId="21801" xr:uid="{00000000-0005-0000-0000-0000F7420000}"/>
    <cellStyle name="Comma 4 3 49" xfId="21802" xr:uid="{00000000-0005-0000-0000-0000F8420000}"/>
    <cellStyle name="Comma 4 3 5" xfId="2640" xr:uid="{00000000-0005-0000-0000-0000F9420000}"/>
    <cellStyle name="Comma 4 3 50" xfId="21803" xr:uid="{00000000-0005-0000-0000-0000FA420000}"/>
    <cellStyle name="Comma 4 3 51" xfId="21804" xr:uid="{00000000-0005-0000-0000-0000FB420000}"/>
    <cellStyle name="Comma 4 3 52" xfId="21805" xr:uid="{00000000-0005-0000-0000-0000FC420000}"/>
    <cellStyle name="Comma 4 3 53" xfId="21806" xr:uid="{00000000-0005-0000-0000-0000FD420000}"/>
    <cellStyle name="Comma 4 3 54" xfId="21807" xr:uid="{00000000-0005-0000-0000-0000FE420000}"/>
    <cellStyle name="Comma 4 3 55" xfId="21808" xr:uid="{00000000-0005-0000-0000-0000FF420000}"/>
    <cellStyle name="Comma 4 3 56" xfId="21809" xr:uid="{00000000-0005-0000-0000-000000430000}"/>
    <cellStyle name="Comma 4 3 57" xfId="21810" xr:uid="{00000000-0005-0000-0000-000001430000}"/>
    <cellStyle name="Comma 4 3 58" xfId="21811" xr:uid="{00000000-0005-0000-0000-000002430000}"/>
    <cellStyle name="Comma 4 3 59" xfId="21812" xr:uid="{00000000-0005-0000-0000-000003430000}"/>
    <cellStyle name="Comma 4 3 6" xfId="2641" xr:uid="{00000000-0005-0000-0000-000004430000}"/>
    <cellStyle name="Comma 4 3 60" xfId="21813" xr:uid="{00000000-0005-0000-0000-000005430000}"/>
    <cellStyle name="Comma 4 3 7" xfId="2642" xr:uid="{00000000-0005-0000-0000-000006430000}"/>
    <cellStyle name="Comma 4 3 8" xfId="2643" xr:uid="{00000000-0005-0000-0000-000007430000}"/>
    <cellStyle name="Comma 4 3 9" xfId="2644" xr:uid="{00000000-0005-0000-0000-000008430000}"/>
    <cellStyle name="Comma 4 4" xfId="2645" xr:uid="{00000000-0005-0000-0000-000009430000}"/>
    <cellStyle name="Comma 4 4 10" xfId="2646" xr:uid="{00000000-0005-0000-0000-00000A430000}"/>
    <cellStyle name="Comma 4 4 11" xfId="2647" xr:uid="{00000000-0005-0000-0000-00000B430000}"/>
    <cellStyle name="Comma 4 4 12" xfId="2648" xr:uid="{00000000-0005-0000-0000-00000C430000}"/>
    <cellStyle name="Comma 4 4 13" xfId="2649" xr:uid="{00000000-0005-0000-0000-00000D430000}"/>
    <cellStyle name="Comma 4 4 14" xfId="2650" xr:uid="{00000000-0005-0000-0000-00000E430000}"/>
    <cellStyle name="Comma 4 4 15" xfId="2651" xr:uid="{00000000-0005-0000-0000-00000F430000}"/>
    <cellStyle name="Comma 4 4 16" xfId="2652" xr:uid="{00000000-0005-0000-0000-000010430000}"/>
    <cellStyle name="Comma 4 4 17" xfId="2653" xr:uid="{00000000-0005-0000-0000-000011430000}"/>
    <cellStyle name="Comma 4 4 18" xfId="2654" xr:uid="{00000000-0005-0000-0000-000012430000}"/>
    <cellStyle name="Comma 4 4 19" xfId="2655" xr:uid="{00000000-0005-0000-0000-000013430000}"/>
    <cellStyle name="Comma 4 4 2" xfId="2656" xr:uid="{00000000-0005-0000-0000-000014430000}"/>
    <cellStyle name="Comma 4 4 2 2" xfId="21814" xr:uid="{00000000-0005-0000-0000-000015430000}"/>
    <cellStyle name="Comma 4 4 20" xfId="2657" xr:uid="{00000000-0005-0000-0000-000016430000}"/>
    <cellStyle name="Comma 4 4 21" xfId="2658" xr:uid="{00000000-0005-0000-0000-000017430000}"/>
    <cellStyle name="Comma 4 4 22" xfId="2659" xr:uid="{00000000-0005-0000-0000-000018430000}"/>
    <cellStyle name="Comma 4 4 23" xfId="2660" xr:uid="{00000000-0005-0000-0000-000019430000}"/>
    <cellStyle name="Comma 4 4 23 2" xfId="21815" xr:uid="{00000000-0005-0000-0000-00001A430000}"/>
    <cellStyle name="Comma 4 4 23 2 2" xfId="21816" xr:uid="{00000000-0005-0000-0000-00001B430000}"/>
    <cellStyle name="Comma 4 4 24" xfId="21817" xr:uid="{00000000-0005-0000-0000-00001C430000}"/>
    <cellStyle name="Comma 4 4 25" xfId="21818" xr:uid="{00000000-0005-0000-0000-00001D430000}"/>
    <cellStyle name="Comma 4 4 26" xfId="21819" xr:uid="{00000000-0005-0000-0000-00001E430000}"/>
    <cellStyle name="Comma 4 4 27" xfId="21820" xr:uid="{00000000-0005-0000-0000-00001F430000}"/>
    <cellStyle name="Comma 4 4 28" xfId="21821" xr:uid="{00000000-0005-0000-0000-000020430000}"/>
    <cellStyle name="Comma 4 4 29" xfId="21822" xr:uid="{00000000-0005-0000-0000-000021430000}"/>
    <cellStyle name="Comma 4 4 3" xfId="2661" xr:uid="{00000000-0005-0000-0000-000022430000}"/>
    <cellStyle name="Comma 4 4 3 2" xfId="21823" xr:uid="{00000000-0005-0000-0000-000023430000}"/>
    <cellStyle name="Comma 4 4 30" xfId="21824" xr:uid="{00000000-0005-0000-0000-000024430000}"/>
    <cellStyle name="Comma 4 4 31" xfId="21825" xr:uid="{00000000-0005-0000-0000-000025430000}"/>
    <cellStyle name="Comma 4 4 32" xfId="21826" xr:uid="{00000000-0005-0000-0000-000026430000}"/>
    <cellStyle name="Comma 4 4 33" xfId="21827" xr:uid="{00000000-0005-0000-0000-000027430000}"/>
    <cellStyle name="Comma 4 4 34" xfId="21828" xr:uid="{00000000-0005-0000-0000-000028430000}"/>
    <cellStyle name="Comma 4 4 35" xfId="21829" xr:uid="{00000000-0005-0000-0000-000029430000}"/>
    <cellStyle name="Comma 4 4 36" xfId="21830" xr:uid="{00000000-0005-0000-0000-00002A430000}"/>
    <cellStyle name="Comma 4 4 37" xfId="21831" xr:uid="{00000000-0005-0000-0000-00002B430000}"/>
    <cellStyle name="Comma 4 4 38" xfId="21832" xr:uid="{00000000-0005-0000-0000-00002C430000}"/>
    <cellStyle name="Comma 4 4 39" xfId="21833" xr:uid="{00000000-0005-0000-0000-00002D430000}"/>
    <cellStyle name="Comma 4 4 4" xfId="2662" xr:uid="{00000000-0005-0000-0000-00002E430000}"/>
    <cellStyle name="Comma 4 4 4 2" xfId="21834" xr:uid="{00000000-0005-0000-0000-00002F430000}"/>
    <cellStyle name="Comma 4 4 40" xfId="21835" xr:uid="{00000000-0005-0000-0000-000030430000}"/>
    <cellStyle name="Comma 4 4 41" xfId="21836" xr:uid="{00000000-0005-0000-0000-000031430000}"/>
    <cellStyle name="Comma 4 4 42" xfId="21837" xr:uid="{00000000-0005-0000-0000-000032430000}"/>
    <cellStyle name="Comma 4 4 43" xfId="21838" xr:uid="{00000000-0005-0000-0000-000033430000}"/>
    <cellStyle name="Comma 4 4 44" xfId="21839" xr:uid="{00000000-0005-0000-0000-000034430000}"/>
    <cellStyle name="Comma 4 4 45" xfId="21840" xr:uid="{00000000-0005-0000-0000-000035430000}"/>
    <cellStyle name="Comma 4 4 46" xfId="21841" xr:uid="{00000000-0005-0000-0000-000036430000}"/>
    <cellStyle name="Comma 4 4 47" xfId="21842" xr:uid="{00000000-0005-0000-0000-000037430000}"/>
    <cellStyle name="Comma 4 4 48" xfId="21843" xr:uid="{00000000-0005-0000-0000-000038430000}"/>
    <cellStyle name="Comma 4 4 49" xfId="21844" xr:uid="{00000000-0005-0000-0000-000039430000}"/>
    <cellStyle name="Comma 4 4 5" xfId="2663" xr:uid="{00000000-0005-0000-0000-00003A430000}"/>
    <cellStyle name="Comma 4 4 50" xfId="21845" xr:uid="{00000000-0005-0000-0000-00003B430000}"/>
    <cellStyle name="Comma 4 4 51" xfId="21846" xr:uid="{00000000-0005-0000-0000-00003C430000}"/>
    <cellStyle name="Comma 4 4 52" xfId="21847" xr:uid="{00000000-0005-0000-0000-00003D430000}"/>
    <cellStyle name="Comma 4 4 53" xfId="21848" xr:uid="{00000000-0005-0000-0000-00003E430000}"/>
    <cellStyle name="Comma 4 4 54" xfId="21849" xr:uid="{00000000-0005-0000-0000-00003F430000}"/>
    <cellStyle name="Comma 4 4 55" xfId="21850" xr:uid="{00000000-0005-0000-0000-000040430000}"/>
    <cellStyle name="Comma 4 4 56" xfId="21851" xr:uid="{00000000-0005-0000-0000-000041430000}"/>
    <cellStyle name="Comma 4 4 57" xfId="21852" xr:uid="{00000000-0005-0000-0000-000042430000}"/>
    <cellStyle name="Comma 4 4 58" xfId="21853" xr:uid="{00000000-0005-0000-0000-000043430000}"/>
    <cellStyle name="Comma 4 4 59" xfId="21854" xr:uid="{00000000-0005-0000-0000-000044430000}"/>
    <cellStyle name="Comma 4 4 6" xfId="2664" xr:uid="{00000000-0005-0000-0000-000045430000}"/>
    <cellStyle name="Comma 4 4 60" xfId="21855" xr:uid="{00000000-0005-0000-0000-000046430000}"/>
    <cellStyle name="Comma 4 4 7" xfId="2665" xr:uid="{00000000-0005-0000-0000-000047430000}"/>
    <cellStyle name="Comma 4 4 8" xfId="2666" xr:uid="{00000000-0005-0000-0000-000048430000}"/>
    <cellStyle name="Comma 4 4 9" xfId="2667" xr:uid="{00000000-0005-0000-0000-000049430000}"/>
    <cellStyle name="Comma 4 5" xfId="2668" xr:uid="{00000000-0005-0000-0000-00004A430000}"/>
    <cellStyle name="Comma 4 5 10" xfId="2669" xr:uid="{00000000-0005-0000-0000-00004B430000}"/>
    <cellStyle name="Comma 4 5 11" xfId="2670" xr:uid="{00000000-0005-0000-0000-00004C430000}"/>
    <cellStyle name="Comma 4 5 12" xfId="2671" xr:uid="{00000000-0005-0000-0000-00004D430000}"/>
    <cellStyle name="Comma 4 5 13" xfId="2672" xr:uid="{00000000-0005-0000-0000-00004E430000}"/>
    <cellStyle name="Comma 4 5 14" xfId="2673" xr:uid="{00000000-0005-0000-0000-00004F430000}"/>
    <cellStyle name="Comma 4 5 15" xfId="2674" xr:uid="{00000000-0005-0000-0000-000050430000}"/>
    <cellStyle name="Comma 4 5 16" xfId="2675" xr:uid="{00000000-0005-0000-0000-000051430000}"/>
    <cellStyle name="Comma 4 5 17" xfId="2676" xr:uid="{00000000-0005-0000-0000-000052430000}"/>
    <cellStyle name="Comma 4 5 18" xfId="2677" xr:uid="{00000000-0005-0000-0000-000053430000}"/>
    <cellStyle name="Comma 4 5 19" xfId="2678" xr:uid="{00000000-0005-0000-0000-000054430000}"/>
    <cellStyle name="Comma 4 5 2" xfId="2679" xr:uid="{00000000-0005-0000-0000-000055430000}"/>
    <cellStyle name="Comma 4 5 2 2" xfId="21856" xr:uid="{00000000-0005-0000-0000-000056430000}"/>
    <cellStyle name="Comma 4 5 20" xfId="2680" xr:uid="{00000000-0005-0000-0000-000057430000}"/>
    <cellStyle name="Comma 4 5 21" xfId="2681" xr:uid="{00000000-0005-0000-0000-000058430000}"/>
    <cellStyle name="Comma 4 5 22" xfId="2682" xr:uid="{00000000-0005-0000-0000-000059430000}"/>
    <cellStyle name="Comma 4 5 23" xfId="2683" xr:uid="{00000000-0005-0000-0000-00005A430000}"/>
    <cellStyle name="Comma 4 5 23 2" xfId="21857" xr:uid="{00000000-0005-0000-0000-00005B430000}"/>
    <cellStyle name="Comma 4 5 23 2 2" xfId="21858" xr:uid="{00000000-0005-0000-0000-00005C430000}"/>
    <cellStyle name="Comma 4 5 23 3" xfId="21859" xr:uid="{00000000-0005-0000-0000-00005D430000}"/>
    <cellStyle name="Comma 4 5 24" xfId="21860" xr:uid="{00000000-0005-0000-0000-00005E430000}"/>
    <cellStyle name="Comma 4 5 25" xfId="21861" xr:uid="{00000000-0005-0000-0000-00005F430000}"/>
    <cellStyle name="Comma 4 5 26" xfId="21862" xr:uid="{00000000-0005-0000-0000-000060430000}"/>
    <cellStyle name="Comma 4 5 27" xfId="21863" xr:uid="{00000000-0005-0000-0000-000061430000}"/>
    <cellStyle name="Comma 4 5 28" xfId="21864" xr:uid="{00000000-0005-0000-0000-000062430000}"/>
    <cellStyle name="Comma 4 5 29" xfId="21865" xr:uid="{00000000-0005-0000-0000-000063430000}"/>
    <cellStyle name="Comma 4 5 3" xfId="2684" xr:uid="{00000000-0005-0000-0000-000064430000}"/>
    <cellStyle name="Comma 4 5 3 2" xfId="21866" xr:uid="{00000000-0005-0000-0000-000065430000}"/>
    <cellStyle name="Comma 4 5 30" xfId="21867" xr:uid="{00000000-0005-0000-0000-000066430000}"/>
    <cellStyle name="Comma 4 5 31" xfId="21868" xr:uid="{00000000-0005-0000-0000-000067430000}"/>
    <cellStyle name="Comma 4 5 32" xfId="21869" xr:uid="{00000000-0005-0000-0000-000068430000}"/>
    <cellStyle name="Comma 4 5 33" xfId="21870" xr:uid="{00000000-0005-0000-0000-000069430000}"/>
    <cellStyle name="Comma 4 5 34" xfId="21871" xr:uid="{00000000-0005-0000-0000-00006A430000}"/>
    <cellStyle name="Comma 4 5 35" xfId="21872" xr:uid="{00000000-0005-0000-0000-00006B430000}"/>
    <cellStyle name="Comma 4 5 36" xfId="21873" xr:uid="{00000000-0005-0000-0000-00006C430000}"/>
    <cellStyle name="Comma 4 5 37" xfId="21874" xr:uid="{00000000-0005-0000-0000-00006D430000}"/>
    <cellStyle name="Comma 4 5 38" xfId="21875" xr:uid="{00000000-0005-0000-0000-00006E430000}"/>
    <cellStyle name="Comma 4 5 39" xfId="21876" xr:uid="{00000000-0005-0000-0000-00006F430000}"/>
    <cellStyle name="Comma 4 5 4" xfId="2685" xr:uid="{00000000-0005-0000-0000-000070430000}"/>
    <cellStyle name="Comma 4 5 4 2" xfId="21877" xr:uid="{00000000-0005-0000-0000-000071430000}"/>
    <cellStyle name="Comma 4 5 40" xfId="21878" xr:uid="{00000000-0005-0000-0000-000072430000}"/>
    <cellStyle name="Comma 4 5 41" xfId="21879" xr:uid="{00000000-0005-0000-0000-000073430000}"/>
    <cellStyle name="Comma 4 5 42" xfId="21880" xr:uid="{00000000-0005-0000-0000-000074430000}"/>
    <cellStyle name="Comma 4 5 43" xfId="21881" xr:uid="{00000000-0005-0000-0000-000075430000}"/>
    <cellStyle name="Comma 4 5 44" xfId="21882" xr:uid="{00000000-0005-0000-0000-000076430000}"/>
    <cellStyle name="Comma 4 5 45" xfId="21883" xr:uid="{00000000-0005-0000-0000-000077430000}"/>
    <cellStyle name="Comma 4 5 46" xfId="21884" xr:uid="{00000000-0005-0000-0000-000078430000}"/>
    <cellStyle name="Comma 4 5 47" xfId="21885" xr:uid="{00000000-0005-0000-0000-000079430000}"/>
    <cellStyle name="Comma 4 5 48" xfId="21886" xr:uid="{00000000-0005-0000-0000-00007A430000}"/>
    <cellStyle name="Comma 4 5 49" xfId="21887" xr:uid="{00000000-0005-0000-0000-00007B430000}"/>
    <cellStyle name="Comma 4 5 5" xfId="2686" xr:uid="{00000000-0005-0000-0000-00007C430000}"/>
    <cellStyle name="Comma 4 5 50" xfId="21888" xr:uid="{00000000-0005-0000-0000-00007D430000}"/>
    <cellStyle name="Comma 4 5 51" xfId="21889" xr:uid="{00000000-0005-0000-0000-00007E430000}"/>
    <cellStyle name="Comma 4 5 52" xfId="21890" xr:uid="{00000000-0005-0000-0000-00007F430000}"/>
    <cellStyle name="Comma 4 5 53" xfId="21891" xr:uid="{00000000-0005-0000-0000-000080430000}"/>
    <cellStyle name="Comma 4 5 54" xfId="21892" xr:uid="{00000000-0005-0000-0000-000081430000}"/>
    <cellStyle name="Comma 4 5 55" xfId="21893" xr:uid="{00000000-0005-0000-0000-000082430000}"/>
    <cellStyle name="Comma 4 5 56" xfId="21894" xr:uid="{00000000-0005-0000-0000-000083430000}"/>
    <cellStyle name="Comma 4 5 57" xfId="21895" xr:uid="{00000000-0005-0000-0000-000084430000}"/>
    <cellStyle name="Comma 4 5 58" xfId="21896" xr:uid="{00000000-0005-0000-0000-000085430000}"/>
    <cellStyle name="Comma 4 5 59" xfId="21897" xr:uid="{00000000-0005-0000-0000-000086430000}"/>
    <cellStyle name="Comma 4 5 6" xfId="2687" xr:uid="{00000000-0005-0000-0000-000087430000}"/>
    <cellStyle name="Comma 4 5 60" xfId="21898" xr:uid="{00000000-0005-0000-0000-000088430000}"/>
    <cellStyle name="Comma 4 5 7" xfId="2688" xr:uid="{00000000-0005-0000-0000-000089430000}"/>
    <cellStyle name="Comma 4 5 8" xfId="2689" xr:uid="{00000000-0005-0000-0000-00008A430000}"/>
    <cellStyle name="Comma 4 5 9" xfId="2690" xr:uid="{00000000-0005-0000-0000-00008B430000}"/>
    <cellStyle name="Comma 4 6" xfId="2691" xr:uid="{00000000-0005-0000-0000-00008C430000}"/>
    <cellStyle name="Comma 4 6 10" xfId="2692" xr:uid="{00000000-0005-0000-0000-00008D430000}"/>
    <cellStyle name="Comma 4 6 11" xfId="2693" xr:uid="{00000000-0005-0000-0000-00008E430000}"/>
    <cellStyle name="Comma 4 6 12" xfId="2694" xr:uid="{00000000-0005-0000-0000-00008F430000}"/>
    <cellStyle name="Comma 4 6 13" xfId="2695" xr:uid="{00000000-0005-0000-0000-000090430000}"/>
    <cellStyle name="Comma 4 6 14" xfId="2696" xr:uid="{00000000-0005-0000-0000-000091430000}"/>
    <cellStyle name="Comma 4 6 15" xfId="2697" xr:uid="{00000000-0005-0000-0000-000092430000}"/>
    <cellStyle name="Comma 4 6 16" xfId="2698" xr:uid="{00000000-0005-0000-0000-000093430000}"/>
    <cellStyle name="Comma 4 6 17" xfId="2699" xr:uid="{00000000-0005-0000-0000-000094430000}"/>
    <cellStyle name="Comma 4 6 18" xfId="2700" xr:uid="{00000000-0005-0000-0000-000095430000}"/>
    <cellStyle name="Comma 4 6 19" xfId="2701" xr:uid="{00000000-0005-0000-0000-000096430000}"/>
    <cellStyle name="Comma 4 6 2" xfId="2702" xr:uid="{00000000-0005-0000-0000-000097430000}"/>
    <cellStyle name="Comma 4 6 2 2" xfId="21899" xr:uid="{00000000-0005-0000-0000-000098430000}"/>
    <cellStyle name="Comma 4 6 20" xfId="2703" xr:uid="{00000000-0005-0000-0000-000099430000}"/>
    <cellStyle name="Comma 4 6 21" xfId="2704" xr:uid="{00000000-0005-0000-0000-00009A430000}"/>
    <cellStyle name="Comma 4 6 22" xfId="2705" xr:uid="{00000000-0005-0000-0000-00009B430000}"/>
    <cellStyle name="Comma 4 6 23" xfId="2706" xr:uid="{00000000-0005-0000-0000-00009C430000}"/>
    <cellStyle name="Comma 4 6 23 2" xfId="21900" xr:uid="{00000000-0005-0000-0000-00009D430000}"/>
    <cellStyle name="Comma 4 6 23 2 2" xfId="21901" xr:uid="{00000000-0005-0000-0000-00009E430000}"/>
    <cellStyle name="Comma 4 6 23 3" xfId="21902" xr:uid="{00000000-0005-0000-0000-00009F430000}"/>
    <cellStyle name="Comma 4 6 24" xfId="21903" xr:uid="{00000000-0005-0000-0000-0000A0430000}"/>
    <cellStyle name="Comma 4 6 25" xfId="21904" xr:uid="{00000000-0005-0000-0000-0000A1430000}"/>
    <cellStyle name="Comma 4 6 26" xfId="21905" xr:uid="{00000000-0005-0000-0000-0000A2430000}"/>
    <cellStyle name="Comma 4 6 27" xfId="21906" xr:uid="{00000000-0005-0000-0000-0000A3430000}"/>
    <cellStyle name="Comma 4 6 28" xfId="21907" xr:uid="{00000000-0005-0000-0000-0000A4430000}"/>
    <cellStyle name="Comma 4 6 29" xfId="21908" xr:uid="{00000000-0005-0000-0000-0000A5430000}"/>
    <cellStyle name="Comma 4 6 3" xfId="2707" xr:uid="{00000000-0005-0000-0000-0000A6430000}"/>
    <cellStyle name="Comma 4 6 3 2" xfId="21909" xr:uid="{00000000-0005-0000-0000-0000A7430000}"/>
    <cellStyle name="Comma 4 6 30" xfId="21910" xr:uid="{00000000-0005-0000-0000-0000A8430000}"/>
    <cellStyle name="Comma 4 6 31" xfId="21911" xr:uid="{00000000-0005-0000-0000-0000A9430000}"/>
    <cellStyle name="Comma 4 6 32" xfId="21912" xr:uid="{00000000-0005-0000-0000-0000AA430000}"/>
    <cellStyle name="Comma 4 6 33" xfId="21913" xr:uid="{00000000-0005-0000-0000-0000AB430000}"/>
    <cellStyle name="Comma 4 6 34" xfId="21914" xr:uid="{00000000-0005-0000-0000-0000AC430000}"/>
    <cellStyle name="Comma 4 6 35" xfId="21915" xr:uid="{00000000-0005-0000-0000-0000AD430000}"/>
    <cellStyle name="Comma 4 6 36" xfId="21916" xr:uid="{00000000-0005-0000-0000-0000AE430000}"/>
    <cellStyle name="Comma 4 6 37" xfId="21917" xr:uid="{00000000-0005-0000-0000-0000AF430000}"/>
    <cellStyle name="Comma 4 6 38" xfId="21918" xr:uid="{00000000-0005-0000-0000-0000B0430000}"/>
    <cellStyle name="Comma 4 6 39" xfId="21919" xr:uid="{00000000-0005-0000-0000-0000B1430000}"/>
    <cellStyle name="Comma 4 6 4" xfId="2708" xr:uid="{00000000-0005-0000-0000-0000B2430000}"/>
    <cellStyle name="Comma 4 6 4 2" xfId="21920" xr:uid="{00000000-0005-0000-0000-0000B3430000}"/>
    <cellStyle name="Comma 4 6 40" xfId="21921" xr:uid="{00000000-0005-0000-0000-0000B4430000}"/>
    <cellStyle name="Comma 4 6 41" xfId="21922" xr:uid="{00000000-0005-0000-0000-0000B5430000}"/>
    <cellStyle name="Comma 4 6 42" xfId="21923" xr:uid="{00000000-0005-0000-0000-0000B6430000}"/>
    <cellStyle name="Comma 4 6 43" xfId="21924" xr:uid="{00000000-0005-0000-0000-0000B7430000}"/>
    <cellStyle name="Comma 4 6 44" xfId="21925" xr:uid="{00000000-0005-0000-0000-0000B8430000}"/>
    <cellStyle name="Comma 4 6 45" xfId="21926" xr:uid="{00000000-0005-0000-0000-0000B9430000}"/>
    <cellStyle name="Comma 4 6 46" xfId="21927" xr:uid="{00000000-0005-0000-0000-0000BA430000}"/>
    <cellStyle name="Comma 4 6 47" xfId="21928" xr:uid="{00000000-0005-0000-0000-0000BB430000}"/>
    <cellStyle name="Comma 4 6 48" xfId="21929" xr:uid="{00000000-0005-0000-0000-0000BC430000}"/>
    <cellStyle name="Comma 4 6 49" xfId="21930" xr:uid="{00000000-0005-0000-0000-0000BD430000}"/>
    <cellStyle name="Comma 4 6 5" xfId="2709" xr:uid="{00000000-0005-0000-0000-0000BE430000}"/>
    <cellStyle name="Comma 4 6 50" xfId="21931" xr:uid="{00000000-0005-0000-0000-0000BF430000}"/>
    <cellStyle name="Comma 4 6 51" xfId="21932" xr:uid="{00000000-0005-0000-0000-0000C0430000}"/>
    <cellStyle name="Comma 4 6 52" xfId="21933" xr:uid="{00000000-0005-0000-0000-0000C1430000}"/>
    <cellStyle name="Comma 4 6 53" xfId="21934" xr:uid="{00000000-0005-0000-0000-0000C2430000}"/>
    <cellStyle name="Comma 4 6 54" xfId="21935" xr:uid="{00000000-0005-0000-0000-0000C3430000}"/>
    <cellStyle name="Comma 4 6 55" xfId="21936" xr:uid="{00000000-0005-0000-0000-0000C4430000}"/>
    <cellStyle name="Comma 4 6 56" xfId="21937" xr:uid="{00000000-0005-0000-0000-0000C5430000}"/>
    <cellStyle name="Comma 4 6 57" xfId="21938" xr:uid="{00000000-0005-0000-0000-0000C6430000}"/>
    <cellStyle name="Comma 4 6 58" xfId="21939" xr:uid="{00000000-0005-0000-0000-0000C7430000}"/>
    <cellStyle name="Comma 4 6 59" xfId="21940" xr:uid="{00000000-0005-0000-0000-0000C8430000}"/>
    <cellStyle name="Comma 4 6 6" xfId="2710" xr:uid="{00000000-0005-0000-0000-0000C9430000}"/>
    <cellStyle name="Comma 4 6 60" xfId="21941" xr:uid="{00000000-0005-0000-0000-0000CA430000}"/>
    <cellStyle name="Comma 4 6 7" xfId="2711" xr:uid="{00000000-0005-0000-0000-0000CB430000}"/>
    <cellStyle name="Comma 4 6 8" xfId="2712" xr:uid="{00000000-0005-0000-0000-0000CC430000}"/>
    <cellStyle name="Comma 4 6 9" xfId="2713" xr:uid="{00000000-0005-0000-0000-0000CD430000}"/>
    <cellStyle name="Comma 4 7" xfId="2714" xr:uid="{00000000-0005-0000-0000-0000CE430000}"/>
    <cellStyle name="Comma 4 7 10" xfId="2715" xr:uid="{00000000-0005-0000-0000-0000CF430000}"/>
    <cellStyle name="Comma 4 7 11" xfId="2716" xr:uid="{00000000-0005-0000-0000-0000D0430000}"/>
    <cellStyle name="Comma 4 7 12" xfId="2717" xr:uid="{00000000-0005-0000-0000-0000D1430000}"/>
    <cellStyle name="Comma 4 7 13" xfId="2718" xr:uid="{00000000-0005-0000-0000-0000D2430000}"/>
    <cellStyle name="Comma 4 7 14" xfId="2719" xr:uid="{00000000-0005-0000-0000-0000D3430000}"/>
    <cellStyle name="Comma 4 7 15" xfId="2720" xr:uid="{00000000-0005-0000-0000-0000D4430000}"/>
    <cellStyle name="Comma 4 7 16" xfId="2721" xr:uid="{00000000-0005-0000-0000-0000D5430000}"/>
    <cellStyle name="Comma 4 7 17" xfId="2722" xr:uid="{00000000-0005-0000-0000-0000D6430000}"/>
    <cellStyle name="Comma 4 7 18" xfId="2723" xr:uid="{00000000-0005-0000-0000-0000D7430000}"/>
    <cellStyle name="Comma 4 7 19" xfId="2724" xr:uid="{00000000-0005-0000-0000-0000D8430000}"/>
    <cellStyle name="Comma 4 7 2" xfId="2725" xr:uid="{00000000-0005-0000-0000-0000D9430000}"/>
    <cellStyle name="Comma 4 7 2 2" xfId="21942" xr:uid="{00000000-0005-0000-0000-0000DA430000}"/>
    <cellStyle name="Comma 4 7 20" xfId="2726" xr:uid="{00000000-0005-0000-0000-0000DB430000}"/>
    <cellStyle name="Comma 4 7 21" xfId="2727" xr:uid="{00000000-0005-0000-0000-0000DC430000}"/>
    <cellStyle name="Comma 4 7 22" xfId="2728" xr:uid="{00000000-0005-0000-0000-0000DD430000}"/>
    <cellStyle name="Comma 4 7 23" xfId="2729" xr:uid="{00000000-0005-0000-0000-0000DE430000}"/>
    <cellStyle name="Comma 4 7 23 2" xfId="21943" xr:uid="{00000000-0005-0000-0000-0000DF430000}"/>
    <cellStyle name="Comma 4 7 23 2 2" xfId="21944" xr:uid="{00000000-0005-0000-0000-0000E0430000}"/>
    <cellStyle name="Comma 4 7 23 3" xfId="21945" xr:uid="{00000000-0005-0000-0000-0000E1430000}"/>
    <cellStyle name="Comma 4 7 24" xfId="21946" xr:uid="{00000000-0005-0000-0000-0000E2430000}"/>
    <cellStyle name="Comma 4 7 25" xfId="21947" xr:uid="{00000000-0005-0000-0000-0000E3430000}"/>
    <cellStyle name="Comma 4 7 26" xfId="21948" xr:uid="{00000000-0005-0000-0000-0000E4430000}"/>
    <cellStyle name="Comma 4 7 27" xfId="21949" xr:uid="{00000000-0005-0000-0000-0000E5430000}"/>
    <cellStyle name="Comma 4 7 28" xfId="21950" xr:uid="{00000000-0005-0000-0000-0000E6430000}"/>
    <cellStyle name="Comma 4 7 29" xfId="21951" xr:uid="{00000000-0005-0000-0000-0000E7430000}"/>
    <cellStyle name="Comma 4 7 3" xfId="2730" xr:uid="{00000000-0005-0000-0000-0000E8430000}"/>
    <cellStyle name="Comma 4 7 3 2" xfId="21952" xr:uid="{00000000-0005-0000-0000-0000E9430000}"/>
    <cellStyle name="Comma 4 7 30" xfId="21953" xr:uid="{00000000-0005-0000-0000-0000EA430000}"/>
    <cellStyle name="Comma 4 7 31" xfId="21954" xr:uid="{00000000-0005-0000-0000-0000EB430000}"/>
    <cellStyle name="Comma 4 7 32" xfId="21955" xr:uid="{00000000-0005-0000-0000-0000EC430000}"/>
    <cellStyle name="Comma 4 7 33" xfId="21956" xr:uid="{00000000-0005-0000-0000-0000ED430000}"/>
    <cellStyle name="Comma 4 7 34" xfId="21957" xr:uid="{00000000-0005-0000-0000-0000EE430000}"/>
    <cellStyle name="Comma 4 7 35" xfId="21958" xr:uid="{00000000-0005-0000-0000-0000EF430000}"/>
    <cellStyle name="Comma 4 7 36" xfId="21959" xr:uid="{00000000-0005-0000-0000-0000F0430000}"/>
    <cellStyle name="Comma 4 7 37" xfId="21960" xr:uid="{00000000-0005-0000-0000-0000F1430000}"/>
    <cellStyle name="Comma 4 7 38" xfId="21961" xr:uid="{00000000-0005-0000-0000-0000F2430000}"/>
    <cellStyle name="Comma 4 7 39" xfId="21962" xr:uid="{00000000-0005-0000-0000-0000F3430000}"/>
    <cellStyle name="Comma 4 7 4" xfId="2731" xr:uid="{00000000-0005-0000-0000-0000F4430000}"/>
    <cellStyle name="Comma 4 7 4 2" xfId="21963" xr:uid="{00000000-0005-0000-0000-0000F5430000}"/>
    <cellStyle name="Comma 4 7 40" xfId="21964" xr:uid="{00000000-0005-0000-0000-0000F6430000}"/>
    <cellStyle name="Comma 4 7 41" xfId="21965" xr:uid="{00000000-0005-0000-0000-0000F7430000}"/>
    <cellStyle name="Comma 4 7 42" xfId="21966" xr:uid="{00000000-0005-0000-0000-0000F8430000}"/>
    <cellStyle name="Comma 4 7 43" xfId="21967" xr:uid="{00000000-0005-0000-0000-0000F9430000}"/>
    <cellStyle name="Comma 4 7 44" xfId="21968" xr:uid="{00000000-0005-0000-0000-0000FA430000}"/>
    <cellStyle name="Comma 4 7 45" xfId="21969" xr:uid="{00000000-0005-0000-0000-0000FB430000}"/>
    <cellStyle name="Comma 4 7 46" xfId="21970" xr:uid="{00000000-0005-0000-0000-0000FC430000}"/>
    <cellStyle name="Comma 4 7 47" xfId="21971" xr:uid="{00000000-0005-0000-0000-0000FD430000}"/>
    <cellStyle name="Comma 4 7 48" xfId="21972" xr:uid="{00000000-0005-0000-0000-0000FE430000}"/>
    <cellStyle name="Comma 4 7 49" xfId="21973" xr:uid="{00000000-0005-0000-0000-0000FF430000}"/>
    <cellStyle name="Comma 4 7 5" xfId="2732" xr:uid="{00000000-0005-0000-0000-000000440000}"/>
    <cellStyle name="Comma 4 7 50" xfId="21974" xr:uid="{00000000-0005-0000-0000-000001440000}"/>
    <cellStyle name="Comma 4 7 51" xfId="21975" xr:uid="{00000000-0005-0000-0000-000002440000}"/>
    <cellStyle name="Comma 4 7 52" xfId="21976" xr:uid="{00000000-0005-0000-0000-000003440000}"/>
    <cellStyle name="Comma 4 7 53" xfId="21977" xr:uid="{00000000-0005-0000-0000-000004440000}"/>
    <cellStyle name="Comma 4 7 54" xfId="21978" xr:uid="{00000000-0005-0000-0000-000005440000}"/>
    <cellStyle name="Comma 4 7 55" xfId="21979" xr:uid="{00000000-0005-0000-0000-000006440000}"/>
    <cellStyle name="Comma 4 7 56" xfId="21980" xr:uid="{00000000-0005-0000-0000-000007440000}"/>
    <cellStyle name="Comma 4 7 57" xfId="21981" xr:uid="{00000000-0005-0000-0000-000008440000}"/>
    <cellStyle name="Comma 4 7 58" xfId="21982" xr:uid="{00000000-0005-0000-0000-000009440000}"/>
    <cellStyle name="Comma 4 7 59" xfId="21983" xr:uid="{00000000-0005-0000-0000-00000A440000}"/>
    <cellStyle name="Comma 4 7 6" xfId="2733" xr:uid="{00000000-0005-0000-0000-00000B440000}"/>
    <cellStyle name="Comma 4 7 60" xfId="21984" xr:uid="{00000000-0005-0000-0000-00000C440000}"/>
    <cellStyle name="Comma 4 7 7" xfId="2734" xr:uid="{00000000-0005-0000-0000-00000D440000}"/>
    <cellStyle name="Comma 4 7 8" xfId="2735" xr:uid="{00000000-0005-0000-0000-00000E440000}"/>
    <cellStyle name="Comma 4 7 9" xfId="2736" xr:uid="{00000000-0005-0000-0000-00000F440000}"/>
    <cellStyle name="Comma 4 8" xfId="2737" xr:uid="{00000000-0005-0000-0000-000010440000}"/>
    <cellStyle name="Comma 4 8 10" xfId="2738" xr:uid="{00000000-0005-0000-0000-000011440000}"/>
    <cellStyle name="Comma 4 8 11" xfId="2739" xr:uid="{00000000-0005-0000-0000-000012440000}"/>
    <cellStyle name="Comma 4 8 12" xfId="2740" xr:uid="{00000000-0005-0000-0000-000013440000}"/>
    <cellStyle name="Comma 4 8 13" xfId="2741" xr:uid="{00000000-0005-0000-0000-000014440000}"/>
    <cellStyle name="Comma 4 8 14" xfId="2742" xr:uid="{00000000-0005-0000-0000-000015440000}"/>
    <cellStyle name="Comma 4 8 15" xfId="2743" xr:uid="{00000000-0005-0000-0000-000016440000}"/>
    <cellStyle name="Comma 4 8 16" xfId="2744" xr:uid="{00000000-0005-0000-0000-000017440000}"/>
    <cellStyle name="Comma 4 8 17" xfId="2745" xr:uid="{00000000-0005-0000-0000-000018440000}"/>
    <cellStyle name="Comma 4 8 18" xfId="2746" xr:uid="{00000000-0005-0000-0000-000019440000}"/>
    <cellStyle name="Comma 4 8 19" xfId="2747" xr:uid="{00000000-0005-0000-0000-00001A440000}"/>
    <cellStyle name="Comma 4 8 2" xfId="2748" xr:uid="{00000000-0005-0000-0000-00001B440000}"/>
    <cellStyle name="Comma 4 8 2 2" xfId="21985" xr:uid="{00000000-0005-0000-0000-00001C440000}"/>
    <cellStyle name="Comma 4 8 20" xfId="2749" xr:uid="{00000000-0005-0000-0000-00001D440000}"/>
    <cellStyle name="Comma 4 8 21" xfId="2750" xr:uid="{00000000-0005-0000-0000-00001E440000}"/>
    <cellStyle name="Comma 4 8 22" xfId="2751" xr:uid="{00000000-0005-0000-0000-00001F440000}"/>
    <cellStyle name="Comma 4 8 23" xfId="2752" xr:uid="{00000000-0005-0000-0000-000020440000}"/>
    <cellStyle name="Comma 4 8 23 2" xfId="21986" xr:uid="{00000000-0005-0000-0000-000021440000}"/>
    <cellStyle name="Comma 4 8 23 2 2" xfId="21987" xr:uid="{00000000-0005-0000-0000-000022440000}"/>
    <cellStyle name="Comma 4 8 23 3" xfId="21988" xr:uid="{00000000-0005-0000-0000-000023440000}"/>
    <cellStyle name="Comma 4 8 24" xfId="21989" xr:uid="{00000000-0005-0000-0000-000024440000}"/>
    <cellStyle name="Comma 4 8 25" xfId="21990" xr:uid="{00000000-0005-0000-0000-000025440000}"/>
    <cellStyle name="Comma 4 8 26" xfId="21991" xr:uid="{00000000-0005-0000-0000-000026440000}"/>
    <cellStyle name="Comma 4 8 27" xfId="21992" xr:uid="{00000000-0005-0000-0000-000027440000}"/>
    <cellStyle name="Comma 4 8 28" xfId="21993" xr:uid="{00000000-0005-0000-0000-000028440000}"/>
    <cellStyle name="Comma 4 8 29" xfId="21994" xr:uid="{00000000-0005-0000-0000-000029440000}"/>
    <cellStyle name="Comma 4 8 3" xfId="2753" xr:uid="{00000000-0005-0000-0000-00002A440000}"/>
    <cellStyle name="Comma 4 8 3 2" xfId="21995" xr:uid="{00000000-0005-0000-0000-00002B440000}"/>
    <cellStyle name="Comma 4 8 30" xfId="21996" xr:uid="{00000000-0005-0000-0000-00002C440000}"/>
    <cellStyle name="Comma 4 8 31" xfId="21997" xr:uid="{00000000-0005-0000-0000-00002D440000}"/>
    <cellStyle name="Comma 4 8 32" xfId="21998" xr:uid="{00000000-0005-0000-0000-00002E440000}"/>
    <cellStyle name="Comma 4 8 33" xfId="21999" xr:uid="{00000000-0005-0000-0000-00002F440000}"/>
    <cellStyle name="Comma 4 8 34" xfId="22000" xr:uid="{00000000-0005-0000-0000-000030440000}"/>
    <cellStyle name="Comma 4 8 35" xfId="22001" xr:uid="{00000000-0005-0000-0000-000031440000}"/>
    <cellStyle name="Comma 4 8 36" xfId="22002" xr:uid="{00000000-0005-0000-0000-000032440000}"/>
    <cellStyle name="Comma 4 8 37" xfId="22003" xr:uid="{00000000-0005-0000-0000-000033440000}"/>
    <cellStyle name="Comma 4 8 38" xfId="22004" xr:uid="{00000000-0005-0000-0000-000034440000}"/>
    <cellStyle name="Comma 4 8 39" xfId="22005" xr:uid="{00000000-0005-0000-0000-000035440000}"/>
    <cellStyle name="Comma 4 8 4" xfId="2754" xr:uid="{00000000-0005-0000-0000-000036440000}"/>
    <cellStyle name="Comma 4 8 4 2" xfId="22006" xr:uid="{00000000-0005-0000-0000-000037440000}"/>
    <cellStyle name="Comma 4 8 40" xfId="22007" xr:uid="{00000000-0005-0000-0000-000038440000}"/>
    <cellStyle name="Comma 4 8 41" xfId="22008" xr:uid="{00000000-0005-0000-0000-000039440000}"/>
    <cellStyle name="Comma 4 8 42" xfId="22009" xr:uid="{00000000-0005-0000-0000-00003A440000}"/>
    <cellStyle name="Comma 4 8 43" xfId="22010" xr:uid="{00000000-0005-0000-0000-00003B440000}"/>
    <cellStyle name="Comma 4 8 44" xfId="22011" xr:uid="{00000000-0005-0000-0000-00003C440000}"/>
    <cellStyle name="Comma 4 8 45" xfId="22012" xr:uid="{00000000-0005-0000-0000-00003D440000}"/>
    <cellStyle name="Comma 4 8 46" xfId="22013" xr:uid="{00000000-0005-0000-0000-00003E440000}"/>
    <cellStyle name="Comma 4 8 47" xfId="22014" xr:uid="{00000000-0005-0000-0000-00003F440000}"/>
    <cellStyle name="Comma 4 8 48" xfId="22015" xr:uid="{00000000-0005-0000-0000-000040440000}"/>
    <cellStyle name="Comma 4 8 49" xfId="22016" xr:uid="{00000000-0005-0000-0000-000041440000}"/>
    <cellStyle name="Comma 4 8 5" xfId="2755" xr:uid="{00000000-0005-0000-0000-000042440000}"/>
    <cellStyle name="Comma 4 8 50" xfId="22017" xr:uid="{00000000-0005-0000-0000-000043440000}"/>
    <cellStyle name="Comma 4 8 51" xfId="22018" xr:uid="{00000000-0005-0000-0000-000044440000}"/>
    <cellStyle name="Comma 4 8 52" xfId="22019" xr:uid="{00000000-0005-0000-0000-000045440000}"/>
    <cellStyle name="Comma 4 8 53" xfId="22020" xr:uid="{00000000-0005-0000-0000-000046440000}"/>
    <cellStyle name="Comma 4 8 54" xfId="22021" xr:uid="{00000000-0005-0000-0000-000047440000}"/>
    <cellStyle name="Comma 4 8 55" xfId="22022" xr:uid="{00000000-0005-0000-0000-000048440000}"/>
    <cellStyle name="Comma 4 8 56" xfId="22023" xr:uid="{00000000-0005-0000-0000-000049440000}"/>
    <cellStyle name="Comma 4 8 57" xfId="22024" xr:uid="{00000000-0005-0000-0000-00004A440000}"/>
    <cellStyle name="Comma 4 8 58" xfId="22025" xr:uid="{00000000-0005-0000-0000-00004B440000}"/>
    <cellStyle name="Comma 4 8 59" xfId="22026" xr:uid="{00000000-0005-0000-0000-00004C440000}"/>
    <cellStyle name="Comma 4 8 6" xfId="2756" xr:uid="{00000000-0005-0000-0000-00004D440000}"/>
    <cellStyle name="Comma 4 8 60" xfId="22027" xr:uid="{00000000-0005-0000-0000-00004E440000}"/>
    <cellStyle name="Comma 4 8 7" xfId="2757" xr:uid="{00000000-0005-0000-0000-00004F440000}"/>
    <cellStyle name="Comma 4 8 8" xfId="2758" xr:uid="{00000000-0005-0000-0000-000050440000}"/>
    <cellStyle name="Comma 4 8 9" xfId="2759" xr:uid="{00000000-0005-0000-0000-000051440000}"/>
    <cellStyle name="Comma 4 9" xfId="2760" xr:uid="{00000000-0005-0000-0000-000052440000}"/>
    <cellStyle name="Comma 4 9 10" xfId="2761" xr:uid="{00000000-0005-0000-0000-000053440000}"/>
    <cellStyle name="Comma 4 9 11" xfId="2762" xr:uid="{00000000-0005-0000-0000-000054440000}"/>
    <cellStyle name="Comma 4 9 12" xfId="2763" xr:uid="{00000000-0005-0000-0000-000055440000}"/>
    <cellStyle name="Comma 4 9 13" xfId="2764" xr:uid="{00000000-0005-0000-0000-000056440000}"/>
    <cellStyle name="Comma 4 9 14" xfId="2765" xr:uid="{00000000-0005-0000-0000-000057440000}"/>
    <cellStyle name="Comma 4 9 15" xfId="2766" xr:uid="{00000000-0005-0000-0000-000058440000}"/>
    <cellStyle name="Comma 4 9 16" xfId="2767" xr:uid="{00000000-0005-0000-0000-000059440000}"/>
    <cellStyle name="Comma 4 9 17" xfId="2768" xr:uid="{00000000-0005-0000-0000-00005A440000}"/>
    <cellStyle name="Comma 4 9 18" xfId="2769" xr:uid="{00000000-0005-0000-0000-00005B440000}"/>
    <cellStyle name="Comma 4 9 19" xfId="2770" xr:uid="{00000000-0005-0000-0000-00005C440000}"/>
    <cellStyle name="Comma 4 9 2" xfId="2771" xr:uid="{00000000-0005-0000-0000-00005D440000}"/>
    <cellStyle name="Comma 4 9 2 2" xfId="22028" xr:uid="{00000000-0005-0000-0000-00005E440000}"/>
    <cellStyle name="Comma 4 9 20" xfId="2772" xr:uid="{00000000-0005-0000-0000-00005F440000}"/>
    <cellStyle name="Comma 4 9 21" xfId="2773" xr:uid="{00000000-0005-0000-0000-000060440000}"/>
    <cellStyle name="Comma 4 9 22" xfId="2774" xr:uid="{00000000-0005-0000-0000-000061440000}"/>
    <cellStyle name="Comma 4 9 23" xfId="2775" xr:uid="{00000000-0005-0000-0000-000062440000}"/>
    <cellStyle name="Comma 4 9 23 2" xfId="22029" xr:uid="{00000000-0005-0000-0000-000063440000}"/>
    <cellStyle name="Comma 4 9 23 2 2" xfId="22030" xr:uid="{00000000-0005-0000-0000-000064440000}"/>
    <cellStyle name="Comma 4 9 23 3" xfId="22031" xr:uid="{00000000-0005-0000-0000-000065440000}"/>
    <cellStyle name="Comma 4 9 24" xfId="22032" xr:uid="{00000000-0005-0000-0000-000066440000}"/>
    <cellStyle name="Comma 4 9 25" xfId="22033" xr:uid="{00000000-0005-0000-0000-000067440000}"/>
    <cellStyle name="Comma 4 9 26" xfId="22034" xr:uid="{00000000-0005-0000-0000-000068440000}"/>
    <cellStyle name="Comma 4 9 27" xfId="22035" xr:uid="{00000000-0005-0000-0000-000069440000}"/>
    <cellStyle name="Comma 4 9 28" xfId="22036" xr:uid="{00000000-0005-0000-0000-00006A440000}"/>
    <cellStyle name="Comma 4 9 29" xfId="22037" xr:uid="{00000000-0005-0000-0000-00006B440000}"/>
    <cellStyle name="Comma 4 9 3" xfId="2776" xr:uid="{00000000-0005-0000-0000-00006C440000}"/>
    <cellStyle name="Comma 4 9 3 2" xfId="22038" xr:uid="{00000000-0005-0000-0000-00006D440000}"/>
    <cellStyle name="Comma 4 9 30" xfId="22039" xr:uid="{00000000-0005-0000-0000-00006E440000}"/>
    <cellStyle name="Comma 4 9 31" xfId="22040" xr:uid="{00000000-0005-0000-0000-00006F440000}"/>
    <cellStyle name="Comma 4 9 32" xfId="22041" xr:uid="{00000000-0005-0000-0000-000070440000}"/>
    <cellStyle name="Comma 4 9 33" xfId="22042" xr:uid="{00000000-0005-0000-0000-000071440000}"/>
    <cellStyle name="Comma 4 9 34" xfId="22043" xr:uid="{00000000-0005-0000-0000-000072440000}"/>
    <cellStyle name="Comma 4 9 35" xfId="22044" xr:uid="{00000000-0005-0000-0000-000073440000}"/>
    <cellStyle name="Comma 4 9 36" xfId="22045" xr:uid="{00000000-0005-0000-0000-000074440000}"/>
    <cellStyle name="Comma 4 9 37" xfId="22046" xr:uid="{00000000-0005-0000-0000-000075440000}"/>
    <cellStyle name="Comma 4 9 38" xfId="22047" xr:uid="{00000000-0005-0000-0000-000076440000}"/>
    <cellStyle name="Comma 4 9 39" xfId="22048" xr:uid="{00000000-0005-0000-0000-000077440000}"/>
    <cellStyle name="Comma 4 9 4" xfId="2777" xr:uid="{00000000-0005-0000-0000-000078440000}"/>
    <cellStyle name="Comma 4 9 4 2" xfId="22049" xr:uid="{00000000-0005-0000-0000-000079440000}"/>
    <cellStyle name="Comma 4 9 40" xfId="22050" xr:uid="{00000000-0005-0000-0000-00007A440000}"/>
    <cellStyle name="Comma 4 9 41" xfId="22051" xr:uid="{00000000-0005-0000-0000-00007B440000}"/>
    <cellStyle name="Comma 4 9 42" xfId="22052" xr:uid="{00000000-0005-0000-0000-00007C440000}"/>
    <cellStyle name="Comma 4 9 43" xfId="22053" xr:uid="{00000000-0005-0000-0000-00007D440000}"/>
    <cellStyle name="Comma 4 9 44" xfId="22054" xr:uid="{00000000-0005-0000-0000-00007E440000}"/>
    <cellStyle name="Comma 4 9 45" xfId="22055" xr:uid="{00000000-0005-0000-0000-00007F440000}"/>
    <cellStyle name="Comma 4 9 46" xfId="22056" xr:uid="{00000000-0005-0000-0000-000080440000}"/>
    <cellStyle name="Comma 4 9 47" xfId="22057" xr:uid="{00000000-0005-0000-0000-000081440000}"/>
    <cellStyle name="Comma 4 9 48" xfId="22058" xr:uid="{00000000-0005-0000-0000-000082440000}"/>
    <cellStyle name="Comma 4 9 49" xfId="22059" xr:uid="{00000000-0005-0000-0000-000083440000}"/>
    <cellStyle name="Comma 4 9 5" xfId="2778" xr:uid="{00000000-0005-0000-0000-000084440000}"/>
    <cellStyle name="Comma 4 9 50" xfId="22060" xr:uid="{00000000-0005-0000-0000-000085440000}"/>
    <cellStyle name="Comma 4 9 51" xfId="22061" xr:uid="{00000000-0005-0000-0000-000086440000}"/>
    <cellStyle name="Comma 4 9 52" xfId="22062" xr:uid="{00000000-0005-0000-0000-000087440000}"/>
    <cellStyle name="Comma 4 9 53" xfId="22063" xr:uid="{00000000-0005-0000-0000-000088440000}"/>
    <cellStyle name="Comma 4 9 54" xfId="22064" xr:uid="{00000000-0005-0000-0000-000089440000}"/>
    <cellStyle name="Comma 4 9 55" xfId="22065" xr:uid="{00000000-0005-0000-0000-00008A440000}"/>
    <cellStyle name="Comma 4 9 56" xfId="22066" xr:uid="{00000000-0005-0000-0000-00008B440000}"/>
    <cellStyle name="Comma 4 9 57" xfId="22067" xr:uid="{00000000-0005-0000-0000-00008C440000}"/>
    <cellStyle name="Comma 4 9 58" xfId="22068" xr:uid="{00000000-0005-0000-0000-00008D440000}"/>
    <cellStyle name="Comma 4 9 59" xfId="22069" xr:uid="{00000000-0005-0000-0000-00008E440000}"/>
    <cellStyle name="Comma 4 9 6" xfId="2779" xr:uid="{00000000-0005-0000-0000-00008F440000}"/>
    <cellStyle name="Comma 4 9 60" xfId="22070" xr:uid="{00000000-0005-0000-0000-000090440000}"/>
    <cellStyle name="Comma 4 9 7" xfId="2780" xr:uid="{00000000-0005-0000-0000-000091440000}"/>
    <cellStyle name="Comma 4 9 8" xfId="2781" xr:uid="{00000000-0005-0000-0000-000092440000}"/>
    <cellStyle name="Comma 4 9 9" xfId="2782" xr:uid="{00000000-0005-0000-0000-000093440000}"/>
    <cellStyle name="Comma 40" xfId="2783" xr:uid="{00000000-0005-0000-0000-000094440000}"/>
    <cellStyle name="Comma 41" xfId="2784" xr:uid="{00000000-0005-0000-0000-000095440000}"/>
    <cellStyle name="Comma 41 2" xfId="22071" xr:uid="{00000000-0005-0000-0000-000096440000}"/>
    <cellStyle name="Comma 41 3" xfId="22072" xr:uid="{00000000-0005-0000-0000-000097440000}"/>
    <cellStyle name="Comma 41 4" xfId="22073" xr:uid="{00000000-0005-0000-0000-000098440000}"/>
    <cellStyle name="Comma 42" xfId="2785" xr:uid="{00000000-0005-0000-0000-000099440000}"/>
    <cellStyle name="Comma 42 2" xfId="22074" xr:uid="{00000000-0005-0000-0000-00009A440000}"/>
    <cellStyle name="Comma 42 3" xfId="22075" xr:uid="{00000000-0005-0000-0000-00009B440000}"/>
    <cellStyle name="Comma 42 4" xfId="22076" xr:uid="{00000000-0005-0000-0000-00009C440000}"/>
    <cellStyle name="Comma 43" xfId="2786" xr:uid="{00000000-0005-0000-0000-00009D440000}"/>
    <cellStyle name="Comma 43 2" xfId="22077" xr:uid="{00000000-0005-0000-0000-00009E440000}"/>
    <cellStyle name="Comma 43 3" xfId="22078" xr:uid="{00000000-0005-0000-0000-00009F440000}"/>
    <cellStyle name="Comma 43 4" xfId="22079" xr:uid="{00000000-0005-0000-0000-0000A0440000}"/>
    <cellStyle name="Comma 44" xfId="2787" xr:uid="{00000000-0005-0000-0000-0000A1440000}"/>
    <cellStyle name="Comma 44 2" xfId="22080" xr:uid="{00000000-0005-0000-0000-0000A2440000}"/>
    <cellStyle name="Comma 44 3" xfId="22081" xr:uid="{00000000-0005-0000-0000-0000A3440000}"/>
    <cellStyle name="Comma 44 4" xfId="22082" xr:uid="{00000000-0005-0000-0000-0000A4440000}"/>
    <cellStyle name="Comma 45" xfId="2788" xr:uid="{00000000-0005-0000-0000-0000A5440000}"/>
    <cellStyle name="Comma 45 2" xfId="22083" xr:uid="{00000000-0005-0000-0000-0000A6440000}"/>
    <cellStyle name="Comma 45 3" xfId="22084" xr:uid="{00000000-0005-0000-0000-0000A7440000}"/>
    <cellStyle name="Comma 45 4" xfId="22085" xr:uid="{00000000-0005-0000-0000-0000A8440000}"/>
    <cellStyle name="Comma 46" xfId="2789" xr:uid="{00000000-0005-0000-0000-0000A9440000}"/>
    <cellStyle name="Comma 46 2" xfId="22086" xr:uid="{00000000-0005-0000-0000-0000AA440000}"/>
    <cellStyle name="Comma 46 3" xfId="22087" xr:uid="{00000000-0005-0000-0000-0000AB440000}"/>
    <cellStyle name="Comma 46 4" xfId="22088" xr:uid="{00000000-0005-0000-0000-0000AC440000}"/>
    <cellStyle name="Comma 47" xfId="2790" xr:uid="{00000000-0005-0000-0000-0000AD440000}"/>
    <cellStyle name="Comma 47 2" xfId="22089" xr:uid="{00000000-0005-0000-0000-0000AE440000}"/>
    <cellStyle name="Comma 47 3" xfId="22090" xr:uid="{00000000-0005-0000-0000-0000AF440000}"/>
    <cellStyle name="Comma 47 4" xfId="22091" xr:uid="{00000000-0005-0000-0000-0000B0440000}"/>
    <cellStyle name="Comma 48" xfId="2791" xr:uid="{00000000-0005-0000-0000-0000B1440000}"/>
    <cellStyle name="Comma 48 2" xfId="22092" xr:uid="{00000000-0005-0000-0000-0000B2440000}"/>
    <cellStyle name="Comma 48 3" xfId="22093" xr:uid="{00000000-0005-0000-0000-0000B3440000}"/>
    <cellStyle name="Comma 48 4" xfId="22094" xr:uid="{00000000-0005-0000-0000-0000B4440000}"/>
    <cellStyle name="Comma 49" xfId="2792" xr:uid="{00000000-0005-0000-0000-0000B5440000}"/>
    <cellStyle name="Comma 49 2" xfId="22095" xr:uid="{00000000-0005-0000-0000-0000B6440000}"/>
    <cellStyle name="Comma 49 3" xfId="22096" xr:uid="{00000000-0005-0000-0000-0000B7440000}"/>
    <cellStyle name="Comma 49 4" xfId="22097" xr:uid="{00000000-0005-0000-0000-0000B8440000}"/>
    <cellStyle name="Comma 5" xfId="2793" xr:uid="{00000000-0005-0000-0000-0000B9440000}"/>
    <cellStyle name="Comma 5 10" xfId="2794" xr:uid="{00000000-0005-0000-0000-0000BA440000}"/>
    <cellStyle name="Comma 5 10 2" xfId="2795" xr:uid="{00000000-0005-0000-0000-0000BB440000}"/>
    <cellStyle name="Comma 5 10 2 2" xfId="22098" xr:uid="{00000000-0005-0000-0000-0000BC440000}"/>
    <cellStyle name="Comma 5 10 2 2 2" xfId="22099" xr:uid="{00000000-0005-0000-0000-0000BD440000}"/>
    <cellStyle name="Comma 5 10 2 2 3" xfId="22100" xr:uid="{00000000-0005-0000-0000-0000BE440000}"/>
    <cellStyle name="Comma 5 10 2 2 4" xfId="22101" xr:uid="{00000000-0005-0000-0000-0000BF440000}"/>
    <cellStyle name="Comma 5 10 2 3" xfId="22102" xr:uid="{00000000-0005-0000-0000-0000C0440000}"/>
    <cellStyle name="Comma 5 10 2 3 2" xfId="22103" xr:uid="{00000000-0005-0000-0000-0000C1440000}"/>
    <cellStyle name="Comma 5 10 2 4" xfId="22104" xr:uid="{00000000-0005-0000-0000-0000C2440000}"/>
    <cellStyle name="Comma 5 10 2 5" xfId="22105" xr:uid="{00000000-0005-0000-0000-0000C3440000}"/>
    <cellStyle name="Comma 5 10 2 6" xfId="22106" xr:uid="{00000000-0005-0000-0000-0000C4440000}"/>
    <cellStyle name="Comma 5 11" xfId="2796" xr:uid="{00000000-0005-0000-0000-0000C5440000}"/>
    <cellStyle name="Comma 5 11 2" xfId="2797" xr:uid="{00000000-0005-0000-0000-0000C6440000}"/>
    <cellStyle name="Comma 5 11 2 2" xfId="22107" xr:uid="{00000000-0005-0000-0000-0000C7440000}"/>
    <cellStyle name="Comma 5 11 2 2 2" xfId="22108" xr:uid="{00000000-0005-0000-0000-0000C8440000}"/>
    <cellStyle name="Comma 5 11 2 2 3" xfId="22109" xr:uid="{00000000-0005-0000-0000-0000C9440000}"/>
    <cellStyle name="Comma 5 11 2 2 4" xfId="22110" xr:uid="{00000000-0005-0000-0000-0000CA440000}"/>
    <cellStyle name="Comma 5 11 2 3" xfId="22111" xr:uid="{00000000-0005-0000-0000-0000CB440000}"/>
    <cellStyle name="Comma 5 11 2 3 2" xfId="22112" xr:uid="{00000000-0005-0000-0000-0000CC440000}"/>
    <cellStyle name="Comma 5 11 2 4" xfId="22113" xr:uid="{00000000-0005-0000-0000-0000CD440000}"/>
    <cellStyle name="Comma 5 11 2 5" xfId="22114" xr:uid="{00000000-0005-0000-0000-0000CE440000}"/>
    <cellStyle name="Comma 5 11 2 6" xfId="22115" xr:uid="{00000000-0005-0000-0000-0000CF440000}"/>
    <cellStyle name="Comma 5 12" xfId="2798" xr:uid="{00000000-0005-0000-0000-0000D0440000}"/>
    <cellStyle name="Comma 5 12 2" xfId="2799" xr:uid="{00000000-0005-0000-0000-0000D1440000}"/>
    <cellStyle name="Comma 5 12 2 2" xfId="22116" xr:uid="{00000000-0005-0000-0000-0000D2440000}"/>
    <cellStyle name="Comma 5 12 2 2 2" xfId="22117" xr:uid="{00000000-0005-0000-0000-0000D3440000}"/>
    <cellStyle name="Comma 5 12 2 2 3" xfId="22118" xr:uid="{00000000-0005-0000-0000-0000D4440000}"/>
    <cellStyle name="Comma 5 12 2 2 4" xfId="22119" xr:uid="{00000000-0005-0000-0000-0000D5440000}"/>
    <cellStyle name="Comma 5 12 2 3" xfId="22120" xr:uid="{00000000-0005-0000-0000-0000D6440000}"/>
    <cellStyle name="Comma 5 12 2 3 2" xfId="22121" xr:uid="{00000000-0005-0000-0000-0000D7440000}"/>
    <cellStyle name="Comma 5 12 2 4" xfId="22122" xr:uid="{00000000-0005-0000-0000-0000D8440000}"/>
    <cellStyle name="Comma 5 12 2 5" xfId="22123" xr:uid="{00000000-0005-0000-0000-0000D9440000}"/>
    <cellStyle name="Comma 5 12 2 6" xfId="22124" xr:uid="{00000000-0005-0000-0000-0000DA440000}"/>
    <cellStyle name="Comma 5 13" xfId="2800" xr:uid="{00000000-0005-0000-0000-0000DB440000}"/>
    <cellStyle name="Comma 5 13 2" xfId="2801" xr:uid="{00000000-0005-0000-0000-0000DC440000}"/>
    <cellStyle name="Comma 5 13 2 2" xfId="22125" xr:uid="{00000000-0005-0000-0000-0000DD440000}"/>
    <cellStyle name="Comma 5 13 2 2 2" xfId="22126" xr:uid="{00000000-0005-0000-0000-0000DE440000}"/>
    <cellStyle name="Comma 5 13 2 2 3" xfId="22127" xr:uid="{00000000-0005-0000-0000-0000DF440000}"/>
    <cellStyle name="Comma 5 13 2 2 4" xfId="22128" xr:uid="{00000000-0005-0000-0000-0000E0440000}"/>
    <cellStyle name="Comma 5 13 2 3" xfId="22129" xr:uid="{00000000-0005-0000-0000-0000E1440000}"/>
    <cellStyle name="Comma 5 13 2 3 2" xfId="22130" xr:uid="{00000000-0005-0000-0000-0000E2440000}"/>
    <cellStyle name="Comma 5 13 2 4" xfId="22131" xr:uid="{00000000-0005-0000-0000-0000E3440000}"/>
    <cellStyle name="Comma 5 13 2 5" xfId="22132" xr:uid="{00000000-0005-0000-0000-0000E4440000}"/>
    <cellStyle name="Comma 5 13 2 6" xfId="22133" xr:uid="{00000000-0005-0000-0000-0000E5440000}"/>
    <cellStyle name="Comma 5 14" xfId="2802" xr:uid="{00000000-0005-0000-0000-0000E6440000}"/>
    <cellStyle name="Comma 5 14 2" xfId="2803" xr:uid="{00000000-0005-0000-0000-0000E7440000}"/>
    <cellStyle name="Comma 5 14 2 2" xfId="22134" xr:uid="{00000000-0005-0000-0000-0000E8440000}"/>
    <cellStyle name="Comma 5 14 2 2 2" xfId="22135" xr:uid="{00000000-0005-0000-0000-0000E9440000}"/>
    <cellStyle name="Comma 5 14 2 2 3" xfId="22136" xr:uid="{00000000-0005-0000-0000-0000EA440000}"/>
    <cellStyle name="Comma 5 14 2 2 4" xfId="22137" xr:uid="{00000000-0005-0000-0000-0000EB440000}"/>
    <cellStyle name="Comma 5 14 2 3" xfId="22138" xr:uid="{00000000-0005-0000-0000-0000EC440000}"/>
    <cellStyle name="Comma 5 14 2 3 2" xfId="22139" xr:uid="{00000000-0005-0000-0000-0000ED440000}"/>
    <cellStyle name="Comma 5 14 2 4" xfId="22140" xr:uid="{00000000-0005-0000-0000-0000EE440000}"/>
    <cellStyle name="Comma 5 14 2 5" xfId="22141" xr:uid="{00000000-0005-0000-0000-0000EF440000}"/>
    <cellStyle name="Comma 5 14 2 6" xfId="22142" xr:uid="{00000000-0005-0000-0000-0000F0440000}"/>
    <cellStyle name="Comma 5 15" xfId="2804" xr:uid="{00000000-0005-0000-0000-0000F1440000}"/>
    <cellStyle name="Comma 5 15 2" xfId="2805" xr:uid="{00000000-0005-0000-0000-0000F2440000}"/>
    <cellStyle name="Comma 5 15 3" xfId="22143" xr:uid="{00000000-0005-0000-0000-0000F3440000}"/>
    <cellStyle name="Comma 5 16" xfId="2806" xr:uid="{00000000-0005-0000-0000-0000F4440000}"/>
    <cellStyle name="Comma 5 16 2" xfId="22144" xr:uid="{00000000-0005-0000-0000-0000F5440000}"/>
    <cellStyle name="Comma 5 17" xfId="2807" xr:uid="{00000000-0005-0000-0000-0000F6440000}"/>
    <cellStyle name="Comma 5 17 2" xfId="22145" xr:uid="{00000000-0005-0000-0000-0000F7440000}"/>
    <cellStyle name="Comma 5 18" xfId="2808" xr:uid="{00000000-0005-0000-0000-0000F8440000}"/>
    <cellStyle name="Comma 5 18 2" xfId="22146" xr:uid="{00000000-0005-0000-0000-0000F9440000}"/>
    <cellStyle name="Comma 5 19" xfId="22147" xr:uid="{00000000-0005-0000-0000-0000FA440000}"/>
    <cellStyle name="Comma 5 19 2" xfId="22148" xr:uid="{00000000-0005-0000-0000-0000FB440000}"/>
    <cellStyle name="Comma 5 19 3" xfId="22149" xr:uid="{00000000-0005-0000-0000-0000FC440000}"/>
    <cellStyle name="Comma 5 2" xfId="2809" xr:uid="{00000000-0005-0000-0000-0000FD440000}"/>
    <cellStyle name="Comma 5 2 10" xfId="2810" xr:uid="{00000000-0005-0000-0000-0000FE440000}"/>
    <cellStyle name="Comma 5 2 10 2" xfId="2811" xr:uid="{00000000-0005-0000-0000-0000FF440000}"/>
    <cellStyle name="Comma 5 2 10 2 2" xfId="22150" xr:uid="{00000000-0005-0000-0000-000000450000}"/>
    <cellStyle name="Comma 5 2 10 2 2 2" xfId="22151" xr:uid="{00000000-0005-0000-0000-000001450000}"/>
    <cellStyle name="Comma 5 2 10 2 2 3" xfId="22152" xr:uid="{00000000-0005-0000-0000-000002450000}"/>
    <cellStyle name="Comma 5 2 10 2 2 4" xfId="22153" xr:uid="{00000000-0005-0000-0000-000003450000}"/>
    <cellStyle name="Comma 5 2 10 2 3" xfId="22154" xr:uid="{00000000-0005-0000-0000-000004450000}"/>
    <cellStyle name="Comma 5 2 10 2 3 2" xfId="22155" xr:uid="{00000000-0005-0000-0000-000005450000}"/>
    <cellStyle name="Comma 5 2 10 2 4" xfId="22156" xr:uid="{00000000-0005-0000-0000-000006450000}"/>
    <cellStyle name="Comma 5 2 10 2 5" xfId="22157" xr:uid="{00000000-0005-0000-0000-000007450000}"/>
    <cellStyle name="Comma 5 2 10 2 6" xfId="22158" xr:uid="{00000000-0005-0000-0000-000008450000}"/>
    <cellStyle name="Comma 5 2 11" xfId="2812" xr:uid="{00000000-0005-0000-0000-000009450000}"/>
    <cellStyle name="Comma 5 2 11 2" xfId="2813" xr:uid="{00000000-0005-0000-0000-00000A450000}"/>
    <cellStyle name="Comma 5 2 11 2 2" xfId="22159" xr:uid="{00000000-0005-0000-0000-00000B450000}"/>
    <cellStyle name="Comma 5 2 11 2 2 2" xfId="22160" xr:uid="{00000000-0005-0000-0000-00000C450000}"/>
    <cellStyle name="Comma 5 2 11 2 2 3" xfId="22161" xr:uid="{00000000-0005-0000-0000-00000D450000}"/>
    <cellStyle name="Comma 5 2 11 2 2 4" xfId="22162" xr:uid="{00000000-0005-0000-0000-00000E450000}"/>
    <cellStyle name="Comma 5 2 11 2 3" xfId="22163" xr:uid="{00000000-0005-0000-0000-00000F450000}"/>
    <cellStyle name="Comma 5 2 11 2 3 2" xfId="22164" xr:uid="{00000000-0005-0000-0000-000010450000}"/>
    <cellStyle name="Comma 5 2 11 2 4" xfId="22165" xr:uid="{00000000-0005-0000-0000-000011450000}"/>
    <cellStyle name="Comma 5 2 11 2 5" xfId="22166" xr:uid="{00000000-0005-0000-0000-000012450000}"/>
    <cellStyle name="Comma 5 2 11 2 6" xfId="22167" xr:uid="{00000000-0005-0000-0000-000013450000}"/>
    <cellStyle name="Comma 5 2 12" xfId="2814" xr:uid="{00000000-0005-0000-0000-000014450000}"/>
    <cellStyle name="Comma 5 2 12 2" xfId="2815" xr:uid="{00000000-0005-0000-0000-000015450000}"/>
    <cellStyle name="Comma 5 2 12 2 2" xfId="22168" xr:uid="{00000000-0005-0000-0000-000016450000}"/>
    <cellStyle name="Comma 5 2 12 2 2 2" xfId="22169" xr:uid="{00000000-0005-0000-0000-000017450000}"/>
    <cellStyle name="Comma 5 2 12 2 2 3" xfId="22170" xr:uid="{00000000-0005-0000-0000-000018450000}"/>
    <cellStyle name="Comma 5 2 12 2 2 4" xfId="22171" xr:uid="{00000000-0005-0000-0000-000019450000}"/>
    <cellStyle name="Comma 5 2 12 2 3" xfId="22172" xr:uid="{00000000-0005-0000-0000-00001A450000}"/>
    <cellStyle name="Comma 5 2 12 2 3 2" xfId="22173" xr:uid="{00000000-0005-0000-0000-00001B450000}"/>
    <cellStyle name="Comma 5 2 12 2 4" xfId="22174" xr:uid="{00000000-0005-0000-0000-00001C450000}"/>
    <cellStyle name="Comma 5 2 12 2 5" xfId="22175" xr:uid="{00000000-0005-0000-0000-00001D450000}"/>
    <cellStyle name="Comma 5 2 12 2 6" xfId="22176" xr:uid="{00000000-0005-0000-0000-00001E450000}"/>
    <cellStyle name="Comma 5 2 13" xfId="2816" xr:uid="{00000000-0005-0000-0000-00001F450000}"/>
    <cellStyle name="Comma 5 2 13 2" xfId="2817" xr:uid="{00000000-0005-0000-0000-000020450000}"/>
    <cellStyle name="Comma 5 2 13 2 2" xfId="22177" xr:uid="{00000000-0005-0000-0000-000021450000}"/>
    <cellStyle name="Comma 5 2 13 2 2 2" xfId="22178" xr:uid="{00000000-0005-0000-0000-000022450000}"/>
    <cellStyle name="Comma 5 2 13 2 2 3" xfId="22179" xr:uid="{00000000-0005-0000-0000-000023450000}"/>
    <cellStyle name="Comma 5 2 13 2 2 4" xfId="22180" xr:uid="{00000000-0005-0000-0000-000024450000}"/>
    <cellStyle name="Comma 5 2 13 2 3" xfId="22181" xr:uid="{00000000-0005-0000-0000-000025450000}"/>
    <cellStyle name="Comma 5 2 13 2 3 2" xfId="22182" xr:uid="{00000000-0005-0000-0000-000026450000}"/>
    <cellStyle name="Comma 5 2 13 2 4" xfId="22183" xr:uid="{00000000-0005-0000-0000-000027450000}"/>
    <cellStyle name="Comma 5 2 13 2 5" xfId="22184" xr:uid="{00000000-0005-0000-0000-000028450000}"/>
    <cellStyle name="Comma 5 2 13 2 6" xfId="22185" xr:uid="{00000000-0005-0000-0000-000029450000}"/>
    <cellStyle name="Comma 5 2 14" xfId="2818" xr:uid="{00000000-0005-0000-0000-00002A450000}"/>
    <cellStyle name="Comma 5 2 14 2" xfId="2819" xr:uid="{00000000-0005-0000-0000-00002B450000}"/>
    <cellStyle name="Comma 5 2 14 2 2" xfId="22186" xr:uid="{00000000-0005-0000-0000-00002C450000}"/>
    <cellStyle name="Comma 5 2 14 2 2 2" xfId="22187" xr:uid="{00000000-0005-0000-0000-00002D450000}"/>
    <cellStyle name="Comma 5 2 14 2 2 3" xfId="22188" xr:uid="{00000000-0005-0000-0000-00002E450000}"/>
    <cellStyle name="Comma 5 2 14 2 2 4" xfId="22189" xr:uid="{00000000-0005-0000-0000-00002F450000}"/>
    <cellStyle name="Comma 5 2 14 2 3" xfId="22190" xr:uid="{00000000-0005-0000-0000-000030450000}"/>
    <cellStyle name="Comma 5 2 14 2 3 2" xfId="22191" xr:uid="{00000000-0005-0000-0000-000031450000}"/>
    <cellStyle name="Comma 5 2 14 2 4" xfId="22192" xr:uid="{00000000-0005-0000-0000-000032450000}"/>
    <cellStyle name="Comma 5 2 14 2 5" xfId="22193" xr:uid="{00000000-0005-0000-0000-000033450000}"/>
    <cellStyle name="Comma 5 2 14 2 6" xfId="22194" xr:uid="{00000000-0005-0000-0000-000034450000}"/>
    <cellStyle name="Comma 5 2 15" xfId="2820" xr:uid="{00000000-0005-0000-0000-000035450000}"/>
    <cellStyle name="Comma 5 2 15 2" xfId="2821" xr:uid="{00000000-0005-0000-0000-000036450000}"/>
    <cellStyle name="Comma 5 2 15 2 2" xfId="22195" xr:uid="{00000000-0005-0000-0000-000037450000}"/>
    <cellStyle name="Comma 5 2 15 2 2 2" xfId="22196" xr:uid="{00000000-0005-0000-0000-000038450000}"/>
    <cellStyle name="Comma 5 2 15 2 2 3" xfId="22197" xr:uid="{00000000-0005-0000-0000-000039450000}"/>
    <cellStyle name="Comma 5 2 15 2 2 4" xfId="22198" xr:uid="{00000000-0005-0000-0000-00003A450000}"/>
    <cellStyle name="Comma 5 2 15 2 3" xfId="22199" xr:uid="{00000000-0005-0000-0000-00003B450000}"/>
    <cellStyle name="Comma 5 2 15 2 3 2" xfId="22200" xr:uid="{00000000-0005-0000-0000-00003C450000}"/>
    <cellStyle name="Comma 5 2 15 2 4" xfId="22201" xr:uid="{00000000-0005-0000-0000-00003D450000}"/>
    <cellStyle name="Comma 5 2 15 2 5" xfId="22202" xr:uid="{00000000-0005-0000-0000-00003E450000}"/>
    <cellStyle name="Comma 5 2 15 2 6" xfId="22203" xr:uid="{00000000-0005-0000-0000-00003F450000}"/>
    <cellStyle name="Comma 5 2 16" xfId="2822" xr:uid="{00000000-0005-0000-0000-000040450000}"/>
    <cellStyle name="Comma 5 2 16 2" xfId="2823" xr:uid="{00000000-0005-0000-0000-000041450000}"/>
    <cellStyle name="Comma 5 2 16 2 2" xfId="22204" xr:uid="{00000000-0005-0000-0000-000042450000}"/>
    <cellStyle name="Comma 5 2 16 2 2 2" xfId="22205" xr:uid="{00000000-0005-0000-0000-000043450000}"/>
    <cellStyle name="Comma 5 2 16 2 2 3" xfId="22206" xr:uid="{00000000-0005-0000-0000-000044450000}"/>
    <cellStyle name="Comma 5 2 16 2 2 4" xfId="22207" xr:uid="{00000000-0005-0000-0000-000045450000}"/>
    <cellStyle name="Comma 5 2 16 2 3" xfId="22208" xr:uid="{00000000-0005-0000-0000-000046450000}"/>
    <cellStyle name="Comma 5 2 16 2 3 2" xfId="22209" xr:uid="{00000000-0005-0000-0000-000047450000}"/>
    <cellStyle name="Comma 5 2 16 2 4" xfId="22210" xr:uid="{00000000-0005-0000-0000-000048450000}"/>
    <cellStyle name="Comma 5 2 16 2 5" xfId="22211" xr:uid="{00000000-0005-0000-0000-000049450000}"/>
    <cellStyle name="Comma 5 2 16 2 6" xfId="22212" xr:uid="{00000000-0005-0000-0000-00004A450000}"/>
    <cellStyle name="Comma 5 2 17" xfId="2824" xr:uid="{00000000-0005-0000-0000-00004B450000}"/>
    <cellStyle name="Comma 5 2 17 2" xfId="2825" xr:uid="{00000000-0005-0000-0000-00004C450000}"/>
    <cellStyle name="Comma 5 2 17 2 2" xfId="22213" xr:uid="{00000000-0005-0000-0000-00004D450000}"/>
    <cellStyle name="Comma 5 2 17 2 2 2" xfId="22214" xr:uid="{00000000-0005-0000-0000-00004E450000}"/>
    <cellStyle name="Comma 5 2 17 2 2 3" xfId="22215" xr:uid="{00000000-0005-0000-0000-00004F450000}"/>
    <cellStyle name="Comma 5 2 17 2 2 4" xfId="22216" xr:uid="{00000000-0005-0000-0000-000050450000}"/>
    <cellStyle name="Comma 5 2 17 2 3" xfId="22217" xr:uid="{00000000-0005-0000-0000-000051450000}"/>
    <cellStyle name="Comma 5 2 17 2 3 2" xfId="22218" xr:uid="{00000000-0005-0000-0000-000052450000}"/>
    <cellStyle name="Comma 5 2 17 2 4" xfId="22219" xr:uid="{00000000-0005-0000-0000-000053450000}"/>
    <cellStyle name="Comma 5 2 17 2 5" xfId="22220" xr:uid="{00000000-0005-0000-0000-000054450000}"/>
    <cellStyle name="Comma 5 2 17 2 6" xfId="22221" xr:uid="{00000000-0005-0000-0000-000055450000}"/>
    <cellStyle name="Comma 5 2 18" xfId="2826" xr:uid="{00000000-0005-0000-0000-000056450000}"/>
    <cellStyle name="Comma 5 2 18 2" xfId="2827" xr:uid="{00000000-0005-0000-0000-000057450000}"/>
    <cellStyle name="Comma 5 2 18 2 2" xfId="22222" xr:uid="{00000000-0005-0000-0000-000058450000}"/>
    <cellStyle name="Comma 5 2 18 2 2 2" xfId="22223" xr:uid="{00000000-0005-0000-0000-000059450000}"/>
    <cellStyle name="Comma 5 2 18 2 2 3" xfId="22224" xr:uid="{00000000-0005-0000-0000-00005A450000}"/>
    <cellStyle name="Comma 5 2 18 2 2 4" xfId="22225" xr:uid="{00000000-0005-0000-0000-00005B450000}"/>
    <cellStyle name="Comma 5 2 18 2 3" xfId="22226" xr:uid="{00000000-0005-0000-0000-00005C450000}"/>
    <cellStyle name="Comma 5 2 18 2 3 2" xfId="22227" xr:uid="{00000000-0005-0000-0000-00005D450000}"/>
    <cellStyle name="Comma 5 2 18 2 4" xfId="22228" xr:uid="{00000000-0005-0000-0000-00005E450000}"/>
    <cellStyle name="Comma 5 2 18 2 5" xfId="22229" xr:uid="{00000000-0005-0000-0000-00005F450000}"/>
    <cellStyle name="Comma 5 2 18 2 6" xfId="22230" xr:uid="{00000000-0005-0000-0000-000060450000}"/>
    <cellStyle name="Comma 5 2 19" xfId="2828" xr:uid="{00000000-0005-0000-0000-000061450000}"/>
    <cellStyle name="Comma 5 2 19 2" xfId="2829" xr:uid="{00000000-0005-0000-0000-000062450000}"/>
    <cellStyle name="Comma 5 2 19 2 2" xfId="22231" xr:uid="{00000000-0005-0000-0000-000063450000}"/>
    <cellStyle name="Comma 5 2 19 2 2 2" xfId="22232" xr:uid="{00000000-0005-0000-0000-000064450000}"/>
    <cellStyle name="Comma 5 2 19 2 2 3" xfId="22233" xr:uid="{00000000-0005-0000-0000-000065450000}"/>
    <cellStyle name="Comma 5 2 19 2 2 4" xfId="22234" xr:uid="{00000000-0005-0000-0000-000066450000}"/>
    <cellStyle name="Comma 5 2 19 2 3" xfId="22235" xr:uid="{00000000-0005-0000-0000-000067450000}"/>
    <cellStyle name="Comma 5 2 19 2 3 2" xfId="22236" xr:uid="{00000000-0005-0000-0000-000068450000}"/>
    <cellStyle name="Comma 5 2 19 2 4" xfId="22237" xr:uid="{00000000-0005-0000-0000-000069450000}"/>
    <cellStyle name="Comma 5 2 19 2 5" xfId="22238" xr:uid="{00000000-0005-0000-0000-00006A450000}"/>
    <cellStyle name="Comma 5 2 19 2 6" xfId="22239" xr:uid="{00000000-0005-0000-0000-00006B450000}"/>
    <cellStyle name="Comma 5 2 2" xfId="2830" xr:uid="{00000000-0005-0000-0000-00006C450000}"/>
    <cellStyle name="Comma 5 2 2 2" xfId="2831" xr:uid="{00000000-0005-0000-0000-00006D450000}"/>
    <cellStyle name="Comma 5 2 2 2 2" xfId="22240" xr:uid="{00000000-0005-0000-0000-00006E450000}"/>
    <cellStyle name="Comma 5 2 2 2 2 2" xfId="22241" xr:uid="{00000000-0005-0000-0000-00006F450000}"/>
    <cellStyle name="Comma 5 2 2 2 2 3" xfId="22242" xr:uid="{00000000-0005-0000-0000-000070450000}"/>
    <cellStyle name="Comma 5 2 2 2 2 4" xfId="22243" xr:uid="{00000000-0005-0000-0000-000071450000}"/>
    <cellStyle name="Comma 5 2 2 2 3" xfId="22244" xr:uid="{00000000-0005-0000-0000-000072450000}"/>
    <cellStyle name="Comma 5 2 2 2 3 2" xfId="22245" xr:uid="{00000000-0005-0000-0000-000073450000}"/>
    <cellStyle name="Comma 5 2 2 2 4" xfId="22246" xr:uid="{00000000-0005-0000-0000-000074450000}"/>
    <cellStyle name="Comma 5 2 2 2 5" xfId="22247" xr:uid="{00000000-0005-0000-0000-000075450000}"/>
    <cellStyle name="Comma 5 2 2 2 6" xfId="22248" xr:uid="{00000000-0005-0000-0000-000076450000}"/>
    <cellStyle name="Comma 5 2 20" xfId="2832" xr:uid="{00000000-0005-0000-0000-000077450000}"/>
    <cellStyle name="Comma 5 2 20 2" xfId="2833" xr:uid="{00000000-0005-0000-0000-000078450000}"/>
    <cellStyle name="Comma 5 2 20 2 2" xfId="22249" xr:uid="{00000000-0005-0000-0000-000079450000}"/>
    <cellStyle name="Comma 5 2 20 2 2 2" xfId="22250" xr:uid="{00000000-0005-0000-0000-00007A450000}"/>
    <cellStyle name="Comma 5 2 20 2 2 3" xfId="22251" xr:uid="{00000000-0005-0000-0000-00007B450000}"/>
    <cellStyle name="Comma 5 2 20 2 2 4" xfId="22252" xr:uid="{00000000-0005-0000-0000-00007C450000}"/>
    <cellStyle name="Comma 5 2 20 2 3" xfId="22253" xr:uid="{00000000-0005-0000-0000-00007D450000}"/>
    <cellStyle name="Comma 5 2 20 2 3 2" xfId="22254" xr:uid="{00000000-0005-0000-0000-00007E450000}"/>
    <cellStyle name="Comma 5 2 20 2 4" xfId="22255" xr:uid="{00000000-0005-0000-0000-00007F450000}"/>
    <cellStyle name="Comma 5 2 20 2 5" xfId="22256" xr:uid="{00000000-0005-0000-0000-000080450000}"/>
    <cellStyle name="Comma 5 2 20 2 6" xfId="22257" xr:uid="{00000000-0005-0000-0000-000081450000}"/>
    <cellStyle name="Comma 5 2 21" xfId="22258" xr:uid="{00000000-0005-0000-0000-000082450000}"/>
    <cellStyle name="Comma 5 2 3" xfId="2834" xr:uid="{00000000-0005-0000-0000-000083450000}"/>
    <cellStyle name="Comma 5 2 3 2" xfId="2835" xr:uid="{00000000-0005-0000-0000-000084450000}"/>
    <cellStyle name="Comma 5 2 3 2 2" xfId="22259" xr:uid="{00000000-0005-0000-0000-000085450000}"/>
    <cellStyle name="Comma 5 2 3 2 2 2" xfId="22260" xr:uid="{00000000-0005-0000-0000-000086450000}"/>
    <cellStyle name="Comma 5 2 3 2 2 3" xfId="22261" xr:uid="{00000000-0005-0000-0000-000087450000}"/>
    <cellStyle name="Comma 5 2 3 2 2 4" xfId="22262" xr:uid="{00000000-0005-0000-0000-000088450000}"/>
    <cellStyle name="Comma 5 2 3 2 3" xfId="22263" xr:uid="{00000000-0005-0000-0000-000089450000}"/>
    <cellStyle name="Comma 5 2 3 2 3 2" xfId="22264" xr:uid="{00000000-0005-0000-0000-00008A450000}"/>
    <cellStyle name="Comma 5 2 3 2 4" xfId="22265" xr:uid="{00000000-0005-0000-0000-00008B450000}"/>
    <cellStyle name="Comma 5 2 3 2 5" xfId="22266" xr:uid="{00000000-0005-0000-0000-00008C450000}"/>
    <cellStyle name="Comma 5 2 3 2 6" xfId="22267" xr:uid="{00000000-0005-0000-0000-00008D450000}"/>
    <cellStyle name="Comma 5 2 4" xfId="2836" xr:uid="{00000000-0005-0000-0000-00008E450000}"/>
    <cellStyle name="Comma 5 2 4 2" xfId="2837" xr:uid="{00000000-0005-0000-0000-00008F450000}"/>
    <cellStyle name="Comma 5 2 4 2 2" xfId="22268" xr:uid="{00000000-0005-0000-0000-000090450000}"/>
    <cellStyle name="Comma 5 2 4 2 2 2" xfId="22269" xr:uid="{00000000-0005-0000-0000-000091450000}"/>
    <cellStyle name="Comma 5 2 4 2 2 3" xfId="22270" xr:uid="{00000000-0005-0000-0000-000092450000}"/>
    <cellStyle name="Comma 5 2 4 2 2 4" xfId="22271" xr:uid="{00000000-0005-0000-0000-000093450000}"/>
    <cellStyle name="Comma 5 2 4 2 3" xfId="22272" xr:uid="{00000000-0005-0000-0000-000094450000}"/>
    <cellStyle name="Comma 5 2 4 2 3 2" xfId="22273" xr:uid="{00000000-0005-0000-0000-000095450000}"/>
    <cellStyle name="Comma 5 2 4 2 4" xfId="22274" xr:uid="{00000000-0005-0000-0000-000096450000}"/>
    <cellStyle name="Comma 5 2 4 2 5" xfId="22275" xr:uid="{00000000-0005-0000-0000-000097450000}"/>
    <cellStyle name="Comma 5 2 4 2 6" xfId="22276" xr:uid="{00000000-0005-0000-0000-000098450000}"/>
    <cellStyle name="Comma 5 2 5" xfId="2838" xr:uid="{00000000-0005-0000-0000-000099450000}"/>
    <cellStyle name="Comma 5 2 5 2" xfId="2839" xr:uid="{00000000-0005-0000-0000-00009A450000}"/>
    <cellStyle name="Comma 5 2 5 2 2" xfId="22277" xr:uid="{00000000-0005-0000-0000-00009B450000}"/>
    <cellStyle name="Comma 5 2 5 2 2 2" xfId="22278" xr:uid="{00000000-0005-0000-0000-00009C450000}"/>
    <cellStyle name="Comma 5 2 5 2 2 3" xfId="22279" xr:uid="{00000000-0005-0000-0000-00009D450000}"/>
    <cellStyle name="Comma 5 2 5 2 2 4" xfId="22280" xr:uid="{00000000-0005-0000-0000-00009E450000}"/>
    <cellStyle name="Comma 5 2 5 2 3" xfId="22281" xr:uid="{00000000-0005-0000-0000-00009F450000}"/>
    <cellStyle name="Comma 5 2 5 2 3 2" xfId="22282" xr:uid="{00000000-0005-0000-0000-0000A0450000}"/>
    <cellStyle name="Comma 5 2 5 2 4" xfId="22283" xr:uid="{00000000-0005-0000-0000-0000A1450000}"/>
    <cellStyle name="Comma 5 2 5 2 5" xfId="22284" xr:uid="{00000000-0005-0000-0000-0000A2450000}"/>
    <cellStyle name="Comma 5 2 5 2 6" xfId="22285" xr:uid="{00000000-0005-0000-0000-0000A3450000}"/>
    <cellStyle name="Comma 5 2 6" xfId="2840" xr:uid="{00000000-0005-0000-0000-0000A4450000}"/>
    <cellStyle name="Comma 5 2 6 2" xfId="2841" xr:uid="{00000000-0005-0000-0000-0000A5450000}"/>
    <cellStyle name="Comma 5 2 6 2 2" xfId="22286" xr:uid="{00000000-0005-0000-0000-0000A6450000}"/>
    <cellStyle name="Comma 5 2 6 2 2 2" xfId="22287" xr:uid="{00000000-0005-0000-0000-0000A7450000}"/>
    <cellStyle name="Comma 5 2 6 2 2 3" xfId="22288" xr:uid="{00000000-0005-0000-0000-0000A8450000}"/>
    <cellStyle name="Comma 5 2 6 2 2 4" xfId="22289" xr:uid="{00000000-0005-0000-0000-0000A9450000}"/>
    <cellStyle name="Comma 5 2 6 2 3" xfId="22290" xr:uid="{00000000-0005-0000-0000-0000AA450000}"/>
    <cellStyle name="Comma 5 2 6 2 3 2" xfId="22291" xr:uid="{00000000-0005-0000-0000-0000AB450000}"/>
    <cellStyle name="Comma 5 2 6 2 4" xfId="22292" xr:uid="{00000000-0005-0000-0000-0000AC450000}"/>
    <cellStyle name="Comma 5 2 6 2 5" xfId="22293" xr:uid="{00000000-0005-0000-0000-0000AD450000}"/>
    <cellStyle name="Comma 5 2 6 2 6" xfId="22294" xr:uid="{00000000-0005-0000-0000-0000AE450000}"/>
    <cellStyle name="Comma 5 2 7" xfId="2842" xr:uid="{00000000-0005-0000-0000-0000AF450000}"/>
    <cellStyle name="Comma 5 2 7 2" xfId="2843" xr:uid="{00000000-0005-0000-0000-0000B0450000}"/>
    <cellStyle name="Comma 5 2 7 2 2" xfId="22295" xr:uid="{00000000-0005-0000-0000-0000B1450000}"/>
    <cellStyle name="Comma 5 2 7 2 2 2" xfId="22296" xr:uid="{00000000-0005-0000-0000-0000B2450000}"/>
    <cellStyle name="Comma 5 2 7 2 2 3" xfId="22297" xr:uid="{00000000-0005-0000-0000-0000B3450000}"/>
    <cellStyle name="Comma 5 2 7 2 2 4" xfId="22298" xr:uid="{00000000-0005-0000-0000-0000B4450000}"/>
    <cellStyle name="Comma 5 2 7 2 3" xfId="22299" xr:uid="{00000000-0005-0000-0000-0000B5450000}"/>
    <cellStyle name="Comma 5 2 7 2 3 2" xfId="22300" xr:uid="{00000000-0005-0000-0000-0000B6450000}"/>
    <cellStyle name="Comma 5 2 7 2 4" xfId="22301" xr:uid="{00000000-0005-0000-0000-0000B7450000}"/>
    <cellStyle name="Comma 5 2 7 2 5" xfId="22302" xr:uid="{00000000-0005-0000-0000-0000B8450000}"/>
    <cellStyle name="Comma 5 2 7 2 6" xfId="22303" xr:uid="{00000000-0005-0000-0000-0000B9450000}"/>
    <cellStyle name="Comma 5 2 8" xfId="2844" xr:uid="{00000000-0005-0000-0000-0000BA450000}"/>
    <cellStyle name="Comma 5 2 8 2" xfId="2845" xr:uid="{00000000-0005-0000-0000-0000BB450000}"/>
    <cellStyle name="Comma 5 2 8 2 2" xfId="22304" xr:uid="{00000000-0005-0000-0000-0000BC450000}"/>
    <cellStyle name="Comma 5 2 8 2 2 2" xfId="22305" xr:uid="{00000000-0005-0000-0000-0000BD450000}"/>
    <cellStyle name="Comma 5 2 8 2 2 3" xfId="22306" xr:uid="{00000000-0005-0000-0000-0000BE450000}"/>
    <cellStyle name="Comma 5 2 8 2 2 4" xfId="22307" xr:uid="{00000000-0005-0000-0000-0000BF450000}"/>
    <cellStyle name="Comma 5 2 8 2 3" xfId="22308" xr:uid="{00000000-0005-0000-0000-0000C0450000}"/>
    <cellStyle name="Comma 5 2 8 2 3 2" xfId="22309" xr:uid="{00000000-0005-0000-0000-0000C1450000}"/>
    <cellStyle name="Comma 5 2 8 2 4" xfId="22310" xr:uid="{00000000-0005-0000-0000-0000C2450000}"/>
    <cellStyle name="Comma 5 2 8 2 5" xfId="22311" xr:uid="{00000000-0005-0000-0000-0000C3450000}"/>
    <cellStyle name="Comma 5 2 8 2 6" xfId="22312" xr:uid="{00000000-0005-0000-0000-0000C4450000}"/>
    <cellStyle name="Comma 5 2 9" xfId="2846" xr:uid="{00000000-0005-0000-0000-0000C5450000}"/>
    <cellStyle name="Comma 5 2 9 2" xfId="2847" xr:uid="{00000000-0005-0000-0000-0000C6450000}"/>
    <cellStyle name="Comma 5 2 9 2 2" xfId="22313" xr:uid="{00000000-0005-0000-0000-0000C7450000}"/>
    <cellStyle name="Comma 5 2 9 2 2 2" xfId="22314" xr:uid="{00000000-0005-0000-0000-0000C8450000}"/>
    <cellStyle name="Comma 5 2 9 2 2 3" xfId="22315" xr:uid="{00000000-0005-0000-0000-0000C9450000}"/>
    <cellStyle name="Comma 5 2 9 2 2 4" xfId="22316" xr:uid="{00000000-0005-0000-0000-0000CA450000}"/>
    <cellStyle name="Comma 5 2 9 2 3" xfId="22317" xr:uid="{00000000-0005-0000-0000-0000CB450000}"/>
    <cellStyle name="Comma 5 2 9 2 3 2" xfId="22318" xr:uid="{00000000-0005-0000-0000-0000CC450000}"/>
    <cellStyle name="Comma 5 2 9 2 4" xfId="22319" xr:uid="{00000000-0005-0000-0000-0000CD450000}"/>
    <cellStyle name="Comma 5 2 9 2 5" xfId="22320" xr:uid="{00000000-0005-0000-0000-0000CE450000}"/>
    <cellStyle name="Comma 5 2 9 2 6" xfId="22321" xr:uid="{00000000-0005-0000-0000-0000CF450000}"/>
    <cellStyle name="Comma 5 20" xfId="22322" xr:uid="{00000000-0005-0000-0000-0000D0450000}"/>
    <cellStyle name="Comma 5 3" xfId="2848" xr:uid="{00000000-0005-0000-0000-0000D1450000}"/>
    <cellStyle name="Comma 5 3 2" xfId="2849" xr:uid="{00000000-0005-0000-0000-0000D2450000}"/>
    <cellStyle name="Comma 5 3 2 2" xfId="2850" xr:uid="{00000000-0005-0000-0000-0000D3450000}"/>
    <cellStyle name="Comma 5 3 2 2 2" xfId="2851" xr:uid="{00000000-0005-0000-0000-0000D4450000}"/>
    <cellStyle name="Comma 5 3 2 2 2 2" xfId="22323" xr:uid="{00000000-0005-0000-0000-0000D5450000}"/>
    <cellStyle name="Comma 5 3 2 2 2 2 2" xfId="22324" xr:uid="{00000000-0005-0000-0000-0000D6450000}"/>
    <cellStyle name="Comma 5 3 2 2 2 2 3" xfId="22325" xr:uid="{00000000-0005-0000-0000-0000D7450000}"/>
    <cellStyle name="Comma 5 3 2 2 2 2 4" xfId="22326" xr:uid="{00000000-0005-0000-0000-0000D8450000}"/>
    <cellStyle name="Comma 5 3 2 2 2 3" xfId="22327" xr:uid="{00000000-0005-0000-0000-0000D9450000}"/>
    <cellStyle name="Comma 5 3 2 2 2 4" xfId="22328" xr:uid="{00000000-0005-0000-0000-0000DA450000}"/>
    <cellStyle name="Comma 5 3 2 2 2 5" xfId="22329" xr:uid="{00000000-0005-0000-0000-0000DB450000}"/>
    <cellStyle name="Comma 5 3 2 2 2 6" xfId="22330" xr:uid="{00000000-0005-0000-0000-0000DC450000}"/>
    <cellStyle name="Comma 5 3 2 2 3" xfId="22331" xr:uid="{00000000-0005-0000-0000-0000DD450000}"/>
    <cellStyle name="Comma 5 3 2 2 4" xfId="22332" xr:uid="{00000000-0005-0000-0000-0000DE450000}"/>
    <cellStyle name="Comma 5 3 2 2 5" xfId="22333" xr:uid="{00000000-0005-0000-0000-0000DF450000}"/>
    <cellStyle name="Comma 5 3 2 3" xfId="22334" xr:uid="{00000000-0005-0000-0000-0000E0450000}"/>
    <cellStyle name="Comma 5 3 2 3 2" xfId="22335" xr:uid="{00000000-0005-0000-0000-0000E1450000}"/>
    <cellStyle name="Comma 5 3 3" xfId="2852" xr:uid="{00000000-0005-0000-0000-0000E2450000}"/>
    <cellStyle name="Comma 5 3 3 2" xfId="22336" xr:uid="{00000000-0005-0000-0000-0000E3450000}"/>
    <cellStyle name="Comma 5 3 4" xfId="2853" xr:uid="{00000000-0005-0000-0000-0000E4450000}"/>
    <cellStyle name="Comma 5 3 4 2" xfId="22337" xr:uid="{00000000-0005-0000-0000-0000E5450000}"/>
    <cellStyle name="Comma 5 3 5" xfId="2854" xr:uid="{00000000-0005-0000-0000-0000E6450000}"/>
    <cellStyle name="Comma 5 3 5 2" xfId="22338" xr:uid="{00000000-0005-0000-0000-0000E7450000}"/>
    <cellStyle name="Comma 5 3 6" xfId="22339" xr:uid="{00000000-0005-0000-0000-0000E8450000}"/>
    <cellStyle name="Comma 5 3 6 2" xfId="22340" xr:uid="{00000000-0005-0000-0000-0000E9450000}"/>
    <cellStyle name="Comma 5 3 6 3" xfId="22341" xr:uid="{00000000-0005-0000-0000-0000EA450000}"/>
    <cellStyle name="Comma 5 3 7" xfId="22342" xr:uid="{00000000-0005-0000-0000-0000EB450000}"/>
    <cellStyle name="Comma 5 4" xfId="2855" xr:uid="{00000000-0005-0000-0000-0000EC450000}"/>
    <cellStyle name="Comma 5 4 2" xfId="2856" xr:uid="{00000000-0005-0000-0000-0000ED450000}"/>
    <cellStyle name="Comma 5 4 2 2" xfId="22343" xr:uid="{00000000-0005-0000-0000-0000EE450000}"/>
    <cellStyle name="Comma 5 4 2 2 2" xfId="22344" xr:uid="{00000000-0005-0000-0000-0000EF450000}"/>
    <cellStyle name="Comma 5 4 2 2 3" xfId="22345" xr:uid="{00000000-0005-0000-0000-0000F0450000}"/>
    <cellStyle name="Comma 5 4 2 2 4" xfId="22346" xr:uid="{00000000-0005-0000-0000-0000F1450000}"/>
    <cellStyle name="Comma 5 4 2 3" xfId="22347" xr:uid="{00000000-0005-0000-0000-0000F2450000}"/>
    <cellStyle name="Comma 5 4 2 3 2" xfId="22348" xr:uid="{00000000-0005-0000-0000-0000F3450000}"/>
    <cellStyle name="Comma 5 4 2 4" xfId="22349" xr:uid="{00000000-0005-0000-0000-0000F4450000}"/>
    <cellStyle name="Comma 5 4 2 5" xfId="22350" xr:uid="{00000000-0005-0000-0000-0000F5450000}"/>
    <cellStyle name="Comma 5 4 2 6" xfId="22351" xr:uid="{00000000-0005-0000-0000-0000F6450000}"/>
    <cellStyle name="Comma 5 4 2 7" xfId="22352" xr:uid="{00000000-0005-0000-0000-0000F7450000}"/>
    <cellStyle name="Comma 5 5" xfId="2857" xr:uid="{00000000-0005-0000-0000-0000F8450000}"/>
    <cellStyle name="Comma 5 5 2" xfId="2858" xr:uid="{00000000-0005-0000-0000-0000F9450000}"/>
    <cellStyle name="Comma 5 5 2 2" xfId="22353" xr:uid="{00000000-0005-0000-0000-0000FA450000}"/>
    <cellStyle name="Comma 5 5 2 2 2" xfId="22354" xr:uid="{00000000-0005-0000-0000-0000FB450000}"/>
    <cellStyle name="Comma 5 5 2 2 3" xfId="22355" xr:uid="{00000000-0005-0000-0000-0000FC450000}"/>
    <cellStyle name="Comma 5 5 2 2 4" xfId="22356" xr:uid="{00000000-0005-0000-0000-0000FD450000}"/>
    <cellStyle name="Comma 5 5 2 3" xfId="22357" xr:uid="{00000000-0005-0000-0000-0000FE450000}"/>
    <cellStyle name="Comma 5 5 2 3 2" xfId="22358" xr:uid="{00000000-0005-0000-0000-0000FF450000}"/>
    <cellStyle name="Comma 5 5 2 4" xfId="22359" xr:uid="{00000000-0005-0000-0000-000000460000}"/>
    <cellStyle name="Comma 5 5 2 5" xfId="22360" xr:uid="{00000000-0005-0000-0000-000001460000}"/>
    <cellStyle name="Comma 5 5 2 6" xfId="22361" xr:uid="{00000000-0005-0000-0000-000002460000}"/>
    <cellStyle name="Comma 5 5 2 7" xfId="22362" xr:uid="{00000000-0005-0000-0000-000003460000}"/>
    <cellStyle name="Comma 5 6" xfId="2859" xr:uid="{00000000-0005-0000-0000-000004460000}"/>
    <cellStyle name="Comma 5 6 2" xfId="2860" xr:uid="{00000000-0005-0000-0000-000005460000}"/>
    <cellStyle name="Comma 5 6 2 2" xfId="22363" xr:uid="{00000000-0005-0000-0000-000006460000}"/>
    <cellStyle name="Comma 5 6 2 2 2" xfId="22364" xr:uid="{00000000-0005-0000-0000-000007460000}"/>
    <cellStyle name="Comma 5 6 2 2 3" xfId="22365" xr:uid="{00000000-0005-0000-0000-000008460000}"/>
    <cellStyle name="Comma 5 6 2 2 4" xfId="22366" xr:uid="{00000000-0005-0000-0000-000009460000}"/>
    <cellStyle name="Comma 5 6 2 3" xfId="22367" xr:uid="{00000000-0005-0000-0000-00000A460000}"/>
    <cellStyle name="Comma 5 6 2 3 2" xfId="22368" xr:uid="{00000000-0005-0000-0000-00000B460000}"/>
    <cellStyle name="Comma 5 6 2 4" xfId="22369" xr:uid="{00000000-0005-0000-0000-00000C460000}"/>
    <cellStyle name="Comma 5 6 2 5" xfId="22370" xr:uid="{00000000-0005-0000-0000-00000D460000}"/>
    <cellStyle name="Comma 5 6 2 6" xfId="22371" xr:uid="{00000000-0005-0000-0000-00000E460000}"/>
    <cellStyle name="Comma 5 7" xfId="2861" xr:uid="{00000000-0005-0000-0000-00000F460000}"/>
    <cellStyle name="Comma 5 7 2" xfId="2862" xr:uid="{00000000-0005-0000-0000-000010460000}"/>
    <cellStyle name="Comma 5 7 2 2" xfId="22372" xr:uid="{00000000-0005-0000-0000-000011460000}"/>
    <cellStyle name="Comma 5 7 2 2 2" xfId="22373" xr:uid="{00000000-0005-0000-0000-000012460000}"/>
    <cellStyle name="Comma 5 7 2 2 3" xfId="22374" xr:uid="{00000000-0005-0000-0000-000013460000}"/>
    <cellStyle name="Comma 5 7 2 2 4" xfId="22375" xr:uid="{00000000-0005-0000-0000-000014460000}"/>
    <cellStyle name="Comma 5 7 2 3" xfId="22376" xr:uid="{00000000-0005-0000-0000-000015460000}"/>
    <cellStyle name="Comma 5 7 2 3 2" xfId="22377" xr:uid="{00000000-0005-0000-0000-000016460000}"/>
    <cellStyle name="Comma 5 7 2 4" xfId="22378" xr:uid="{00000000-0005-0000-0000-000017460000}"/>
    <cellStyle name="Comma 5 7 2 5" xfId="22379" xr:uid="{00000000-0005-0000-0000-000018460000}"/>
    <cellStyle name="Comma 5 7 2 6" xfId="22380" xr:uid="{00000000-0005-0000-0000-000019460000}"/>
    <cellStyle name="Comma 5 8" xfId="2863" xr:uid="{00000000-0005-0000-0000-00001A460000}"/>
    <cellStyle name="Comma 5 8 2" xfId="2864" xr:uid="{00000000-0005-0000-0000-00001B460000}"/>
    <cellStyle name="Comma 5 8 2 2" xfId="22381" xr:uid="{00000000-0005-0000-0000-00001C460000}"/>
    <cellStyle name="Comma 5 8 2 2 2" xfId="22382" xr:uid="{00000000-0005-0000-0000-00001D460000}"/>
    <cellStyle name="Comma 5 8 2 2 3" xfId="22383" xr:uid="{00000000-0005-0000-0000-00001E460000}"/>
    <cellStyle name="Comma 5 8 2 2 4" xfId="22384" xr:uid="{00000000-0005-0000-0000-00001F460000}"/>
    <cellStyle name="Comma 5 8 2 3" xfId="22385" xr:uid="{00000000-0005-0000-0000-000020460000}"/>
    <cellStyle name="Comma 5 8 2 3 2" xfId="22386" xr:uid="{00000000-0005-0000-0000-000021460000}"/>
    <cellStyle name="Comma 5 8 2 4" xfId="22387" xr:uid="{00000000-0005-0000-0000-000022460000}"/>
    <cellStyle name="Comma 5 8 2 5" xfId="22388" xr:uid="{00000000-0005-0000-0000-000023460000}"/>
    <cellStyle name="Comma 5 8 2 6" xfId="22389" xr:uid="{00000000-0005-0000-0000-000024460000}"/>
    <cellStyle name="Comma 5 9" xfId="2865" xr:uid="{00000000-0005-0000-0000-000025460000}"/>
    <cellStyle name="Comma 5 9 2" xfId="2866" xr:uid="{00000000-0005-0000-0000-000026460000}"/>
    <cellStyle name="Comma 5 9 2 2" xfId="22390" xr:uid="{00000000-0005-0000-0000-000027460000}"/>
    <cellStyle name="Comma 5 9 2 2 2" xfId="22391" xr:uid="{00000000-0005-0000-0000-000028460000}"/>
    <cellStyle name="Comma 5 9 2 2 3" xfId="22392" xr:uid="{00000000-0005-0000-0000-000029460000}"/>
    <cellStyle name="Comma 5 9 2 2 4" xfId="22393" xr:uid="{00000000-0005-0000-0000-00002A460000}"/>
    <cellStyle name="Comma 5 9 2 3" xfId="22394" xr:uid="{00000000-0005-0000-0000-00002B460000}"/>
    <cellStyle name="Comma 5 9 2 3 2" xfId="22395" xr:uid="{00000000-0005-0000-0000-00002C460000}"/>
    <cellStyle name="Comma 5 9 2 4" xfId="22396" xr:uid="{00000000-0005-0000-0000-00002D460000}"/>
    <cellStyle name="Comma 5 9 2 5" xfId="22397" xr:uid="{00000000-0005-0000-0000-00002E460000}"/>
    <cellStyle name="Comma 5 9 2 6" xfId="22398" xr:uid="{00000000-0005-0000-0000-00002F460000}"/>
    <cellStyle name="Comma 50" xfId="2867" xr:uid="{00000000-0005-0000-0000-000030460000}"/>
    <cellStyle name="Comma 50 2" xfId="22399" xr:uid="{00000000-0005-0000-0000-000031460000}"/>
    <cellStyle name="Comma 50 3" xfId="22400" xr:uid="{00000000-0005-0000-0000-000032460000}"/>
    <cellStyle name="Comma 50 4" xfId="22401" xr:uid="{00000000-0005-0000-0000-000033460000}"/>
    <cellStyle name="Comma 51" xfId="2868" xr:uid="{00000000-0005-0000-0000-000034460000}"/>
    <cellStyle name="Comma 51 2" xfId="22402" xr:uid="{00000000-0005-0000-0000-000035460000}"/>
    <cellStyle name="Comma 51 3" xfId="22403" xr:uid="{00000000-0005-0000-0000-000036460000}"/>
    <cellStyle name="Comma 51 4" xfId="22404" xr:uid="{00000000-0005-0000-0000-000037460000}"/>
    <cellStyle name="Comma 52" xfId="2869" xr:uid="{00000000-0005-0000-0000-000038460000}"/>
    <cellStyle name="Comma 53" xfId="2870" xr:uid="{00000000-0005-0000-0000-000039460000}"/>
    <cellStyle name="Comma 53 2" xfId="22405" xr:uid="{00000000-0005-0000-0000-00003A460000}"/>
    <cellStyle name="Comma 54" xfId="2871" xr:uid="{00000000-0005-0000-0000-00003B460000}"/>
    <cellStyle name="Comma 54 2" xfId="22406" xr:uid="{00000000-0005-0000-0000-00003C460000}"/>
    <cellStyle name="Comma 55" xfId="2872" xr:uid="{00000000-0005-0000-0000-00003D460000}"/>
    <cellStyle name="Comma 55 2" xfId="22407" xr:uid="{00000000-0005-0000-0000-00003E460000}"/>
    <cellStyle name="Comma 56" xfId="2873" xr:uid="{00000000-0005-0000-0000-00003F460000}"/>
    <cellStyle name="Comma 56 2" xfId="22408" xr:uid="{00000000-0005-0000-0000-000040460000}"/>
    <cellStyle name="Comma 57" xfId="2874" xr:uid="{00000000-0005-0000-0000-000041460000}"/>
    <cellStyle name="Comma 57 2" xfId="22409" xr:uid="{00000000-0005-0000-0000-000042460000}"/>
    <cellStyle name="Comma 58" xfId="2875" xr:uid="{00000000-0005-0000-0000-000043460000}"/>
    <cellStyle name="Comma 58 2" xfId="22410" xr:uid="{00000000-0005-0000-0000-000044460000}"/>
    <cellStyle name="Comma 59" xfId="2876" xr:uid="{00000000-0005-0000-0000-000045460000}"/>
    <cellStyle name="Comma 59 2" xfId="22411" xr:uid="{00000000-0005-0000-0000-000046460000}"/>
    <cellStyle name="Comma 6" xfId="2877" xr:uid="{00000000-0005-0000-0000-000047460000}"/>
    <cellStyle name="Comma 6 10" xfId="2878" xr:uid="{00000000-0005-0000-0000-000048460000}"/>
    <cellStyle name="Comma 6 10 2" xfId="2879" xr:uid="{00000000-0005-0000-0000-000049460000}"/>
    <cellStyle name="Comma 6 10 2 2" xfId="22412" xr:uid="{00000000-0005-0000-0000-00004A460000}"/>
    <cellStyle name="Comma 6 10 2 2 2" xfId="22413" xr:uid="{00000000-0005-0000-0000-00004B460000}"/>
    <cellStyle name="Comma 6 10 2 2 3" xfId="22414" xr:uid="{00000000-0005-0000-0000-00004C460000}"/>
    <cellStyle name="Comma 6 10 2 2 4" xfId="22415" xr:uid="{00000000-0005-0000-0000-00004D460000}"/>
    <cellStyle name="Comma 6 10 2 3" xfId="22416" xr:uid="{00000000-0005-0000-0000-00004E460000}"/>
    <cellStyle name="Comma 6 10 2 3 2" xfId="22417" xr:uid="{00000000-0005-0000-0000-00004F460000}"/>
    <cellStyle name="Comma 6 10 2 4" xfId="22418" xr:uid="{00000000-0005-0000-0000-000050460000}"/>
    <cellStyle name="Comma 6 10 2 5" xfId="22419" xr:uid="{00000000-0005-0000-0000-000051460000}"/>
    <cellStyle name="Comma 6 10 2 6" xfId="22420" xr:uid="{00000000-0005-0000-0000-000052460000}"/>
    <cellStyle name="Comma 6 11" xfId="2880" xr:uid="{00000000-0005-0000-0000-000053460000}"/>
    <cellStyle name="Comma 6 11 2" xfId="2881" xr:uid="{00000000-0005-0000-0000-000054460000}"/>
    <cellStyle name="Comma 6 11 2 2" xfId="22421" xr:uid="{00000000-0005-0000-0000-000055460000}"/>
    <cellStyle name="Comma 6 11 2 2 2" xfId="22422" xr:uid="{00000000-0005-0000-0000-000056460000}"/>
    <cellStyle name="Comma 6 11 2 2 3" xfId="22423" xr:uid="{00000000-0005-0000-0000-000057460000}"/>
    <cellStyle name="Comma 6 11 2 2 4" xfId="22424" xr:uid="{00000000-0005-0000-0000-000058460000}"/>
    <cellStyle name="Comma 6 11 2 3" xfId="22425" xr:uid="{00000000-0005-0000-0000-000059460000}"/>
    <cellStyle name="Comma 6 11 2 3 2" xfId="22426" xr:uid="{00000000-0005-0000-0000-00005A460000}"/>
    <cellStyle name="Comma 6 11 2 4" xfId="22427" xr:uid="{00000000-0005-0000-0000-00005B460000}"/>
    <cellStyle name="Comma 6 11 2 5" xfId="22428" xr:uid="{00000000-0005-0000-0000-00005C460000}"/>
    <cellStyle name="Comma 6 11 2 6" xfId="22429" xr:uid="{00000000-0005-0000-0000-00005D460000}"/>
    <cellStyle name="Comma 6 12" xfId="2882" xr:uid="{00000000-0005-0000-0000-00005E460000}"/>
    <cellStyle name="Comma 6 12 2" xfId="2883" xr:uid="{00000000-0005-0000-0000-00005F460000}"/>
    <cellStyle name="Comma 6 12 2 2" xfId="22430" xr:uid="{00000000-0005-0000-0000-000060460000}"/>
    <cellStyle name="Comma 6 12 2 2 2" xfId="22431" xr:uid="{00000000-0005-0000-0000-000061460000}"/>
    <cellStyle name="Comma 6 12 2 2 3" xfId="22432" xr:uid="{00000000-0005-0000-0000-000062460000}"/>
    <cellStyle name="Comma 6 12 2 2 4" xfId="22433" xr:uid="{00000000-0005-0000-0000-000063460000}"/>
    <cellStyle name="Comma 6 12 2 3" xfId="22434" xr:uid="{00000000-0005-0000-0000-000064460000}"/>
    <cellStyle name="Comma 6 12 2 3 2" xfId="22435" xr:uid="{00000000-0005-0000-0000-000065460000}"/>
    <cellStyle name="Comma 6 12 2 4" xfId="22436" xr:uid="{00000000-0005-0000-0000-000066460000}"/>
    <cellStyle name="Comma 6 12 2 5" xfId="22437" xr:uid="{00000000-0005-0000-0000-000067460000}"/>
    <cellStyle name="Comma 6 12 2 6" xfId="22438" xr:uid="{00000000-0005-0000-0000-000068460000}"/>
    <cellStyle name="Comma 6 13" xfId="2884" xr:uid="{00000000-0005-0000-0000-000069460000}"/>
    <cellStyle name="Comma 6 13 2" xfId="2885" xr:uid="{00000000-0005-0000-0000-00006A460000}"/>
    <cellStyle name="Comma 6 13 2 2" xfId="22439" xr:uid="{00000000-0005-0000-0000-00006B460000}"/>
    <cellStyle name="Comma 6 13 2 2 2" xfId="22440" xr:uid="{00000000-0005-0000-0000-00006C460000}"/>
    <cellStyle name="Comma 6 13 2 2 3" xfId="22441" xr:uid="{00000000-0005-0000-0000-00006D460000}"/>
    <cellStyle name="Comma 6 13 2 2 4" xfId="22442" xr:uid="{00000000-0005-0000-0000-00006E460000}"/>
    <cellStyle name="Comma 6 13 2 3" xfId="22443" xr:uid="{00000000-0005-0000-0000-00006F460000}"/>
    <cellStyle name="Comma 6 13 2 3 2" xfId="22444" xr:uid="{00000000-0005-0000-0000-000070460000}"/>
    <cellStyle name="Comma 6 13 2 4" xfId="22445" xr:uid="{00000000-0005-0000-0000-000071460000}"/>
    <cellStyle name="Comma 6 13 2 5" xfId="22446" xr:uid="{00000000-0005-0000-0000-000072460000}"/>
    <cellStyle name="Comma 6 13 2 6" xfId="22447" xr:uid="{00000000-0005-0000-0000-000073460000}"/>
    <cellStyle name="Comma 6 14" xfId="2886" xr:uid="{00000000-0005-0000-0000-000074460000}"/>
    <cellStyle name="Comma 6 14 2" xfId="2887" xr:uid="{00000000-0005-0000-0000-000075460000}"/>
    <cellStyle name="Comma 6 14 2 2" xfId="22448" xr:uid="{00000000-0005-0000-0000-000076460000}"/>
    <cellStyle name="Comma 6 14 3" xfId="2888" xr:uid="{00000000-0005-0000-0000-000077460000}"/>
    <cellStyle name="Comma 6 14 4" xfId="22449" xr:uid="{00000000-0005-0000-0000-000078460000}"/>
    <cellStyle name="Comma 6 14 4 2" xfId="22450" xr:uid="{00000000-0005-0000-0000-000079460000}"/>
    <cellStyle name="Comma 6 14 5" xfId="22451" xr:uid="{00000000-0005-0000-0000-00007A460000}"/>
    <cellStyle name="Comma 6 15" xfId="2889" xr:uid="{00000000-0005-0000-0000-00007B460000}"/>
    <cellStyle name="Comma 6 15 2" xfId="22452" xr:uid="{00000000-0005-0000-0000-00007C460000}"/>
    <cellStyle name="Comma 6 16" xfId="2890" xr:uid="{00000000-0005-0000-0000-00007D460000}"/>
    <cellStyle name="Comma 6 16 2" xfId="22453" xr:uid="{00000000-0005-0000-0000-00007E460000}"/>
    <cellStyle name="Comma 6 17" xfId="2891" xr:uid="{00000000-0005-0000-0000-00007F460000}"/>
    <cellStyle name="Comma 6 17 2" xfId="2892" xr:uid="{00000000-0005-0000-0000-000080460000}"/>
    <cellStyle name="Comma 6 17 2 2" xfId="22454" xr:uid="{00000000-0005-0000-0000-000081460000}"/>
    <cellStyle name="Comma 6 17 3" xfId="22455" xr:uid="{00000000-0005-0000-0000-000082460000}"/>
    <cellStyle name="Comma 6 17 4" xfId="22456" xr:uid="{00000000-0005-0000-0000-000083460000}"/>
    <cellStyle name="Comma 6 18" xfId="2893" xr:uid="{00000000-0005-0000-0000-000084460000}"/>
    <cellStyle name="Comma 6 18 2" xfId="2894" xr:uid="{00000000-0005-0000-0000-000085460000}"/>
    <cellStyle name="Comma 6 18 2 2" xfId="22457" xr:uid="{00000000-0005-0000-0000-000086460000}"/>
    <cellStyle name="Comma 6 18 3" xfId="22458" xr:uid="{00000000-0005-0000-0000-000087460000}"/>
    <cellStyle name="Comma 6 19" xfId="2895" xr:uid="{00000000-0005-0000-0000-000088460000}"/>
    <cellStyle name="Comma 6 19 2" xfId="2896" xr:uid="{00000000-0005-0000-0000-000089460000}"/>
    <cellStyle name="Comma 6 19 2 2" xfId="22459" xr:uid="{00000000-0005-0000-0000-00008A460000}"/>
    <cellStyle name="Comma 6 19 3" xfId="22460" xr:uid="{00000000-0005-0000-0000-00008B460000}"/>
    <cellStyle name="Comma 6 2" xfId="2897" xr:uid="{00000000-0005-0000-0000-00008C460000}"/>
    <cellStyle name="Comma 6 2 10" xfId="2898" xr:uid="{00000000-0005-0000-0000-00008D460000}"/>
    <cellStyle name="Comma 6 2 11" xfId="2899" xr:uid="{00000000-0005-0000-0000-00008E460000}"/>
    <cellStyle name="Comma 6 2 12" xfId="2900" xr:uid="{00000000-0005-0000-0000-00008F460000}"/>
    <cellStyle name="Comma 6 2 13" xfId="2901" xr:uid="{00000000-0005-0000-0000-000090460000}"/>
    <cellStyle name="Comma 6 2 14" xfId="2902" xr:uid="{00000000-0005-0000-0000-000091460000}"/>
    <cellStyle name="Comma 6 2 15" xfId="2903" xr:uid="{00000000-0005-0000-0000-000092460000}"/>
    <cellStyle name="Comma 6 2 16" xfId="2904" xr:uid="{00000000-0005-0000-0000-000093460000}"/>
    <cellStyle name="Comma 6 2 17" xfId="2905" xr:uid="{00000000-0005-0000-0000-000094460000}"/>
    <cellStyle name="Comma 6 2 18" xfId="2906" xr:uid="{00000000-0005-0000-0000-000095460000}"/>
    <cellStyle name="Comma 6 2 19" xfId="2907" xr:uid="{00000000-0005-0000-0000-000096460000}"/>
    <cellStyle name="Comma 6 2 2" xfId="2908" xr:uid="{00000000-0005-0000-0000-000097460000}"/>
    <cellStyle name="Comma 6 2 2 2" xfId="22461" xr:uid="{00000000-0005-0000-0000-000098460000}"/>
    <cellStyle name="Comma 6 2 20" xfId="2909" xr:uid="{00000000-0005-0000-0000-000099460000}"/>
    <cellStyle name="Comma 6 2 21" xfId="2910" xr:uid="{00000000-0005-0000-0000-00009A460000}"/>
    <cellStyle name="Comma 6 2 22" xfId="2911" xr:uid="{00000000-0005-0000-0000-00009B460000}"/>
    <cellStyle name="Comma 6 2 23" xfId="22462" xr:uid="{00000000-0005-0000-0000-00009C460000}"/>
    <cellStyle name="Comma 6 2 23 2" xfId="22463" xr:uid="{00000000-0005-0000-0000-00009D460000}"/>
    <cellStyle name="Comma 6 2 23 3" xfId="22464" xr:uid="{00000000-0005-0000-0000-00009E460000}"/>
    <cellStyle name="Comma 6 2 24" xfId="22465" xr:uid="{00000000-0005-0000-0000-00009F460000}"/>
    <cellStyle name="Comma 6 2 25" xfId="22466" xr:uid="{00000000-0005-0000-0000-0000A0460000}"/>
    <cellStyle name="Comma 6 2 26" xfId="22467" xr:uid="{00000000-0005-0000-0000-0000A1460000}"/>
    <cellStyle name="Comma 6 2 27" xfId="22468" xr:uid="{00000000-0005-0000-0000-0000A2460000}"/>
    <cellStyle name="Comma 6 2 28" xfId="22469" xr:uid="{00000000-0005-0000-0000-0000A3460000}"/>
    <cellStyle name="Comma 6 2 29" xfId="22470" xr:uid="{00000000-0005-0000-0000-0000A4460000}"/>
    <cellStyle name="Comma 6 2 3" xfId="2912" xr:uid="{00000000-0005-0000-0000-0000A5460000}"/>
    <cellStyle name="Comma 6 2 3 2" xfId="22471" xr:uid="{00000000-0005-0000-0000-0000A6460000}"/>
    <cellStyle name="Comma 6 2 30" xfId="22472" xr:uid="{00000000-0005-0000-0000-0000A7460000}"/>
    <cellStyle name="Comma 6 2 31" xfId="22473" xr:uid="{00000000-0005-0000-0000-0000A8460000}"/>
    <cellStyle name="Comma 6 2 32" xfId="22474" xr:uid="{00000000-0005-0000-0000-0000A9460000}"/>
    <cellStyle name="Comma 6 2 33" xfId="22475" xr:uid="{00000000-0005-0000-0000-0000AA460000}"/>
    <cellStyle name="Comma 6 2 34" xfId="22476" xr:uid="{00000000-0005-0000-0000-0000AB460000}"/>
    <cellStyle name="Comma 6 2 35" xfId="22477" xr:uid="{00000000-0005-0000-0000-0000AC460000}"/>
    <cellStyle name="Comma 6 2 36" xfId="22478" xr:uid="{00000000-0005-0000-0000-0000AD460000}"/>
    <cellStyle name="Comma 6 2 37" xfId="22479" xr:uid="{00000000-0005-0000-0000-0000AE460000}"/>
    <cellStyle name="Comma 6 2 38" xfId="22480" xr:uid="{00000000-0005-0000-0000-0000AF460000}"/>
    <cellStyle name="Comma 6 2 39" xfId="22481" xr:uid="{00000000-0005-0000-0000-0000B0460000}"/>
    <cellStyle name="Comma 6 2 4" xfId="2913" xr:uid="{00000000-0005-0000-0000-0000B1460000}"/>
    <cellStyle name="Comma 6 2 4 2" xfId="22482" xr:uid="{00000000-0005-0000-0000-0000B2460000}"/>
    <cellStyle name="Comma 6 2 40" xfId="22483" xr:uid="{00000000-0005-0000-0000-0000B3460000}"/>
    <cellStyle name="Comma 6 2 41" xfId="22484" xr:uid="{00000000-0005-0000-0000-0000B4460000}"/>
    <cellStyle name="Comma 6 2 42" xfId="22485" xr:uid="{00000000-0005-0000-0000-0000B5460000}"/>
    <cellStyle name="Comma 6 2 43" xfId="22486" xr:uid="{00000000-0005-0000-0000-0000B6460000}"/>
    <cellStyle name="Comma 6 2 44" xfId="22487" xr:uid="{00000000-0005-0000-0000-0000B7460000}"/>
    <cellStyle name="Comma 6 2 45" xfId="22488" xr:uid="{00000000-0005-0000-0000-0000B8460000}"/>
    <cellStyle name="Comma 6 2 46" xfId="22489" xr:uid="{00000000-0005-0000-0000-0000B9460000}"/>
    <cellStyle name="Comma 6 2 47" xfId="22490" xr:uid="{00000000-0005-0000-0000-0000BA460000}"/>
    <cellStyle name="Comma 6 2 48" xfId="22491" xr:uid="{00000000-0005-0000-0000-0000BB460000}"/>
    <cellStyle name="Comma 6 2 49" xfId="22492" xr:uid="{00000000-0005-0000-0000-0000BC460000}"/>
    <cellStyle name="Comma 6 2 5" xfId="2914" xr:uid="{00000000-0005-0000-0000-0000BD460000}"/>
    <cellStyle name="Comma 6 2 50" xfId="22493" xr:uid="{00000000-0005-0000-0000-0000BE460000}"/>
    <cellStyle name="Comma 6 2 51" xfId="22494" xr:uid="{00000000-0005-0000-0000-0000BF460000}"/>
    <cellStyle name="Comma 6 2 52" xfId="22495" xr:uid="{00000000-0005-0000-0000-0000C0460000}"/>
    <cellStyle name="Comma 6 2 53" xfId="22496" xr:uid="{00000000-0005-0000-0000-0000C1460000}"/>
    <cellStyle name="Comma 6 2 54" xfId="22497" xr:uid="{00000000-0005-0000-0000-0000C2460000}"/>
    <cellStyle name="Comma 6 2 55" xfId="22498" xr:uid="{00000000-0005-0000-0000-0000C3460000}"/>
    <cellStyle name="Comma 6 2 56" xfId="22499" xr:uid="{00000000-0005-0000-0000-0000C4460000}"/>
    <cellStyle name="Comma 6 2 57" xfId="22500" xr:uid="{00000000-0005-0000-0000-0000C5460000}"/>
    <cellStyle name="Comma 6 2 58" xfId="22501" xr:uid="{00000000-0005-0000-0000-0000C6460000}"/>
    <cellStyle name="Comma 6 2 59" xfId="22502" xr:uid="{00000000-0005-0000-0000-0000C7460000}"/>
    <cellStyle name="Comma 6 2 6" xfId="2915" xr:uid="{00000000-0005-0000-0000-0000C8460000}"/>
    <cellStyle name="Comma 6 2 60" xfId="22503" xr:uid="{00000000-0005-0000-0000-0000C9460000}"/>
    <cellStyle name="Comma 6 2 7" xfId="2916" xr:uid="{00000000-0005-0000-0000-0000CA460000}"/>
    <cellStyle name="Comma 6 2 8" xfId="2917" xr:uid="{00000000-0005-0000-0000-0000CB460000}"/>
    <cellStyle name="Comma 6 2 9" xfId="2918" xr:uid="{00000000-0005-0000-0000-0000CC460000}"/>
    <cellStyle name="Comma 6 20" xfId="2919" xr:uid="{00000000-0005-0000-0000-0000CD460000}"/>
    <cellStyle name="Comma 6 21" xfId="2920" xr:uid="{00000000-0005-0000-0000-0000CE460000}"/>
    <cellStyle name="Comma 6 22" xfId="2921" xr:uid="{00000000-0005-0000-0000-0000CF460000}"/>
    <cellStyle name="Comma 6 23" xfId="2922" xr:uid="{00000000-0005-0000-0000-0000D0460000}"/>
    <cellStyle name="Comma 6 24" xfId="2923" xr:uid="{00000000-0005-0000-0000-0000D1460000}"/>
    <cellStyle name="Comma 6 25" xfId="2924" xr:uid="{00000000-0005-0000-0000-0000D2460000}"/>
    <cellStyle name="Comma 6 26" xfId="2925" xr:uid="{00000000-0005-0000-0000-0000D3460000}"/>
    <cellStyle name="Comma 6 27" xfId="2926" xr:uid="{00000000-0005-0000-0000-0000D4460000}"/>
    <cellStyle name="Comma 6 28" xfId="2927" xr:uid="{00000000-0005-0000-0000-0000D5460000}"/>
    <cellStyle name="Comma 6 29" xfId="2928" xr:uid="{00000000-0005-0000-0000-0000D6460000}"/>
    <cellStyle name="Comma 6 3" xfId="2929" xr:uid="{00000000-0005-0000-0000-0000D7460000}"/>
    <cellStyle name="Comma 6 3 2" xfId="2930" xr:uid="{00000000-0005-0000-0000-0000D8460000}"/>
    <cellStyle name="Comma 6 3 2 2" xfId="22504" xr:uid="{00000000-0005-0000-0000-0000D9460000}"/>
    <cellStyle name="Comma 6 3 2 2 2" xfId="22505" xr:uid="{00000000-0005-0000-0000-0000DA460000}"/>
    <cellStyle name="Comma 6 3 2 2 3" xfId="22506" xr:uid="{00000000-0005-0000-0000-0000DB460000}"/>
    <cellStyle name="Comma 6 3 2 2 4" xfId="22507" xr:uid="{00000000-0005-0000-0000-0000DC460000}"/>
    <cellStyle name="Comma 6 3 2 3" xfId="22508" xr:uid="{00000000-0005-0000-0000-0000DD460000}"/>
    <cellStyle name="Comma 6 3 2 3 2" xfId="22509" xr:uid="{00000000-0005-0000-0000-0000DE460000}"/>
    <cellStyle name="Comma 6 3 2 4" xfId="22510" xr:uid="{00000000-0005-0000-0000-0000DF460000}"/>
    <cellStyle name="Comma 6 3 2 5" xfId="22511" xr:uid="{00000000-0005-0000-0000-0000E0460000}"/>
    <cellStyle name="Comma 6 3 2 6" xfId="22512" xr:uid="{00000000-0005-0000-0000-0000E1460000}"/>
    <cellStyle name="Comma 6 3 2 7" xfId="22513" xr:uid="{00000000-0005-0000-0000-0000E2460000}"/>
    <cellStyle name="Comma 6 30" xfId="2931" xr:uid="{00000000-0005-0000-0000-0000E3460000}"/>
    <cellStyle name="Comma 6 31" xfId="2932" xr:uid="{00000000-0005-0000-0000-0000E4460000}"/>
    <cellStyle name="Comma 6 32" xfId="2933" xr:uid="{00000000-0005-0000-0000-0000E5460000}"/>
    <cellStyle name="Comma 6 33" xfId="2934" xr:uid="{00000000-0005-0000-0000-0000E6460000}"/>
    <cellStyle name="Comma 6 34" xfId="2935" xr:uid="{00000000-0005-0000-0000-0000E7460000}"/>
    <cellStyle name="Comma 6 35" xfId="2936" xr:uid="{00000000-0005-0000-0000-0000E8460000}"/>
    <cellStyle name="Comma 6 35 2" xfId="22514" xr:uid="{00000000-0005-0000-0000-0000E9460000}"/>
    <cellStyle name="Comma 6 35 2 2" xfId="22515" xr:uid="{00000000-0005-0000-0000-0000EA460000}"/>
    <cellStyle name="Comma 6 35 3" xfId="22516" xr:uid="{00000000-0005-0000-0000-0000EB460000}"/>
    <cellStyle name="Comma 6 36" xfId="22517" xr:uid="{00000000-0005-0000-0000-0000EC460000}"/>
    <cellStyle name="Comma 6 36 2" xfId="22518" xr:uid="{00000000-0005-0000-0000-0000ED460000}"/>
    <cellStyle name="Comma 6 37" xfId="22519" xr:uid="{00000000-0005-0000-0000-0000EE460000}"/>
    <cellStyle name="Comma 6 38" xfId="22520" xr:uid="{00000000-0005-0000-0000-0000EF460000}"/>
    <cellStyle name="Comma 6 39" xfId="22521" xr:uid="{00000000-0005-0000-0000-0000F0460000}"/>
    <cellStyle name="Comma 6 4" xfId="2937" xr:uid="{00000000-0005-0000-0000-0000F1460000}"/>
    <cellStyle name="Comma 6 4 2" xfId="2938" xr:uid="{00000000-0005-0000-0000-0000F2460000}"/>
    <cellStyle name="Comma 6 4 2 2" xfId="22522" xr:uid="{00000000-0005-0000-0000-0000F3460000}"/>
    <cellStyle name="Comma 6 4 2 2 2" xfId="22523" xr:uid="{00000000-0005-0000-0000-0000F4460000}"/>
    <cellStyle name="Comma 6 4 2 2 3" xfId="22524" xr:uid="{00000000-0005-0000-0000-0000F5460000}"/>
    <cellStyle name="Comma 6 4 2 2 4" xfId="22525" xr:uid="{00000000-0005-0000-0000-0000F6460000}"/>
    <cellStyle name="Comma 6 4 2 3" xfId="22526" xr:uid="{00000000-0005-0000-0000-0000F7460000}"/>
    <cellStyle name="Comma 6 4 2 3 2" xfId="22527" xr:uid="{00000000-0005-0000-0000-0000F8460000}"/>
    <cellStyle name="Comma 6 4 2 4" xfId="22528" xr:uid="{00000000-0005-0000-0000-0000F9460000}"/>
    <cellStyle name="Comma 6 4 2 5" xfId="22529" xr:uid="{00000000-0005-0000-0000-0000FA460000}"/>
    <cellStyle name="Comma 6 4 2 6" xfId="22530" xr:uid="{00000000-0005-0000-0000-0000FB460000}"/>
    <cellStyle name="Comma 6 4 2 7" xfId="22531" xr:uid="{00000000-0005-0000-0000-0000FC460000}"/>
    <cellStyle name="Comma 6 40" xfId="22532" xr:uid="{00000000-0005-0000-0000-0000FD460000}"/>
    <cellStyle name="Comma 6 41" xfId="22533" xr:uid="{00000000-0005-0000-0000-0000FE460000}"/>
    <cellStyle name="Comma 6 42" xfId="22534" xr:uid="{00000000-0005-0000-0000-0000FF460000}"/>
    <cellStyle name="Comma 6 43" xfId="22535" xr:uid="{00000000-0005-0000-0000-000000470000}"/>
    <cellStyle name="Comma 6 44" xfId="22536" xr:uid="{00000000-0005-0000-0000-000001470000}"/>
    <cellStyle name="Comma 6 45" xfId="22537" xr:uid="{00000000-0005-0000-0000-000002470000}"/>
    <cellStyle name="Comma 6 46" xfId="22538" xr:uid="{00000000-0005-0000-0000-000003470000}"/>
    <cellStyle name="Comma 6 47" xfId="22539" xr:uid="{00000000-0005-0000-0000-000004470000}"/>
    <cellStyle name="Comma 6 48" xfId="22540" xr:uid="{00000000-0005-0000-0000-000005470000}"/>
    <cellStyle name="Comma 6 49" xfId="22541" xr:uid="{00000000-0005-0000-0000-000006470000}"/>
    <cellStyle name="Comma 6 5" xfId="2939" xr:uid="{00000000-0005-0000-0000-000007470000}"/>
    <cellStyle name="Comma 6 5 2" xfId="2940" xr:uid="{00000000-0005-0000-0000-000008470000}"/>
    <cellStyle name="Comma 6 5 2 2" xfId="22542" xr:uid="{00000000-0005-0000-0000-000009470000}"/>
    <cellStyle name="Comma 6 5 2 2 2" xfId="22543" xr:uid="{00000000-0005-0000-0000-00000A470000}"/>
    <cellStyle name="Comma 6 5 2 2 3" xfId="22544" xr:uid="{00000000-0005-0000-0000-00000B470000}"/>
    <cellStyle name="Comma 6 5 2 2 4" xfId="22545" xr:uid="{00000000-0005-0000-0000-00000C470000}"/>
    <cellStyle name="Comma 6 5 2 3" xfId="22546" xr:uid="{00000000-0005-0000-0000-00000D470000}"/>
    <cellStyle name="Comma 6 5 2 3 2" xfId="22547" xr:uid="{00000000-0005-0000-0000-00000E470000}"/>
    <cellStyle name="Comma 6 5 2 4" xfId="22548" xr:uid="{00000000-0005-0000-0000-00000F470000}"/>
    <cellStyle name="Comma 6 5 2 5" xfId="22549" xr:uid="{00000000-0005-0000-0000-000010470000}"/>
    <cellStyle name="Comma 6 5 2 6" xfId="22550" xr:uid="{00000000-0005-0000-0000-000011470000}"/>
    <cellStyle name="Comma 6 5 2 7" xfId="22551" xr:uid="{00000000-0005-0000-0000-000012470000}"/>
    <cellStyle name="Comma 6 50" xfId="22552" xr:uid="{00000000-0005-0000-0000-000013470000}"/>
    <cellStyle name="Comma 6 51" xfId="22553" xr:uid="{00000000-0005-0000-0000-000014470000}"/>
    <cellStyle name="Comma 6 52" xfId="22554" xr:uid="{00000000-0005-0000-0000-000015470000}"/>
    <cellStyle name="Comma 6 53" xfId="22555" xr:uid="{00000000-0005-0000-0000-000016470000}"/>
    <cellStyle name="Comma 6 54" xfId="22556" xr:uid="{00000000-0005-0000-0000-000017470000}"/>
    <cellStyle name="Comma 6 55" xfId="22557" xr:uid="{00000000-0005-0000-0000-000018470000}"/>
    <cellStyle name="Comma 6 56" xfId="22558" xr:uid="{00000000-0005-0000-0000-000019470000}"/>
    <cellStyle name="Comma 6 57" xfId="22559" xr:uid="{00000000-0005-0000-0000-00001A470000}"/>
    <cellStyle name="Comma 6 58" xfId="22560" xr:uid="{00000000-0005-0000-0000-00001B470000}"/>
    <cellStyle name="Comma 6 59" xfId="22561" xr:uid="{00000000-0005-0000-0000-00001C470000}"/>
    <cellStyle name="Comma 6 6" xfId="2941" xr:uid="{00000000-0005-0000-0000-00001D470000}"/>
    <cellStyle name="Comma 6 6 2" xfId="2942" xr:uid="{00000000-0005-0000-0000-00001E470000}"/>
    <cellStyle name="Comma 6 6 2 2" xfId="22562" xr:uid="{00000000-0005-0000-0000-00001F470000}"/>
    <cellStyle name="Comma 6 6 2 2 2" xfId="22563" xr:uid="{00000000-0005-0000-0000-000020470000}"/>
    <cellStyle name="Comma 6 6 2 2 3" xfId="22564" xr:uid="{00000000-0005-0000-0000-000021470000}"/>
    <cellStyle name="Comma 6 6 2 2 4" xfId="22565" xr:uid="{00000000-0005-0000-0000-000022470000}"/>
    <cellStyle name="Comma 6 6 2 3" xfId="22566" xr:uid="{00000000-0005-0000-0000-000023470000}"/>
    <cellStyle name="Comma 6 6 2 3 2" xfId="22567" xr:uid="{00000000-0005-0000-0000-000024470000}"/>
    <cellStyle name="Comma 6 6 2 4" xfId="22568" xr:uid="{00000000-0005-0000-0000-000025470000}"/>
    <cellStyle name="Comma 6 6 2 5" xfId="22569" xr:uid="{00000000-0005-0000-0000-000026470000}"/>
    <cellStyle name="Comma 6 6 2 6" xfId="22570" xr:uid="{00000000-0005-0000-0000-000027470000}"/>
    <cellStyle name="Comma 6 6 2 7" xfId="22571" xr:uid="{00000000-0005-0000-0000-000028470000}"/>
    <cellStyle name="Comma 6 60" xfId="22572" xr:uid="{00000000-0005-0000-0000-000029470000}"/>
    <cellStyle name="Comma 6 61" xfId="22573" xr:uid="{00000000-0005-0000-0000-00002A470000}"/>
    <cellStyle name="Comma 6 62" xfId="22574" xr:uid="{00000000-0005-0000-0000-00002B470000}"/>
    <cellStyle name="Comma 6 63" xfId="22575" xr:uid="{00000000-0005-0000-0000-00002C470000}"/>
    <cellStyle name="Comma 6 64" xfId="22576" xr:uid="{00000000-0005-0000-0000-00002D470000}"/>
    <cellStyle name="Comma 6 65" xfId="22577" xr:uid="{00000000-0005-0000-0000-00002E470000}"/>
    <cellStyle name="Comma 6 66" xfId="22578" xr:uid="{00000000-0005-0000-0000-00002F470000}"/>
    <cellStyle name="Comma 6 67" xfId="22579" xr:uid="{00000000-0005-0000-0000-000030470000}"/>
    <cellStyle name="Comma 6 68" xfId="22580" xr:uid="{00000000-0005-0000-0000-000031470000}"/>
    <cellStyle name="Comma 6 69" xfId="22581" xr:uid="{00000000-0005-0000-0000-000032470000}"/>
    <cellStyle name="Comma 6 7" xfId="2943" xr:uid="{00000000-0005-0000-0000-000033470000}"/>
    <cellStyle name="Comma 6 7 2" xfId="2944" xr:uid="{00000000-0005-0000-0000-000034470000}"/>
    <cellStyle name="Comma 6 7 2 2" xfId="22582" xr:uid="{00000000-0005-0000-0000-000035470000}"/>
    <cellStyle name="Comma 6 7 2 2 2" xfId="22583" xr:uid="{00000000-0005-0000-0000-000036470000}"/>
    <cellStyle name="Comma 6 7 2 2 3" xfId="22584" xr:uid="{00000000-0005-0000-0000-000037470000}"/>
    <cellStyle name="Comma 6 7 2 2 4" xfId="22585" xr:uid="{00000000-0005-0000-0000-000038470000}"/>
    <cellStyle name="Comma 6 7 2 3" xfId="22586" xr:uid="{00000000-0005-0000-0000-000039470000}"/>
    <cellStyle name="Comma 6 7 2 3 2" xfId="22587" xr:uid="{00000000-0005-0000-0000-00003A470000}"/>
    <cellStyle name="Comma 6 7 2 4" xfId="22588" xr:uid="{00000000-0005-0000-0000-00003B470000}"/>
    <cellStyle name="Comma 6 7 2 5" xfId="22589" xr:uid="{00000000-0005-0000-0000-00003C470000}"/>
    <cellStyle name="Comma 6 7 2 6" xfId="22590" xr:uid="{00000000-0005-0000-0000-00003D470000}"/>
    <cellStyle name="Comma 6 70" xfId="22591" xr:uid="{00000000-0005-0000-0000-00003E470000}"/>
    <cellStyle name="Comma 6 71" xfId="22592" xr:uid="{00000000-0005-0000-0000-00003F470000}"/>
    <cellStyle name="Comma 6 72" xfId="22593" xr:uid="{00000000-0005-0000-0000-000040470000}"/>
    <cellStyle name="Comma 6 73" xfId="22594" xr:uid="{00000000-0005-0000-0000-000041470000}"/>
    <cellStyle name="Comma 6 8" xfId="2945" xr:uid="{00000000-0005-0000-0000-000042470000}"/>
    <cellStyle name="Comma 6 8 2" xfId="2946" xr:uid="{00000000-0005-0000-0000-000043470000}"/>
    <cellStyle name="Comma 6 8 2 2" xfId="22595" xr:uid="{00000000-0005-0000-0000-000044470000}"/>
    <cellStyle name="Comma 6 8 2 2 2" xfId="22596" xr:uid="{00000000-0005-0000-0000-000045470000}"/>
    <cellStyle name="Comma 6 8 2 2 3" xfId="22597" xr:uid="{00000000-0005-0000-0000-000046470000}"/>
    <cellStyle name="Comma 6 8 2 2 4" xfId="22598" xr:uid="{00000000-0005-0000-0000-000047470000}"/>
    <cellStyle name="Comma 6 8 2 3" xfId="22599" xr:uid="{00000000-0005-0000-0000-000048470000}"/>
    <cellStyle name="Comma 6 8 2 3 2" xfId="22600" xr:uid="{00000000-0005-0000-0000-000049470000}"/>
    <cellStyle name="Comma 6 8 2 4" xfId="22601" xr:uid="{00000000-0005-0000-0000-00004A470000}"/>
    <cellStyle name="Comma 6 8 2 5" xfId="22602" xr:uid="{00000000-0005-0000-0000-00004B470000}"/>
    <cellStyle name="Comma 6 8 2 6" xfId="22603" xr:uid="{00000000-0005-0000-0000-00004C470000}"/>
    <cellStyle name="Comma 6 9" xfId="2947" xr:uid="{00000000-0005-0000-0000-00004D470000}"/>
    <cellStyle name="Comma 6 9 2" xfId="2948" xr:uid="{00000000-0005-0000-0000-00004E470000}"/>
    <cellStyle name="Comma 6 9 2 2" xfId="22604" xr:uid="{00000000-0005-0000-0000-00004F470000}"/>
    <cellStyle name="Comma 6 9 2 2 2" xfId="22605" xr:uid="{00000000-0005-0000-0000-000050470000}"/>
    <cellStyle name="Comma 6 9 2 2 3" xfId="22606" xr:uid="{00000000-0005-0000-0000-000051470000}"/>
    <cellStyle name="Comma 6 9 2 2 4" xfId="22607" xr:uid="{00000000-0005-0000-0000-000052470000}"/>
    <cellStyle name="Comma 6 9 2 3" xfId="22608" xr:uid="{00000000-0005-0000-0000-000053470000}"/>
    <cellStyle name="Comma 6 9 2 3 2" xfId="22609" xr:uid="{00000000-0005-0000-0000-000054470000}"/>
    <cellStyle name="Comma 6 9 2 4" xfId="22610" xr:uid="{00000000-0005-0000-0000-000055470000}"/>
    <cellStyle name="Comma 6 9 2 5" xfId="22611" xr:uid="{00000000-0005-0000-0000-000056470000}"/>
    <cellStyle name="Comma 6 9 2 6" xfId="22612" xr:uid="{00000000-0005-0000-0000-000057470000}"/>
    <cellStyle name="Comma 60" xfId="2949" xr:uid="{00000000-0005-0000-0000-000058470000}"/>
    <cellStyle name="Comma 61" xfId="2950" xr:uid="{00000000-0005-0000-0000-000059470000}"/>
    <cellStyle name="Comma 61 10" xfId="22613" xr:uid="{00000000-0005-0000-0000-00005A470000}"/>
    <cellStyle name="Comma 61 2" xfId="22614" xr:uid="{00000000-0005-0000-0000-00005B470000}"/>
    <cellStyle name="Comma 61 2 2" xfId="22615" xr:uid="{00000000-0005-0000-0000-00005C470000}"/>
    <cellStyle name="Comma 61 2 2 2" xfId="22616" xr:uid="{00000000-0005-0000-0000-00005D470000}"/>
    <cellStyle name="Comma 61 2 2 2 2" xfId="22617" xr:uid="{00000000-0005-0000-0000-00005E470000}"/>
    <cellStyle name="Comma 61 2 2 3" xfId="22618" xr:uid="{00000000-0005-0000-0000-00005F470000}"/>
    <cellStyle name="Comma 61 2 2 3 2" xfId="22619" xr:uid="{00000000-0005-0000-0000-000060470000}"/>
    <cellStyle name="Comma 61 2 2 4" xfId="22620" xr:uid="{00000000-0005-0000-0000-000061470000}"/>
    <cellStyle name="Comma 61 2 2 4 2" xfId="22621" xr:uid="{00000000-0005-0000-0000-000062470000}"/>
    <cellStyle name="Comma 61 2 2 5" xfId="22622" xr:uid="{00000000-0005-0000-0000-000063470000}"/>
    <cellStyle name="Comma 61 2 2 5 2" xfId="22623" xr:uid="{00000000-0005-0000-0000-000064470000}"/>
    <cellStyle name="Comma 61 2 2 6" xfId="22624" xr:uid="{00000000-0005-0000-0000-000065470000}"/>
    <cellStyle name="Comma 61 2 3" xfId="22625" xr:uid="{00000000-0005-0000-0000-000066470000}"/>
    <cellStyle name="Comma 61 2 3 2" xfId="22626" xr:uid="{00000000-0005-0000-0000-000067470000}"/>
    <cellStyle name="Comma 61 2 4" xfId="22627" xr:uid="{00000000-0005-0000-0000-000068470000}"/>
    <cellStyle name="Comma 61 2 4 2" xfId="22628" xr:uid="{00000000-0005-0000-0000-000069470000}"/>
    <cellStyle name="Comma 61 2 5" xfId="22629" xr:uid="{00000000-0005-0000-0000-00006A470000}"/>
    <cellStyle name="Comma 61 2 5 2" xfId="22630" xr:uid="{00000000-0005-0000-0000-00006B470000}"/>
    <cellStyle name="Comma 61 2 6" xfId="22631" xr:uid="{00000000-0005-0000-0000-00006C470000}"/>
    <cellStyle name="Comma 61 2 6 2" xfId="22632" xr:uid="{00000000-0005-0000-0000-00006D470000}"/>
    <cellStyle name="Comma 61 2 7" xfId="22633" xr:uid="{00000000-0005-0000-0000-00006E470000}"/>
    <cellStyle name="Comma 61 2 8" xfId="22634" xr:uid="{00000000-0005-0000-0000-00006F470000}"/>
    <cellStyle name="Comma 61 3" xfId="22635" xr:uid="{00000000-0005-0000-0000-000070470000}"/>
    <cellStyle name="Comma 61 3 2" xfId="22636" xr:uid="{00000000-0005-0000-0000-000071470000}"/>
    <cellStyle name="Comma 61 3 2 2" xfId="22637" xr:uid="{00000000-0005-0000-0000-000072470000}"/>
    <cellStyle name="Comma 61 3 3" xfId="22638" xr:uid="{00000000-0005-0000-0000-000073470000}"/>
    <cellStyle name="Comma 61 3 3 2" xfId="22639" xr:uid="{00000000-0005-0000-0000-000074470000}"/>
    <cellStyle name="Comma 61 3 4" xfId="22640" xr:uid="{00000000-0005-0000-0000-000075470000}"/>
    <cellStyle name="Comma 61 3 4 2" xfId="22641" xr:uid="{00000000-0005-0000-0000-000076470000}"/>
    <cellStyle name="Comma 61 3 5" xfId="22642" xr:uid="{00000000-0005-0000-0000-000077470000}"/>
    <cellStyle name="Comma 61 3 5 2" xfId="22643" xr:uid="{00000000-0005-0000-0000-000078470000}"/>
    <cellStyle name="Comma 61 3 6" xfId="22644" xr:uid="{00000000-0005-0000-0000-000079470000}"/>
    <cellStyle name="Comma 61 3 7" xfId="22645" xr:uid="{00000000-0005-0000-0000-00007A470000}"/>
    <cellStyle name="Comma 61 4" xfId="22646" xr:uid="{00000000-0005-0000-0000-00007B470000}"/>
    <cellStyle name="Comma 61 4 2" xfId="22647" xr:uid="{00000000-0005-0000-0000-00007C470000}"/>
    <cellStyle name="Comma 61 5" xfId="22648" xr:uid="{00000000-0005-0000-0000-00007D470000}"/>
    <cellStyle name="Comma 61 5 2" xfId="22649" xr:uid="{00000000-0005-0000-0000-00007E470000}"/>
    <cellStyle name="Comma 61 6" xfId="22650" xr:uid="{00000000-0005-0000-0000-00007F470000}"/>
    <cellStyle name="Comma 61 7" xfId="22651" xr:uid="{00000000-0005-0000-0000-000080470000}"/>
    <cellStyle name="Comma 61 7 2" xfId="22652" xr:uid="{00000000-0005-0000-0000-000081470000}"/>
    <cellStyle name="Comma 61 8" xfId="22653" xr:uid="{00000000-0005-0000-0000-000082470000}"/>
    <cellStyle name="Comma 61 8 2" xfId="22654" xr:uid="{00000000-0005-0000-0000-000083470000}"/>
    <cellStyle name="Comma 61 9" xfId="22655" xr:uid="{00000000-0005-0000-0000-000084470000}"/>
    <cellStyle name="Comma 62" xfId="2951" xr:uid="{00000000-0005-0000-0000-000085470000}"/>
    <cellStyle name="Comma 62 2" xfId="22656" xr:uid="{00000000-0005-0000-0000-000086470000}"/>
    <cellStyle name="Comma 62 2 2" xfId="22657" xr:uid="{00000000-0005-0000-0000-000087470000}"/>
    <cellStyle name="Comma 62 2 2 2" xfId="22658" xr:uid="{00000000-0005-0000-0000-000088470000}"/>
    <cellStyle name="Comma 62 2 3" xfId="22659" xr:uid="{00000000-0005-0000-0000-000089470000}"/>
    <cellStyle name="Comma 62 2 3 2" xfId="22660" xr:uid="{00000000-0005-0000-0000-00008A470000}"/>
    <cellStyle name="Comma 62 2 4" xfId="22661" xr:uid="{00000000-0005-0000-0000-00008B470000}"/>
    <cellStyle name="Comma 62 2 4 2" xfId="22662" xr:uid="{00000000-0005-0000-0000-00008C470000}"/>
    <cellStyle name="Comma 62 2 5" xfId="22663" xr:uid="{00000000-0005-0000-0000-00008D470000}"/>
    <cellStyle name="Comma 62 2 5 2" xfId="22664" xr:uid="{00000000-0005-0000-0000-00008E470000}"/>
    <cellStyle name="Comma 62 2 6" xfId="22665" xr:uid="{00000000-0005-0000-0000-00008F470000}"/>
    <cellStyle name="Comma 62 2 7" xfId="22666" xr:uid="{00000000-0005-0000-0000-000090470000}"/>
    <cellStyle name="Comma 62 3" xfId="22667" xr:uid="{00000000-0005-0000-0000-000091470000}"/>
    <cellStyle name="Comma 62 3 2" xfId="22668" xr:uid="{00000000-0005-0000-0000-000092470000}"/>
    <cellStyle name="Comma 62 4" xfId="22669" xr:uid="{00000000-0005-0000-0000-000093470000}"/>
    <cellStyle name="Comma 62 4 2" xfId="22670" xr:uid="{00000000-0005-0000-0000-000094470000}"/>
    <cellStyle name="Comma 62 5" xfId="22671" xr:uid="{00000000-0005-0000-0000-000095470000}"/>
    <cellStyle name="Comma 62 6" xfId="22672" xr:uid="{00000000-0005-0000-0000-000096470000}"/>
    <cellStyle name="Comma 62 6 2" xfId="22673" xr:uid="{00000000-0005-0000-0000-000097470000}"/>
    <cellStyle name="Comma 62 7" xfId="22674" xr:uid="{00000000-0005-0000-0000-000098470000}"/>
    <cellStyle name="Comma 62 7 2" xfId="22675" xr:uid="{00000000-0005-0000-0000-000099470000}"/>
    <cellStyle name="Comma 62 8" xfId="22676" xr:uid="{00000000-0005-0000-0000-00009A470000}"/>
    <cellStyle name="Comma 62 9" xfId="22677" xr:uid="{00000000-0005-0000-0000-00009B470000}"/>
    <cellStyle name="Comma 63" xfId="2952" xr:uid="{00000000-0005-0000-0000-00009C470000}"/>
    <cellStyle name="Comma 63 2" xfId="22678" xr:uid="{00000000-0005-0000-0000-00009D470000}"/>
    <cellStyle name="Comma 63 2 2" xfId="22679" xr:uid="{00000000-0005-0000-0000-00009E470000}"/>
    <cellStyle name="Comma 63 3" xfId="22680" xr:uid="{00000000-0005-0000-0000-00009F470000}"/>
    <cellStyle name="Comma 63 3 2" xfId="22681" xr:uid="{00000000-0005-0000-0000-0000A0470000}"/>
    <cellStyle name="Comma 64" xfId="2953" xr:uid="{00000000-0005-0000-0000-0000A1470000}"/>
    <cellStyle name="Comma 64 2" xfId="22682" xr:uid="{00000000-0005-0000-0000-0000A2470000}"/>
    <cellStyle name="Comma 64 3" xfId="22683" xr:uid="{00000000-0005-0000-0000-0000A3470000}"/>
    <cellStyle name="Comma 65" xfId="2954" xr:uid="{00000000-0005-0000-0000-0000A4470000}"/>
    <cellStyle name="Comma 65 2" xfId="22684" xr:uid="{00000000-0005-0000-0000-0000A5470000}"/>
    <cellStyle name="Comma 65 3" xfId="22685" xr:uid="{00000000-0005-0000-0000-0000A6470000}"/>
    <cellStyle name="Comma 66" xfId="2955" xr:uid="{00000000-0005-0000-0000-0000A7470000}"/>
    <cellStyle name="Comma 66 2" xfId="22686" xr:uid="{00000000-0005-0000-0000-0000A8470000}"/>
    <cellStyle name="Comma 66 2 2" xfId="22687" xr:uid="{00000000-0005-0000-0000-0000A9470000}"/>
    <cellStyle name="Comma 66 3" xfId="22688" xr:uid="{00000000-0005-0000-0000-0000AA470000}"/>
    <cellStyle name="Comma 66 4" xfId="22689" xr:uid="{00000000-0005-0000-0000-0000AB470000}"/>
    <cellStyle name="Comma 67" xfId="2956" xr:uid="{00000000-0005-0000-0000-0000AC470000}"/>
    <cellStyle name="Comma 67 2" xfId="22690" xr:uid="{00000000-0005-0000-0000-0000AD470000}"/>
    <cellStyle name="Comma 68" xfId="2957" xr:uid="{00000000-0005-0000-0000-0000AE470000}"/>
    <cellStyle name="Comma 68 2" xfId="22691" xr:uid="{00000000-0005-0000-0000-0000AF470000}"/>
    <cellStyle name="Comma 68 2 2" xfId="22692" xr:uid="{00000000-0005-0000-0000-0000B0470000}"/>
    <cellStyle name="Comma 68 2 3" xfId="22693" xr:uid="{00000000-0005-0000-0000-0000B1470000}"/>
    <cellStyle name="Comma 68 2 4" xfId="22694" xr:uid="{00000000-0005-0000-0000-0000B2470000}"/>
    <cellStyle name="Comma 68 3" xfId="22695" xr:uid="{00000000-0005-0000-0000-0000B3470000}"/>
    <cellStyle name="Comma 68 3 2" xfId="22696" xr:uid="{00000000-0005-0000-0000-0000B4470000}"/>
    <cellStyle name="Comma 68 4" xfId="22697" xr:uid="{00000000-0005-0000-0000-0000B5470000}"/>
    <cellStyle name="Comma 68 5" xfId="22698" xr:uid="{00000000-0005-0000-0000-0000B6470000}"/>
    <cellStyle name="Comma 68 6" xfId="22699" xr:uid="{00000000-0005-0000-0000-0000B7470000}"/>
    <cellStyle name="Comma 69" xfId="2958" xr:uid="{00000000-0005-0000-0000-0000B8470000}"/>
    <cellStyle name="Comma 69 2" xfId="22700" xr:uid="{00000000-0005-0000-0000-0000B9470000}"/>
    <cellStyle name="Comma 69 3" xfId="22701" xr:uid="{00000000-0005-0000-0000-0000BA470000}"/>
    <cellStyle name="Comma 69 4" xfId="22702" xr:uid="{00000000-0005-0000-0000-0000BB470000}"/>
    <cellStyle name="Comma 7" xfId="2959" xr:uid="{00000000-0005-0000-0000-0000BC470000}"/>
    <cellStyle name="Comma 7 10" xfId="2960" xr:uid="{00000000-0005-0000-0000-0000BD470000}"/>
    <cellStyle name="Comma 7 10 2" xfId="2961" xr:uid="{00000000-0005-0000-0000-0000BE470000}"/>
    <cellStyle name="Comma 7 10 2 2" xfId="22703" xr:uid="{00000000-0005-0000-0000-0000BF470000}"/>
    <cellStyle name="Comma 7 10 2 2 2" xfId="22704" xr:uid="{00000000-0005-0000-0000-0000C0470000}"/>
    <cellStyle name="Comma 7 10 2 2 3" xfId="22705" xr:uid="{00000000-0005-0000-0000-0000C1470000}"/>
    <cellStyle name="Comma 7 10 2 2 4" xfId="22706" xr:uid="{00000000-0005-0000-0000-0000C2470000}"/>
    <cellStyle name="Comma 7 10 2 3" xfId="22707" xr:uid="{00000000-0005-0000-0000-0000C3470000}"/>
    <cellStyle name="Comma 7 10 2 3 2" xfId="22708" xr:uid="{00000000-0005-0000-0000-0000C4470000}"/>
    <cellStyle name="Comma 7 10 2 4" xfId="22709" xr:uid="{00000000-0005-0000-0000-0000C5470000}"/>
    <cellStyle name="Comma 7 10 2 5" xfId="22710" xr:uid="{00000000-0005-0000-0000-0000C6470000}"/>
    <cellStyle name="Comma 7 10 2 6" xfId="22711" xr:uid="{00000000-0005-0000-0000-0000C7470000}"/>
    <cellStyle name="Comma 7 11" xfId="2962" xr:uid="{00000000-0005-0000-0000-0000C8470000}"/>
    <cellStyle name="Comma 7 11 2" xfId="2963" xr:uid="{00000000-0005-0000-0000-0000C9470000}"/>
    <cellStyle name="Comma 7 11 2 2" xfId="22712" xr:uid="{00000000-0005-0000-0000-0000CA470000}"/>
    <cellStyle name="Comma 7 11 2 2 2" xfId="22713" xr:uid="{00000000-0005-0000-0000-0000CB470000}"/>
    <cellStyle name="Comma 7 11 2 2 3" xfId="22714" xr:uid="{00000000-0005-0000-0000-0000CC470000}"/>
    <cellStyle name="Comma 7 11 2 2 4" xfId="22715" xr:uid="{00000000-0005-0000-0000-0000CD470000}"/>
    <cellStyle name="Comma 7 11 2 3" xfId="22716" xr:uid="{00000000-0005-0000-0000-0000CE470000}"/>
    <cellStyle name="Comma 7 11 2 3 2" xfId="22717" xr:uid="{00000000-0005-0000-0000-0000CF470000}"/>
    <cellStyle name="Comma 7 11 2 4" xfId="22718" xr:uid="{00000000-0005-0000-0000-0000D0470000}"/>
    <cellStyle name="Comma 7 11 2 5" xfId="22719" xr:uid="{00000000-0005-0000-0000-0000D1470000}"/>
    <cellStyle name="Comma 7 11 2 6" xfId="22720" xr:uid="{00000000-0005-0000-0000-0000D2470000}"/>
    <cellStyle name="Comma 7 12" xfId="2964" xr:uid="{00000000-0005-0000-0000-0000D3470000}"/>
    <cellStyle name="Comma 7 12 2" xfId="2965" xr:uid="{00000000-0005-0000-0000-0000D4470000}"/>
    <cellStyle name="Comma 7 12 2 2" xfId="22721" xr:uid="{00000000-0005-0000-0000-0000D5470000}"/>
    <cellStyle name="Comma 7 12 2 2 2" xfId="22722" xr:uid="{00000000-0005-0000-0000-0000D6470000}"/>
    <cellStyle name="Comma 7 12 2 2 3" xfId="22723" xr:uid="{00000000-0005-0000-0000-0000D7470000}"/>
    <cellStyle name="Comma 7 12 2 2 4" xfId="22724" xr:uid="{00000000-0005-0000-0000-0000D8470000}"/>
    <cellStyle name="Comma 7 12 2 3" xfId="22725" xr:uid="{00000000-0005-0000-0000-0000D9470000}"/>
    <cellStyle name="Comma 7 12 2 3 2" xfId="22726" xr:uid="{00000000-0005-0000-0000-0000DA470000}"/>
    <cellStyle name="Comma 7 12 2 4" xfId="22727" xr:uid="{00000000-0005-0000-0000-0000DB470000}"/>
    <cellStyle name="Comma 7 12 2 5" xfId="22728" xr:uid="{00000000-0005-0000-0000-0000DC470000}"/>
    <cellStyle name="Comma 7 12 2 6" xfId="22729" xr:uid="{00000000-0005-0000-0000-0000DD470000}"/>
    <cellStyle name="Comma 7 13" xfId="2966" xr:uid="{00000000-0005-0000-0000-0000DE470000}"/>
    <cellStyle name="Comma 7 13 2" xfId="2967" xr:uid="{00000000-0005-0000-0000-0000DF470000}"/>
    <cellStyle name="Comma 7 13 2 2" xfId="22730" xr:uid="{00000000-0005-0000-0000-0000E0470000}"/>
    <cellStyle name="Comma 7 13 3" xfId="2968" xr:uid="{00000000-0005-0000-0000-0000E1470000}"/>
    <cellStyle name="Comma 7 13 4" xfId="22731" xr:uid="{00000000-0005-0000-0000-0000E2470000}"/>
    <cellStyle name="Comma 7 13 4 2" xfId="22732" xr:uid="{00000000-0005-0000-0000-0000E3470000}"/>
    <cellStyle name="Comma 7 14" xfId="2969" xr:uid="{00000000-0005-0000-0000-0000E4470000}"/>
    <cellStyle name="Comma 7 14 2" xfId="22733" xr:uid="{00000000-0005-0000-0000-0000E5470000}"/>
    <cellStyle name="Comma 7 15" xfId="2970" xr:uid="{00000000-0005-0000-0000-0000E6470000}"/>
    <cellStyle name="Comma 7 15 2" xfId="22734" xr:uid="{00000000-0005-0000-0000-0000E7470000}"/>
    <cellStyle name="Comma 7 16" xfId="2971" xr:uid="{00000000-0005-0000-0000-0000E8470000}"/>
    <cellStyle name="Comma 7 16 2" xfId="2972" xr:uid="{00000000-0005-0000-0000-0000E9470000}"/>
    <cellStyle name="Comma 7 16 2 2" xfId="22735" xr:uid="{00000000-0005-0000-0000-0000EA470000}"/>
    <cellStyle name="Comma 7 16 3" xfId="22736" xr:uid="{00000000-0005-0000-0000-0000EB470000}"/>
    <cellStyle name="Comma 7 16 4" xfId="22737" xr:uid="{00000000-0005-0000-0000-0000EC470000}"/>
    <cellStyle name="Comma 7 17" xfId="2973" xr:uid="{00000000-0005-0000-0000-0000ED470000}"/>
    <cellStyle name="Comma 7 17 2" xfId="2974" xr:uid="{00000000-0005-0000-0000-0000EE470000}"/>
    <cellStyle name="Comma 7 17 2 2" xfId="22738" xr:uid="{00000000-0005-0000-0000-0000EF470000}"/>
    <cellStyle name="Comma 7 17 3" xfId="22739" xr:uid="{00000000-0005-0000-0000-0000F0470000}"/>
    <cellStyle name="Comma 7 18" xfId="2975" xr:uid="{00000000-0005-0000-0000-0000F1470000}"/>
    <cellStyle name="Comma 7 18 2" xfId="2976" xr:uid="{00000000-0005-0000-0000-0000F2470000}"/>
    <cellStyle name="Comma 7 18 2 2" xfId="22740" xr:uid="{00000000-0005-0000-0000-0000F3470000}"/>
    <cellStyle name="Comma 7 18 3" xfId="22741" xr:uid="{00000000-0005-0000-0000-0000F4470000}"/>
    <cellStyle name="Comma 7 19" xfId="2977" xr:uid="{00000000-0005-0000-0000-0000F5470000}"/>
    <cellStyle name="Comma 7 2" xfId="2978" xr:uid="{00000000-0005-0000-0000-0000F6470000}"/>
    <cellStyle name="Comma 7 2 2" xfId="2979" xr:uid="{00000000-0005-0000-0000-0000F7470000}"/>
    <cellStyle name="Comma 7 2 2 2" xfId="22742" xr:uid="{00000000-0005-0000-0000-0000F8470000}"/>
    <cellStyle name="Comma 7 2 2 3" xfId="22743" xr:uid="{00000000-0005-0000-0000-0000F9470000}"/>
    <cellStyle name="Comma 7 2 3" xfId="22744" xr:uid="{00000000-0005-0000-0000-0000FA470000}"/>
    <cellStyle name="Comma 7 2 4" xfId="22745" xr:uid="{00000000-0005-0000-0000-0000FB470000}"/>
    <cellStyle name="Comma 7 20" xfId="2980" xr:uid="{00000000-0005-0000-0000-0000FC470000}"/>
    <cellStyle name="Comma 7 21" xfId="2981" xr:uid="{00000000-0005-0000-0000-0000FD470000}"/>
    <cellStyle name="Comma 7 22" xfId="2982" xr:uid="{00000000-0005-0000-0000-0000FE470000}"/>
    <cellStyle name="Comma 7 23" xfId="2983" xr:uid="{00000000-0005-0000-0000-0000FF470000}"/>
    <cellStyle name="Comma 7 24" xfId="2984" xr:uid="{00000000-0005-0000-0000-000000480000}"/>
    <cellStyle name="Comma 7 25" xfId="2985" xr:uid="{00000000-0005-0000-0000-000001480000}"/>
    <cellStyle name="Comma 7 26" xfId="2986" xr:uid="{00000000-0005-0000-0000-000002480000}"/>
    <cellStyle name="Comma 7 27" xfId="2987" xr:uid="{00000000-0005-0000-0000-000003480000}"/>
    <cellStyle name="Comma 7 28" xfId="2988" xr:uid="{00000000-0005-0000-0000-000004480000}"/>
    <cellStyle name="Comma 7 29" xfId="2989" xr:uid="{00000000-0005-0000-0000-000005480000}"/>
    <cellStyle name="Comma 7 3" xfId="2990" xr:uid="{00000000-0005-0000-0000-000006480000}"/>
    <cellStyle name="Comma 7 3 2" xfId="2991" xr:uid="{00000000-0005-0000-0000-000007480000}"/>
    <cellStyle name="Comma 7 3 2 2" xfId="22746" xr:uid="{00000000-0005-0000-0000-000008480000}"/>
    <cellStyle name="Comma 7 3 2 3" xfId="22747" xr:uid="{00000000-0005-0000-0000-000009480000}"/>
    <cellStyle name="Comma 7 3 3" xfId="22748" xr:uid="{00000000-0005-0000-0000-00000A480000}"/>
    <cellStyle name="Comma 7 3 4" xfId="22749" xr:uid="{00000000-0005-0000-0000-00000B480000}"/>
    <cellStyle name="Comma 7 30" xfId="2992" xr:uid="{00000000-0005-0000-0000-00000C480000}"/>
    <cellStyle name="Comma 7 31" xfId="2993" xr:uid="{00000000-0005-0000-0000-00000D480000}"/>
    <cellStyle name="Comma 7 32" xfId="2994" xr:uid="{00000000-0005-0000-0000-00000E480000}"/>
    <cellStyle name="Comma 7 33" xfId="2995" xr:uid="{00000000-0005-0000-0000-00000F480000}"/>
    <cellStyle name="Comma 7 34" xfId="2996" xr:uid="{00000000-0005-0000-0000-000010480000}"/>
    <cellStyle name="Comma 7 34 2" xfId="22750" xr:uid="{00000000-0005-0000-0000-000011480000}"/>
    <cellStyle name="Comma 7 34 2 2" xfId="22751" xr:uid="{00000000-0005-0000-0000-000012480000}"/>
    <cellStyle name="Comma 7 34 3" xfId="22752" xr:uid="{00000000-0005-0000-0000-000013480000}"/>
    <cellStyle name="Comma 7 35" xfId="22753" xr:uid="{00000000-0005-0000-0000-000014480000}"/>
    <cellStyle name="Comma 7 35 2" xfId="22754" xr:uid="{00000000-0005-0000-0000-000015480000}"/>
    <cellStyle name="Comma 7 36" xfId="22755" xr:uid="{00000000-0005-0000-0000-000016480000}"/>
    <cellStyle name="Comma 7 37" xfId="22756" xr:uid="{00000000-0005-0000-0000-000017480000}"/>
    <cellStyle name="Comma 7 38" xfId="22757" xr:uid="{00000000-0005-0000-0000-000018480000}"/>
    <cellStyle name="Comma 7 39" xfId="22758" xr:uid="{00000000-0005-0000-0000-000019480000}"/>
    <cellStyle name="Comma 7 4" xfId="2997" xr:uid="{00000000-0005-0000-0000-00001A480000}"/>
    <cellStyle name="Comma 7 4 2" xfId="2998" xr:uid="{00000000-0005-0000-0000-00001B480000}"/>
    <cellStyle name="Comma 7 4 2 2" xfId="22759" xr:uid="{00000000-0005-0000-0000-00001C480000}"/>
    <cellStyle name="Comma 7 4 2 3" xfId="22760" xr:uid="{00000000-0005-0000-0000-00001D480000}"/>
    <cellStyle name="Comma 7 4 3" xfId="22761" xr:uid="{00000000-0005-0000-0000-00001E480000}"/>
    <cellStyle name="Comma 7 4 4" xfId="22762" xr:uid="{00000000-0005-0000-0000-00001F480000}"/>
    <cellStyle name="Comma 7 40" xfId="22763" xr:uid="{00000000-0005-0000-0000-000020480000}"/>
    <cellStyle name="Comma 7 41" xfId="22764" xr:uid="{00000000-0005-0000-0000-000021480000}"/>
    <cellStyle name="Comma 7 42" xfId="22765" xr:uid="{00000000-0005-0000-0000-000022480000}"/>
    <cellStyle name="Comma 7 43" xfId="22766" xr:uid="{00000000-0005-0000-0000-000023480000}"/>
    <cellStyle name="Comma 7 44" xfId="22767" xr:uid="{00000000-0005-0000-0000-000024480000}"/>
    <cellStyle name="Comma 7 45" xfId="22768" xr:uid="{00000000-0005-0000-0000-000025480000}"/>
    <cellStyle name="Comma 7 46" xfId="22769" xr:uid="{00000000-0005-0000-0000-000026480000}"/>
    <cellStyle name="Comma 7 47" xfId="22770" xr:uid="{00000000-0005-0000-0000-000027480000}"/>
    <cellStyle name="Comma 7 48" xfId="22771" xr:uid="{00000000-0005-0000-0000-000028480000}"/>
    <cellStyle name="Comma 7 49" xfId="22772" xr:uid="{00000000-0005-0000-0000-000029480000}"/>
    <cellStyle name="Comma 7 5" xfId="2999" xr:uid="{00000000-0005-0000-0000-00002A480000}"/>
    <cellStyle name="Comma 7 5 2" xfId="3000" xr:uid="{00000000-0005-0000-0000-00002B480000}"/>
    <cellStyle name="Comma 7 5 2 2" xfId="22773" xr:uid="{00000000-0005-0000-0000-00002C480000}"/>
    <cellStyle name="Comma 7 5 2 3" xfId="22774" xr:uid="{00000000-0005-0000-0000-00002D480000}"/>
    <cellStyle name="Comma 7 5 3" xfId="22775" xr:uid="{00000000-0005-0000-0000-00002E480000}"/>
    <cellStyle name="Comma 7 5 4" xfId="22776" xr:uid="{00000000-0005-0000-0000-00002F480000}"/>
    <cellStyle name="Comma 7 50" xfId="22777" xr:uid="{00000000-0005-0000-0000-000030480000}"/>
    <cellStyle name="Comma 7 51" xfId="22778" xr:uid="{00000000-0005-0000-0000-000031480000}"/>
    <cellStyle name="Comma 7 52" xfId="22779" xr:uid="{00000000-0005-0000-0000-000032480000}"/>
    <cellStyle name="Comma 7 53" xfId="22780" xr:uid="{00000000-0005-0000-0000-000033480000}"/>
    <cellStyle name="Comma 7 54" xfId="22781" xr:uid="{00000000-0005-0000-0000-000034480000}"/>
    <cellStyle name="Comma 7 55" xfId="22782" xr:uid="{00000000-0005-0000-0000-000035480000}"/>
    <cellStyle name="Comma 7 56" xfId="22783" xr:uid="{00000000-0005-0000-0000-000036480000}"/>
    <cellStyle name="Comma 7 57" xfId="22784" xr:uid="{00000000-0005-0000-0000-000037480000}"/>
    <cellStyle name="Comma 7 58" xfId="22785" xr:uid="{00000000-0005-0000-0000-000038480000}"/>
    <cellStyle name="Comma 7 59" xfId="22786" xr:uid="{00000000-0005-0000-0000-000039480000}"/>
    <cellStyle name="Comma 7 6" xfId="3001" xr:uid="{00000000-0005-0000-0000-00003A480000}"/>
    <cellStyle name="Comma 7 6 2" xfId="3002" xr:uid="{00000000-0005-0000-0000-00003B480000}"/>
    <cellStyle name="Comma 7 6 2 2" xfId="22787" xr:uid="{00000000-0005-0000-0000-00003C480000}"/>
    <cellStyle name="Comma 7 6 2 3" xfId="22788" xr:uid="{00000000-0005-0000-0000-00003D480000}"/>
    <cellStyle name="Comma 7 6 3" xfId="22789" xr:uid="{00000000-0005-0000-0000-00003E480000}"/>
    <cellStyle name="Comma 7 6 4" xfId="22790" xr:uid="{00000000-0005-0000-0000-00003F480000}"/>
    <cellStyle name="Comma 7 60" xfId="22791" xr:uid="{00000000-0005-0000-0000-000040480000}"/>
    <cellStyle name="Comma 7 61" xfId="22792" xr:uid="{00000000-0005-0000-0000-000041480000}"/>
    <cellStyle name="Comma 7 62" xfId="22793" xr:uid="{00000000-0005-0000-0000-000042480000}"/>
    <cellStyle name="Comma 7 63" xfId="22794" xr:uid="{00000000-0005-0000-0000-000043480000}"/>
    <cellStyle name="Comma 7 63 2" xfId="22795" xr:uid="{00000000-0005-0000-0000-000044480000}"/>
    <cellStyle name="Comma 7 64" xfId="22796" xr:uid="{00000000-0005-0000-0000-000045480000}"/>
    <cellStyle name="Comma 7 65" xfId="22797" xr:uid="{00000000-0005-0000-0000-000046480000}"/>
    <cellStyle name="Comma 7 66" xfId="22798" xr:uid="{00000000-0005-0000-0000-000047480000}"/>
    <cellStyle name="Comma 7 67" xfId="22799" xr:uid="{00000000-0005-0000-0000-000048480000}"/>
    <cellStyle name="Comma 7 68" xfId="22800" xr:uid="{00000000-0005-0000-0000-000049480000}"/>
    <cellStyle name="Comma 7 69" xfId="22801" xr:uid="{00000000-0005-0000-0000-00004A480000}"/>
    <cellStyle name="Comma 7 7" xfId="3003" xr:uid="{00000000-0005-0000-0000-00004B480000}"/>
    <cellStyle name="Comma 7 7 2" xfId="3004" xr:uid="{00000000-0005-0000-0000-00004C480000}"/>
    <cellStyle name="Comma 7 7 2 2" xfId="22802" xr:uid="{00000000-0005-0000-0000-00004D480000}"/>
    <cellStyle name="Comma 7 7 2 3" xfId="22803" xr:uid="{00000000-0005-0000-0000-00004E480000}"/>
    <cellStyle name="Comma 7 7 3" xfId="22804" xr:uid="{00000000-0005-0000-0000-00004F480000}"/>
    <cellStyle name="Comma 7 7 4" xfId="22805" xr:uid="{00000000-0005-0000-0000-000050480000}"/>
    <cellStyle name="Comma 7 70" xfId="22806" xr:uid="{00000000-0005-0000-0000-000051480000}"/>
    <cellStyle name="Comma 7 71" xfId="22807" xr:uid="{00000000-0005-0000-0000-000052480000}"/>
    <cellStyle name="Comma 7 72" xfId="22808" xr:uid="{00000000-0005-0000-0000-000053480000}"/>
    <cellStyle name="Comma 7 8" xfId="3005" xr:uid="{00000000-0005-0000-0000-000054480000}"/>
    <cellStyle name="Comma 7 8 2" xfId="3006" xr:uid="{00000000-0005-0000-0000-000055480000}"/>
    <cellStyle name="Comma 7 8 2 2" xfId="22809" xr:uid="{00000000-0005-0000-0000-000056480000}"/>
    <cellStyle name="Comma 7 8 2 3" xfId="22810" xr:uid="{00000000-0005-0000-0000-000057480000}"/>
    <cellStyle name="Comma 7 8 3" xfId="22811" xr:uid="{00000000-0005-0000-0000-000058480000}"/>
    <cellStyle name="Comma 7 8 4" xfId="22812" xr:uid="{00000000-0005-0000-0000-000059480000}"/>
    <cellStyle name="Comma 7 9" xfId="3007" xr:uid="{00000000-0005-0000-0000-00005A480000}"/>
    <cellStyle name="Comma 7 9 2" xfId="3008" xr:uid="{00000000-0005-0000-0000-00005B480000}"/>
    <cellStyle name="Comma 7 9 2 2" xfId="22813" xr:uid="{00000000-0005-0000-0000-00005C480000}"/>
    <cellStyle name="Comma 7 9 2 2 2" xfId="22814" xr:uid="{00000000-0005-0000-0000-00005D480000}"/>
    <cellStyle name="Comma 7 9 2 2 3" xfId="22815" xr:uid="{00000000-0005-0000-0000-00005E480000}"/>
    <cellStyle name="Comma 7 9 2 2 4" xfId="22816" xr:uid="{00000000-0005-0000-0000-00005F480000}"/>
    <cellStyle name="Comma 7 9 2 3" xfId="22817" xr:uid="{00000000-0005-0000-0000-000060480000}"/>
    <cellStyle name="Comma 7 9 2 3 2" xfId="22818" xr:uid="{00000000-0005-0000-0000-000061480000}"/>
    <cellStyle name="Comma 7 9 2 4" xfId="22819" xr:uid="{00000000-0005-0000-0000-000062480000}"/>
    <cellStyle name="Comma 7 9 2 5" xfId="22820" xr:uid="{00000000-0005-0000-0000-000063480000}"/>
    <cellStyle name="Comma 7 9 2 6" xfId="22821" xr:uid="{00000000-0005-0000-0000-000064480000}"/>
    <cellStyle name="Comma 70" xfId="3009" xr:uid="{00000000-0005-0000-0000-000065480000}"/>
    <cellStyle name="Comma 70 2" xfId="22822" xr:uid="{00000000-0005-0000-0000-000066480000}"/>
    <cellStyle name="Comma 70 3" xfId="22823" xr:uid="{00000000-0005-0000-0000-000067480000}"/>
    <cellStyle name="Comma 71" xfId="7" xr:uid="{00000000-0005-0000-0000-000068480000}"/>
    <cellStyle name="Comma 71 2" xfId="22824" xr:uid="{00000000-0005-0000-0000-000069480000}"/>
    <cellStyle name="Comma 71 2 2" xfId="22825" xr:uid="{00000000-0005-0000-0000-00006A480000}"/>
    <cellStyle name="Comma 71 2 3" xfId="22826" xr:uid="{00000000-0005-0000-0000-00006B480000}"/>
    <cellStyle name="Comma 71 2 4" xfId="22827" xr:uid="{00000000-0005-0000-0000-00006C480000}"/>
    <cellStyle name="Comma 71 3" xfId="22828" xr:uid="{00000000-0005-0000-0000-00006D480000}"/>
    <cellStyle name="Comma 71 3 2" xfId="22829" xr:uid="{00000000-0005-0000-0000-00006E480000}"/>
    <cellStyle name="Comma 71 4" xfId="22830" xr:uid="{00000000-0005-0000-0000-00006F480000}"/>
    <cellStyle name="Comma 71 5" xfId="22831" xr:uid="{00000000-0005-0000-0000-000070480000}"/>
    <cellStyle name="Comma 72" xfId="7285" xr:uid="{00000000-0005-0000-0000-000071480000}"/>
    <cellStyle name="Comma 72 2" xfId="22832" xr:uid="{00000000-0005-0000-0000-000072480000}"/>
    <cellStyle name="Comma 72 2 2" xfId="22833" xr:uid="{00000000-0005-0000-0000-000073480000}"/>
    <cellStyle name="Comma 72 3" xfId="22834" xr:uid="{00000000-0005-0000-0000-000074480000}"/>
    <cellStyle name="Comma 72 3 2" xfId="22835" xr:uid="{00000000-0005-0000-0000-000075480000}"/>
    <cellStyle name="Comma 72 4" xfId="22836" xr:uid="{00000000-0005-0000-0000-000076480000}"/>
    <cellStyle name="Comma 73" xfId="7288" xr:uid="{00000000-0005-0000-0000-000077480000}"/>
    <cellStyle name="Comma 73 2" xfId="22837" xr:uid="{00000000-0005-0000-0000-000078480000}"/>
    <cellStyle name="Comma 73 2 2" xfId="22838" xr:uid="{00000000-0005-0000-0000-000079480000}"/>
    <cellStyle name="Comma 73 2 3" xfId="22839" xr:uid="{00000000-0005-0000-0000-00007A480000}"/>
    <cellStyle name="Comma 73 3" xfId="22840" xr:uid="{00000000-0005-0000-0000-00007B480000}"/>
    <cellStyle name="Comma 74" xfId="22841" xr:uid="{00000000-0005-0000-0000-00007C480000}"/>
    <cellStyle name="Comma 74 2" xfId="22842" xr:uid="{00000000-0005-0000-0000-00007D480000}"/>
    <cellStyle name="Comma 74 3" xfId="22843" xr:uid="{00000000-0005-0000-0000-00007E480000}"/>
    <cellStyle name="Comma 75" xfId="22844" xr:uid="{00000000-0005-0000-0000-00007F480000}"/>
    <cellStyle name="Comma 75 2" xfId="22845" xr:uid="{00000000-0005-0000-0000-000080480000}"/>
    <cellStyle name="Comma 76" xfId="22846" xr:uid="{00000000-0005-0000-0000-000081480000}"/>
    <cellStyle name="Comma 76 2" xfId="22847" xr:uid="{00000000-0005-0000-0000-000082480000}"/>
    <cellStyle name="Comma 76 3" xfId="22848" xr:uid="{00000000-0005-0000-0000-000083480000}"/>
    <cellStyle name="Comma 76 4" xfId="22849" xr:uid="{00000000-0005-0000-0000-000084480000}"/>
    <cellStyle name="Comma 77" xfId="22850" xr:uid="{00000000-0005-0000-0000-000085480000}"/>
    <cellStyle name="Comma 77 2" xfId="22851" xr:uid="{00000000-0005-0000-0000-000086480000}"/>
    <cellStyle name="Comma 77 2 2" xfId="22852" xr:uid="{00000000-0005-0000-0000-000087480000}"/>
    <cellStyle name="Comma 77 3" xfId="22853" xr:uid="{00000000-0005-0000-0000-000088480000}"/>
    <cellStyle name="Comma 77 4" xfId="22854" xr:uid="{00000000-0005-0000-0000-000089480000}"/>
    <cellStyle name="Comma 77 5" xfId="22855" xr:uid="{00000000-0005-0000-0000-00008A480000}"/>
    <cellStyle name="Comma 77 6" xfId="22856" xr:uid="{00000000-0005-0000-0000-00008B480000}"/>
    <cellStyle name="Comma 78" xfId="22857" xr:uid="{00000000-0005-0000-0000-00008C480000}"/>
    <cellStyle name="Comma 78 2" xfId="22858" xr:uid="{00000000-0005-0000-0000-00008D480000}"/>
    <cellStyle name="Comma 78 2 2" xfId="22859" xr:uid="{00000000-0005-0000-0000-00008E480000}"/>
    <cellStyle name="Comma 78 3" xfId="22860" xr:uid="{00000000-0005-0000-0000-00008F480000}"/>
    <cellStyle name="Comma 78 4" xfId="22861" xr:uid="{00000000-0005-0000-0000-000090480000}"/>
    <cellStyle name="Comma 78 5" xfId="22862" xr:uid="{00000000-0005-0000-0000-000091480000}"/>
    <cellStyle name="Comma 79" xfId="22863" xr:uid="{00000000-0005-0000-0000-000092480000}"/>
    <cellStyle name="Comma 79 2" xfId="22864" xr:uid="{00000000-0005-0000-0000-000093480000}"/>
    <cellStyle name="Comma 79 3" xfId="22865" xr:uid="{00000000-0005-0000-0000-000094480000}"/>
    <cellStyle name="Comma 8" xfId="3010" xr:uid="{00000000-0005-0000-0000-000095480000}"/>
    <cellStyle name="Comma 8 10" xfId="3011" xr:uid="{00000000-0005-0000-0000-000096480000}"/>
    <cellStyle name="Comma 8 10 2" xfId="3012" xr:uid="{00000000-0005-0000-0000-000097480000}"/>
    <cellStyle name="Comma 8 10 2 2" xfId="22866" xr:uid="{00000000-0005-0000-0000-000098480000}"/>
    <cellStyle name="Comma 8 10 2 2 2" xfId="22867" xr:uid="{00000000-0005-0000-0000-000099480000}"/>
    <cellStyle name="Comma 8 10 2 2 3" xfId="22868" xr:uid="{00000000-0005-0000-0000-00009A480000}"/>
    <cellStyle name="Comma 8 10 2 2 4" xfId="22869" xr:uid="{00000000-0005-0000-0000-00009B480000}"/>
    <cellStyle name="Comma 8 10 2 3" xfId="22870" xr:uid="{00000000-0005-0000-0000-00009C480000}"/>
    <cellStyle name="Comma 8 10 2 3 2" xfId="22871" xr:uid="{00000000-0005-0000-0000-00009D480000}"/>
    <cellStyle name="Comma 8 10 2 4" xfId="22872" xr:uid="{00000000-0005-0000-0000-00009E480000}"/>
    <cellStyle name="Comma 8 10 2 5" xfId="22873" xr:uid="{00000000-0005-0000-0000-00009F480000}"/>
    <cellStyle name="Comma 8 10 2 6" xfId="22874" xr:uid="{00000000-0005-0000-0000-0000A0480000}"/>
    <cellStyle name="Comma 8 11" xfId="3013" xr:uid="{00000000-0005-0000-0000-0000A1480000}"/>
    <cellStyle name="Comma 8 11 2" xfId="3014" xr:uid="{00000000-0005-0000-0000-0000A2480000}"/>
    <cellStyle name="Comma 8 11 2 2" xfId="22875" xr:uid="{00000000-0005-0000-0000-0000A3480000}"/>
    <cellStyle name="Comma 8 11 2 2 2" xfId="22876" xr:uid="{00000000-0005-0000-0000-0000A4480000}"/>
    <cellStyle name="Comma 8 11 2 2 3" xfId="22877" xr:uid="{00000000-0005-0000-0000-0000A5480000}"/>
    <cellStyle name="Comma 8 11 2 2 4" xfId="22878" xr:uid="{00000000-0005-0000-0000-0000A6480000}"/>
    <cellStyle name="Comma 8 11 2 3" xfId="22879" xr:uid="{00000000-0005-0000-0000-0000A7480000}"/>
    <cellStyle name="Comma 8 11 2 3 2" xfId="22880" xr:uid="{00000000-0005-0000-0000-0000A8480000}"/>
    <cellStyle name="Comma 8 11 2 4" xfId="22881" xr:uid="{00000000-0005-0000-0000-0000A9480000}"/>
    <cellStyle name="Comma 8 11 2 5" xfId="22882" xr:uid="{00000000-0005-0000-0000-0000AA480000}"/>
    <cellStyle name="Comma 8 11 2 6" xfId="22883" xr:uid="{00000000-0005-0000-0000-0000AB480000}"/>
    <cellStyle name="Comma 8 12" xfId="3015" xr:uid="{00000000-0005-0000-0000-0000AC480000}"/>
    <cellStyle name="Comma 8 12 2" xfId="3016" xr:uid="{00000000-0005-0000-0000-0000AD480000}"/>
    <cellStyle name="Comma 8 12 2 2" xfId="22884" xr:uid="{00000000-0005-0000-0000-0000AE480000}"/>
    <cellStyle name="Comma 8 12 2 2 2" xfId="22885" xr:uid="{00000000-0005-0000-0000-0000AF480000}"/>
    <cellStyle name="Comma 8 12 2 2 3" xfId="22886" xr:uid="{00000000-0005-0000-0000-0000B0480000}"/>
    <cellStyle name="Comma 8 12 2 2 4" xfId="22887" xr:uid="{00000000-0005-0000-0000-0000B1480000}"/>
    <cellStyle name="Comma 8 12 2 3" xfId="22888" xr:uid="{00000000-0005-0000-0000-0000B2480000}"/>
    <cellStyle name="Comma 8 12 2 3 2" xfId="22889" xr:uid="{00000000-0005-0000-0000-0000B3480000}"/>
    <cellStyle name="Comma 8 12 2 4" xfId="22890" xr:uid="{00000000-0005-0000-0000-0000B4480000}"/>
    <cellStyle name="Comma 8 12 2 5" xfId="22891" xr:uid="{00000000-0005-0000-0000-0000B5480000}"/>
    <cellStyle name="Comma 8 12 2 6" xfId="22892" xr:uid="{00000000-0005-0000-0000-0000B6480000}"/>
    <cellStyle name="Comma 8 13" xfId="3017" xr:uid="{00000000-0005-0000-0000-0000B7480000}"/>
    <cellStyle name="Comma 8 13 2" xfId="3018" xr:uid="{00000000-0005-0000-0000-0000B8480000}"/>
    <cellStyle name="Comma 8 13 2 2" xfId="22893" xr:uid="{00000000-0005-0000-0000-0000B9480000}"/>
    <cellStyle name="Comma 8 13 2 2 2" xfId="22894" xr:uid="{00000000-0005-0000-0000-0000BA480000}"/>
    <cellStyle name="Comma 8 13 2 2 3" xfId="22895" xr:uid="{00000000-0005-0000-0000-0000BB480000}"/>
    <cellStyle name="Comma 8 13 2 2 4" xfId="22896" xr:uid="{00000000-0005-0000-0000-0000BC480000}"/>
    <cellStyle name="Comma 8 13 2 3" xfId="22897" xr:uid="{00000000-0005-0000-0000-0000BD480000}"/>
    <cellStyle name="Comma 8 13 2 3 2" xfId="22898" xr:uid="{00000000-0005-0000-0000-0000BE480000}"/>
    <cellStyle name="Comma 8 13 2 4" xfId="22899" xr:uid="{00000000-0005-0000-0000-0000BF480000}"/>
    <cellStyle name="Comma 8 13 2 5" xfId="22900" xr:uid="{00000000-0005-0000-0000-0000C0480000}"/>
    <cellStyle name="Comma 8 13 2 6" xfId="22901" xr:uid="{00000000-0005-0000-0000-0000C1480000}"/>
    <cellStyle name="Comma 8 14" xfId="3019" xr:uid="{00000000-0005-0000-0000-0000C2480000}"/>
    <cellStyle name="Comma 8 14 2" xfId="3020" xr:uid="{00000000-0005-0000-0000-0000C3480000}"/>
    <cellStyle name="Comma 8 14 2 2" xfId="22902" xr:uid="{00000000-0005-0000-0000-0000C4480000}"/>
    <cellStyle name="Comma 8 14 2 3" xfId="22903" xr:uid="{00000000-0005-0000-0000-0000C5480000}"/>
    <cellStyle name="Comma 8 14 3" xfId="22904" xr:uid="{00000000-0005-0000-0000-0000C6480000}"/>
    <cellStyle name="Comma 8 15" xfId="3021" xr:uid="{00000000-0005-0000-0000-0000C7480000}"/>
    <cellStyle name="Comma 8 15 2" xfId="22905" xr:uid="{00000000-0005-0000-0000-0000C8480000}"/>
    <cellStyle name="Comma 8 16" xfId="3022" xr:uid="{00000000-0005-0000-0000-0000C9480000}"/>
    <cellStyle name="Comma 8 16 2" xfId="22906" xr:uid="{00000000-0005-0000-0000-0000CA480000}"/>
    <cellStyle name="Comma 8 17" xfId="3023" xr:uid="{00000000-0005-0000-0000-0000CB480000}"/>
    <cellStyle name="Comma 8 17 2" xfId="22907" xr:uid="{00000000-0005-0000-0000-0000CC480000}"/>
    <cellStyle name="Comma 8 18" xfId="3024" xr:uid="{00000000-0005-0000-0000-0000CD480000}"/>
    <cellStyle name="Comma 8 19" xfId="3025" xr:uid="{00000000-0005-0000-0000-0000CE480000}"/>
    <cellStyle name="Comma 8 2" xfId="3026" xr:uid="{00000000-0005-0000-0000-0000CF480000}"/>
    <cellStyle name="Comma 8 2 2" xfId="22908" xr:uid="{00000000-0005-0000-0000-0000D0480000}"/>
    <cellStyle name="Comma 8 20" xfId="22909" xr:uid="{00000000-0005-0000-0000-0000D1480000}"/>
    <cellStyle name="Comma 8 20 2" xfId="22910" xr:uid="{00000000-0005-0000-0000-0000D2480000}"/>
    <cellStyle name="Comma 8 20 3" xfId="22911" xr:uid="{00000000-0005-0000-0000-0000D3480000}"/>
    <cellStyle name="Comma 8 21" xfId="22912" xr:uid="{00000000-0005-0000-0000-0000D4480000}"/>
    <cellStyle name="Comma 8 3" xfId="3027" xr:uid="{00000000-0005-0000-0000-0000D5480000}"/>
    <cellStyle name="Comma 8 3 2" xfId="3028" xr:uid="{00000000-0005-0000-0000-0000D6480000}"/>
    <cellStyle name="Comma 8 3 2 2" xfId="22913" xr:uid="{00000000-0005-0000-0000-0000D7480000}"/>
    <cellStyle name="Comma 8 3 2 2 2" xfId="22914" xr:uid="{00000000-0005-0000-0000-0000D8480000}"/>
    <cellStyle name="Comma 8 3 2 2 3" xfId="22915" xr:uid="{00000000-0005-0000-0000-0000D9480000}"/>
    <cellStyle name="Comma 8 3 2 2 4" xfId="22916" xr:uid="{00000000-0005-0000-0000-0000DA480000}"/>
    <cellStyle name="Comma 8 3 2 3" xfId="22917" xr:uid="{00000000-0005-0000-0000-0000DB480000}"/>
    <cellStyle name="Comma 8 3 2 3 2" xfId="22918" xr:uid="{00000000-0005-0000-0000-0000DC480000}"/>
    <cellStyle name="Comma 8 3 2 4" xfId="22919" xr:uid="{00000000-0005-0000-0000-0000DD480000}"/>
    <cellStyle name="Comma 8 3 2 5" xfId="22920" xr:uid="{00000000-0005-0000-0000-0000DE480000}"/>
    <cellStyle name="Comma 8 3 2 6" xfId="22921" xr:uid="{00000000-0005-0000-0000-0000DF480000}"/>
    <cellStyle name="Comma 8 4" xfId="3029" xr:uid="{00000000-0005-0000-0000-0000E0480000}"/>
    <cellStyle name="Comma 8 4 2" xfId="3030" xr:uid="{00000000-0005-0000-0000-0000E1480000}"/>
    <cellStyle name="Comma 8 4 2 2" xfId="22922" xr:uid="{00000000-0005-0000-0000-0000E2480000}"/>
    <cellStyle name="Comma 8 4 2 2 2" xfId="22923" xr:uid="{00000000-0005-0000-0000-0000E3480000}"/>
    <cellStyle name="Comma 8 4 2 2 3" xfId="22924" xr:uid="{00000000-0005-0000-0000-0000E4480000}"/>
    <cellStyle name="Comma 8 4 2 2 4" xfId="22925" xr:uid="{00000000-0005-0000-0000-0000E5480000}"/>
    <cellStyle name="Comma 8 4 2 3" xfId="22926" xr:uid="{00000000-0005-0000-0000-0000E6480000}"/>
    <cellStyle name="Comma 8 4 2 3 2" xfId="22927" xr:uid="{00000000-0005-0000-0000-0000E7480000}"/>
    <cellStyle name="Comma 8 4 2 4" xfId="22928" xr:uid="{00000000-0005-0000-0000-0000E8480000}"/>
    <cellStyle name="Comma 8 4 2 5" xfId="22929" xr:uid="{00000000-0005-0000-0000-0000E9480000}"/>
    <cellStyle name="Comma 8 4 2 6" xfId="22930" xr:uid="{00000000-0005-0000-0000-0000EA480000}"/>
    <cellStyle name="Comma 8 5" xfId="3031" xr:uid="{00000000-0005-0000-0000-0000EB480000}"/>
    <cellStyle name="Comma 8 5 2" xfId="3032" xr:uid="{00000000-0005-0000-0000-0000EC480000}"/>
    <cellStyle name="Comma 8 5 2 2" xfId="22931" xr:uid="{00000000-0005-0000-0000-0000ED480000}"/>
    <cellStyle name="Comma 8 5 2 2 2" xfId="22932" xr:uid="{00000000-0005-0000-0000-0000EE480000}"/>
    <cellStyle name="Comma 8 5 2 2 3" xfId="22933" xr:uid="{00000000-0005-0000-0000-0000EF480000}"/>
    <cellStyle name="Comma 8 5 2 2 4" xfId="22934" xr:uid="{00000000-0005-0000-0000-0000F0480000}"/>
    <cellStyle name="Comma 8 5 2 3" xfId="22935" xr:uid="{00000000-0005-0000-0000-0000F1480000}"/>
    <cellStyle name="Comma 8 5 2 3 2" xfId="22936" xr:uid="{00000000-0005-0000-0000-0000F2480000}"/>
    <cellStyle name="Comma 8 5 2 4" xfId="22937" xr:uid="{00000000-0005-0000-0000-0000F3480000}"/>
    <cellStyle name="Comma 8 5 2 5" xfId="22938" xr:uid="{00000000-0005-0000-0000-0000F4480000}"/>
    <cellStyle name="Comma 8 5 2 6" xfId="22939" xr:uid="{00000000-0005-0000-0000-0000F5480000}"/>
    <cellStyle name="Comma 8 6" xfId="3033" xr:uid="{00000000-0005-0000-0000-0000F6480000}"/>
    <cellStyle name="Comma 8 6 2" xfId="3034" xr:uid="{00000000-0005-0000-0000-0000F7480000}"/>
    <cellStyle name="Comma 8 6 2 2" xfId="22940" xr:uid="{00000000-0005-0000-0000-0000F8480000}"/>
    <cellStyle name="Comma 8 6 2 2 2" xfId="22941" xr:uid="{00000000-0005-0000-0000-0000F9480000}"/>
    <cellStyle name="Comma 8 6 2 2 3" xfId="22942" xr:uid="{00000000-0005-0000-0000-0000FA480000}"/>
    <cellStyle name="Comma 8 6 2 2 4" xfId="22943" xr:uid="{00000000-0005-0000-0000-0000FB480000}"/>
    <cellStyle name="Comma 8 6 2 3" xfId="22944" xr:uid="{00000000-0005-0000-0000-0000FC480000}"/>
    <cellStyle name="Comma 8 6 2 3 2" xfId="22945" xr:uid="{00000000-0005-0000-0000-0000FD480000}"/>
    <cellStyle name="Comma 8 6 2 4" xfId="22946" xr:uid="{00000000-0005-0000-0000-0000FE480000}"/>
    <cellStyle name="Comma 8 6 2 5" xfId="22947" xr:uid="{00000000-0005-0000-0000-0000FF480000}"/>
    <cellStyle name="Comma 8 6 2 6" xfId="22948" xr:uid="{00000000-0005-0000-0000-000000490000}"/>
    <cellStyle name="Comma 8 7" xfId="3035" xr:uid="{00000000-0005-0000-0000-000001490000}"/>
    <cellStyle name="Comma 8 7 2" xfId="3036" xr:uid="{00000000-0005-0000-0000-000002490000}"/>
    <cellStyle name="Comma 8 7 2 2" xfId="22949" xr:uid="{00000000-0005-0000-0000-000003490000}"/>
    <cellStyle name="Comma 8 7 2 2 2" xfId="22950" xr:uid="{00000000-0005-0000-0000-000004490000}"/>
    <cellStyle name="Comma 8 7 2 2 3" xfId="22951" xr:uid="{00000000-0005-0000-0000-000005490000}"/>
    <cellStyle name="Comma 8 7 2 2 4" xfId="22952" xr:uid="{00000000-0005-0000-0000-000006490000}"/>
    <cellStyle name="Comma 8 7 2 3" xfId="22953" xr:uid="{00000000-0005-0000-0000-000007490000}"/>
    <cellStyle name="Comma 8 7 2 3 2" xfId="22954" xr:uid="{00000000-0005-0000-0000-000008490000}"/>
    <cellStyle name="Comma 8 7 2 4" xfId="22955" xr:uid="{00000000-0005-0000-0000-000009490000}"/>
    <cellStyle name="Comma 8 7 2 5" xfId="22956" xr:uid="{00000000-0005-0000-0000-00000A490000}"/>
    <cellStyle name="Comma 8 7 2 6" xfId="22957" xr:uid="{00000000-0005-0000-0000-00000B490000}"/>
    <cellStyle name="Comma 8 8" xfId="3037" xr:uid="{00000000-0005-0000-0000-00000C490000}"/>
    <cellStyle name="Comma 8 8 2" xfId="3038" xr:uid="{00000000-0005-0000-0000-00000D490000}"/>
    <cellStyle name="Comma 8 8 2 2" xfId="22958" xr:uid="{00000000-0005-0000-0000-00000E490000}"/>
    <cellStyle name="Comma 8 8 2 2 2" xfId="22959" xr:uid="{00000000-0005-0000-0000-00000F490000}"/>
    <cellStyle name="Comma 8 8 2 2 3" xfId="22960" xr:uid="{00000000-0005-0000-0000-000010490000}"/>
    <cellStyle name="Comma 8 8 2 2 4" xfId="22961" xr:uid="{00000000-0005-0000-0000-000011490000}"/>
    <cellStyle name="Comma 8 8 2 3" xfId="22962" xr:uid="{00000000-0005-0000-0000-000012490000}"/>
    <cellStyle name="Comma 8 8 2 3 2" xfId="22963" xr:uid="{00000000-0005-0000-0000-000013490000}"/>
    <cellStyle name="Comma 8 8 2 4" xfId="22964" xr:uid="{00000000-0005-0000-0000-000014490000}"/>
    <cellStyle name="Comma 8 8 2 5" xfId="22965" xr:uid="{00000000-0005-0000-0000-000015490000}"/>
    <cellStyle name="Comma 8 8 2 6" xfId="22966" xr:uid="{00000000-0005-0000-0000-000016490000}"/>
    <cellStyle name="Comma 8 9" xfId="3039" xr:uid="{00000000-0005-0000-0000-000017490000}"/>
    <cellStyle name="Comma 8 9 2" xfId="3040" xr:uid="{00000000-0005-0000-0000-000018490000}"/>
    <cellStyle name="Comma 8 9 2 2" xfId="22967" xr:uid="{00000000-0005-0000-0000-000019490000}"/>
    <cellStyle name="Comma 8 9 2 2 2" xfId="22968" xr:uid="{00000000-0005-0000-0000-00001A490000}"/>
    <cellStyle name="Comma 8 9 2 2 3" xfId="22969" xr:uid="{00000000-0005-0000-0000-00001B490000}"/>
    <cellStyle name="Comma 8 9 2 2 4" xfId="22970" xr:uid="{00000000-0005-0000-0000-00001C490000}"/>
    <cellStyle name="Comma 8 9 2 3" xfId="22971" xr:uid="{00000000-0005-0000-0000-00001D490000}"/>
    <cellStyle name="Comma 8 9 2 3 2" xfId="22972" xr:uid="{00000000-0005-0000-0000-00001E490000}"/>
    <cellStyle name="Comma 8 9 2 4" xfId="22973" xr:uid="{00000000-0005-0000-0000-00001F490000}"/>
    <cellStyle name="Comma 8 9 2 5" xfId="22974" xr:uid="{00000000-0005-0000-0000-000020490000}"/>
    <cellStyle name="Comma 8 9 2 6" xfId="22975" xr:uid="{00000000-0005-0000-0000-000021490000}"/>
    <cellStyle name="Comma 80" xfId="22976" xr:uid="{00000000-0005-0000-0000-000022490000}"/>
    <cellStyle name="Comma 80 2" xfId="22977" xr:uid="{00000000-0005-0000-0000-000023490000}"/>
    <cellStyle name="Comma 80 3" xfId="22978" xr:uid="{00000000-0005-0000-0000-000024490000}"/>
    <cellStyle name="Comma 81" xfId="22979" xr:uid="{00000000-0005-0000-0000-000025490000}"/>
    <cellStyle name="Comma 81 2" xfId="22980" xr:uid="{00000000-0005-0000-0000-000026490000}"/>
    <cellStyle name="Comma 81 3" xfId="22981" xr:uid="{00000000-0005-0000-0000-000027490000}"/>
    <cellStyle name="Comma 82" xfId="22982" xr:uid="{00000000-0005-0000-0000-000028490000}"/>
    <cellStyle name="Comma 82 2" xfId="22983" xr:uid="{00000000-0005-0000-0000-000029490000}"/>
    <cellStyle name="Comma 82 3" xfId="22984" xr:uid="{00000000-0005-0000-0000-00002A490000}"/>
    <cellStyle name="Comma 83" xfId="22985" xr:uid="{00000000-0005-0000-0000-00002B490000}"/>
    <cellStyle name="Comma 83 2" xfId="22986" xr:uid="{00000000-0005-0000-0000-00002C490000}"/>
    <cellStyle name="Comma 83 3" xfId="22987" xr:uid="{00000000-0005-0000-0000-00002D490000}"/>
    <cellStyle name="Comma 84" xfId="22988" xr:uid="{00000000-0005-0000-0000-00002E490000}"/>
    <cellStyle name="Comma 84 2" xfId="22989" xr:uid="{00000000-0005-0000-0000-00002F490000}"/>
    <cellStyle name="Comma 84 3" xfId="22990" xr:uid="{00000000-0005-0000-0000-000030490000}"/>
    <cellStyle name="Comma 85" xfId="22991" xr:uid="{00000000-0005-0000-0000-000031490000}"/>
    <cellStyle name="Comma 85 2" xfId="22992" xr:uid="{00000000-0005-0000-0000-000032490000}"/>
    <cellStyle name="Comma 85 3" xfId="22993" xr:uid="{00000000-0005-0000-0000-000033490000}"/>
    <cellStyle name="Comma 86" xfId="22994" xr:uid="{00000000-0005-0000-0000-000034490000}"/>
    <cellStyle name="Comma 86 2" xfId="22995" xr:uid="{00000000-0005-0000-0000-000035490000}"/>
    <cellStyle name="Comma 86 3" xfId="22996" xr:uid="{00000000-0005-0000-0000-000036490000}"/>
    <cellStyle name="Comma 87" xfId="22997" xr:uid="{00000000-0005-0000-0000-000037490000}"/>
    <cellStyle name="Comma 87 2" xfId="22998" xr:uid="{00000000-0005-0000-0000-000038490000}"/>
    <cellStyle name="Comma 87 3" xfId="22999" xr:uid="{00000000-0005-0000-0000-000039490000}"/>
    <cellStyle name="Comma 88" xfId="23000" xr:uid="{00000000-0005-0000-0000-00003A490000}"/>
    <cellStyle name="Comma 88 2" xfId="23001" xr:uid="{00000000-0005-0000-0000-00003B490000}"/>
    <cellStyle name="Comma 88 3" xfId="23002" xr:uid="{00000000-0005-0000-0000-00003C490000}"/>
    <cellStyle name="Comma 89" xfId="23003" xr:uid="{00000000-0005-0000-0000-00003D490000}"/>
    <cellStyle name="Comma 89 2" xfId="23004" xr:uid="{00000000-0005-0000-0000-00003E490000}"/>
    <cellStyle name="Comma 9" xfId="3041" xr:uid="{00000000-0005-0000-0000-00003F490000}"/>
    <cellStyle name="Comma 9 10" xfId="3042" xr:uid="{00000000-0005-0000-0000-000040490000}"/>
    <cellStyle name="Comma 9 10 2" xfId="3043" xr:uid="{00000000-0005-0000-0000-000041490000}"/>
    <cellStyle name="Comma 9 10 2 2" xfId="23005" xr:uid="{00000000-0005-0000-0000-000042490000}"/>
    <cellStyle name="Comma 9 10 2 2 2" xfId="23006" xr:uid="{00000000-0005-0000-0000-000043490000}"/>
    <cellStyle name="Comma 9 10 2 2 3" xfId="23007" xr:uid="{00000000-0005-0000-0000-000044490000}"/>
    <cellStyle name="Comma 9 10 2 2 4" xfId="23008" xr:uid="{00000000-0005-0000-0000-000045490000}"/>
    <cellStyle name="Comma 9 10 2 3" xfId="23009" xr:uid="{00000000-0005-0000-0000-000046490000}"/>
    <cellStyle name="Comma 9 10 2 3 2" xfId="23010" xr:uid="{00000000-0005-0000-0000-000047490000}"/>
    <cellStyle name="Comma 9 10 2 4" xfId="23011" xr:uid="{00000000-0005-0000-0000-000048490000}"/>
    <cellStyle name="Comma 9 10 2 5" xfId="23012" xr:uid="{00000000-0005-0000-0000-000049490000}"/>
    <cellStyle name="Comma 9 10 2 6" xfId="23013" xr:uid="{00000000-0005-0000-0000-00004A490000}"/>
    <cellStyle name="Comma 9 11" xfId="3044" xr:uid="{00000000-0005-0000-0000-00004B490000}"/>
    <cellStyle name="Comma 9 11 2" xfId="3045" xr:uid="{00000000-0005-0000-0000-00004C490000}"/>
    <cellStyle name="Comma 9 11 2 2" xfId="23014" xr:uid="{00000000-0005-0000-0000-00004D490000}"/>
    <cellStyle name="Comma 9 11 2 2 2" xfId="23015" xr:uid="{00000000-0005-0000-0000-00004E490000}"/>
    <cellStyle name="Comma 9 11 2 2 3" xfId="23016" xr:uid="{00000000-0005-0000-0000-00004F490000}"/>
    <cellStyle name="Comma 9 11 2 2 4" xfId="23017" xr:uid="{00000000-0005-0000-0000-000050490000}"/>
    <cellStyle name="Comma 9 11 2 3" xfId="23018" xr:uid="{00000000-0005-0000-0000-000051490000}"/>
    <cellStyle name="Comma 9 11 2 3 2" xfId="23019" xr:uid="{00000000-0005-0000-0000-000052490000}"/>
    <cellStyle name="Comma 9 11 2 4" xfId="23020" xr:uid="{00000000-0005-0000-0000-000053490000}"/>
    <cellStyle name="Comma 9 11 2 5" xfId="23021" xr:uid="{00000000-0005-0000-0000-000054490000}"/>
    <cellStyle name="Comma 9 11 2 6" xfId="23022" xr:uid="{00000000-0005-0000-0000-000055490000}"/>
    <cellStyle name="Comma 9 12" xfId="3046" xr:uid="{00000000-0005-0000-0000-000056490000}"/>
    <cellStyle name="Comma 9 12 2" xfId="3047" xr:uid="{00000000-0005-0000-0000-000057490000}"/>
    <cellStyle name="Comma 9 12 2 2" xfId="23023" xr:uid="{00000000-0005-0000-0000-000058490000}"/>
    <cellStyle name="Comma 9 12 2 2 2" xfId="23024" xr:uid="{00000000-0005-0000-0000-000059490000}"/>
    <cellStyle name="Comma 9 12 2 2 3" xfId="23025" xr:uid="{00000000-0005-0000-0000-00005A490000}"/>
    <cellStyle name="Comma 9 12 2 2 4" xfId="23026" xr:uid="{00000000-0005-0000-0000-00005B490000}"/>
    <cellStyle name="Comma 9 12 2 3" xfId="23027" xr:uid="{00000000-0005-0000-0000-00005C490000}"/>
    <cellStyle name="Comma 9 12 2 3 2" xfId="23028" xr:uid="{00000000-0005-0000-0000-00005D490000}"/>
    <cellStyle name="Comma 9 12 2 4" xfId="23029" xr:uid="{00000000-0005-0000-0000-00005E490000}"/>
    <cellStyle name="Comma 9 12 2 5" xfId="23030" xr:uid="{00000000-0005-0000-0000-00005F490000}"/>
    <cellStyle name="Comma 9 12 2 6" xfId="23031" xr:uid="{00000000-0005-0000-0000-000060490000}"/>
    <cellStyle name="Comma 9 13" xfId="3048" xr:uid="{00000000-0005-0000-0000-000061490000}"/>
    <cellStyle name="Comma 9 13 2" xfId="3049" xr:uid="{00000000-0005-0000-0000-000062490000}"/>
    <cellStyle name="Comma 9 13 2 2" xfId="23032" xr:uid="{00000000-0005-0000-0000-000063490000}"/>
    <cellStyle name="Comma 9 13 2 2 2" xfId="23033" xr:uid="{00000000-0005-0000-0000-000064490000}"/>
    <cellStyle name="Comma 9 13 2 2 3" xfId="23034" xr:uid="{00000000-0005-0000-0000-000065490000}"/>
    <cellStyle name="Comma 9 13 2 2 4" xfId="23035" xr:uid="{00000000-0005-0000-0000-000066490000}"/>
    <cellStyle name="Comma 9 13 2 3" xfId="23036" xr:uid="{00000000-0005-0000-0000-000067490000}"/>
    <cellStyle name="Comma 9 13 2 3 2" xfId="23037" xr:uid="{00000000-0005-0000-0000-000068490000}"/>
    <cellStyle name="Comma 9 13 2 4" xfId="23038" xr:uid="{00000000-0005-0000-0000-000069490000}"/>
    <cellStyle name="Comma 9 13 2 5" xfId="23039" xr:uid="{00000000-0005-0000-0000-00006A490000}"/>
    <cellStyle name="Comma 9 13 2 6" xfId="23040" xr:uid="{00000000-0005-0000-0000-00006B490000}"/>
    <cellStyle name="Comma 9 14" xfId="3050" xr:uid="{00000000-0005-0000-0000-00006C490000}"/>
    <cellStyle name="Comma 9 14 2" xfId="3051" xr:uid="{00000000-0005-0000-0000-00006D490000}"/>
    <cellStyle name="Comma 9 14 2 2" xfId="23041" xr:uid="{00000000-0005-0000-0000-00006E490000}"/>
    <cellStyle name="Comma 9 14 2 2 2" xfId="23042" xr:uid="{00000000-0005-0000-0000-00006F490000}"/>
    <cellStyle name="Comma 9 14 2 2 3" xfId="23043" xr:uid="{00000000-0005-0000-0000-000070490000}"/>
    <cellStyle name="Comma 9 14 2 2 4" xfId="23044" xr:uid="{00000000-0005-0000-0000-000071490000}"/>
    <cellStyle name="Comma 9 14 2 3" xfId="23045" xr:uid="{00000000-0005-0000-0000-000072490000}"/>
    <cellStyle name="Comma 9 14 2 3 2" xfId="23046" xr:uid="{00000000-0005-0000-0000-000073490000}"/>
    <cellStyle name="Comma 9 14 2 4" xfId="23047" xr:uid="{00000000-0005-0000-0000-000074490000}"/>
    <cellStyle name="Comma 9 14 2 5" xfId="23048" xr:uid="{00000000-0005-0000-0000-000075490000}"/>
    <cellStyle name="Comma 9 14 2 6" xfId="23049" xr:uid="{00000000-0005-0000-0000-000076490000}"/>
    <cellStyle name="Comma 9 15" xfId="3052" xr:uid="{00000000-0005-0000-0000-000077490000}"/>
    <cellStyle name="Comma 9 15 2" xfId="3053" xr:uid="{00000000-0005-0000-0000-000078490000}"/>
    <cellStyle name="Comma 9 15 2 2" xfId="23050" xr:uid="{00000000-0005-0000-0000-000079490000}"/>
    <cellStyle name="Comma 9 15 2 2 2" xfId="23051" xr:uid="{00000000-0005-0000-0000-00007A490000}"/>
    <cellStyle name="Comma 9 15 2 2 3" xfId="23052" xr:uid="{00000000-0005-0000-0000-00007B490000}"/>
    <cellStyle name="Comma 9 15 2 2 4" xfId="23053" xr:uid="{00000000-0005-0000-0000-00007C490000}"/>
    <cellStyle name="Comma 9 15 2 3" xfId="23054" xr:uid="{00000000-0005-0000-0000-00007D490000}"/>
    <cellStyle name="Comma 9 15 2 3 2" xfId="23055" xr:uid="{00000000-0005-0000-0000-00007E490000}"/>
    <cellStyle name="Comma 9 15 2 4" xfId="23056" xr:uid="{00000000-0005-0000-0000-00007F490000}"/>
    <cellStyle name="Comma 9 15 2 5" xfId="23057" xr:uid="{00000000-0005-0000-0000-000080490000}"/>
    <cellStyle name="Comma 9 15 2 6" xfId="23058" xr:uid="{00000000-0005-0000-0000-000081490000}"/>
    <cellStyle name="Comma 9 16" xfId="3054" xr:uid="{00000000-0005-0000-0000-000082490000}"/>
    <cellStyle name="Comma 9 16 2" xfId="3055" xr:uid="{00000000-0005-0000-0000-000083490000}"/>
    <cellStyle name="Comma 9 16 2 2" xfId="23059" xr:uid="{00000000-0005-0000-0000-000084490000}"/>
    <cellStyle name="Comma 9 16 2 2 2" xfId="23060" xr:uid="{00000000-0005-0000-0000-000085490000}"/>
    <cellStyle name="Comma 9 16 2 2 3" xfId="23061" xr:uid="{00000000-0005-0000-0000-000086490000}"/>
    <cellStyle name="Comma 9 16 2 2 4" xfId="23062" xr:uid="{00000000-0005-0000-0000-000087490000}"/>
    <cellStyle name="Comma 9 16 2 3" xfId="23063" xr:uid="{00000000-0005-0000-0000-000088490000}"/>
    <cellStyle name="Comma 9 16 2 3 2" xfId="23064" xr:uid="{00000000-0005-0000-0000-000089490000}"/>
    <cellStyle name="Comma 9 16 2 4" xfId="23065" xr:uid="{00000000-0005-0000-0000-00008A490000}"/>
    <cellStyle name="Comma 9 16 2 5" xfId="23066" xr:uid="{00000000-0005-0000-0000-00008B490000}"/>
    <cellStyle name="Comma 9 16 2 6" xfId="23067" xr:uid="{00000000-0005-0000-0000-00008C490000}"/>
    <cellStyle name="Comma 9 17" xfId="3056" xr:uid="{00000000-0005-0000-0000-00008D490000}"/>
    <cellStyle name="Comma 9 17 2" xfId="3057" xr:uid="{00000000-0005-0000-0000-00008E490000}"/>
    <cellStyle name="Comma 9 17 2 2" xfId="23068" xr:uid="{00000000-0005-0000-0000-00008F490000}"/>
    <cellStyle name="Comma 9 17 2 2 2" xfId="23069" xr:uid="{00000000-0005-0000-0000-000090490000}"/>
    <cellStyle name="Comma 9 17 2 2 3" xfId="23070" xr:uid="{00000000-0005-0000-0000-000091490000}"/>
    <cellStyle name="Comma 9 17 2 2 4" xfId="23071" xr:uid="{00000000-0005-0000-0000-000092490000}"/>
    <cellStyle name="Comma 9 17 2 3" xfId="23072" xr:uid="{00000000-0005-0000-0000-000093490000}"/>
    <cellStyle name="Comma 9 17 2 3 2" xfId="23073" xr:uid="{00000000-0005-0000-0000-000094490000}"/>
    <cellStyle name="Comma 9 17 2 4" xfId="23074" xr:uid="{00000000-0005-0000-0000-000095490000}"/>
    <cellStyle name="Comma 9 17 2 5" xfId="23075" xr:uid="{00000000-0005-0000-0000-000096490000}"/>
    <cellStyle name="Comma 9 17 2 6" xfId="23076" xr:uid="{00000000-0005-0000-0000-000097490000}"/>
    <cellStyle name="Comma 9 18" xfId="3058" xr:uid="{00000000-0005-0000-0000-000098490000}"/>
    <cellStyle name="Comma 9 18 2" xfId="3059" xr:uid="{00000000-0005-0000-0000-000099490000}"/>
    <cellStyle name="Comma 9 18 2 2" xfId="23077" xr:uid="{00000000-0005-0000-0000-00009A490000}"/>
    <cellStyle name="Comma 9 18 2 2 2" xfId="23078" xr:uid="{00000000-0005-0000-0000-00009B490000}"/>
    <cellStyle name="Comma 9 18 2 2 3" xfId="23079" xr:uid="{00000000-0005-0000-0000-00009C490000}"/>
    <cellStyle name="Comma 9 18 2 2 4" xfId="23080" xr:uid="{00000000-0005-0000-0000-00009D490000}"/>
    <cellStyle name="Comma 9 18 2 3" xfId="23081" xr:uid="{00000000-0005-0000-0000-00009E490000}"/>
    <cellStyle name="Comma 9 18 2 3 2" xfId="23082" xr:uid="{00000000-0005-0000-0000-00009F490000}"/>
    <cellStyle name="Comma 9 18 2 4" xfId="23083" xr:uid="{00000000-0005-0000-0000-0000A0490000}"/>
    <cellStyle name="Comma 9 18 2 5" xfId="23084" xr:uid="{00000000-0005-0000-0000-0000A1490000}"/>
    <cellStyle name="Comma 9 18 2 6" xfId="23085" xr:uid="{00000000-0005-0000-0000-0000A2490000}"/>
    <cellStyle name="Comma 9 19" xfId="3060" xr:uid="{00000000-0005-0000-0000-0000A3490000}"/>
    <cellStyle name="Comma 9 19 2" xfId="3061" xr:uid="{00000000-0005-0000-0000-0000A4490000}"/>
    <cellStyle name="Comma 9 19 2 2" xfId="23086" xr:uid="{00000000-0005-0000-0000-0000A5490000}"/>
    <cellStyle name="Comma 9 19 2 2 2" xfId="23087" xr:uid="{00000000-0005-0000-0000-0000A6490000}"/>
    <cellStyle name="Comma 9 19 2 2 3" xfId="23088" xr:uid="{00000000-0005-0000-0000-0000A7490000}"/>
    <cellStyle name="Comma 9 19 2 2 4" xfId="23089" xr:uid="{00000000-0005-0000-0000-0000A8490000}"/>
    <cellStyle name="Comma 9 19 2 3" xfId="23090" xr:uid="{00000000-0005-0000-0000-0000A9490000}"/>
    <cellStyle name="Comma 9 19 2 3 2" xfId="23091" xr:uid="{00000000-0005-0000-0000-0000AA490000}"/>
    <cellStyle name="Comma 9 19 2 4" xfId="23092" xr:uid="{00000000-0005-0000-0000-0000AB490000}"/>
    <cellStyle name="Comma 9 19 2 5" xfId="23093" xr:uid="{00000000-0005-0000-0000-0000AC490000}"/>
    <cellStyle name="Comma 9 19 2 6" xfId="23094" xr:uid="{00000000-0005-0000-0000-0000AD490000}"/>
    <cellStyle name="Comma 9 2" xfId="3062" xr:uid="{00000000-0005-0000-0000-0000AE490000}"/>
    <cellStyle name="Comma 9 2 2" xfId="3063" xr:uid="{00000000-0005-0000-0000-0000AF490000}"/>
    <cellStyle name="Comma 9 2 2 2" xfId="23095" xr:uid="{00000000-0005-0000-0000-0000B0490000}"/>
    <cellStyle name="Comma 9 2 3" xfId="23096" xr:uid="{00000000-0005-0000-0000-0000B1490000}"/>
    <cellStyle name="Comma 9 2 4" xfId="23097" xr:uid="{00000000-0005-0000-0000-0000B2490000}"/>
    <cellStyle name="Comma 9 20" xfId="3064" xr:uid="{00000000-0005-0000-0000-0000B3490000}"/>
    <cellStyle name="Comma 9 20 2" xfId="23098" xr:uid="{00000000-0005-0000-0000-0000B4490000}"/>
    <cellStyle name="Comma 9 20 2 2" xfId="23099" xr:uid="{00000000-0005-0000-0000-0000B5490000}"/>
    <cellStyle name="Comma 9 20 3" xfId="23100" xr:uid="{00000000-0005-0000-0000-0000B6490000}"/>
    <cellStyle name="Comma 9 20 3 2" xfId="23101" xr:uid="{00000000-0005-0000-0000-0000B7490000}"/>
    <cellStyle name="Comma 9 21" xfId="3065" xr:uid="{00000000-0005-0000-0000-0000B8490000}"/>
    <cellStyle name="Comma 9 22" xfId="3066" xr:uid="{00000000-0005-0000-0000-0000B9490000}"/>
    <cellStyle name="Comma 9 23" xfId="3067" xr:uid="{00000000-0005-0000-0000-0000BA490000}"/>
    <cellStyle name="Comma 9 24" xfId="3068" xr:uid="{00000000-0005-0000-0000-0000BB490000}"/>
    <cellStyle name="Comma 9 25" xfId="23102" xr:uid="{00000000-0005-0000-0000-0000BC490000}"/>
    <cellStyle name="Comma 9 3" xfId="3069" xr:uid="{00000000-0005-0000-0000-0000BD490000}"/>
    <cellStyle name="Comma 9 3 2" xfId="3070" xr:uid="{00000000-0005-0000-0000-0000BE490000}"/>
    <cellStyle name="Comma 9 3 2 2" xfId="23103" xr:uid="{00000000-0005-0000-0000-0000BF490000}"/>
    <cellStyle name="Comma 9 3 3" xfId="23104" xr:uid="{00000000-0005-0000-0000-0000C0490000}"/>
    <cellStyle name="Comma 9 3 4" xfId="23105" xr:uid="{00000000-0005-0000-0000-0000C1490000}"/>
    <cellStyle name="Comma 9 4" xfId="3071" xr:uid="{00000000-0005-0000-0000-0000C2490000}"/>
    <cellStyle name="Comma 9 4 2" xfId="3072" xr:uid="{00000000-0005-0000-0000-0000C3490000}"/>
    <cellStyle name="Comma 9 4 2 2" xfId="23106" xr:uid="{00000000-0005-0000-0000-0000C4490000}"/>
    <cellStyle name="Comma 9 4 3" xfId="23107" xr:uid="{00000000-0005-0000-0000-0000C5490000}"/>
    <cellStyle name="Comma 9 4 4" xfId="23108" xr:uid="{00000000-0005-0000-0000-0000C6490000}"/>
    <cellStyle name="Comma 9 5" xfId="3073" xr:uid="{00000000-0005-0000-0000-0000C7490000}"/>
    <cellStyle name="Comma 9 5 2" xfId="3074" xr:uid="{00000000-0005-0000-0000-0000C8490000}"/>
    <cellStyle name="Comma 9 5 2 2" xfId="23109" xr:uid="{00000000-0005-0000-0000-0000C9490000}"/>
    <cellStyle name="Comma 9 5 3" xfId="23110" xr:uid="{00000000-0005-0000-0000-0000CA490000}"/>
    <cellStyle name="Comma 9 5 4" xfId="23111" xr:uid="{00000000-0005-0000-0000-0000CB490000}"/>
    <cellStyle name="Comma 9 6" xfId="3075" xr:uid="{00000000-0005-0000-0000-0000CC490000}"/>
    <cellStyle name="Comma 9 6 2" xfId="3076" xr:uid="{00000000-0005-0000-0000-0000CD490000}"/>
    <cellStyle name="Comma 9 6 2 2" xfId="23112" xr:uid="{00000000-0005-0000-0000-0000CE490000}"/>
    <cellStyle name="Comma 9 6 3" xfId="23113" xr:uid="{00000000-0005-0000-0000-0000CF490000}"/>
    <cellStyle name="Comma 9 6 4" xfId="23114" xr:uid="{00000000-0005-0000-0000-0000D0490000}"/>
    <cellStyle name="Comma 9 7" xfId="3077" xr:uid="{00000000-0005-0000-0000-0000D1490000}"/>
    <cellStyle name="Comma 9 7 2" xfId="3078" xr:uid="{00000000-0005-0000-0000-0000D2490000}"/>
    <cellStyle name="Comma 9 7 2 2" xfId="23115" xr:uid="{00000000-0005-0000-0000-0000D3490000}"/>
    <cellStyle name="Comma 9 7 3" xfId="23116" xr:uid="{00000000-0005-0000-0000-0000D4490000}"/>
    <cellStyle name="Comma 9 7 4" xfId="23117" xr:uid="{00000000-0005-0000-0000-0000D5490000}"/>
    <cellStyle name="Comma 9 8" xfId="3079" xr:uid="{00000000-0005-0000-0000-0000D6490000}"/>
    <cellStyle name="Comma 9 8 2" xfId="3080" xr:uid="{00000000-0005-0000-0000-0000D7490000}"/>
    <cellStyle name="Comma 9 8 2 2" xfId="23118" xr:uid="{00000000-0005-0000-0000-0000D8490000}"/>
    <cellStyle name="Comma 9 8 2 2 2" xfId="23119" xr:uid="{00000000-0005-0000-0000-0000D9490000}"/>
    <cellStyle name="Comma 9 8 2 2 3" xfId="23120" xr:uid="{00000000-0005-0000-0000-0000DA490000}"/>
    <cellStyle name="Comma 9 8 2 2 4" xfId="23121" xr:uid="{00000000-0005-0000-0000-0000DB490000}"/>
    <cellStyle name="Comma 9 8 2 3" xfId="23122" xr:uid="{00000000-0005-0000-0000-0000DC490000}"/>
    <cellStyle name="Comma 9 8 2 3 2" xfId="23123" xr:uid="{00000000-0005-0000-0000-0000DD490000}"/>
    <cellStyle name="Comma 9 8 2 4" xfId="23124" xr:uid="{00000000-0005-0000-0000-0000DE490000}"/>
    <cellStyle name="Comma 9 8 2 5" xfId="23125" xr:uid="{00000000-0005-0000-0000-0000DF490000}"/>
    <cellStyle name="Comma 9 8 2 6" xfId="23126" xr:uid="{00000000-0005-0000-0000-0000E0490000}"/>
    <cellStyle name="Comma 9 9" xfId="3081" xr:uid="{00000000-0005-0000-0000-0000E1490000}"/>
    <cellStyle name="Comma 9 9 2" xfId="3082" xr:uid="{00000000-0005-0000-0000-0000E2490000}"/>
    <cellStyle name="Comma 9 9 2 2" xfId="23127" xr:uid="{00000000-0005-0000-0000-0000E3490000}"/>
    <cellStyle name="Comma 9 9 2 2 2" xfId="23128" xr:uid="{00000000-0005-0000-0000-0000E4490000}"/>
    <cellStyle name="Comma 9 9 2 2 3" xfId="23129" xr:uid="{00000000-0005-0000-0000-0000E5490000}"/>
    <cellStyle name="Comma 9 9 2 2 4" xfId="23130" xr:uid="{00000000-0005-0000-0000-0000E6490000}"/>
    <cellStyle name="Comma 9 9 2 3" xfId="23131" xr:uid="{00000000-0005-0000-0000-0000E7490000}"/>
    <cellStyle name="Comma 9 9 2 3 2" xfId="23132" xr:uid="{00000000-0005-0000-0000-0000E8490000}"/>
    <cellStyle name="Comma 9 9 2 4" xfId="23133" xr:uid="{00000000-0005-0000-0000-0000E9490000}"/>
    <cellStyle name="Comma 9 9 2 5" xfId="23134" xr:uid="{00000000-0005-0000-0000-0000EA490000}"/>
    <cellStyle name="Comma 9 9 2 6" xfId="23135" xr:uid="{00000000-0005-0000-0000-0000EB490000}"/>
    <cellStyle name="Comma 90" xfId="23136" xr:uid="{00000000-0005-0000-0000-0000EC490000}"/>
    <cellStyle name="Comma 90 2" xfId="23137" xr:uid="{00000000-0005-0000-0000-0000ED490000}"/>
    <cellStyle name="Comma 91" xfId="23138" xr:uid="{00000000-0005-0000-0000-0000EE490000}"/>
    <cellStyle name="Comma 91 2" xfId="23139" xr:uid="{00000000-0005-0000-0000-0000EF490000}"/>
    <cellStyle name="Comma 92" xfId="23140" xr:uid="{00000000-0005-0000-0000-0000F0490000}"/>
    <cellStyle name="Comma 92 2" xfId="23141" xr:uid="{00000000-0005-0000-0000-0000F1490000}"/>
    <cellStyle name="Comma 93" xfId="23142" xr:uid="{00000000-0005-0000-0000-0000F2490000}"/>
    <cellStyle name="Comma 93 2" xfId="23143" xr:uid="{00000000-0005-0000-0000-0000F3490000}"/>
    <cellStyle name="Comma 94" xfId="23144" xr:uid="{00000000-0005-0000-0000-0000F4490000}"/>
    <cellStyle name="Comma 94 2" xfId="23145" xr:uid="{00000000-0005-0000-0000-0000F5490000}"/>
    <cellStyle name="Comma 95" xfId="23146" xr:uid="{00000000-0005-0000-0000-0000F6490000}"/>
    <cellStyle name="Comma 95 2" xfId="23147" xr:uid="{00000000-0005-0000-0000-0000F7490000}"/>
    <cellStyle name="Comma 96" xfId="23148" xr:uid="{00000000-0005-0000-0000-0000F8490000}"/>
    <cellStyle name="Comma 96 2" xfId="23149" xr:uid="{00000000-0005-0000-0000-0000F9490000}"/>
    <cellStyle name="Comma 97" xfId="23150" xr:uid="{00000000-0005-0000-0000-0000FA490000}"/>
    <cellStyle name="Comma 97 2" xfId="23151" xr:uid="{00000000-0005-0000-0000-0000FB490000}"/>
    <cellStyle name="Comma 98" xfId="23152" xr:uid="{00000000-0005-0000-0000-0000FC490000}"/>
    <cellStyle name="Comma 98 2" xfId="23153" xr:uid="{00000000-0005-0000-0000-0000FD490000}"/>
    <cellStyle name="Comma 99" xfId="23154" xr:uid="{00000000-0005-0000-0000-0000FE490000}"/>
    <cellStyle name="Comma 99 2" xfId="23155" xr:uid="{00000000-0005-0000-0000-0000FF490000}"/>
    <cellStyle name="Comma 99 3" xfId="23156" xr:uid="{00000000-0005-0000-0000-0000004A0000}"/>
    <cellStyle name="Comma w/o decimals" xfId="3083" xr:uid="{00000000-0005-0000-0000-0000014A0000}"/>
    <cellStyle name="Comma w/o decimals 2" xfId="3084" xr:uid="{00000000-0005-0000-0000-0000024A0000}"/>
    <cellStyle name="Comma w/o decimals 3" xfId="3085" xr:uid="{00000000-0005-0000-0000-0000034A0000}"/>
    <cellStyle name="Comma w/o decimals 4" xfId="3086" xr:uid="{00000000-0005-0000-0000-0000044A0000}"/>
    <cellStyle name="Comma w/o decimals 5" xfId="3087" xr:uid="{00000000-0005-0000-0000-0000054A0000}"/>
    <cellStyle name="Comma*" xfId="23157" xr:uid="{00000000-0005-0000-0000-0000064A0000}"/>
    <cellStyle name="comma[0]" xfId="23158" xr:uid="{00000000-0005-0000-0000-0000074A0000}"/>
    <cellStyle name="Comma0" xfId="3088" xr:uid="{00000000-0005-0000-0000-0000084A0000}"/>
    <cellStyle name="Comma0 - Style3" xfId="23159" xr:uid="{00000000-0005-0000-0000-0000094A0000}"/>
    <cellStyle name="Comma0 - Style3 2" xfId="23160" xr:uid="{00000000-0005-0000-0000-00000A4A0000}"/>
    <cellStyle name="Comma0 - Style3 3" xfId="23161" xr:uid="{00000000-0005-0000-0000-00000B4A0000}"/>
    <cellStyle name="Comma0 - Style4" xfId="3089" xr:uid="{00000000-0005-0000-0000-00000C4A0000}"/>
    <cellStyle name="Comma0 - Style4 2" xfId="3090" xr:uid="{00000000-0005-0000-0000-00000D4A0000}"/>
    <cellStyle name="Comma0 - Style4 2 2" xfId="23162" xr:uid="{00000000-0005-0000-0000-00000E4A0000}"/>
    <cellStyle name="Comma0 - Style4 2 2 2" xfId="23163" xr:uid="{00000000-0005-0000-0000-00000F4A0000}"/>
    <cellStyle name="Comma0 - Style4 2 2 3" xfId="23164" xr:uid="{00000000-0005-0000-0000-0000104A0000}"/>
    <cellStyle name="Comma0 - Style4 3" xfId="23165" xr:uid="{00000000-0005-0000-0000-0000114A0000}"/>
    <cellStyle name="Comma0 - Style4 3 2" xfId="23166" xr:uid="{00000000-0005-0000-0000-0000124A0000}"/>
    <cellStyle name="Comma0 - Style4 4" xfId="23167" xr:uid="{00000000-0005-0000-0000-0000134A0000}"/>
    <cellStyle name="Comma0 - Style4_Journal 1" xfId="23168" xr:uid="{00000000-0005-0000-0000-0000144A0000}"/>
    <cellStyle name="Comma0 10" xfId="3091" xr:uid="{00000000-0005-0000-0000-0000154A0000}"/>
    <cellStyle name="Comma0 11" xfId="3092" xr:uid="{00000000-0005-0000-0000-0000164A0000}"/>
    <cellStyle name="Comma0 12" xfId="23169" xr:uid="{00000000-0005-0000-0000-0000174A0000}"/>
    <cellStyle name="Comma0 13" xfId="23170" xr:uid="{00000000-0005-0000-0000-0000184A0000}"/>
    <cellStyle name="Comma0 14" xfId="23171" xr:uid="{00000000-0005-0000-0000-0000194A0000}"/>
    <cellStyle name="Comma0 15" xfId="23172" xr:uid="{00000000-0005-0000-0000-00001A4A0000}"/>
    <cellStyle name="Comma0 16" xfId="23173" xr:uid="{00000000-0005-0000-0000-00001B4A0000}"/>
    <cellStyle name="Comma0 17" xfId="23174" xr:uid="{00000000-0005-0000-0000-00001C4A0000}"/>
    <cellStyle name="Comma0 18" xfId="23175" xr:uid="{00000000-0005-0000-0000-00001D4A0000}"/>
    <cellStyle name="Comma0 19" xfId="23176" xr:uid="{00000000-0005-0000-0000-00001E4A0000}"/>
    <cellStyle name="Comma0 2" xfId="3093" xr:uid="{00000000-0005-0000-0000-00001F4A0000}"/>
    <cellStyle name="Comma0 2 2" xfId="23177" xr:uid="{00000000-0005-0000-0000-0000204A0000}"/>
    <cellStyle name="Comma0 2 3" xfId="23178" xr:uid="{00000000-0005-0000-0000-0000214A0000}"/>
    <cellStyle name="Comma0 2_ADI" xfId="23179" xr:uid="{00000000-0005-0000-0000-0000224A0000}"/>
    <cellStyle name="Comma0 20" xfId="23180" xr:uid="{00000000-0005-0000-0000-0000234A0000}"/>
    <cellStyle name="Comma0 21" xfId="23181" xr:uid="{00000000-0005-0000-0000-0000244A0000}"/>
    <cellStyle name="Comma0 22" xfId="23182" xr:uid="{00000000-0005-0000-0000-0000254A0000}"/>
    <cellStyle name="Comma0 23" xfId="23183" xr:uid="{00000000-0005-0000-0000-0000264A0000}"/>
    <cellStyle name="Comma0 24" xfId="23184" xr:uid="{00000000-0005-0000-0000-0000274A0000}"/>
    <cellStyle name="Comma0 25" xfId="23185" xr:uid="{00000000-0005-0000-0000-0000284A0000}"/>
    <cellStyle name="Comma0 26" xfId="23186" xr:uid="{00000000-0005-0000-0000-0000294A0000}"/>
    <cellStyle name="Comma0 27" xfId="23187" xr:uid="{00000000-0005-0000-0000-00002A4A0000}"/>
    <cellStyle name="Comma0 28" xfId="23188" xr:uid="{00000000-0005-0000-0000-00002B4A0000}"/>
    <cellStyle name="Comma0 29" xfId="23189" xr:uid="{00000000-0005-0000-0000-00002C4A0000}"/>
    <cellStyle name="Comma0 3" xfId="3094" xr:uid="{00000000-0005-0000-0000-00002D4A0000}"/>
    <cellStyle name="Comma0 3 2" xfId="23190" xr:uid="{00000000-0005-0000-0000-00002E4A0000}"/>
    <cellStyle name="Comma0 30" xfId="23191" xr:uid="{00000000-0005-0000-0000-00002F4A0000}"/>
    <cellStyle name="Comma0 4" xfId="3095" xr:uid="{00000000-0005-0000-0000-0000304A0000}"/>
    <cellStyle name="Comma0 4 2" xfId="23192" xr:uid="{00000000-0005-0000-0000-0000314A0000}"/>
    <cellStyle name="Comma0 5" xfId="3096" xr:uid="{00000000-0005-0000-0000-0000324A0000}"/>
    <cellStyle name="Comma0 6" xfId="3097" xr:uid="{00000000-0005-0000-0000-0000334A0000}"/>
    <cellStyle name="Comma0 7" xfId="3098" xr:uid="{00000000-0005-0000-0000-0000344A0000}"/>
    <cellStyle name="Comma0 8" xfId="3099" xr:uid="{00000000-0005-0000-0000-0000354A0000}"/>
    <cellStyle name="Comma0 9" xfId="3100" xr:uid="{00000000-0005-0000-0000-0000364A0000}"/>
    <cellStyle name="Comma0_00001 ELS 03-31-10" xfId="3101" xr:uid="{00000000-0005-0000-0000-0000374A0000}"/>
    <cellStyle name="Comment" xfId="3102" xr:uid="{00000000-0005-0000-0000-0000384A0000}"/>
    <cellStyle name="Comment 2" xfId="3103" xr:uid="{00000000-0005-0000-0000-0000394A0000}"/>
    <cellStyle name="Comment 2 2" xfId="23193" xr:uid="{00000000-0005-0000-0000-00003A4A0000}"/>
    <cellStyle name="Comment 2 2 2" xfId="23194" xr:uid="{00000000-0005-0000-0000-00003B4A0000}"/>
    <cellStyle name="Comment 2 2 3" xfId="23195" xr:uid="{00000000-0005-0000-0000-00003C4A0000}"/>
    <cellStyle name="Comment 3" xfId="23196" xr:uid="{00000000-0005-0000-0000-00003D4A0000}"/>
    <cellStyle name="Comment 3 2" xfId="23197" xr:uid="{00000000-0005-0000-0000-00003E4A0000}"/>
    <cellStyle name="Comment 4" xfId="23198" xr:uid="{00000000-0005-0000-0000-00003F4A0000}"/>
    <cellStyle name="Comment_Journal 1" xfId="23199" xr:uid="{00000000-0005-0000-0000-0000404A0000}"/>
    <cellStyle name="CompanyName" xfId="23200" xr:uid="{00000000-0005-0000-0000-0000414A0000}"/>
    <cellStyle name="Compressed" xfId="23201" xr:uid="{00000000-0005-0000-0000-0000424A0000}"/>
    <cellStyle name="Copied" xfId="3104" xr:uid="{00000000-0005-0000-0000-0000434A0000}"/>
    <cellStyle name="Copy0_" xfId="23202" xr:uid="{00000000-0005-0000-0000-0000444A0000}"/>
    <cellStyle name="Copy1_" xfId="23203" xr:uid="{00000000-0005-0000-0000-0000454A0000}"/>
    <cellStyle name="Copy2_" xfId="23204" xr:uid="{00000000-0005-0000-0000-0000464A0000}"/>
    <cellStyle name="Curren - Style4" xfId="23205" xr:uid="{00000000-0005-0000-0000-0000474A0000}"/>
    <cellStyle name="Curren - Style4 2" xfId="23206" xr:uid="{00000000-0005-0000-0000-0000484A0000}"/>
    <cellStyle name="Curren - Style4 3" xfId="23207" xr:uid="{00000000-0005-0000-0000-0000494A0000}"/>
    <cellStyle name="Currency (0)" xfId="3105" xr:uid="{00000000-0005-0000-0000-00004B4A0000}"/>
    <cellStyle name="Currency (2)" xfId="3106" xr:uid="{00000000-0005-0000-0000-00004C4A0000}"/>
    <cellStyle name="Currency .00" xfId="3107" xr:uid="{00000000-0005-0000-0000-00004D4A0000}"/>
    <cellStyle name="Currency [0.00]" xfId="23208" xr:uid="{00000000-0005-0000-0000-00004E4A0000}"/>
    <cellStyle name="Currency [0] 2" xfId="3108" xr:uid="{00000000-0005-0000-0000-00004F4A0000}"/>
    <cellStyle name="Currency [0] 2 2" xfId="3109" xr:uid="{00000000-0005-0000-0000-0000504A0000}"/>
    <cellStyle name="Currency [0] 2 3" xfId="3110" xr:uid="{00000000-0005-0000-0000-0000514A0000}"/>
    <cellStyle name="Currency [0] 2 4" xfId="3111" xr:uid="{00000000-0005-0000-0000-0000524A0000}"/>
    <cellStyle name="Currency [0] 2 5" xfId="3112" xr:uid="{00000000-0005-0000-0000-0000534A0000}"/>
    <cellStyle name="Currency [0] 2 6" xfId="3113" xr:uid="{00000000-0005-0000-0000-0000544A0000}"/>
    <cellStyle name="Currency [0] 2 7" xfId="3114" xr:uid="{00000000-0005-0000-0000-0000554A0000}"/>
    <cellStyle name="Currency [0] 2 8" xfId="3115" xr:uid="{00000000-0005-0000-0000-0000564A0000}"/>
    <cellStyle name="Currency [00]" xfId="23209" xr:uid="{00000000-0005-0000-0000-0000574A0000}"/>
    <cellStyle name="Currency [1]" xfId="3116" xr:uid="{00000000-0005-0000-0000-0000584A0000}"/>
    <cellStyle name="Currency [1] 2" xfId="3117" xr:uid="{00000000-0005-0000-0000-0000594A0000}"/>
    <cellStyle name="Currency [2]" xfId="3118" xr:uid="{00000000-0005-0000-0000-00005A4A0000}"/>
    <cellStyle name="Currency [2] 2" xfId="3119" xr:uid="{00000000-0005-0000-0000-00005B4A0000}"/>
    <cellStyle name="Currency [3 space]" xfId="3120" xr:uid="{00000000-0005-0000-0000-00005C4A0000}"/>
    <cellStyle name="Currency [3]" xfId="3121" xr:uid="{00000000-0005-0000-0000-00005D4A0000}"/>
    <cellStyle name="Currency [3] 10" xfId="3122" xr:uid="{00000000-0005-0000-0000-00005E4A0000}"/>
    <cellStyle name="Currency [3] 2" xfId="3123" xr:uid="{00000000-0005-0000-0000-00005F4A0000}"/>
    <cellStyle name="Currency [3] 3" xfId="3124" xr:uid="{00000000-0005-0000-0000-0000604A0000}"/>
    <cellStyle name="Currency [3] 4" xfId="3125" xr:uid="{00000000-0005-0000-0000-0000614A0000}"/>
    <cellStyle name="Currency [3] 5" xfId="3126" xr:uid="{00000000-0005-0000-0000-0000624A0000}"/>
    <cellStyle name="Currency [3] 6" xfId="3127" xr:uid="{00000000-0005-0000-0000-0000634A0000}"/>
    <cellStyle name="Currency [3] 7" xfId="3128" xr:uid="{00000000-0005-0000-0000-0000644A0000}"/>
    <cellStyle name="Currency [3] 8" xfId="3129" xr:uid="{00000000-0005-0000-0000-0000654A0000}"/>
    <cellStyle name="Currency [3] 9" xfId="3130" xr:uid="{00000000-0005-0000-0000-0000664A0000}"/>
    <cellStyle name="Currency [4]" xfId="3131" xr:uid="{00000000-0005-0000-0000-0000674A0000}"/>
    <cellStyle name="Currency [4] 2" xfId="3132" xr:uid="{00000000-0005-0000-0000-0000684A0000}"/>
    <cellStyle name="Currency [4] 2 2" xfId="3133" xr:uid="{00000000-0005-0000-0000-0000694A0000}"/>
    <cellStyle name="Currency [4] 3" xfId="3134" xr:uid="{00000000-0005-0000-0000-00006A4A0000}"/>
    <cellStyle name="Currency 0" xfId="23210" xr:uid="{00000000-0005-0000-0000-00006B4A0000}"/>
    <cellStyle name="Currency 10" xfId="3135" xr:uid="{00000000-0005-0000-0000-00006C4A0000}"/>
    <cellStyle name="Currency 10 2" xfId="3136" xr:uid="{00000000-0005-0000-0000-00006D4A0000}"/>
    <cellStyle name="Currency 10 2 2" xfId="23211" xr:uid="{00000000-0005-0000-0000-00006E4A0000}"/>
    <cellStyle name="Currency 10 3" xfId="23212" xr:uid="{00000000-0005-0000-0000-00006F4A0000}"/>
    <cellStyle name="Currency 11" xfId="3137" xr:uid="{00000000-0005-0000-0000-0000704A0000}"/>
    <cellStyle name="Currency 11 2" xfId="3138" xr:uid="{00000000-0005-0000-0000-0000714A0000}"/>
    <cellStyle name="Currency 11 2 2" xfId="23213" xr:uid="{00000000-0005-0000-0000-0000724A0000}"/>
    <cellStyle name="Currency 11 2 2 2" xfId="23214" xr:uid="{00000000-0005-0000-0000-0000734A0000}"/>
    <cellStyle name="Currency 11 2 3" xfId="23215" xr:uid="{00000000-0005-0000-0000-0000744A0000}"/>
    <cellStyle name="Currency 11 3" xfId="23216" xr:uid="{00000000-0005-0000-0000-0000754A0000}"/>
    <cellStyle name="Currency 11 3 2" xfId="23217" xr:uid="{00000000-0005-0000-0000-0000764A0000}"/>
    <cellStyle name="Currency 11 3 2 2" xfId="23218" xr:uid="{00000000-0005-0000-0000-0000774A0000}"/>
    <cellStyle name="Currency 11 3 3" xfId="23219" xr:uid="{00000000-0005-0000-0000-0000784A0000}"/>
    <cellStyle name="Currency 11 4" xfId="23220" xr:uid="{00000000-0005-0000-0000-0000794A0000}"/>
    <cellStyle name="Currency 11 4 2" xfId="23221" xr:uid="{00000000-0005-0000-0000-00007A4A0000}"/>
    <cellStyle name="Currency 11 5" xfId="23222" xr:uid="{00000000-0005-0000-0000-00007B4A0000}"/>
    <cellStyle name="Currency 12" xfId="3139" xr:uid="{00000000-0005-0000-0000-00007C4A0000}"/>
    <cellStyle name="Currency 12 2" xfId="3140" xr:uid="{00000000-0005-0000-0000-00007D4A0000}"/>
    <cellStyle name="Currency 12 2 2" xfId="23223" xr:uid="{00000000-0005-0000-0000-00007E4A0000}"/>
    <cellStyle name="Currency 12 3" xfId="3141" xr:uid="{00000000-0005-0000-0000-00007F4A0000}"/>
    <cellStyle name="Currency 12 3 2" xfId="23224" xr:uid="{00000000-0005-0000-0000-0000804A0000}"/>
    <cellStyle name="Currency 12 3 2 2" xfId="23225" xr:uid="{00000000-0005-0000-0000-0000814A0000}"/>
    <cellStyle name="Currency 12 3 3" xfId="23226" xr:uid="{00000000-0005-0000-0000-0000824A0000}"/>
    <cellStyle name="Currency 12 4" xfId="3142" xr:uid="{00000000-0005-0000-0000-0000834A0000}"/>
    <cellStyle name="Currency 12 4 2" xfId="23227" xr:uid="{00000000-0005-0000-0000-0000844A0000}"/>
    <cellStyle name="Currency 12 4 3" xfId="23228" xr:uid="{00000000-0005-0000-0000-0000854A0000}"/>
    <cellStyle name="Currency 12 5" xfId="3143" xr:uid="{00000000-0005-0000-0000-0000864A0000}"/>
    <cellStyle name="Currency 12 5 2" xfId="23229" xr:uid="{00000000-0005-0000-0000-0000874A0000}"/>
    <cellStyle name="Currency 12 6" xfId="3144" xr:uid="{00000000-0005-0000-0000-0000884A0000}"/>
    <cellStyle name="Currency 12 6 2" xfId="23230" xr:uid="{00000000-0005-0000-0000-0000894A0000}"/>
    <cellStyle name="Currency 12 7" xfId="3145" xr:uid="{00000000-0005-0000-0000-00008A4A0000}"/>
    <cellStyle name="Currency 12 8" xfId="3146" xr:uid="{00000000-0005-0000-0000-00008B4A0000}"/>
    <cellStyle name="Currency 13" xfId="3147" xr:uid="{00000000-0005-0000-0000-00008C4A0000}"/>
    <cellStyle name="Currency 13 2" xfId="3148" xr:uid="{00000000-0005-0000-0000-00008D4A0000}"/>
    <cellStyle name="Currency 13 2 2" xfId="23231" xr:uid="{00000000-0005-0000-0000-00008E4A0000}"/>
    <cellStyle name="Currency 13 3" xfId="3149" xr:uid="{00000000-0005-0000-0000-00008F4A0000}"/>
    <cellStyle name="Currency 13 4" xfId="3150" xr:uid="{00000000-0005-0000-0000-0000904A0000}"/>
    <cellStyle name="Currency 13 5" xfId="3151" xr:uid="{00000000-0005-0000-0000-0000914A0000}"/>
    <cellStyle name="Currency 13 6" xfId="3152" xr:uid="{00000000-0005-0000-0000-0000924A0000}"/>
    <cellStyle name="Currency 13 7" xfId="3153" xr:uid="{00000000-0005-0000-0000-0000934A0000}"/>
    <cellStyle name="Currency 13 8" xfId="3154" xr:uid="{00000000-0005-0000-0000-0000944A0000}"/>
    <cellStyle name="Currency 14" xfId="3155" xr:uid="{00000000-0005-0000-0000-0000954A0000}"/>
    <cellStyle name="Currency 14 2" xfId="23232" xr:uid="{00000000-0005-0000-0000-0000964A0000}"/>
    <cellStyle name="Currency 14 3" xfId="23233" xr:uid="{00000000-0005-0000-0000-0000974A0000}"/>
    <cellStyle name="Currency 14 4" xfId="23234" xr:uid="{00000000-0005-0000-0000-0000984A0000}"/>
    <cellStyle name="Currency 15" xfId="3156" xr:uid="{00000000-0005-0000-0000-0000994A0000}"/>
    <cellStyle name="Currency 15 2" xfId="23235" xr:uid="{00000000-0005-0000-0000-00009A4A0000}"/>
    <cellStyle name="Currency 15 3" xfId="23236" xr:uid="{00000000-0005-0000-0000-00009B4A0000}"/>
    <cellStyle name="Currency 15 4" xfId="23237" xr:uid="{00000000-0005-0000-0000-00009C4A0000}"/>
    <cellStyle name="Currency 16" xfId="3157" xr:uid="{00000000-0005-0000-0000-00009D4A0000}"/>
    <cellStyle name="Currency 16 2" xfId="23238" xr:uid="{00000000-0005-0000-0000-00009E4A0000}"/>
    <cellStyle name="Currency 16 3" xfId="23239" xr:uid="{00000000-0005-0000-0000-00009F4A0000}"/>
    <cellStyle name="Currency 16 4" xfId="23240" xr:uid="{00000000-0005-0000-0000-0000A04A0000}"/>
    <cellStyle name="Currency 17" xfId="3158" xr:uid="{00000000-0005-0000-0000-0000A14A0000}"/>
    <cellStyle name="Currency 17 2" xfId="23241" xr:uid="{00000000-0005-0000-0000-0000A24A0000}"/>
    <cellStyle name="Currency 17 3" xfId="23242" xr:uid="{00000000-0005-0000-0000-0000A34A0000}"/>
    <cellStyle name="Currency 17 4" xfId="23243" xr:uid="{00000000-0005-0000-0000-0000A44A0000}"/>
    <cellStyle name="Currency 18" xfId="3159" xr:uid="{00000000-0005-0000-0000-0000A54A0000}"/>
    <cellStyle name="Currency 18 2" xfId="23244" xr:uid="{00000000-0005-0000-0000-0000A64A0000}"/>
    <cellStyle name="Currency 18 3" xfId="23245" xr:uid="{00000000-0005-0000-0000-0000A74A0000}"/>
    <cellStyle name="Currency 18 4" xfId="23246" xr:uid="{00000000-0005-0000-0000-0000A84A0000}"/>
    <cellStyle name="Currency 19" xfId="3160" xr:uid="{00000000-0005-0000-0000-0000A94A0000}"/>
    <cellStyle name="Currency 19 2" xfId="23247" xr:uid="{00000000-0005-0000-0000-0000AA4A0000}"/>
    <cellStyle name="Currency 19 3" xfId="23248" xr:uid="{00000000-0005-0000-0000-0000AB4A0000}"/>
    <cellStyle name="Currency 19 4" xfId="23249" xr:uid="{00000000-0005-0000-0000-0000AC4A0000}"/>
    <cellStyle name="Currency 2" xfId="3161" xr:uid="{00000000-0005-0000-0000-0000AD4A0000}"/>
    <cellStyle name="Currency 2 2" xfId="3162" xr:uid="{00000000-0005-0000-0000-0000AE4A0000}"/>
    <cellStyle name="Currency 2 2 2" xfId="3163" xr:uid="{00000000-0005-0000-0000-0000AF4A0000}"/>
    <cellStyle name="Currency 2 2 2 2" xfId="23250" xr:uid="{00000000-0005-0000-0000-0000B04A0000}"/>
    <cellStyle name="Currency 2 2 3" xfId="3164" xr:uid="{00000000-0005-0000-0000-0000B14A0000}"/>
    <cellStyle name="Currency 2 2 3 2" xfId="23251" xr:uid="{00000000-0005-0000-0000-0000B24A0000}"/>
    <cellStyle name="Currency 2 2 4" xfId="3165" xr:uid="{00000000-0005-0000-0000-0000B34A0000}"/>
    <cellStyle name="Currency 2 2 4 2" xfId="23252" xr:uid="{00000000-0005-0000-0000-0000B44A0000}"/>
    <cellStyle name="Currency 2 2 5" xfId="3166" xr:uid="{00000000-0005-0000-0000-0000B54A0000}"/>
    <cellStyle name="Currency 2 2 5 2" xfId="23253" xr:uid="{00000000-0005-0000-0000-0000B64A0000}"/>
    <cellStyle name="Currency 2 2 6" xfId="23254" xr:uid="{00000000-0005-0000-0000-0000B74A0000}"/>
    <cellStyle name="Currency 2 3" xfId="3167" xr:uid="{00000000-0005-0000-0000-0000B84A0000}"/>
    <cellStyle name="Currency 2 3 2" xfId="3168" xr:uid="{00000000-0005-0000-0000-0000B94A0000}"/>
    <cellStyle name="Currency 2 3 3" xfId="23255" xr:uid="{00000000-0005-0000-0000-0000BA4A0000}"/>
    <cellStyle name="Currency 2 3 4" xfId="23256" xr:uid="{00000000-0005-0000-0000-0000BB4A0000}"/>
    <cellStyle name="Currency 2 4" xfId="3169" xr:uid="{00000000-0005-0000-0000-0000BC4A0000}"/>
    <cellStyle name="Currency 2 4 2" xfId="23257" xr:uid="{00000000-0005-0000-0000-0000BD4A0000}"/>
    <cellStyle name="Currency 2 4 2 2" xfId="23258" xr:uid="{00000000-0005-0000-0000-0000BE4A0000}"/>
    <cellStyle name="Currency 2 4 2 3" xfId="23259" xr:uid="{00000000-0005-0000-0000-0000BF4A0000}"/>
    <cellStyle name="Currency 2 5" xfId="3170" xr:uid="{00000000-0005-0000-0000-0000C04A0000}"/>
    <cellStyle name="Currency 2 5 2" xfId="23260" xr:uid="{00000000-0005-0000-0000-0000C14A0000}"/>
    <cellStyle name="Currency 2 6" xfId="3171" xr:uid="{00000000-0005-0000-0000-0000C24A0000}"/>
    <cellStyle name="Currency 2 6 2" xfId="23261" xr:uid="{00000000-0005-0000-0000-0000C34A0000}"/>
    <cellStyle name="Currency 2 7" xfId="23262" xr:uid="{00000000-0005-0000-0000-0000C44A0000}"/>
    <cellStyle name="Currency 2 7 2" xfId="23263" xr:uid="{00000000-0005-0000-0000-0000C54A0000}"/>
    <cellStyle name="Currency 2 7 3" xfId="23264" xr:uid="{00000000-0005-0000-0000-0000C64A0000}"/>
    <cellStyle name="Currency 2 7 4" xfId="23265" xr:uid="{00000000-0005-0000-0000-0000C74A0000}"/>
    <cellStyle name="Currency 2 8" xfId="23266" xr:uid="{00000000-0005-0000-0000-0000C84A0000}"/>
    <cellStyle name="Currency 2*" xfId="23267" xr:uid="{00000000-0005-0000-0000-0000C94A0000}"/>
    <cellStyle name="Currency 2_Model_Sep_2_02" xfId="23268" xr:uid="{00000000-0005-0000-0000-0000CA4A0000}"/>
    <cellStyle name="Currency 20" xfId="3172" xr:uid="{00000000-0005-0000-0000-0000CB4A0000}"/>
    <cellStyle name="Currency 20 2" xfId="23269" xr:uid="{00000000-0005-0000-0000-0000CC4A0000}"/>
    <cellStyle name="Currency 20 3" xfId="23270" xr:uid="{00000000-0005-0000-0000-0000CD4A0000}"/>
    <cellStyle name="Currency 20 4" xfId="23271" xr:uid="{00000000-0005-0000-0000-0000CE4A0000}"/>
    <cellStyle name="Currency 21" xfId="3173" xr:uid="{00000000-0005-0000-0000-0000CF4A0000}"/>
    <cellStyle name="Currency 21 2" xfId="23272" xr:uid="{00000000-0005-0000-0000-0000D04A0000}"/>
    <cellStyle name="Currency 21 3" xfId="23273" xr:uid="{00000000-0005-0000-0000-0000D14A0000}"/>
    <cellStyle name="Currency 21 4" xfId="23274" xr:uid="{00000000-0005-0000-0000-0000D24A0000}"/>
    <cellStyle name="Currency 22" xfId="3174" xr:uid="{00000000-0005-0000-0000-0000D34A0000}"/>
    <cellStyle name="Currency 22 2" xfId="23275" xr:uid="{00000000-0005-0000-0000-0000D44A0000}"/>
    <cellStyle name="Currency 22 2 2" xfId="23276" xr:uid="{00000000-0005-0000-0000-0000D54A0000}"/>
    <cellStyle name="Currency 22 3" xfId="23277" xr:uid="{00000000-0005-0000-0000-0000D64A0000}"/>
    <cellStyle name="Currency 23" xfId="3175" xr:uid="{00000000-0005-0000-0000-0000D74A0000}"/>
    <cellStyle name="Currency 23 2" xfId="23278" xr:uid="{00000000-0005-0000-0000-0000D84A0000}"/>
    <cellStyle name="Currency 23 3" xfId="23279" xr:uid="{00000000-0005-0000-0000-0000D94A0000}"/>
    <cellStyle name="Currency 24" xfId="3176" xr:uid="{00000000-0005-0000-0000-0000DA4A0000}"/>
    <cellStyle name="Currency 24 2" xfId="23280" xr:uid="{00000000-0005-0000-0000-0000DB4A0000}"/>
    <cellStyle name="Currency 25" xfId="3177" xr:uid="{00000000-0005-0000-0000-0000DC4A0000}"/>
    <cellStyle name="Currency 25 2" xfId="23281" xr:uid="{00000000-0005-0000-0000-0000DD4A0000}"/>
    <cellStyle name="Currency 26" xfId="23282" xr:uid="{00000000-0005-0000-0000-0000DE4A0000}"/>
    <cellStyle name="Currency 26 2" xfId="23283" xr:uid="{00000000-0005-0000-0000-0000DF4A0000}"/>
    <cellStyle name="Currency 26 3" xfId="23284" xr:uid="{00000000-0005-0000-0000-0000E04A0000}"/>
    <cellStyle name="Currency 27" xfId="23285" xr:uid="{00000000-0005-0000-0000-0000E14A0000}"/>
    <cellStyle name="Currency 27 2" xfId="23286" xr:uid="{00000000-0005-0000-0000-0000E24A0000}"/>
    <cellStyle name="Currency 28" xfId="23287" xr:uid="{00000000-0005-0000-0000-0000E34A0000}"/>
    <cellStyle name="Currency 29" xfId="23288" xr:uid="{00000000-0005-0000-0000-0000E44A0000}"/>
    <cellStyle name="Currency 29 2" xfId="23289" xr:uid="{00000000-0005-0000-0000-0000E54A0000}"/>
    <cellStyle name="Currency 3" xfId="3178" xr:uid="{00000000-0005-0000-0000-0000E64A0000}"/>
    <cellStyle name="Currency 3 2" xfId="3179" xr:uid="{00000000-0005-0000-0000-0000E74A0000}"/>
    <cellStyle name="Currency 3 2 2" xfId="3180" xr:uid="{00000000-0005-0000-0000-0000E84A0000}"/>
    <cellStyle name="Currency 3 2 2 2" xfId="23290" xr:uid="{00000000-0005-0000-0000-0000E94A0000}"/>
    <cellStyle name="Currency 3 2 3" xfId="3181" xr:uid="{00000000-0005-0000-0000-0000EA4A0000}"/>
    <cellStyle name="Currency 3 2 3 2" xfId="23291" xr:uid="{00000000-0005-0000-0000-0000EB4A0000}"/>
    <cellStyle name="Currency 3 2 4" xfId="23292" xr:uid="{00000000-0005-0000-0000-0000EC4A0000}"/>
    <cellStyle name="Currency 3 3" xfId="3182" xr:uid="{00000000-0005-0000-0000-0000ED4A0000}"/>
    <cellStyle name="Currency 3 3 2" xfId="23293" xr:uid="{00000000-0005-0000-0000-0000EE4A0000}"/>
    <cellStyle name="Currency 3 4" xfId="3183" xr:uid="{00000000-0005-0000-0000-0000EF4A0000}"/>
    <cellStyle name="Currency 3 4 2" xfId="23294" xr:uid="{00000000-0005-0000-0000-0000F04A0000}"/>
    <cellStyle name="Currency 3 5" xfId="3184" xr:uid="{00000000-0005-0000-0000-0000F14A0000}"/>
    <cellStyle name="Currency 3 5 2" xfId="23295" xr:uid="{00000000-0005-0000-0000-0000F24A0000}"/>
    <cellStyle name="Currency 3 6" xfId="23296" xr:uid="{00000000-0005-0000-0000-0000F34A0000}"/>
    <cellStyle name="Currency 3*" xfId="23297" xr:uid="{00000000-0005-0000-0000-0000F44A0000}"/>
    <cellStyle name="Currency 30" xfId="23298" xr:uid="{00000000-0005-0000-0000-0000F54A0000}"/>
    <cellStyle name="Currency 30 2" xfId="23299" xr:uid="{00000000-0005-0000-0000-0000F64A0000}"/>
    <cellStyle name="Currency 31" xfId="23300" xr:uid="{00000000-0005-0000-0000-0000F74A0000}"/>
    <cellStyle name="Currency 31 2" xfId="23301" xr:uid="{00000000-0005-0000-0000-0000F84A0000}"/>
    <cellStyle name="Currency 32" xfId="23302" xr:uid="{00000000-0005-0000-0000-0000F94A0000}"/>
    <cellStyle name="Currency 33" xfId="23303" xr:uid="{00000000-0005-0000-0000-0000FA4A0000}"/>
    <cellStyle name="Currency 34" xfId="23304" xr:uid="{00000000-0005-0000-0000-0000FB4A0000}"/>
    <cellStyle name="Currency 35" xfId="23305" xr:uid="{00000000-0005-0000-0000-0000FC4A0000}"/>
    <cellStyle name="Currency 36" xfId="23306" xr:uid="{00000000-0005-0000-0000-0000FD4A0000}"/>
    <cellStyle name="Currency 4" xfId="3185" xr:uid="{00000000-0005-0000-0000-0000FE4A0000}"/>
    <cellStyle name="Currency 4 2" xfId="3186" xr:uid="{00000000-0005-0000-0000-0000FF4A0000}"/>
    <cellStyle name="Currency 4 2 2" xfId="23307" xr:uid="{00000000-0005-0000-0000-0000004B0000}"/>
    <cellStyle name="Currency 4 3" xfId="3187" xr:uid="{00000000-0005-0000-0000-0000014B0000}"/>
    <cellStyle name="Currency 4 3 2" xfId="23308" xr:uid="{00000000-0005-0000-0000-0000024B0000}"/>
    <cellStyle name="Currency 4 4" xfId="3188" xr:uid="{00000000-0005-0000-0000-0000034B0000}"/>
    <cellStyle name="Currency 4 4 2" xfId="23309" xr:uid="{00000000-0005-0000-0000-0000044B0000}"/>
    <cellStyle name="Currency 4 5" xfId="3189" xr:uid="{00000000-0005-0000-0000-0000054B0000}"/>
    <cellStyle name="Currency 4 5 2" xfId="23310" xr:uid="{00000000-0005-0000-0000-0000064B0000}"/>
    <cellStyle name="Currency 4 6" xfId="3190" xr:uid="{00000000-0005-0000-0000-0000074B0000}"/>
    <cellStyle name="Currency 4 6 2" xfId="23311" xr:uid="{00000000-0005-0000-0000-0000084B0000}"/>
    <cellStyle name="Currency 4 7" xfId="3191" xr:uid="{00000000-0005-0000-0000-0000094B0000}"/>
    <cellStyle name="Currency 4 7 2" xfId="23312" xr:uid="{00000000-0005-0000-0000-00000A4B0000}"/>
    <cellStyle name="Currency 4 8" xfId="3192" xr:uid="{00000000-0005-0000-0000-00000B4B0000}"/>
    <cellStyle name="Currency 4 8 2" xfId="23313" xr:uid="{00000000-0005-0000-0000-00000C4B0000}"/>
    <cellStyle name="Currency 4 9" xfId="23314" xr:uid="{00000000-0005-0000-0000-00000D4B0000}"/>
    <cellStyle name="Currency 5" xfId="3193" xr:uid="{00000000-0005-0000-0000-00000E4B0000}"/>
    <cellStyle name="Currency 5 2" xfId="3194" xr:uid="{00000000-0005-0000-0000-00000F4B0000}"/>
    <cellStyle name="Currency 5 2 2" xfId="23315" xr:uid="{00000000-0005-0000-0000-0000104B0000}"/>
    <cellStyle name="Currency 5 3" xfId="3195" xr:uid="{00000000-0005-0000-0000-0000114B0000}"/>
    <cellStyle name="Currency 5 3 2" xfId="23316" xr:uid="{00000000-0005-0000-0000-0000124B0000}"/>
    <cellStyle name="Currency 5 4" xfId="3196" xr:uid="{00000000-0005-0000-0000-0000134B0000}"/>
    <cellStyle name="Currency 5 4 2" xfId="23317" xr:uid="{00000000-0005-0000-0000-0000144B0000}"/>
    <cellStyle name="Currency 5 5" xfId="3197" xr:uid="{00000000-0005-0000-0000-0000154B0000}"/>
    <cellStyle name="Currency 5 5 2" xfId="23318" xr:uid="{00000000-0005-0000-0000-0000164B0000}"/>
    <cellStyle name="Currency 5 6" xfId="3198" xr:uid="{00000000-0005-0000-0000-0000174B0000}"/>
    <cellStyle name="Currency 5 6 2" xfId="23319" xr:uid="{00000000-0005-0000-0000-0000184B0000}"/>
    <cellStyle name="Currency 5 7" xfId="3199" xr:uid="{00000000-0005-0000-0000-0000194B0000}"/>
    <cellStyle name="Currency 5 7 2" xfId="23320" xr:uid="{00000000-0005-0000-0000-00001A4B0000}"/>
    <cellStyle name="Currency 5 8" xfId="3200" xr:uid="{00000000-0005-0000-0000-00001B4B0000}"/>
    <cellStyle name="Currency 5 8 2" xfId="23321" xr:uid="{00000000-0005-0000-0000-00001C4B0000}"/>
    <cellStyle name="Currency 5 9" xfId="23322" xr:uid="{00000000-0005-0000-0000-00001D4B0000}"/>
    <cellStyle name="Currency 6" xfId="3201" xr:uid="{00000000-0005-0000-0000-00001E4B0000}"/>
    <cellStyle name="Currency 6 2" xfId="3202" xr:uid="{00000000-0005-0000-0000-00001F4B0000}"/>
    <cellStyle name="Currency 6 2 2" xfId="23323" xr:uid="{00000000-0005-0000-0000-0000204B0000}"/>
    <cellStyle name="Currency 6 3" xfId="3203" xr:uid="{00000000-0005-0000-0000-0000214B0000}"/>
    <cellStyle name="Currency 6 3 2" xfId="23324" xr:uid="{00000000-0005-0000-0000-0000224B0000}"/>
    <cellStyle name="Currency 6 4" xfId="3204" xr:uid="{00000000-0005-0000-0000-0000234B0000}"/>
    <cellStyle name="Currency 6 4 2" xfId="23325" xr:uid="{00000000-0005-0000-0000-0000244B0000}"/>
    <cellStyle name="Currency 6 5" xfId="3205" xr:uid="{00000000-0005-0000-0000-0000254B0000}"/>
    <cellStyle name="Currency 6 5 2" xfId="23326" xr:uid="{00000000-0005-0000-0000-0000264B0000}"/>
    <cellStyle name="Currency 6 6" xfId="3206" xr:uid="{00000000-0005-0000-0000-0000274B0000}"/>
    <cellStyle name="Currency 6 6 2" xfId="23327" xr:uid="{00000000-0005-0000-0000-0000284B0000}"/>
    <cellStyle name="Currency 6 7" xfId="3207" xr:uid="{00000000-0005-0000-0000-0000294B0000}"/>
    <cellStyle name="Currency 6 7 2" xfId="23328" xr:uid="{00000000-0005-0000-0000-00002A4B0000}"/>
    <cellStyle name="Currency 6 8" xfId="3208" xr:uid="{00000000-0005-0000-0000-00002B4B0000}"/>
    <cellStyle name="Currency 6 8 2" xfId="23329" xr:uid="{00000000-0005-0000-0000-00002C4B0000}"/>
    <cellStyle name="Currency 6 9" xfId="23330" xr:uid="{00000000-0005-0000-0000-00002D4B0000}"/>
    <cellStyle name="Currency 7" xfId="3209" xr:uid="{00000000-0005-0000-0000-00002E4B0000}"/>
    <cellStyle name="Currency 7 2" xfId="3210" xr:uid="{00000000-0005-0000-0000-00002F4B0000}"/>
    <cellStyle name="Currency 7 2 2" xfId="23331" xr:uid="{00000000-0005-0000-0000-0000304B0000}"/>
    <cellStyle name="Currency 7 3" xfId="3211" xr:uid="{00000000-0005-0000-0000-0000314B0000}"/>
    <cellStyle name="Currency 7 3 2" xfId="23332" xr:uid="{00000000-0005-0000-0000-0000324B0000}"/>
    <cellStyle name="Currency 7 4" xfId="3212" xr:uid="{00000000-0005-0000-0000-0000334B0000}"/>
    <cellStyle name="Currency 7 4 2" xfId="23333" xr:uid="{00000000-0005-0000-0000-0000344B0000}"/>
    <cellStyle name="Currency 7 5" xfId="3213" xr:uid="{00000000-0005-0000-0000-0000354B0000}"/>
    <cellStyle name="Currency 7 5 2" xfId="23334" xr:uid="{00000000-0005-0000-0000-0000364B0000}"/>
    <cellStyle name="Currency 7 6" xfId="3214" xr:uid="{00000000-0005-0000-0000-0000374B0000}"/>
    <cellStyle name="Currency 7 6 2" xfId="23335" xr:uid="{00000000-0005-0000-0000-0000384B0000}"/>
    <cellStyle name="Currency 7 7" xfId="3215" xr:uid="{00000000-0005-0000-0000-0000394B0000}"/>
    <cellStyle name="Currency 7 7 2" xfId="23336" xr:uid="{00000000-0005-0000-0000-00003A4B0000}"/>
    <cellStyle name="Currency 7 8" xfId="3216" xr:uid="{00000000-0005-0000-0000-00003B4B0000}"/>
    <cellStyle name="Currency 7 8 2" xfId="23337" xr:uid="{00000000-0005-0000-0000-00003C4B0000}"/>
    <cellStyle name="Currency 7 9" xfId="23338" xr:uid="{00000000-0005-0000-0000-00003D4B0000}"/>
    <cellStyle name="Currency 8" xfId="3217" xr:uid="{00000000-0005-0000-0000-00003E4B0000}"/>
    <cellStyle name="Currency 8 2" xfId="3218" xr:uid="{00000000-0005-0000-0000-00003F4B0000}"/>
    <cellStyle name="Currency 8 2 2" xfId="23339" xr:uid="{00000000-0005-0000-0000-0000404B0000}"/>
    <cellStyle name="Currency 8 3" xfId="3219" xr:uid="{00000000-0005-0000-0000-0000414B0000}"/>
    <cellStyle name="Currency 8 3 2" xfId="23340" xr:uid="{00000000-0005-0000-0000-0000424B0000}"/>
    <cellStyle name="Currency 8 4" xfId="3220" xr:uid="{00000000-0005-0000-0000-0000434B0000}"/>
    <cellStyle name="Currency 8 4 2" xfId="23341" xr:uid="{00000000-0005-0000-0000-0000444B0000}"/>
    <cellStyle name="Currency 8 5" xfId="3221" xr:uid="{00000000-0005-0000-0000-0000454B0000}"/>
    <cellStyle name="Currency 8 5 2" xfId="23342" xr:uid="{00000000-0005-0000-0000-0000464B0000}"/>
    <cellStyle name="Currency 8 6" xfId="3222" xr:uid="{00000000-0005-0000-0000-0000474B0000}"/>
    <cellStyle name="Currency 8 6 2" xfId="23343" xr:uid="{00000000-0005-0000-0000-0000484B0000}"/>
    <cellStyle name="Currency 8 7" xfId="3223" xr:uid="{00000000-0005-0000-0000-0000494B0000}"/>
    <cellStyle name="Currency 8 7 2" xfId="23344" xr:uid="{00000000-0005-0000-0000-00004A4B0000}"/>
    <cellStyle name="Currency 8 8" xfId="3224" xr:uid="{00000000-0005-0000-0000-00004B4B0000}"/>
    <cellStyle name="Currency 8 8 2" xfId="23345" xr:uid="{00000000-0005-0000-0000-00004C4B0000}"/>
    <cellStyle name="Currency 8 9" xfId="23346" xr:uid="{00000000-0005-0000-0000-00004D4B0000}"/>
    <cellStyle name="Currency 9" xfId="3225" xr:uid="{00000000-0005-0000-0000-00004E4B0000}"/>
    <cellStyle name="Currency 9 2" xfId="3226" xr:uid="{00000000-0005-0000-0000-00004F4B0000}"/>
    <cellStyle name="Currency 9 2 2" xfId="23347" xr:uid="{00000000-0005-0000-0000-0000504B0000}"/>
    <cellStyle name="Currency 9 3" xfId="3227" xr:uid="{00000000-0005-0000-0000-0000514B0000}"/>
    <cellStyle name="Currency 9 3 2" xfId="23348" xr:uid="{00000000-0005-0000-0000-0000524B0000}"/>
    <cellStyle name="Currency 9 4" xfId="3228" xr:uid="{00000000-0005-0000-0000-0000534B0000}"/>
    <cellStyle name="Currency 9 4 2" xfId="23349" xr:uid="{00000000-0005-0000-0000-0000544B0000}"/>
    <cellStyle name="Currency 9 5" xfId="3229" xr:uid="{00000000-0005-0000-0000-0000554B0000}"/>
    <cellStyle name="Currency 9 5 2" xfId="23350" xr:uid="{00000000-0005-0000-0000-0000564B0000}"/>
    <cellStyle name="Currency 9 6" xfId="3230" xr:uid="{00000000-0005-0000-0000-0000574B0000}"/>
    <cellStyle name="Currency 9 6 2" xfId="23351" xr:uid="{00000000-0005-0000-0000-0000584B0000}"/>
    <cellStyle name="Currency 9 7" xfId="3231" xr:uid="{00000000-0005-0000-0000-0000594B0000}"/>
    <cellStyle name="Currency 9 7 2" xfId="23352" xr:uid="{00000000-0005-0000-0000-00005A4B0000}"/>
    <cellStyle name="Currency 9 8" xfId="23353" xr:uid="{00000000-0005-0000-0000-00005B4B0000}"/>
    <cellStyle name="Currency*" xfId="23354" xr:uid="{00000000-0005-0000-0000-00005C4B0000}"/>
    <cellStyle name="Currency0" xfId="3232" xr:uid="{00000000-0005-0000-0000-00005D4B0000}"/>
    <cellStyle name="Currency0 2" xfId="3233" xr:uid="{00000000-0005-0000-0000-00005E4B0000}"/>
    <cellStyle name="Currency0 2 2" xfId="23355" xr:uid="{00000000-0005-0000-0000-00005F4B0000}"/>
    <cellStyle name="Currency0 2 3" xfId="23356" xr:uid="{00000000-0005-0000-0000-0000604B0000}"/>
    <cellStyle name="Currency0 2_ADI" xfId="23357" xr:uid="{00000000-0005-0000-0000-0000614B0000}"/>
    <cellStyle name="Currency0 3" xfId="3234" xr:uid="{00000000-0005-0000-0000-0000624B0000}"/>
    <cellStyle name="Currency0 4" xfId="3235" xr:uid="{00000000-0005-0000-0000-0000634B0000}"/>
    <cellStyle name="Currency0 5" xfId="3236" xr:uid="{00000000-0005-0000-0000-0000644B0000}"/>
    <cellStyle name="Currency0_ADI" xfId="23358" xr:uid="{00000000-0005-0000-0000-0000654B0000}"/>
    <cellStyle name="Dash" xfId="23359" xr:uid="{00000000-0005-0000-0000-0000664B0000}"/>
    <cellStyle name="Data" xfId="3237" xr:uid="{00000000-0005-0000-0000-0000674B0000}"/>
    <cellStyle name="data input" xfId="3238" xr:uid="{00000000-0005-0000-0000-0000684B0000}"/>
    <cellStyle name="Date" xfId="3239" xr:uid="{00000000-0005-0000-0000-0000694B0000}"/>
    <cellStyle name="Date 10" xfId="3240" xr:uid="{00000000-0005-0000-0000-00006A4B0000}"/>
    <cellStyle name="Date 10 2" xfId="3241" xr:uid="{00000000-0005-0000-0000-00006B4B0000}"/>
    <cellStyle name="Date 10 2 2" xfId="23360" xr:uid="{00000000-0005-0000-0000-00006C4B0000}"/>
    <cellStyle name="Date 10 2 2 2" xfId="23361" xr:uid="{00000000-0005-0000-0000-00006D4B0000}"/>
    <cellStyle name="Date 10 2 2 3" xfId="23362" xr:uid="{00000000-0005-0000-0000-00006E4B0000}"/>
    <cellStyle name="Date 10 2 2 4" xfId="23363" xr:uid="{00000000-0005-0000-0000-00006F4B0000}"/>
    <cellStyle name="Date 10 2 3" xfId="23364" xr:uid="{00000000-0005-0000-0000-0000704B0000}"/>
    <cellStyle name="Date 10 2 3 2" xfId="23365" xr:uid="{00000000-0005-0000-0000-0000714B0000}"/>
    <cellStyle name="Date 10 2 4" xfId="23366" xr:uid="{00000000-0005-0000-0000-0000724B0000}"/>
    <cellStyle name="Date 10 2 5" xfId="23367" xr:uid="{00000000-0005-0000-0000-0000734B0000}"/>
    <cellStyle name="Date 10 2 6" xfId="23368" xr:uid="{00000000-0005-0000-0000-0000744B0000}"/>
    <cellStyle name="Date 11" xfId="3242" xr:uid="{00000000-0005-0000-0000-0000754B0000}"/>
    <cellStyle name="Date 11 2" xfId="3243" xr:uid="{00000000-0005-0000-0000-0000764B0000}"/>
    <cellStyle name="Date 11 2 2" xfId="23369" xr:uid="{00000000-0005-0000-0000-0000774B0000}"/>
    <cellStyle name="Date 11 2 2 2" xfId="23370" xr:uid="{00000000-0005-0000-0000-0000784B0000}"/>
    <cellStyle name="Date 11 2 2 3" xfId="23371" xr:uid="{00000000-0005-0000-0000-0000794B0000}"/>
    <cellStyle name="Date 11 2 2 4" xfId="23372" xr:uid="{00000000-0005-0000-0000-00007A4B0000}"/>
    <cellStyle name="Date 11 2 3" xfId="23373" xr:uid="{00000000-0005-0000-0000-00007B4B0000}"/>
    <cellStyle name="Date 11 2 3 2" xfId="23374" xr:uid="{00000000-0005-0000-0000-00007C4B0000}"/>
    <cellStyle name="Date 11 2 4" xfId="23375" xr:uid="{00000000-0005-0000-0000-00007D4B0000}"/>
    <cellStyle name="Date 11 2 5" xfId="23376" xr:uid="{00000000-0005-0000-0000-00007E4B0000}"/>
    <cellStyle name="Date 11 2 6" xfId="23377" xr:uid="{00000000-0005-0000-0000-00007F4B0000}"/>
    <cellStyle name="Date 12" xfId="3244" xr:uid="{00000000-0005-0000-0000-0000804B0000}"/>
    <cellStyle name="Date 12 2" xfId="3245" xr:uid="{00000000-0005-0000-0000-0000814B0000}"/>
    <cellStyle name="Date 12 2 2" xfId="23378" xr:uid="{00000000-0005-0000-0000-0000824B0000}"/>
    <cellStyle name="Date 12 2 2 2" xfId="23379" xr:uid="{00000000-0005-0000-0000-0000834B0000}"/>
    <cellStyle name="Date 12 2 2 3" xfId="23380" xr:uid="{00000000-0005-0000-0000-0000844B0000}"/>
    <cellStyle name="Date 12 2 2 4" xfId="23381" xr:uid="{00000000-0005-0000-0000-0000854B0000}"/>
    <cellStyle name="Date 12 2 3" xfId="23382" xr:uid="{00000000-0005-0000-0000-0000864B0000}"/>
    <cellStyle name="Date 12 2 3 2" xfId="23383" xr:uid="{00000000-0005-0000-0000-0000874B0000}"/>
    <cellStyle name="Date 12 2 4" xfId="23384" xr:uid="{00000000-0005-0000-0000-0000884B0000}"/>
    <cellStyle name="Date 12 2 5" xfId="23385" xr:uid="{00000000-0005-0000-0000-0000894B0000}"/>
    <cellStyle name="Date 12 2 6" xfId="23386" xr:uid="{00000000-0005-0000-0000-00008A4B0000}"/>
    <cellStyle name="Date 13" xfId="3246" xr:uid="{00000000-0005-0000-0000-00008B4B0000}"/>
    <cellStyle name="Date 13 2" xfId="3247" xr:uid="{00000000-0005-0000-0000-00008C4B0000}"/>
    <cellStyle name="Date 13 2 2" xfId="23387" xr:uid="{00000000-0005-0000-0000-00008D4B0000}"/>
    <cellStyle name="Date 13 2 2 2" xfId="23388" xr:uid="{00000000-0005-0000-0000-00008E4B0000}"/>
    <cellStyle name="Date 13 2 2 3" xfId="23389" xr:uid="{00000000-0005-0000-0000-00008F4B0000}"/>
    <cellStyle name="Date 13 2 2 4" xfId="23390" xr:uid="{00000000-0005-0000-0000-0000904B0000}"/>
    <cellStyle name="Date 13 2 3" xfId="23391" xr:uid="{00000000-0005-0000-0000-0000914B0000}"/>
    <cellStyle name="Date 13 2 3 2" xfId="23392" xr:uid="{00000000-0005-0000-0000-0000924B0000}"/>
    <cellStyle name="Date 13 2 4" xfId="23393" xr:uid="{00000000-0005-0000-0000-0000934B0000}"/>
    <cellStyle name="Date 13 2 5" xfId="23394" xr:uid="{00000000-0005-0000-0000-0000944B0000}"/>
    <cellStyle name="Date 13 2 6" xfId="23395" xr:uid="{00000000-0005-0000-0000-0000954B0000}"/>
    <cellStyle name="Date 14" xfId="3248" xr:uid="{00000000-0005-0000-0000-0000964B0000}"/>
    <cellStyle name="Date 14 2" xfId="3249" xr:uid="{00000000-0005-0000-0000-0000974B0000}"/>
    <cellStyle name="Date 14 2 2" xfId="23396" xr:uid="{00000000-0005-0000-0000-0000984B0000}"/>
    <cellStyle name="Date 14 3" xfId="23397" xr:uid="{00000000-0005-0000-0000-0000994B0000}"/>
    <cellStyle name="Date 14 3 2" xfId="23398" xr:uid="{00000000-0005-0000-0000-00009A4B0000}"/>
    <cellStyle name="Date 14 4" xfId="23399" xr:uid="{00000000-0005-0000-0000-00009B4B0000}"/>
    <cellStyle name="Date 15" xfId="3250" xr:uid="{00000000-0005-0000-0000-00009C4B0000}"/>
    <cellStyle name="Date 15 2" xfId="3251" xr:uid="{00000000-0005-0000-0000-00009D4B0000}"/>
    <cellStyle name="Date 15 3" xfId="23400" xr:uid="{00000000-0005-0000-0000-00009E4B0000}"/>
    <cellStyle name="Date 16" xfId="3252" xr:uid="{00000000-0005-0000-0000-00009F4B0000}"/>
    <cellStyle name="Date 16 2" xfId="3253" xr:uid="{00000000-0005-0000-0000-0000A04B0000}"/>
    <cellStyle name="Date 16 2 2" xfId="23401" xr:uid="{00000000-0005-0000-0000-0000A14B0000}"/>
    <cellStyle name="Date 16 2 3" xfId="23402" xr:uid="{00000000-0005-0000-0000-0000A24B0000}"/>
    <cellStyle name="Date 16 3" xfId="23403" xr:uid="{00000000-0005-0000-0000-0000A34B0000}"/>
    <cellStyle name="Date 17" xfId="3254" xr:uid="{00000000-0005-0000-0000-0000A44B0000}"/>
    <cellStyle name="Date 17 2" xfId="3255" xr:uid="{00000000-0005-0000-0000-0000A54B0000}"/>
    <cellStyle name="Date 17 2 2" xfId="23404" xr:uid="{00000000-0005-0000-0000-0000A64B0000}"/>
    <cellStyle name="Date 17 2 3" xfId="23405" xr:uid="{00000000-0005-0000-0000-0000A74B0000}"/>
    <cellStyle name="Date 17 3" xfId="23406" xr:uid="{00000000-0005-0000-0000-0000A84B0000}"/>
    <cellStyle name="Date 18" xfId="23407" xr:uid="{00000000-0005-0000-0000-0000A94B0000}"/>
    <cellStyle name="Date 18 2" xfId="23408" xr:uid="{00000000-0005-0000-0000-0000AA4B0000}"/>
    <cellStyle name="Date 19" xfId="23409" xr:uid="{00000000-0005-0000-0000-0000AB4B0000}"/>
    <cellStyle name="Date 2" xfId="3256" xr:uid="{00000000-0005-0000-0000-0000AC4B0000}"/>
    <cellStyle name="Date 2 2" xfId="3257" xr:uid="{00000000-0005-0000-0000-0000AD4B0000}"/>
    <cellStyle name="Date 2 2 2" xfId="23410" xr:uid="{00000000-0005-0000-0000-0000AE4B0000}"/>
    <cellStyle name="Date 2 3" xfId="3258" xr:uid="{00000000-0005-0000-0000-0000AF4B0000}"/>
    <cellStyle name="Date 2 4" xfId="3259" xr:uid="{00000000-0005-0000-0000-0000B04B0000}"/>
    <cellStyle name="Date 2 5" xfId="3260" xr:uid="{00000000-0005-0000-0000-0000B14B0000}"/>
    <cellStyle name="Date 2 6" xfId="3261" xr:uid="{00000000-0005-0000-0000-0000B24B0000}"/>
    <cellStyle name="Date 2_ADI" xfId="23411" xr:uid="{00000000-0005-0000-0000-0000B34B0000}"/>
    <cellStyle name="Date 3" xfId="3262" xr:uid="{00000000-0005-0000-0000-0000B44B0000}"/>
    <cellStyle name="Date 3 2" xfId="3263" xr:uid="{00000000-0005-0000-0000-0000B54B0000}"/>
    <cellStyle name="Date 3 2 2" xfId="23412" xr:uid="{00000000-0005-0000-0000-0000B64B0000}"/>
    <cellStyle name="Date 3 3" xfId="23413" xr:uid="{00000000-0005-0000-0000-0000B74B0000}"/>
    <cellStyle name="Date 4" xfId="3264" xr:uid="{00000000-0005-0000-0000-0000B84B0000}"/>
    <cellStyle name="Date 4 2" xfId="3265" xr:uid="{00000000-0005-0000-0000-0000B94B0000}"/>
    <cellStyle name="Date 4 2 2" xfId="23414" xr:uid="{00000000-0005-0000-0000-0000BA4B0000}"/>
    <cellStyle name="Date 4 2 2 2" xfId="23415" xr:uid="{00000000-0005-0000-0000-0000BB4B0000}"/>
    <cellStyle name="Date 4 2 2 3" xfId="23416" xr:uid="{00000000-0005-0000-0000-0000BC4B0000}"/>
    <cellStyle name="Date 4 2 2 4" xfId="23417" xr:uid="{00000000-0005-0000-0000-0000BD4B0000}"/>
    <cellStyle name="Date 4 2 3" xfId="23418" xr:uid="{00000000-0005-0000-0000-0000BE4B0000}"/>
    <cellStyle name="Date 4 2 3 2" xfId="23419" xr:uid="{00000000-0005-0000-0000-0000BF4B0000}"/>
    <cellStyle name="Date 4 2 4" xfId="23420" xr:uid="{00000000-0005-0000-0000-0000C04B0000}"/>
    <cellStyle name="Date 4 2 5" xfId="23421" xr:uid="{00000000-0005-0000-0000-0000C14B0000}"/>
    <cellStyle name="Date 4 2 6" xfId="23422" xr:uid="{00000000-0005-0000-0000-0000C24B0000}"/>
    <cellStyle name="Date 5" xfId="3266" xr:uid="{00000000-0005-0000-0000-0000C34B0000}"/>
    <cellStyle name="Date 5 2" xfId="3267" xr:uid="{00000000-0005-0000-0000-0000C44B0000}"/>
    <cellStyle name="Date 5 2 2" xfId="23423" xr:uid="{00000000-0005-0000-0000-0000C54B0000}"/>
    <cellStyle name="Date 5 2 2 2" xfId="23424" xr:uid="{00000000-0005-0000-0000-0000C64B0000}"/>
    <cellStyle name="Date 5 2 2 3" xfId="23425" xr:uid="{00000000-0005-0000-0000-0000C74B0000}"/>
    <cellStyle name="Date 5 2 2 4" xfId="23426" xr:uid="{00000000-0005-0000-0000-0000C84B0000}"/>
    <cellStyle name="Date 5 2 3" xfId="23427" xr:uid="{00000000-0005-0000-0000-0000C94B0000}"/>
    <cellStyle name="Date 5 2 3 2" xfId="23428" xr:uid="{00000000-0005-0000-0000-0000CA4B0000}"/>
    <cellStyle name="Date 5 2 4" xfId="23429" xr:uid="{00000000-0005-0000-0000-0000CB4B0000}"/>
    <cellStyle name="Date 5 2 5" xfId="23430" xr:uid="{00000000-0005-0000-0000-0000CC4B0000}"/>
    <cellStyle name="Date 5 2 6" xfId="23431" xr:uid="{00000000-0005-0000-0000-0000CD4B0000}"/>
    <cellStyle name="Date 6" xfId="3268" xr:uid="{00000000-0005-0000-0000-0000CE4B0000}"/>
    <cellStyle name="Date 6 2" xfId="3269" xr:uid="{00000000-0005-0000-0000-0000CF4B0000}"/>
    <cellStyle name="Date 6 2 2" xfId="23432" xr:uid="{00000000-0005-0000-0000-0000D04B0000}"/>
    <cellStyle name="Date 6 2 2 2" xfId="23433" xr:uid="{00000000-0005-0000-0000-0000D14B0000}"/>
    <cellStyle name="Date 6 2 2 3" xfId="23434" xr:uid="{00000000-0005-0000-0000-0000D24B0000}"/>
    <cellStyle name="Date 6 2 2 4" xfId="23435" xr:uid="{00000000-0005-0000-0000-0000D34B0000}"/>
    <cellStyle name="Date 6 2 3" xfId="23436" xr:uid="{00000000-0005-0000-0000-0000D44B0000}"/>
    <cellStyle name="Date 6 2 3 2" xfId="23437" xr:uid="{00000000-0005-0000-0000-0000D54B0000}"/>
    <cellStyle name="Date 6 2 4" xfId="23438" xr:uid="{00000000-0005-0000-0000-0000D64B0000}"/>
    <cellStyle name="Date 6 2 5" xfId="23439" xr:uid="{00000000-0005-0000-0000-0000D74B0000}"/>
    <cellStyle name="Date 6 2 6" xfId="23440" xr:uid="{00000000-0005-0000-0000-0000D84B0000}"/>
    <cellStyle name="Date 7" xfId="3270" xr:uid="{00000000-0005-0000-0000-0000D94B0000}"/>
    <cellStyle name="Date 7 2" xfId="3271" xr:uid="{00000000-0005-0000-0000-0000DA4B0000}"/>
    <cellStyle name="Date 7 2 2" xfId="23441" xr:uid="{00000000-0005-0000-0000-0000DB4B0000}"/>
    <cellStyle name="Date 7 2 2 2" xfId="23442" xr:uid="{00000000-0005-0000-0000-0000DC4B0000}"/>
    <cellStyle name="Date 7 2 2 3" xfId="23443" xr:uid="{00000000-0005-0000-0000-0000DD4B0000}"/>
    <cellStyle name="Date 7 2 2 4" xfId="23444" xr:uid="{00000000-0005-0000-0000-0000DE4B0000}"/>
    <cellStyle name="Date 7 2 3" xfId="23445" xr:uid="{00000000-0005-0000-0000-0000DF4B0000}"/>
    <cellStyle name="Date 7 2 3 2" xfId="23446" xr:uid="{00000000-0005-0000-0000-0000E04B0000}"/>
    <cellStyle name="Date 7 2 4" xfId="23447" xr:uid="{00000000-0005-0000-0000-0000E14B0000}"/>
    <cellStyle name="Date 7 2 5" xfId="23448" xr:uid="{00000000-0005-0000-0000-0000E24B0000}"/>
    <cellStyle name="Date 7 2 6" xfId="23449" xr:uid="{00000000-0005-0000-0000-0000E34B0000}"/>
    <cellStyle name="Date 8" xfId="3272" xr:uid="{00000000-0005-0000-0000-0000E44B0000}"/>
    <cellStyle name="Date 8 2" xfId="3273" xr:uid="{00000000-0005-0000-0000-0000E54B0000}"/>
    <cellStyle name="Date 8 2 2" xfId="23450" xr:uid="{00000000-0005-0000-0000-0000E64B0000}"/>
    <cellStyle name="Date 8 2 2 2" xfId="23451" xr:uid="{00000000-0005-0000-0000-0000E74B0000}"/>
    <cellStyle name="Date 8 2 2 3" xfId="23452" xr:uid="{00000000-0005-0000-0000-0000E84B0000}"/>
    <cellStyle name="Date 8 2 2 4" xfId="23453" xr:uid="{00000000-0005-0000-0000-0000E94B0000}"/>
    <cellStyle name="Date 8 2 3" xfId="23454" xr:uid="{00000000-0005-0000-0000-0000EA4B0000}"/>
    <cellStyle name="Date 8 2 3 2" xfId="23455" xr:uid="{00000000-0005-0000-0000-0000EB4B0000}"/>
    <cellStyle name="Date 8 2 4" xfId="23456" xr:uid="{00000000-0005-0000-0000-0000EC4B0000}"/>
    <cellStyle name="Date 8 2 5" xfId="23457" xr:uid="{00000000-0005-0000-0000-0000ED4B0000}"/>
    <cellStyle name="Date 8 2 6" xfId="23458" xr:uid="{00000000-0005-0000-0000-0000EE4B0000}"/>
    <cellStyle name="Date 9" xfId="3274" xr:uid="{00000000-0005-0000-0000-0000EF4B0000}"/>
    <cellStyle name="Date 9 2" xfId="3275" xr:uid="{00000000-0005-0000-0000-0000F04B0000}"/>
    <cellStyle name="Date 9 2 2" xfId="23459" xr:uid="{00000000-0005-0000-0000-0000F14B0000}"/>
    <cellStyle name="Date 9 2 2 2" xfId="23460" xr:uid="{00000000-0005-0000-0000-0000F24B0000}"/>
    <cellStyle name="Date 9 2 2 3" xfId="23461" xr:uid="{00000000-0005-0000-0000-0000F34B0000}"/>
    <cellStyle name="Date 9 2 2 4" xfId="23462" xr:uid="{00000000-0005-0000-0000-0000F44B0000}"/>
    <cellStyle name="Date 9 2 3" xfId="23463" xr:uid="{00000000-0005-0000-0000-0000F54B0000}"/>
    <cellStyle name="Date 9 2 3 2" xfId="23464" xr:uid="{00000000-0005-0000-0000-0000F64B0000}"/>
    <cellStyle name="Date 9 2 4" xfId="23465" xr:uid="{00000000-0005-0000-0000-0000F74B0000}"/>
    <cellStyle name="Date 9 2 5" xfId="23466" xr:uid="{00000000-0005-0000-0000-0000F84B0000}"/>
    <cellStyle name="Date 9 2 6" xfId="23467" xr:uid="{00000000-0005-0000-0000-0000F94B0000}"/>
    <cellStyle name="Date Aligned" xfId="23468" xr:uid="{00000000-0005-0000-0000-0000FA4B0000}"/>
    <cellStyle name="Date Aligned*" xfId="23469" xr:uid="{00000000-0005-0000-0000-0000FB4B0000}"/>
    <cellStyle name="Date Aligned_Model_Sep_2_02" xfId="23470" xr:uid="{00000000-0005-0000-0000-0000FC4B0000}"/>
    <cellStyle name="Date long" xfId="3276" xr:uid="{00000000-0005-0000-0000-0000FD4B0000}"/>
    <cellStyle name="Date short" xfId="3277" xr:uid="{00000000-0005-0000-0000-0000FE4B0000}"/>
    <cellStyle name="Date_00001 ELS 03-31-10" xfId="3278" xr:uid="{00000000-0005-0000-0000-0000FF4B0000}"/>
    <cellStyle name="Dec places 0" xfId="23471" xr:uid="{00000000-0005-0000-0000-0000004C0000}"/>
    <cellStyle name="Dec places 1, millions" xfId="23472" xr:uid="{00000000-0005-0000-0000-0000014C0000}"/>
    <cellStyle name="Dec places 2" xfId="23473" xr:uid="{00000000-0005-0000-0000-0000024C0000}"/>
    <cellStyle name="Dec places 2, millions" xfId="23474" xr:uid="{00000000-0005-0000-0000-0000034C0000}"/>
    <cellStyle name="Decimal 4" xfId="3279" xr:uid="{00000000-0005-0000-0000-0000044C0000}"/>
    <cellStyle name="Dezimal [0]_Compiling Utility Macros" xfId="23475" xr:uid="{00000000-0005-0000-0000-0000054C0000}"/>
    <cellStyle name="Dezimal_Compiling Utility Macros" xfId="23476" xr:uid="{00000000-0005-0000-0000-0000064C0000}"/>
    <cellStyle name="dollar" xfId="23477" xr:uid="{00000000-0005-0000-0000-0000074C0000}"/>
    <cellStyle name="dollar[0]" xfId="23478" xr:uid="{00000000-0005-0000-0000-0000084C0000}"/>
    <cellStyle name="dollar_Model_Sep_2_02" xfId="23479" xr:uid="{00000000-0005-0000-0000-0000094C0000}"/>
    <cellStyle name="Dotted Line" xfId="23480" xr:uid="{00000000-0005-0000-0000-00000A4C0000}"/>
    <cellStyle name="DOWNFOOT" xfId="3280" xr:uid="{00000000-0005-0000-0000-00000B4C0000}"/>
    <cellStyle name="DP 0, no commas" xfId="23481" xr:uid="{00000000-0005-0000-0000-00000C4C0000}"/>
    <cellStyle name="dth/day" xfId="3281" xr:uid="{00000000-0005-0000-0000-00000D4C0000}"/>
    <cellStyle name="dth/day 10" xfId="3282" xr:uid="{00000000-0005-0000-0000-00000E4C0000}"/>
    <cellStyle name="dth/day 2" xfId="3283" xr:uid="{00000000-0005-0000-0000-00000F4C0000}"/>
    <cellStyle name="dth/day 3" xfId="3284" xr:uid="{00000000-0005-0000-0000-0000104C0000}"/>
    <cellStyle name="dth/day 4" xfId="3285" xr:uid="{00000000-0005-0000-0000-0000114C0000}"/>
    <cellStyle name="dth/day 5" xfId="3286" xr:uid="{00000000-0005-0000-0000-0000124C0000}"/>
    <cellStyle name="dth/day 6" xfId="3287" xr:uid="{00000000-0005-0000-0000-0000134C0000}"/>
    <cellStyle name="dth/day 7" xfId="3288" xr:uid="{00000000-0005-0000-0000-0000144C0000}"/>
    <cellStyle name="dth/day 8" xfId="3289" xr:uid="{00000000-0005-0000-0000-0000154C0000}"/>
    <cellStyle name="dth/day 9" xfId="3290" xr:uid="{00000000-0005-0000-0000-0000164C0000}"/>
    <cellStyle name="Enter Currency (0)" xfId="23482" xr:uid="{00000000-0005-0000-0000-0000174C0000}"/>
    <cellStyle name="Enter Currency (2)" xfId="23483" xr:uid="{00000000-0005-0000-0000-0000184C0000}"/>
    <cellStyle name="Enter Units (0)" xfId="23484" xr:uid="{00000000-0005-0000-0000-0000194C0000}"/>
    <cellStyle name="Enter Units (1)" xfId="23485" xr:uid="{00000000-0005-0000-0000-00001A4C0000}"/>
    <cellStyle name="Enter Units (2)" xfId="23486" xr:uid="{00000000-0005-0000-0000-00001B4C0000}"/>
    <cellStyle name="Entered" xfId="3291" xr:uid="{00000000-0005-0000-0000-00001C4C0000}"/>
    <cellStyle name="ERRORS" xfId="3292" xr:uid="{00000000-0005-0000-0000-00001D4C0000}"/>
    <cellStyle name="ERRORS 2" xfId="3293" xr:uid="{00000000-0005-0000-0000-00001E4C0000}"/>
    <cellStyle name="ERRORS 2 2" xfId="23487" xr:uid="{00000000-0005-0000-0000-00001F4C0000}"/>
    <cellStyle name="ERRORS 2 2 2" xfId="23488" xr:uid="{00000000-0005-0000-0000-0000204C0000}"/>
    <cellStyle name="ERRORS 2 2 3" xfId="23489" xr:uid="{00000000-0005-0000-0000-0000214C0000}"/>
    <cellStyle name="ERRORS 3" xfId="23490" xr:uid="{00000000-0005-0000-0000-0000224C0000}"/>
    <cellStyle name="ERRORS 3 2" xfId="23491" xr:uid="{00000000-0005-0000-0000-0000234C0000}"/>
    <cellStyle name="ERRORS 4" xfId="23492" xr:uid="{00000000-0005-0000-0000-0000244C0000}"/>
    <cellStyle name="ERRORS_Journal 1" xfId="23493" xr:uid="{00000000-0005-0000-0000-0000254C0000}"/>
    <cellStyle name="Euro" xfId="3294" xr:uid="{00000000-0005-0000-0000-0000264C0000}"/>
    <cellStyle name="Euro 10" xfId="3295" xr:uid="{00000000-0005-0000-0000-0000274C0000}"/>
    <cellStyle name="Euro 10 2" xfId="23494" xr:uid="{00000000-0005-0000-0000-0000284C0000}"/>
    <cellStyle name="Euro 10 3" xfId="23495" xr:uid="{00000000-0005-0000-0000-0000294C0000}"/>
    <cellStyle name="Euro 11" xfId="3296" xr:uid="{00000000-0005-0000-0000-00002A4C0000}"/>
    <cellStyle name="Euro 11 2" xfId="23496" xr:uid="{00000000-0005-0000-0000-00002B4C0000}"/>
    <cellStyle name="Euro 11 3" xfId="23497" xr:uid="{00000000-0005-0000-0000-00002C4C0000}"/>
    <cellStyle name="Euro 12" xfId="3297" xr:uid="{00000000-0005-0000-0000-00002D4C0000}"/>
    <cellStyle name="Euro 12 2" xfId="23498" xr:uid="{00000000-0005-0000-0000-00002E4C0000}"/>
    <cellStyle name="Euro 12 3" xfId="23499" xr:uid="{00000000-0005-0000-0000-00002F4C0000}"/>
    <cellStyle name="Euro 13" xfId="3298" xr:uid="{00000000-0005-0000-0000-0000304C0000}"/>
    <cellStyle name="Euro 13 2" xfId="23500" xr:uid="{00000000-0005-0000-0000-0000314C0000}"/>
    <cellStyle name="Euro 13 3" xfId="23501" xr:uid="{00000000-0005-0000-0000-0000324C0000}"/>
    <cellStyle name="Euro 14" xfId="23502" xr:uid="{00000000-0005-0000-0000-0000334C0000}"/>
    <cellStyle name="Euro 14 2" xfId="23503" xr:uid="{00000000-0005-0000-0000-0000344C0000}"/>
    <cellStyle name="Euro 14 3" xfId="23504" xr:uid="{00000000-0005-0000-0000-0000354C0000}"/>
    <cellStyle name="Euro 15" xfId="23505" xr:uid="{00000000-0005-0000-0000-0000364C0000}"/>
    <cellStyle name="Euro 15 2" xfId="23506" xr:uid="{00000000-0005-0000-0000-0000374C0000}"/>
    <cellStyle name="Euro 15 3" xfId="23507" xr:uid="{00000000-0005-0000-0000-0000384C0000}"/>
    <cellStyle name="Euro 16" xfId="23508" xr:uid="{00000000-0005-0000-0000-0000394C0000}"/>
    <cellStyle name="Euro 16 2" xfId="23509" xr:uid="{00000000-0005-0000-0000-00003A4C0000}"/>
    <cellStyle name="Euro 16 3" xfId="23510" xr:uid="{00000000-0005-0000-0000-00003B4C0000}"/>
    <cellStyle name="Euro 17" xfId="23511" xr:uid="{00000000-0005-0000-0000-00003C4C0000}"/>
    <cellStyle name="Euro 17 2" xfId="23512" xr:uid="{00000000-0005-0000-0000-00003D4C0000}"/>
    <cellStyle name="Euro 17 3" xfId="23513" xr:uid="{00000000-0005-0000-0000-00003E4C0000}"/>
    <cellStyle name="Euro 18" xfId="23514" xr:uid="{00000000-0005-0000-0000-00003F4C0000}"/>
    <cellStyle name="Euro 18 2" xfId="23515" xr:uid="{00000000-0005-0000-0000-0000404C0000}"/>
    <cellStyle name="Euro 18 3" xfId="23516" xr:uid="{00000000-0005-0000-0000-0000414C0000}"/>
    <cellStyle name="Euro 19" xfId="23517" xr:uid="{00000000-0005-0000-0000-0000424C0000}"/>
    <cellStyle name="Euro 19 2" xfId="23518" xr:uid="{00000000-0005-0000-0000-0000434C0000}"/>
    <cellStyle name="Euro 19 3" xfId="23519" xr:uid="{00000000-0005-0000-0000-0000444C0000}"/>
    <cellStyle name="Euro 2" xfId="3299" xr:uid="{00000000-0005-0000-0000-0000454C0000}"/>
    <cellStyle name="Euro 2 10" xfId="23520" xr:uid="{00000000-0005-0000-0000-0000464C0000}"/>
    <cellStyle name="Euro 2 11" xfId="23521" xr:uid="{00000000-0005-0000-0000-0000474C0000}"/>
    <cellStyle name="Euro 2 12" xfId="23522" xr:uid="{00000000-0005-0000-0000-0000484C0000}"/>
    <cellStyle name="Euro 2 13" xfId="23523" xr:uid="{00000000-0005-0000-0000-0000494C0000}"/>
    <cellStyle name="Euro 2 14" xfId="23524" xr:uid="{00000000-0005-0000-0000-00004A4C0000}"/>
    <cellStyle name="Euro 2 15" xfId="23525" xr:uid="{00000000-0005-0000-0000-00004B4C0000}"/>
    <cellStyle name="Euro 2 2" xfId="3300" xr:uid="{00000000-0005-0000-0000-00004C4C0000}"/>
    <cellStyle name="Euro 2 2 2" xfId="23526" xr:uid="{00000000-0005-0000-0000-00004D4C0000}"/>
    <cellStyle name="Euro 2 3" xfId="23527" xr:uid="{00000000-0005-0000-0000-00004E4C0000}"/>
    <cellStyle name="Euro 2 4" xfId="23528" xr:uid="{00000000-0005-0000-0000-00004F4C0000}"/>
    <cellStyle name="Euro 2 5" xfId="23529" xr:uid="{00000000-0005-0000-0000-0000504C0000}"/>
    <cellStyle name="Euro 2 6" xfId="23530" xr:uid="{00000000-0005-0000-0000-0000514C0000}"/>
    <cellStyle name="Euro 2 7" xfId="23531" xr:uid="{00000000-0005-0000-0000-0000524C0000}"/>
    <cellStyle name="Euro 2 8" xfId="23532" xr:uid="{00000000-0005-0000-0000-0000534C0000}"/>
    <cellStyle name="Euro 2 9" xfId="23533" xr:uid="{00000000-0005-0000-0000-0000544C0000}"/>
    <cellStyle name="Euro 20" xfId="23534" xr:uid="{00000000-0005-0000-0000-0000554C0000}"/>
    <cellStyle name="Euro 20 2" xfId="23535" xr:uid="{00000000-0005-0000-0000-0000564C0000}"/>
    <cellStyle name="Euro 20 3" xfId="23536" xr:uid="{00000000-0005-0000-0000-0000574C0000}"/>
    <cellStyle name="Euro 21" xfId="23537" xr:uid="{00000000-0005-0000-0000-0000584C0000}"/>
    <cellStyle name="Euro 21 2" xfId="23538" xr:uid="{00000000-0005-0000-0000-0000594C0000}"/>
    <cellStyle name="Euro 21 3" xfId="23539" xr:uid="{00000000-0005-0000-0000-00005A4C0000}"/>
    <cellStyle name="Euro 22" xfId="23540" xr:uid="{00000000-0005-0000-0000-00005B4C0000}"/>
    <cellStyle name="Euro 22 2" xfId="23541" xr:uid="{00000000-0005-0000-0000-00005C4C0000}"/>
    <cellStyle name="Euro 22 3" xfId="23542" xr:uid="{00000000-0005-0000-0000-00005D4C0000}"/>
    <cellStyle name="Euro 23" xfId="23543" xr:uid="{00000000-0005-0000-0000-00005E4C0000}"/>
    <cellStyle name="Euro 23 2" xfId="23544" xr:uid="{00000000-0005-0000-0000-00005F4C0000}"/>
    <cellStyle name="Euro 23 3" xfId="23545" xr:uid="{00000000-0005-0000-0000-0000604C0000}"/>
    <cellStyle name="Euro 24" xfId="23546" xr:uid="{00000000-0005-0000-0000-0000614C0000}"/>
    <cellStyle name="Euro 24 2" xfId="23547" xr:uid="{00000000-0005-0000-0000-0000624C0000}"/>
    <cellStyle name="Euro 24 3" xfId="23548" xr:uid="{00000000-0005-0000-0000-0000634C0000}"/>
    <cellStyle name="Euro 25" xfId="23549" xr:uid="{00000000-0005-0000-0000-0000644C0000}"/>
    <cellStyle name="Euro 25 2" xfId="23550" xr:uid="{00000000-0005-0000-0000-0000654C0000}"/>
    <cellStyle name="Euro 25 3" xfId="23551" xr:uid="{00000000-0005-0000-0000-0000664C0000}"/>
    <cellStyle name="Euro 26" xfId="23552" xr:uid="{00000000-0005-0000-0000-0000674C0000}"/>
    <cellStyle name="Euro 26 2" xfId="23553" xr:uid="{00000000-0005-0000-0000-0000684C0000}"/>
    <cellStyle name="Euro 26 3" xfId="23554" xr:uid="{00000000-0005-0000-0000-0000694C0000}"/>
    <cellStyle name="Euro 27" xfId="23555" xr:uid="{00000000-0005-0000-0000-00006A4C0000}"/>
    <cellStyle name="Euro 27 2" xfId="23556" xr:uid="{00000000-0005-0000-0000-00006B4C0000}"/>
    <cellStyle name="Euro 27 3" xfId="23557" xr:uid="{00000000-0005-0000-0000-00006C4C0000}"/>
    <cellStyle name="Euro 28" xfId="23558" xr:uid="{00000000-0005-0000-0000-00006D4C0000}"/>
    <cellStyle name="Euro 28 2" xfId="23559" xr:uid="{00000000-0005-0000-0000-00006E4C0000}"/>
    <cellStyle name="Euro 28 3" xfId="23560" xr:uid="{00000000-0005-0000-0000-00006F4C0000}"/>
    <cellStyle name="Euro 29" xfId="23561" xr:uid="{00000000-0005-0000-0000-0000704C0000}"/>
    <cellStyle name="Euro 29 2" xfId="23562" xr:uid="{00000000-0005-0000-0000-0000714C0000}"/>
    <cellStyle name="Euro 29 3" xfId="23563" xr:uid="{00000000-0005-0000-0000-0000724C0000}"/>
    <cellStyle name="Euro 3" xfId="3301" xr:uid="{00000000-0005-0000-0000-0000734C0000}"/>
    <cellStyle name="Euro 3 10" xfId="23564" xr:uid="{00000000-0005-0000-0000-0000744C0000}"/>
    <cellStyle name="Euro 3 11" xfId="23565" xr:uid="{00000000-0005-0000-0000-0000754C0000}"/>
    <cellStyle name="Euro 3 12" xfId="23566" xr:uid="{00000000-0005-0000-0000-0000764C0000}"/>
    <cellStyle name="Euro 3 13" xfId="23567" xr:uid="{00000000-0005-0000-0000-0000774C0000}"/>
    <cellStyle name="Euro 3 14" xfId="23568" xr:uid="{00000000-0005-0000-0000-0000784C0000}"/>
    <cellStyle name="Euro 3 15" xfId="23569" xr:uid="{00000000-0005-0000-0000-0000794C0000}"/>
    <cellStyle name="Euro 3 2" xfId="23570" xr:uid="{00000000-0005-0000-0000-00007A4C0000}"/>
    <cellStyle name="Euro 3 3" xfId="23571" xr:uid="{00000000-0005-0000-0000-00007B4C0000}"/>
    <cellStyle name="Euro 3 4" xfId="23572" xr:uid="{00000000-0005-0000-0000-00007C4C0000}"/>
    <cellStyle name="Euro 3 5" xfId="23573" xr:uid="{00000000-0005-0000-0000-00007D4C0000}"/>
    <cellStyle name="Euro 3 6" xfId="23574" xr:uid="{00000000-0005-0000-0000-00007E4C0000}"/>
    <cellStyle name="Euro 3 7" xfId="23575" xr:uid="{00000000-0005-0000-0000-00007F4C0000}"/>
    <cellStyle name="Euro 3 8" xfId="23576" xr:uid="{00000000-0005-0000-0000-0000804C0000}"/>
    <cellStyle name="Euro 3 9" xfId="23577" xr:uid="{00000000-0005-0000-0000-0000814C0000}"/>
    <cellStyle name="Euro 30" xfId="23578" xr:uid="{00000000-0005-0000-0000-0000824C0000}"/>
    <cellStyle name="Euro 30 2" xfId="23579" xr:uid="{00000000-0005-0000-0000-0000834C0000}"/>
    <cellStyle name="Euro 30 3" xfId="23580" xr:uid="{00000000-0005-0000-0000-0000844C0000}"/>
    <cellStyle name="Euro 31" xfId="23581" xr:uid="{00000000-0005-0000-0000-0000854C0000}"/>
    <cellStyle name="Euro 31 2" xfId="23582" xr:uid="{00000000-0005-0000-0000-0000864C0000}"/>
    <cellStyle name="Euro 31 3" xfId="23583" xr:uid="{00000000-0005-0000-0000-0000874C0000}"/>
    <cellStyle name="Euro 32" xfId="23584" xr:uid="{00000000-0005-0000-0000-0000884C0000}"/>
    <cellStyle name="Euro 32 2" xfId="23585" xr:uid="{00000000-0005-0000-0000-0000894C0000}"/>
    <cellStyle name="Euro 32 3" xfId="23586" xr:uid="{00000000-0005-0000-0000-00008A4C0000}"/>
    <cellStyle name="Euro 33" xfId="23587" xr:uid="{00000000-0005-0000-0000-00008B4C0000}"/>
    <cellStyle name="Euro 33 2" xfId="23588" xr:uid="{00000000-0005-0000-0000-00008C4C0000}"/>
    <cellStyle name="Euro 33 3" xfId="23589" xr:uid="{00000000-0005-0000-0000-00008D4C0000}"/>
    <cellStyle name="Euro 34" xfId="23590" xr:uid="{00000000-0005-0000-0000-00008E4C0000}"/>
    <cellStyle name="Euro 34 2" xfId="23591" xr:uid="{00000000-0005-0000-0000-00008F4C0000}"/>
    <cellStyle name="Euro 34 3" xfId="23592" xr:uid="{00000000-0005-0000-0000-0000904C0000}"/>
    <cellStyle name="Euro 35" xfId="23593" xr:uid="{00000000-0005-0000-0000-0000914C0000}"/>
    <cellStyle name="Euro 35 2" xfId="23594" xr:uid="{00000000-0005-0000-0000-0000924C0000}"/>
    <cellStyle name="Euro 35 3" xfId="23595" xr:uid="{00000000-0005-0000-0000-0000934C0000}"/>
    <cellStyle name="Euro 36" xfId="23596" xr:uid="{00000000-0005-0000-0000-0000944C0000}"/>
    <cellStyle name="Euro 36 2" xfId="23597" xr:uid="{00000000-0005-0000-0000-0000954C0000}"/>
    <cellStyle name="Euro 36 3" xfId="23598" xr:uid="{00000000-0005-0000-0000-0000964C0000}"/>
    <cellStyle name="Euro 37" xfId="23599" xr:uid="{00000000-0005-0000-0000-0000974C0000}"/>
    <cellStyle name="Euro 37 2" xfId="23600" xr:uid="{00000000-0005-0000-0000-0000984C0000}"/>
    <cellStyle name="Euro 37 3" xfId="23601" xr:uid="{00000000-0005-0000-0000-0000994C0000}"/>
    <cellStyle name="Euro 38" xfId="23602" xr:uid="{00000000-0005-0000-0000-00009A4C0000}"/>
    <cellStyle name="Euro 38 2" xfId="23603" xr:uid="{00000000-0005-0000-0000-00009B4C0000}"/>
    <cellStyle name="Euro 38 3" xfId="23604" xr:uid="{00000000-0005-0000-0000-00009C4C0000}"/>
    <cellStyle name="Euro 39" xfId="23605" xr:uid="{00000000-0005-0000-0000-00009D4C0000}"/>
    <cellStyle name="Euro 39 2" xfId="23606" xr:uid="{00000000-0005-0000-0000-00009E4C0000}"/>
    <cellStyle name="Euro 39 3" xfId="23607" xr:uid="{00000000-0005-0000-0000-00009F4C0000}"/>
    <cellStyle name="Euro 4" xfId="3302" xr:uid="{00000000-0005-0000-0000-0000A04C0000}"/>
    <cellStyle name="Euro 4 2" xfId="23608" xr:uid="{00000000-0005-0000-0000-0000A14C0000}"/>
    <cellStyle name="Euro 4 3" xfId="23609" xr:uid="{00000000-0005-0000-0000-0000A24C0000}"/>
    <cellStyle name="Euro 40" xfId="23610" xr:uid="{00000000-0005-0000-0000-0000A34C0000}"/>
    <cellStyle name="Euro 40 2" xfId="23611" xr:uid="{00000000-0005-0000-0000-0000A44C0000}"/>
    <cellStyle name="Euro 40 3" xfId="23612" xr:uid="{00000000-0005-0000-0000-0000A54C0000}"/>
    <cellStyle name="Euro 41" xfId="23613" xr:uid="{00000000-0005-0000-0000-0000A64C0000}"/>
    <cellStyle name="Euro 41 2" xfId="23614" xr:uid="{00000000-0005-0000-0000-0000A74C0000}"/>
    <cellStyle name="Euro 41 3" xfId="23615" xr:uid="{00000000-0005-0000-0000-0000A84C0000}"/>
    <cellStyle name="Euro 42" xfId="23616" xr:uid="{00000000-0005-0000-0000-0000A94C0000}"/>
    <cellStyle name="Euro 42 2" xfId="23617" xr:uid="{00000000-0005-0000-0000-0000AA4C0000}"/>
    <cellStyle name="Euro 42 3" xfId="23618" xr:uid="{00000000-0005-0000-0000-0000AB4C0000}"/>
    <cellStyle name="Euro 43" xfId="23619" xr:uid="{00000000-0005-0000-0000-0000AC4C0000}"/>
    <cellStyle name="Euro 43 2" xfId="23620" xr:uid="{00000000-0005-0000-0000-0000AD4C0000}"/>
    <cellStyle name="Euro 43 3" xfId="23621" xr:uid="{00000000-0005-0000-0000-0000AE4C0000}"/>
    <cellStyle name="Euro 44" xfId="23622" xr:uid="{00000000-0005-0000-0000-0000AF4C0000}"/>
    <cellStyle name="Euro 44 2" xfId="23623" xr:uid="{00000000-0005-0000-0000-0000B04C0000}"/>
    <cellStyle name="Euro 44 3" xfId="23624" xr:uid="{00000000-0005-0000-0000-0000B14C0000}"/>
    <cellStyle name="Euro 45" xfId="23625" xr:uid="{00000000-0005-0000-0000-0000B24C0000}"/>
    <cellStyle name="Euro 45 2" xfId="23626" xr:uid="{00000000-0005-0000-0000-0000B34C0000}"/>
    <cellStyle name="Euro 45 3" xfId="23627" xr:uid="{00000000-0005-0000-0000-0000B44C0000}"/>
    <cellStyle name="Euro 46" xfId="23628" xr:uid="{00000000-0005-0000-0000-0000B54C0000}"/>
    <cellStyle name="Euro 46 2" xfId="23629" xr:uid="{00000000-0005-0000-0000-0000B64C0000}"/>
    <cellStyle name="Euro 46 3" xfId="23630" xr:uid="{00000000-0005-0000-0000-0000B74C0000}"/>
    <cellStyle name="Euro 47" xfId="23631" xr:uid="{00000000-0005-0000-0000-0000B84C0000}"/>
    <cellStyle name="Euro 47 2" xfId="23632" xr:uid="{00000000-0005-0000-0000-0000B94C0000}"/>
    <cellStyle name="Euro 48" xfId="23633" xr:uid="{00000000-0005-0000-0000-0000BA4C0000}"/>
    <cellStyle name="Euro 48 2" xfId="23634" xr:uid="{00000000-0005-0000-0000-0000BB4C0000}"/>
    <cellStyle name="Euro 49" xfId="23635" xr:uid="{00000000-0005-0000-0000-0000BC4C0000}"/>
    <cellStyle name="Euro 49 2" xfId="23636" xr:uid="{00000000-0005-0000-0000-0000BD4C0000}"/>
    <cellStyle name="Euro 5" xfId="3303" xr:uid="{00000000-0005-0000-0000-0000BE4C0000}"/>
    <cellStyle name="Euro 5 2" xfId="23637" xr:uid="{00000000-0005-0000-0000-0000BF4C0000}"/>
    <cellStyle name="Euro 5 3" xfId="23638" xr:uid="{00000000-0005-0000-0000-0000C04C0000}"/>
    <cellStyle name="Euro 50" xfId="23639" xr:uid="{00000000-0005-0000-0000-0000C14C0000}"/>
    <cellStyle name="Euro 50 2" xfId="23640" xr:uid="{00000000-0005-0000-0000-0000C24C0000}"/>
    <cellStyle name="Euro 51" xfId="23641" xr:uid="{00000000-0005-0000-0000-0000C34C0000}"/>
    <cellStyle name="Euro 52" xfId="23642" xr:uid="{00000000-0005-0000-0000-0000C44C0000}"/>
    <cellStyle name="Euro 53" xfId="23643" xr:uid="{00000000-0005-0000-0000-0000C54C0000}"/>
    <cellStyle name="Euro 54" xfId="23644" xr:uid="{00000000-0005-0000-0000-0000C64C0000}"/>
    <cellStyle name="Euro 55" xfId="23645" xr:uid="{00000000-0005-0000-0000-0000C74C0000}"/>
    <cellStyle name="Euro 56" xfId="23646" xr:uid="{00000000-0005-0000-0000-0000C84C0000}"/>
    <cellStyle name="Euro 57" xfId="23647" xr:uid="{00000000-0005-0000-0000-0000C94C0000}"/>
    <cellStyle name="Euro 58" xfId="23648" xr:uid="{00000000-0005-0000-0000-0000CA4C0000}"/>
    <cellStyle name="Euro 6" xfId="3304" xr:uid="{00000000-0005-0000-0000-0000CB4C0000}"/>
    <cellStyle name="Euro 6 2" xfId="23649" xr:uid="{00000000-0005-0000-0000-0000CC4C0000}"/>
    <cellStyle name="Euro 6 3" xfId="23650" xr:uid="{00000000-0005-0000-0000-0000CD4C0000}"/>
    <cellStyle name="Euro 7" xfId="3305" xr:uid="{00000000-0005-0000-0000-0000CE4C0000}"/>
    <cellStyle name="Euro 7 2" xfId="23651" xr:uid="{00000000-0005-0000-0000-0000CF4C0000}"/>
    <cellStyle name="Euro 7 3" xfId="23652" xr:uid="{00000000-0005-0000-0000-0000D04C0000}"/>
    <cellStyle name="Euro 8" xfId="3306" xr:uid="{00000000-0005-0000-0000-0000D14C0000}"/>
    <cellStyle name="Euro 8 2" xfId="23653" xr:uid="{00000000-0005-0000-0000-0000D24C0000}"/>
    <cellStyle name="Euro 8 3" xfId="23654" xr:uid="{00000000-0005-0000-0000-0000D34C0000}"/>
    <cellStyle name="Euro 9" xfId="3307" xr:uid="{00000000-0005-0000-0000-0000D44C0000}"/>
    <cellStyle name="Euro 9 2" xfId="23655" xr:uid="{00000000-0005-0000-0000-0000D54C0000}"/>
    <cellStyle name="Euro 9 3" xfId="23656" xr:uid="{00000000-0005-0000-0000-0000D64C0000}"/>
    <cellStyle name="Euro billion" xfId="3308" xr:uid="{00000000-0005-0000-0000-0000D74C0000}"/>
    <cellStyle name="Euro million" xfId="3309" xr:uid="{00000000-0005-0000-0000-0000D84C0000}"/>
    <cellStyle name="Euro thousand" xfId="3310" xr:uid="{00000000-0005-0000-0000-0000D94C0000}"/>
    <cellStyle name="Euro_20070823 OM TARGETS &amp; CTA Allocated by Company as of 9 4 07" xfId="3311" xr:uid="{00000000-0005-0000-0000-0000DA4C0000}"/>
    <cellStyle name="Explanatory Text 10" xfId="3312" xr:uid="{00000000-0005-0000-0000-0000DB4C0000}"/>
    <cellStyle name="Explanatory Text 10 2" xfId="3313" xr:uid="{00000000-0005-0000-0000-0000DC4C0000}"/>
    <cellStyle name="Explanatory Text 10 2 2" xfId="23657" xr:uid="{00000000-0005-0000-0000-0000DD4C0000}"/>
    <cellStyle name="Explanatory Text 10 2 2 2" xfId="23658" xr:uid="{00000000-0005-0000-0000-0000DE4C0000}"/>
    <cellStyle name="Explanatory Text 10 2 2 3" xfId="23659" xr:uid="{00000000-0005-0000-0000-0000DF4C0000}"/>
    <cellStyle name="Explanatory Text 10 3" xfId="23660" xr:uid="{00000000-0005-0000-0000-0000E04C0000}"/>
    <cellStyle name="Explanatory Text 10 3 2" xfId="23661" xr:uid="{00000000-0005-0000-0000-0000E14C0000}"/>
    <cellStyle name="Explanatory Text 10 4" xfId="23662" xr:uid="{00000000-0005-0000-0000-0000E24C0000}"/>
    <cellStyle name="Explanatory Text 11" xfId="3314" xr:uid="{00000000-0005-0000-0000-0000E34C0000}"/>
    <cellStyle name="Explanatory Text 11 2" xfId="23663" xr:uid="{00000000-0005-0000-0000-0000E44C0000}"/>
    <cellStyle name="Explanatory Text 11 3" xfId="23664" xr:uid="{00000000-0005-0000-0000-0000E54C0000}"/>
    <cellStyle name="Explanatory Text 12" xfId="23665" xr:uid="{00000000-0005-0000-0000-0000E64C0000}"/>
    <cellStyle name="Explanatory Text 12 2" xfId="23666" xr:uid="{00000000-0005-0000-0000-0000E74C0000}"/>
    <cellStyle name="Explanatory Text 12 2 2" xfId="23667" xr:uid="{00000000-0005-0000-0000-0000E84C0000}"/>
    <cellStyle name="Explanatory Text 12 3" xfId="23668" xr:uid="{00000000-0005-0000-0000-0000E94C0000}"/>
    <cellStyle name="Explanatory Text 13" xfId="23669" xr:uid="{00000000-0005-0000-0000-0000EA4C0000}"/>
    <cellStyle name="Explanatory Text 13 2" xfId="23670" xr:uid="{00000000-0005-0000-0000-0000EB4C0000}"/>
    <cellStyle name="Explanatory Text 2" xfId="3315" xr:uid="{00000000-0005-0000-0000-0000EC4C0000}"/>
    <cellStyle name="Explanatory Text 2 2" xfId="3316" xr:uid="{00000000-0005-0000-0000-0000ED4C0000}"/>
    <cellStyle name="Explanatory Text 2 2 2" xfId="23671" xr:uid="{00000000-0005-0000-0000-0000EE4C0000}"/>
    <cellStyle name="Explanatory Text 2 2 3" xfId="23672" xr:uid="{00000000-0005-0000-0000-0000EF4C0000}"/>
    <cellStyle name="Explanatory Text 2 3" xfId="3317" xr:uid="{00000000-0005-0000-0000-0000F04C0000}"/>
    <cellStyle name="Explanatory Text 2 3 2" xfId="23673" xr:uid="{00000000-0005-0000-0000-0000F14C0000}"/>
    <cellStyle name="Explanatory Text 2 3 2 2" xfId="23674" xr:uid="{00000000-0005-0000-0000-0000F24C0000}"/>
    <cellStyle name="Explanatory Text 2 4" xfId="23675" xr:uid="{00000000-0005-0000-0000-0000F34C0000}"/>
    <cellStyle name="Explanatory Text 2 4 2" xfId="23676" xr:uid="{00000000-0005-0000-0000-0000F44C0000}"/>
    <cellStyle name="Explanatory Text 2 5" xfId="23677" xr:uid="{00000000-0005-0000-0000-0000F54C0000}"/>
    <cellStyle name="Explanatory Text 2 6" xfId="23678" xr:uid="{00000000-0005-0000-0000-0000F64C0000}"/>
    <cellStyle name="Explanatory Text 3" xfId="3318" xr:uid="{00000000-0005-0000-0000-0000F74C0000}"/>
    <cellStyle name="Explanatory Text 3 2" xfId="3319" xr:uid="{00000000-0005-0000-0000-0000F84C0000}"/>
    <cellStyle name="Explanatory Text 3 2 2" xfId="23679" xr:uid="{00000000-0005-0000-0000-0000F94C0000}"/>
    <cellStyle name="Explanatory Text 3 2 2 2" xfId="23680" xr:uid="{00000000-0005-0000-0000-0000FA4C0000}"/>
    <cellStyle name="Explanatory Text 3 2 2 3" xfId="23681" xr:uid="{00000000-0005-0000-0000-0000FB4C0000}"/>
    <cellStyle name="Explanatory Text 3 3" xfId="23682" xr:uid="{00000000-0005-0000-0000-0000FC4C0000}"/>
    <cellStyle name="Explanatory Text 3 3 2" xfId="23683" xr:uid="{00000000-0005-0000-0000-0000FD4C0000}"/>
    <cellStyle name="Explanatory Text 3 4" xfId="23684" xr:uid="{00000000-0005-0000-0000-0000FE4C0000}"/>
    <cellStyle name="Explanatory Text 4" xfId="3320" xr:uid="{00000000-0005-0000-0000-0000FF4C0000}"/>
    <cellStyle name="Explanatory Text 4 2" xfId="3321" xr:uid="{00000000-0005-0000-0000-0000004D0000}"/>
    <cellStyle name="Explanatory Text 4 2 2" xfId="23685" xr:uid="{00000000-0005-0000-0000-0000014D0000}"/>
    <cellStyle name="Explanatory Text 4 2 2 2" xfId="23686" xr:uid="{00000000-0005-0000-0000-0000024D0000}"/>
    <cellStyle name="Explanatory Text 4 2 2 3" xfId="23687" xr:uid="{00000000-0005-0000-0000-0000034D0000}"/>
    <cellStyle name="Explanatory Text 4 3" xfId="23688" xr:uid="{00000000-0005-0000-0000-0000044D0000}"/>
    <cellStyle name="Explanatory Text 4 3 2" xfId="23689" xr:uid="{00000000-0005-0000-0000-0000054D0000}"/>
    <cellStyle name="Explanatory Text 4 4" xfId="23690" xr:uid="{00000000-0005-0000-0000-0000064D0000}"/>
    <cellStyle name="Explanatory Text 5" xfId="3322" xr:uid="{00000000-0005-0000-0000-0000074D0000}"/>
    <cellStyle name="Explanatory Text 5 2" xfId="3323" xr:uid="{00000000-0005-0000-0000-0000084D0000}"/>
    <cellStyle name="Explanatory Text 5 2 2" xfId="23691" xr:uid="{00000000-0005-0000-0000-0000094D0000}"/>
    <cellStyle name="Explanatory Text 5 2 2 2" xfId="23692" xr:uid="{00000000-0005-0000-0000-00000A4D0000}"/>
    <cellStyle name="Explanatory Text 5 2 2 3" xfId="23693" xr:uid="{00000000-0005-0000-0000-00000B4D0000}"/>
    <cellStyle name="Explanatory Text 5 3" xfId="23694" xr:uid="{00000000-0005-0000-0000-00000C4D0000}"/>
    <cellStyle name="Explanatory Text 5 3 2" xfId="23695" xr:uid="{00000000-0005-0000-0000-00000D4D0000}"/>
    <cellStyle name="Explanatory Text 5 4" xfId="23696" xr:uid="{00000000-0005-0000-0000-00000E4D0000}"/>
    <cellStyle name="Explanatory Text 6" xfId="3324" xr:uid="{00000000-0005-0000-0000-00000F4D0000}"/>
    <cellStyle name="Explanatory Text 6 2" xfId="3325" xr:uid="{00000000-0005-0000-0000-0000104D0000}"/>
    <cellStyle name="Explanatory Text 6 2 2" xfId="23697" xr:uid="{00000000-0005-0000-0000-0000114D0000}"/>
    <cellStyle name="Explanatory Text 6 2 2 2" xfId="23698" xr:uid="{00000000-0005-0000-0000-0000124D0000}"/>
    <cellStyle name="Explanatory Text 6 2 2 3" xfId="23699" xr:uid="{00000000-0005-0000-0000-0000134D0000}"/>
    <cellStyle name="Explanatory Text 6 3" xfId="23700" xr:uid="{00000000-0005-0000-0000-0000144D0000}"/>
    <cellStyle name="Explanatory Text 6 3 2" xfId="23701" xr:uid="{00000000-0005-0000-0000-0000154D0000}"/>
    <cellStyle name="Explanatory Text 6 4" xfId="23702" xr:uid="{00000000-0005-0000-0000-0000164D0000}"/>
    <cellStyle name="Explanatory Text 7" xfId="3326" xr:uid="{00000000-0005-0000-0000-0000174D0000}"/>
    <cellStyle name="Explanatory Text 7 2" xfId="3327" xr:uid="{00000000-0005-0000-0000-0000184D0000}"/>
    <cellStyle name="Explanatory Text 7 2 2" xfId="23703" xr:uid="{00000000-0005-0000-0000-0000194D0000}"/>
    <cellStyle name="Explanatory Text 7 2 2 2" xfId="23704" xr:uid="{00000000-0005-0000-0000-00001A4D0000}"/>
    <cellStyle name="Explanatory Text 7 2 2 3" xfId="23705" xr:uid="{00000000-0005-0000-0000-00001B4D0000}"/>
    <cellStyle name="Explanatory Text 7 3" xfId="23706" xr:uid="{00000000-0005-0000-0000-00001C4D0000}"/>
    <cellStyle name="Explanatory Text 7 3 2" xfId="23707" xr:uid="{00000000-0005-0000-0000-00001D4D0000}"/>
    <cellStyle name="Explanatory Text 7 4" xfId="23708" xr:uid="{00000000-0005-0000-0000-00001E4D0000}"/>
    <cellStyle name="Explanatory Text 8" xfId="3328" xr:uid="{00000000-0005-0000-0000-00001F4D0000}"/>
    <cellStyle name="Explanatory Text 8 2" xfId="3329" xr:uid="{00000000-0005-0000-0000-0000204D0000}"/>
    <cellStyle name="Explanatory Text 8 2 2" xfId="23709" xr:uid="{00000000-0005-0000-0000-0000214D0000}"/>
    <cellStyle name="Explanatory Text 8 2 2 2" xfId="23710" xr:uid="{00000000-0005-0000-0000-0000224D0000}"/>
    <cellStyle name="Explanatory Text 8 2 2 3" xfId="23711" xr:uid="{00000000-0005-0000-0000-0000234D0000}"/>
    <cellStyle name="Explanatory Text 8 3" xfId="23712" xr:uid="{00000000-0005-0000-0000-0000244D0000}"/>
    <cellStyle name="Explanatory Text 8 3 2" xfId="23713" xr:uid="{00000000-0005-0000-0000-0000254D0000}"/>
    <cellStyle name="Explanatory Text 8 4" xfId="23714" xr:uid="{00000000-0005-0000-0000-0000264D0000}"/>
    <cellStyle name="Explanatory Text 9" xfId="3330" xr:uid="{00000000-0005-0000-0000-0000274D0000}"/>
    <cellStyle name="Explanatory Text 9 2" xfId="3331" xr:uid="{00000000-0005-0000-0000-0000284D0000}"/>
    <cellStyle name="Explanatory Text 9 2 2" xfId="23715" xr:uid="{00000000-0005-0000-0000-0000294D0000}"/>
    <cellStyle name="Explanatory Text 9 2 2 2" xfId="23716" xr:uid="{00000000-0005-0000-0000-00002A4D0000}"/>
    <cellStyle name="Explanatory Text 9 2 2 3" xfId="23717" xr:uid="{00000000-0005-0000-0000-00002B4D0000}"/>
    <cellStyle name="Explanatory Text 9 3" xfId="23718" xr:uid="{00000000-0005-0000-0000-00002C4D0000}"/>
    <cellStyle name="Explanatory Text 9 3 2" xfId="23719" xr:uid="{00000000-0005-0000-0000-00002D4D0000}"/>
    <cellStyle name="Explanatory Text 9 4" xfId="23720" xr:uid="{00000000-0005-0000-0000-00002E4D0000}"/>
    <cellStyle name="ExtRef_Date" xfId="3332" xr:uid="{00000000-0005-0000-0000-00002F4D0000}"/>
    <cellStyle name="Ezres [0]_Munka1" xfId="3333" xr:uid="{00000000-0005-0000-0000-0000304D0000}"/>
    <cellStyle name="Ezres_Munka1" xfId="3334" xr:uid="{00000000-0005-0000-0000-0000314D0000}"/>
    <cellStyle name="F2" xfId="23721" xr:uid="{00000000-0005-0000-0000-0000324D0000}"/>
    <cellStyle name="F3" xfId="23722" xr:uid="{00000000-0005-0000-0000-0000334D0000}"/>
    <cellStyle name="F4" xfId="23723" xr:uid="{00000000-0005-0000-0000-0000344D0000}"/>
    <cellStyle name="F5" xfId="23724" xr:uid="{00000000-0005-0000-0000-0000354D0000}"/>
    <cellStyle name="F6" xfId="23725" xr:uid="{00000000-0005-0000-0000-0000364D0000}"/>
    <cellStyle name="F7_state taxes" xfId="23726" xr:uid="{00000000-0005-0000-0000-0000374D0000}"/>
    <cellStyle name="F8_state taxes" xfId="23727" xr:uid="{00000000-0005-0000-0000-0000384D0000}"/>
    <cellStyle name="Fixed" xfId="3335" xr:uid="{00000000-0005-0000-0000-0000394D0000}"/>
    <cellStyle name="Fixed 0" xfId="3336" xr:uid="{00000000-0005-0000-0000-00003A4D0000}"/>
    <cellStyle name="Fixed 0.0000" xfId="3337" xr:uid="{00000000-0005-0000-0000-00003B4D0000}"/>
    <cellStyle name="Fixed 2" xfId="3338" xr:uid="{00000000-0005-0000-0000-00003C4D0000}"/>
    <cellStyle name="Fixed 2 2" xfId="23728" xr:uid="{00000000-0005-0000-0000-00003D4D0000}"/>
    <cellStyle name="Fixed 2 3" xfId="23729" xr:uid="{00000000-0005-0000-0000-00003E4D0000}"/>
    <cellStyle name="Fixed 2_ADI" xfId="23730" xr:uid="{00000000-0005-0000-0000-00003F4D0000}"/>
    <cellStyle name="Fixed 3" xfId="3339" xr:uid="{00000000-0005-0000-0000-0000404D0000}"/>
    <cellStyle name="Fixed 4" xfId="3340" xr:uid="{00000000-0005-0000-0000-0000414D0000}"/>
    <cellStyle name="Fixed 5" xfId="3341" xr:uid="{00000000-0005-0000-0000-0000424D0000}"/>
    <cellStyle name="Fixed_ADI" xfId="23731" xr:uid="{00000000-0005-0000-0000-0000434D0000}"/>
    <cellStyle name="FOOTER - Style1" xfId="23732" xr:uid="{00000000-0005-0000-0000-0000444D0000}"/>
    <cellStyle name="Footnote" xfId="23733" xr:uid="{00000000-0005-0000-0000-0000454D0000}"/>
    <cellStyle name="FORECAST" xfId="23734" xr:uid="{00000000-0005-0000-0000-0000464D0000}"/>
    <cellStyle name="GBP" xfId="3342" xr:uid="{00000000-0005-0000-0000-0000474D0000}"/>
    <cellStyle name="GBP billion" xfId="3343" xr:uid="{00000000-0005-0000-0000-0000484D0000}"/>
    <cellStyle name="GBP million" xfId="3344" xr:uid="{00000000-0005-0000-0000-0000494D0000}"/>
    <cellStyle name="GBP thousand" xfId="3345" xr:uid="{00000000-0005-0000-0000-00004A4D0000}"/>
    <cellStyle name="Good 10" xfId="3346" xr:uid="{00000000-0005-0000-0000-00004B4D0000}"/>
    <cellStyle name="Good 10 2" xfId="3347" xr:uid="{00000000-0005-0000-0000-00004C4D0000}"/>
    <cellStyle name="Good 10 2 2" xfId="23735" xr:uid="{00000000-0005-0000-0000-00004D4D0000}"/>
    <cellStyle name="Good 10 2 2 2" xfId="23736" xr:uid="{00000000-0005-0000-0000-00004E4D0000}"/>
    <cellStyle name="Good 10 2 2 3" xfId="23737" xr:uid="{00000000-0005-0000-0000-00004F4D0000}"/>
    <cellStyle name="Good 10 3" xfId="23738" xr:uid="{00000000-0005-0000-0000-0000504D0000}"/>
    <cellStyle name="Good 10 3 2" xfId="23739" xr:uid="{00000000-0005-0000-0000-0000514D0000}"/>
    <cellStyle name="Good 10 4" xfId="23740" xr:uid="{00000000-0005-0000-0000-0000524D0000}"/>
    <cellStyle name="Good 11" xfId="3348" xr:uid="{00000000-0005-0000-0000-0000534D0000}"/>
    <cellStyle name="Good 11 2" xfId="23741" xr:uid="{00000000-0005-0000-0000-0000544D0000}"/>
    <cellStyle name="Good 11 3" xfId="23742" xr:uid="{00000000-0005-0000-0000-0000554D0000}"/>
    <cellStyle name="Good 12" xfId="23743" xr:uid="{00000000-0005-0000-0000-0000564D0000}"/>
    <cellStyle name="Good 12 2" xfId="23744" xr:uid="{00000000-0005-0000-0000-0000574D0000}"/>
    <cellStyle name="Good 12 2 2" xfId="23745" xr:uid="{00000000-0005-0000-0000-0000584D0000}"/>
    <cellStyle name="Good 12 3" xfId="23746" xr:uid="{00000000-0005-0000-0000-0000594D0000}"/>
    <cellStyle name="Good 13" xfId="23747" xr:uid="{00000000-0005-0000-0000-00005A4D0000}"/>
    <cellStyle name="Good 13 2" xfId="23748" xr:uid="{00000000-0005-0000-0000-00005B4D0000}"/>
    <cellStyle name="Good 2" xfId="3349" xr:uid="{00000000-0005-0000-0000-00005C4D0000}"/>
    <cellStyle name="Good 2 2" xfId="3350" xr:uid="{00000000-0005-0000-0000-00005D4D0000}"/>
    <cellStyle name="Good 2 2 2" xfId="23749" xr:uid="{00000000-0005-0000-0000-00005E4D0000}"/>
    <cellStyle name="Good 2 2 3" xfId="23750" xr:uid="{00000000-0005-0000-0000-00005F4D0000}"/>
    <cellStyle name="Good 2 3" xfId="3351" xr:uid="{00000000-0005-0000-0000-0000604D0000}"/>
    <cellStyle name="Good 2 3 2" xfId="23751" xr:uid="{00000000-0005-0000-0000-0000614D0000}"/>
    <cellStyle name="Good 2 3 2 2" xfId="23752" xr:uid="{00000000-0005-0000-0000-0000624D0000}"/>
    <cellStyle name="Good 2 3 3" xfId="23753" xr:uid="{00000000-0005-0000-0000-0000634D0000}"/>
    <cellStyle name="Good 2 4" xfId="23754" xr:uid="{00000000-0005-0000-0000-0000644D0000}"/>
    <cellStyle name="Good 2 4 2" xfId="23755" xr:uid="{00000000-0005-0000-0000-0000654D0000}"/>
    <cellStyle name="Good 2 5" xfId="23756" xr:uid="{00000000-0005-0000-0000-0000664D0000}"/>
    <cellStyle name="Good 2 6" xfId="23757" xr:uid="{00000000-0005-0000-0000-0000674D0000}"/>
    <cellStyle name="Good 3" xfId="3352" xr:uid="{00000000-0005-0000-0000-0000684D0000}"/>
    <cellStyle name="Good 3 2" xfId="3353" xr:uid="{00000000-0005-0000-0000-0000694D0000}"/>
    <cellStyle name="Good 3 2 2" xfId="23758" xr:uid="{00000000-0005-0000-0000-00006A4D0000}"/>
    <cellStyle name="Good 3 2 2 2" xfId="23759" xr:uid="{00000000-0005-0000-0000-00006B4D0000}"/>
    <cellStyle name="Good 3 2 2 3" xfId="23760" xr:uid="{00000000-0005-0000-0000-00006C4D0000}"/>
    <cellStyle name="Good 3 3" xfId="23761" xr:uid="{00000000-0005-0000-0000-00006D4D0000}"/>
    <cellStyle name="Good 3 3 2" xfId="23762" xr:uid="{00000000-0005-0000-0000-00006E4D0000}"/>
    <cellStyle name="Good 3 4" xfId="23763" xr:uid="{00000000-0005-0000-0000-00006F4D0000}"/>
    <cellStyle name="Good 4" xfId="3354" xr:uid="{00000000-0005-0000-0000-0000704D0000}"/>
    <cellStyle name="Good 4 2" xfId="3355" xr:uid="{00000000-0005-0000-0000-0000714D0000}"/>
    <cellStyle name="Good 4 2 2" xfId="23764" xr:uid="{00000000-0005-0000-0000-0000724D0000}"/>
    <cellStyle name="Good 4 2 2 2" xfId="23765" xr:uid="{00000000-0005-0000-0000-0000734D0000}"/>
    <cellStyle name="Good 4 2 2 3" xfId="23766" xr:uid="{00000000-0005-0000-0000-0000744D0000}"/>
    <cellStyle name="Good 4 3" xfId="23767" xr:uid="{00000000-0005-0000-0000-0000754D0000}"/>
    <cellStyle name="Good 4 3 2" xfId="23768" xr:uid="{00000000-0005-0000-0000-0000764D0000}"/>
    <cellStyle name="Good 4 4" xfId="23769" xr:uid="{00000000-0005-0000-0000-0000774D0000}"/>
    <cellStyle name="Good 5" xfId="3356" xr:uid="{00000000-0005-0000-0000-0000784D0000}"/>
    <cellStyle name="Good 5 2" xfId="3357" xr:uid="{00000000-0005-0000-0000-0000794D0000}"/>
    <cellStyle name="Good 5 2 2" xfId="23770" xr:uid="{00000000-0005-0000-0000-00007A4D0000}"/>
    <cellStyle name="Good 5 2 2 2" xfId="23771" xr:uid="{00000000-0005-0000-0000-00007B4D0000}"/>
    <cellStyle name="Good 5 2 2 3" xfId="23772" xr:uid="{00000000-0005-0000-0000-00007C4D0000}"/>
    <cellStyle name="Good 5 3" xfId="23773" xr:uid="{00000000-0005-0000-0000-00007D4D0000}"/>
    <cellStyle name="Good 5 3 2" xfId="23774" xr:uid="{00000000-0005-0000-0000-00007E4D0000}"/>
    <cellStyle name="Good 5 4" xfId="23775" xr:uid="{00000000-0005-0000-0000-00007F4D0000}"/>
    <cellStyle name="Good 6" xfId="3358" xr:uid="{00000000-0005-0000-0000-0000804D0000}"/>
    <cellStyle name="Good 6 2" xfId="3359" xr:uid="{00000000-0005-0000-0000-0000814D0000}"/>
    <cellStyle name="Good 6 2 2" xfId="23776" xr:uid="{00000000-0005-0000-0000-0000824D0000}"/>
    <cellStyle name="Good 6 2 2 2" xfId="23777" xr:uid="{00000000-0005-0000-0000-0000834D0000}"/>
    <cellStyle name="Good 6 2 2 3" xfId="23778" xr:uid="{00000000-0005-0000-0000-0000844D0000}"/>
    <cellStyle name="Good 6 3" xfId="23779" xr:uid="{00000000-0005-0000-0000-0000854D0000}"/>
    <cellStyle name="Good 6 3 2" xfId="23780" xr:uid="{00000000-0005-0000-0000-0000864D0000}"/>
    <cellStyle name="Good 6 4" xfId="23781" xr:uid="{00000000-0005-0000-0000-0000874D0000}"/>
    <cellStyle name="Good 7" xfId="3360" xr:uid="{00000000-0005-0000-0000-0000884D0000}"/>
    <cellStyle name="Good 7 2" xfId="3361" xr:uid="{00000000-0005-0000-0000-0000894D0000}"/>
    <cellStyle name="Good 7 2 2" xfId="23782" xr:uid="{00000000-0005-0000-0000-00008A4D0000}"/>
    <cellStyle name="Good 7 2 2 2" xfId="23783" xr:uid="{00000000-0005-0000-0000-00008B4D0000}"/>
    <cellStyle name="Good 7 2 2 3" xfId="23784" xr:uid="{00000000-0005-0000-0000-00008C4D0000}"/>
    <cellStyle name="Good 7 3" xfId="23785" xr:uid="{00000000-0005-0000-0000-00008D4D0000}"/>
    <cellStyle name="Good 7 3 2" xfId="23786" xr:uid="{00000000-0005-0000-0000-00008E4D0000}"/>
    <cellStyle name="Good 7 4" xfId="23787" xr:uid="{00000000-0005-0000-0000-00008F4D0000}"/>
    <cellStyle name="Good 8" xfId="3362" xr:uid="{00000000-0005-0000-0000-0000904D0000}"/>
    <cellStyle name="Good 8 2" xfId="3363" xr:uid="{00000000-0005-0000-0000-0000914D0000}"/>
    <cellStyle name="Good 8 2 2" xfId="23788" xr:uid="{00000000-0005-0000-0000-0000924D0000}"/>
    <cellStyle name="Good 8 2 2 2" xfId="23789" xr:uid="{00000000-0005-0000-0000-0000934D0000}"/>
    <cellStyle name="Good 8 2 2 3" xfId="23790" xr:uid="{00000000-0005-0000-0000-0000944D0000}"/>
    <cellStyle name="Good 8 3" xfId="23791" xr:uid="{00000000-0005-0000-0000-0000954D0000}"/>
    <cellStyle name="Good 8 3 2" xfId="23792" xr:uid="{00000000-0005-0000-0000-0000964D0000}"/>
    <cellStyle name="Good 8 4" xfId="23793" xr:uid="{00000000-0005-0000-0000-0000974D0000}"/>
    <cellStyle name="Good 9" xfId="3364" xr:uid="{00000000-0005-0000-0000-0000984D0000}"/>
    <cellStyle name="Good 9 2" xfId="3365" xr:uid="{00000000-0005-0000-0000-0000994D0000}"/>
    <cellStyle name="Good 9 2 2" xfId="23794" xr:uid="{00000000-0005-0000-0000-00009A4D0000}"/>
    <cellStyle name="Good 9 2 2 2" xfId="23795" xr:uid="{00000000-0005-0000-0000-00009B4D0000}"/>
    <cellStyle name="Good 9 2 2 3" xfId="23796" xr:uid="{00000000-0005-0000-0000-00009C4D0000}"/>
    <cellStyle name="Good 9 3" xfId="23797" xr:uid="{00000000-0005-0000-0000-00009D4D0000}"/>
    <cellStyle name="Good 9 3 2" xfId="23798" xr:uid="{00000000-0005-0000-0000-00009E4D0000}"/>
    <cellStyle name="Good 9 4" xfId="23799" xr:uid="{00000000-0005-0000-0000-00009F4D0000}"/>
    <cellStyle name="Grey" xfId="3366" xr:uid="{00000000-0005-0000-0000-0000A04D0000}"/>
    <cellStyle name="Grey 2" xfId="3367" xr:uid="{00000000-0005-0000-0000-0000A14D0000}"/>
    <cellStyle name="Grey 3" xfId="3368" xr:uid="{00000000-0005-0000-0000-0000A24D0000}"/>
    <cellStyle name="Grey 4" xfId="3369" xr:uid="{00000000-0005-0000-0000-0000A34D0000}"/>
    <cellStyle name="Grey 5" xfId="3370" xr:uid="{00000000-0005-0000-0000-0000A44D0000}"/>
    <cellStyle name="hard no." xfId="3371" xr:uid="{00000000-0005-0000-0000-0000A54D0000}"/>
    <cellStyle name="Hard Percent" xfId="23800" xr:uid="{00000000-0005-0000-0000-0000A64D0000}"/>
    <cellStyle name="HEADER" xfId="23801" xr:uid="{00000000-0005-0000-0000-0000A74D0000}"/>
    <cellStyle name="HEADER 2" xfId="23802" xr:uid="{00000000-0005-0000-0000-0000A84D0000}"/>
    <cellStyle name="HEADER 3" xfId="23803" xr:uid="{00000000-0005-0000-0000-0000A94D0000}"/>
    <cellStyle name="Header 4" xfId="23804" xr:uid="{00000000-0005-0000-0000-0000AA4D0000}"/>
    <cellStyle name="Header1" xfId="3372" xr:uid="{00000000-0005-0000-0000-0000AB4D0000}"/>
    <cellStyle name="Header1 2" xfId="3373" xr:uid="{00000000-0005-0000-0000-0000AC4D0000}"/>
    <cellStyle name="Header1 2 2" xfId="23805" xr:uid="{00000000-0005-0000-0000-0000AD4D0000}"/>
    <cellStyle name="Header1 2 2 2" xfId="23806" xr:uid="{00000000-0005-0000-0000-0000AE4D0000}"/>
    <cellStyle name="Header1 2 2 3" xfId="23807" xr:uid="{00000000-0005-0000-0000-0000AF4D0000}"/>
    <cellStyle name="Header1 3" xfId="23808" xr:uid="{00000000-0005-0000-0000-0000B04D0000}"/>
    <cellStyle name="Header1 3 2" xfId="23809" xr:uid="{00000000-0005-0000-0000-0000B14D0000}"/>
    <cellStyle name="Header1 4" xfId="23810" xr:uid="{00000000-0005-0000-0000-0000B24D0000}"/>
    <cellStyle name="Header2" xfId="3374" xr:uid="{00000000-0005-0000-0000-0000B34D0000}"/>
    <cellStyle name="Header2 10" xfId="23811" xr:uid="{00000000-0005-0000-0000-0000B44D0000}"/>
    <cellStyle name="Header2 10 2" xfId="23812" xr:uid="{00000000-0005-0000-0000-0000B54D0000}"/>
    <cellStyle name="Header2 10 3" xfId="23813" xr:uid="{00000000-0005-0000-0000-0000B64D0000}"/>
    <cellStyle name="Header2 11" xfId="23814" xr:uid="{00000000-0005-0000-0000-0000B74D0000}"/>
    <cellStyle name="Header2 2" xfId="3375" xr:uid="{00000000-0005-0000-0000-0000B84D0000}"/>
    <cellStyle name="Header2 2 10" xfId="23815" xr:uid="{00000000-0005-0000-0000-0000B94D0000}"/>
    <cellStyle name="Header2 2 10 2" xfId="23816" xr:uid="{00000000-0005-0000-0000-0000BA4D0000}"/>
    <cellStyle name="Header2 2 10 2 2" xfId="23817" xr:uid="{00000000-0005-0000-0000-0000BB4D0000}"/>
    <cellStyle name="Header2 2 10 2 3" xfId="23818" xr:uid="{00000000-0005-0000-0000-0000BC4D0000}"/>
    <cellStyle name="Header2 2 10 3" xfId="23819" xr:uid="{00000000-0005-0000-0000-0000BD4D0000}"/>
    <cellStyle name="Header2 2 10 3 2" xfId="23820" xr:uid="{00000000-0005-0000-0000-0000BE4D0000}"/>
    <cellStyle name="Header2 2 10 3 3" xfId="23821" xr:uid="{00000000-0005-0000-0000-0000BF4D0000}"/>
    <cellStyle name="Header2 2 10 4" xfId="23822" xr:uid="{00000000-0005-0000-0000-0000C04D0000}"/>
    <cellStyle name="Header2 2 10 4 2" xfId="23823" xr:uid="{00000000-0005-0000-0000-0000C14D0000}"/>
    <cellStyle name="Header2 2 10 4 3" xfId="23824" xr:uid="{00000000-0005-0000-0000-0000C24D0000}"/>
    <cellStyle name="Header2 2 10 5" xfId="23825" xr:uid="{00000000-0005-0000-0000-0000C34D0000}"/>
    <cellStyle name="Header2 2 10 5 2" xfId="23826" xr:uid="{00000000-0005-0000-0000-0000C44D0000}"/>
    <cellStyle name="Header2 2 10 5 3" xfId="23827" xr:uid="{00000000-0005-0000-0000-0000C54D0000}"/>
    <cellStyle name="Header2 2 10 6" xfId="23828" xr:uid="{00000000-0005-0000-0000-0000C64D0000}"/>
    <cellStyle name="Header2 2 10 7" xfId="23829" xr:uid="{00000000-0005-0000-0000-0000C74D0000}"/>
    <cellStyle name="Header2 2 11" xfId="23830" xr:uid="{00000000-0005-0000-0000-0000C84D0000}"/>
    <cellStyle name="Header2 2 11 2" xfId="23831" xr:uid="{00000000-0005-0000-0000-0000C94D0000}"/>
    <cellStyle name="Header2 2 11 2 2" xfId="23832" xr:uid="{00000000-0005-0000-0000-0000CA4D0000}"/>
    <cellStyle name="Header2 2 11 2 3" xfId="23833" xr:uid="{00000000-0005-0000-0000-0000CB4D0000}"/>
    <cellStyle name="Header2 2 11 3" xfId="23834" xr:uid="{00000000-0005-0000-0000-0000CC4D0000}"/>
    <cellStyle name="Header2 2 11 3 2" xfId="23835" xr:uid="{00000000-0005-0000-0000-0000CD4D0000}"/>
    <cellStyle name="Header2 2 11 3 3" xfId="23836" xr:uid="{00000000-0005-0000-0000-0000CE4D0000}"/>
    <cellStyle name="Header2 2 11 4" xfId="23837" xr:uid="{00000000-0005-0000-0000-0000CF4D0000}"/>
    <cellStyle name="Header2 2 11 4 2" xfId="23838" xr:uid="{00000000-0005-0000-0000-0000D04D0000}"/>
    <cellStyle name="Header2 2 11 4 3" xfId="23839" xr:uid="{00000000-0005-0000-0000-0000D14D0000}"/>
    <cellStyle name="Header2 2 11 5" xfId="23840" xr:uid="{00000000-0005-0000-0000-0000D24D0000}"/>
    <cellStyle name="Header2 2 11 5 2" xfId="23841" xr:uid="{00000000-0005-0000-0000-0000D34D0000}"/>
    <cellStyle name="Header2 2 11 5 3" xfId="23842" xr:uid="{00000000-0005-0000-0000-0000D44D0000}"/>
    <cellStyle name="Header2 2 11 6" xfId="23843" xr:uid="{00000000-0005-0000-0000-0000D54D0000}"/>
    <cellStyle name="Header2 2 11 7" xfId="23844" xr:uid="{00000000-0005-0000-0000-0000D64D0000}"/>
    <cellStyle name="Header2 2 12" xfId="23845" xr:uid="{00000000-0005-0000-0000-0000D74D0000}"/>
    <cellStyle name="Header2 2 12 2" xfId="23846" xr:uid="{00000000-0005-0000-0000-0000D84D0000}"/>
    <cellStyle name="Header2 2 12 2 2" xfId="23847" xr:uid="{00000000-0005-0000-0000-0000D94D0000}"/>
    <cellStyle name="Header2 2 12 2 3" xfId="23848" xr:uid="{00000000-0005-0000-0000-0000DA4D0000}"/>
    <cellStyle name="Header2 2 12 3" xfId="23849" xr:uid="{00000000-0005-0000-0000-0000DB4D0000}"/>
    <cellStyle name="Header2 2 12 3 2" xfId="23850" xr:uid="{00000000-0005-0000-0000-0000DC4D0000}"/>
    <cellStyle name="Header2 2 12 3 3" xfId="23851" xr:uid="{00000000-0005-0000-0000-0000DD4D0000}"/>
    <cellStyle name="Header2 2 12 4" xfId="23852" xr:uid="{00000000-0005-0000-0000-0000DE4D0000}"/>
    <cellStyle name="Header2 2 12 4 2" xfId="23853" xr:uid="{00000000-0005-0000-0000-0000DF4D0000}"/>
    <cellStyle name="Header2 2 12 4 3" xfId="23854" xr:uid="{00000000-0005-0000-0000-0000E04D0000}"/>
    <cellStyle name="Header2 2 12 5" xfId="23855" xr:uid="{00000000-0005-0000-0000-0000E14D0000}"/>
    <cellStyle name="Header2 2 12 5 2" xfId="23856" xr:uid="{00000000-0005-0000-0000-0000E24D0000}"/>
    <cellStyle name="Header2 2 12 5 3" xfId="23857" xr:uid="{00000000-0005-0000-0000-0000E34D0000}"/>
    <cellStyle name="Header2 2 12 6" xfId="23858" xr:uid="{00000000-0005-0000-0000-0000E44D0000}"/>
    <cellStyle name="Header2 2 12 7" xfId="23859" xr:uid="{00000000-0005-0000-0000-0000E54D0000}"/>
    <cellStyle name="Header2 2 13" xfId="23860" xr:uid="{00000000-0005-0000-0000-0000E64D0000}"/>
    <cellStyle name="Header2 2 13 2" xfId="23861" xr:uid="{00000000-0005-0000-0000-0000E74D0000}"/>
    <cellStyle name="Header2 2 13 2 2" xfId="23862" xr:uid="{00000000-0005-0000-0000-0000E84D0000}"/>
    <cellStyle name="Header2 2 13 2 3" xfId="23863" xr:uid="{00000000-0005-0000-0000-0000E94D0000}"/>
    <cellStyle name="Header2 2 13 3" xfId="23864" xr:uid="{00000000-0005-0000-0000-0000EA4D0000}"/>
    <cellStyle name="Header2 2 13 3 2" xfId="23865" xr:uid="{00000000-0005-0000-0000-0000EB4D0000}"/>
    <cellStyle name="Header2 2 13 3 3" xfId="23866" xr:uid="{00000000-0005-0000-0000-0000EC4D0000}"/>
    <cellStyle name="Header2 2 13 4" xfId="23867" xr:uid="{00000000-0005-0000-0000-0000ED4D0000}"/>
    <cellStyle name="Header2 2 13 4 2" xfId="23868" xr:uid="{00000000-0005-0000-0000-0000EE4D0000}"/>
    <cellStyle name="Header2 2 13 4 3" xfId="23869" xr:uid="{00000000-0005-0000-0000-0000EF4D0000}"/>
    <cellStyle name="Header2 2 13 5" xfId="23870" xr:uid="{00000000-0005-0000-0000-0000F04D0000}"/>
    <cellStyle name="Header2 2 13 5 2" xfId="23871" xr:uid="{00000000-0005-0000-0000-0000F14D0000}"/>
    <cellStyle name="Header2 2 13 5 3" xfId="23872" xr:uid="{00000000-0005-0000-0000-0000F24D0000}"/>
    <cellStyle name="Header2 2 13 6" xfId="23873" xr:uid="{00000000-0005-0000-0000-0000F34D0000}"/>
    <cellStyle name="Header2 2 13 7" xfId="23874" xr:uid="{00000000-0005-0000-0000-0000F44D0000}"/>
    <cellStyle name="Header2 2 14" xfId="23875" xr:uid="{00000000-0005-0000-0000-0000F54D0000}"/>
    <cellStyle name="Header2 2 14 2" xfId="23876" xr:uid="{00000000-0005-0000-0000-0000F64D0000}"/>
    <cellStyle name="Header2 2 14 2 2" xfId="23877" xr:uid="{00000000-0005-0000-0000-0000F74D0000}"/>
    <cellStyle name="Header2 2 14 2 3" xfId="23878" xr:uid="{00000000-0005-0000-0000-0000F84D0000}"/>
    <cellStyle name="Header2 2 14 3" xfId="23879" xr:uid="{00000000-0005-0000-0000-0000F94D0000}"/>
    <cellStyle name="Header2 2 14 3 2" xfId="23880" xr:uid="{00000000-0005-0000-0000-0000FA4D0000}"/>
    <cellStyle name="Header2 2 14 3 3" xfId="23881" xr:uid="{00000000-0005-0000-0000-0000FB4D0000}"/>
    <cellStyle name="Header2 2 14 4" xfId="23882" xr:uid="{00000000-0005-0000-0000-0000FC4D0000}"/>
    <cellStyle name="Header2 2 14 4 2" xfId="23883" xr:uid="{00000000-0005-0000-0000-0000FD4D0000}"/>
    <cellStyle name="Header2 2 14 4 3" xfId="23884" xr:uid="{00000000-0005-0000-0000-0000FE4D0000}"/>
    <cellStyle name="Header2 2 14 5" xfId="23885" xr:uid="{00000000-0005-0000-0000-0000FF4D0000}"/>
    <cellStyle name="Header2 2 14 5 2" xfId="23886" xr:uid="{00000000-0005-0000-0000-0000004E0000}"/>
    <cellStyle name="Header2 2 14 5 3" xfId="23887" xr:uid="{00000000-0005-0000-0000-0000014E0000}"/>
    <cellStyle name="Header2 2 14 6" xfId="23888" xr:uid="{00000000-0005-0000-0000-0000024E0000}"/>
    <cellStyle name="Header2 2 14 7" xfId="23889" xr:uid="{00000000-0005-0000-0000-0000034E0000}"/>
    <cellStyle name="Header2 2 15" xfId="23890" xr:uid="{00000000-0005-0000-0000-0000044E0000}"/>
    <cellStyle name="Header2 2 15 2" xfId="23891" xr:uid="{00000000-0005-0000-0000-0000054E0000}"/>
    <cellStyle name="Header2 2 15 2 2" xfId="23892" xr:uid="{00000000-0005-0000-0000-0000064E0000}"/>
    <cellStyle name="Header2 2 15 2 3" xfId="23893" xr:uid="{00000000-0005-0000-0000-0000074E0000}"/>
    <cellStyle name="Header2 2 15 3" xfId="23894" xr:uid="{00000000-0005-0000-0000-0000084E0000}"/>
    <cellStyle name="Header2 2 15 3 2" xfId="23895" xr:uid="{00000000-0005-0000-0000-0000094E0000}"/>
    <cellStyle name="Header2 2 15 3 3" xfId="23896" xr:uid="{00000000-0005-0000-0000-00000A4E0000}"/>
    <cellStyle name="Header2 2 15 4" xfId="23897" xr:uid="{00000000-0005-0000-0000-00000B4E0000}"/>
    <cellStyle name="Header2 2 15 4 2" xfId="23898" xr:uid="{00000000-0005-0000-0000-00000C4E0000}"/>
    <cellStyle name="Header2 2 15 4 3" xfId="23899" xr:uid="{00000000-0005-0000-0000-00000D4E0000}"/>
    <cellStyle name="Header2 2 15 5" xfId="23900" xr:uid="{00000000-0005-0000-0000-00000E4E0000}"/>
    <cellStyle name="Header2 2 15 5 2" xfId="23901" xr:uid="{00000000-0005-0000-0000-00000F4E0000}"/>
    <cellStyle name="Header2 2 15 5 3" xfId="23902" xr:uid="{00000000-0005-0000-0000-0000104E0000}"/>
    <cellStyle name="Header2 2 15 6" xfId="23903" xr:uid="{00000000-0005-0000-0000-0000114E0000}"/>
    <cellStyle name="Header2 2 15 7" xfId="23904" xr:uid="{00000000-0005-0000-0000-0000124E0000}"/>
    <cellStyle name="Header2 2 16" xfId="23905" xr:uid="{00000000-0005-0000-0000-0000134E0000}"/>
    <cellStyle name="Header2 2 16 2" xfId="23906" xr:uid="{00000000-0005-0000-0000-0000144E0000}"/>
    <cellStyle name="Header2 2 16 2 2" xfId="23907" xr:uid="{00000000-0005-0000-0000-0000154E0000}"/>
    <cellStyle name="Header2 2 16 2 3" xfId="23908" xr:uid="{00000000-0005-0000-0000-0000164E0000}"/>
    <cellStyle name="Header2 2 16 3" xfId="23909" xr:uid="{00000000-0005-0000-0000-0000174E0000}"/>
    <cellStyle name="Header2 2 16 3 2" xfId="23910" xr:uid="{00000000-0005-0000-0000-0000184E0000}"/>
    <cellStyle name="Header2 2 16 3 3" xfId="23911" xr:uid="{00000000-0005-0000-0000-0000194E0000}"/>
    <cellStyle name="Header2 2 16 4" xfId="23912" xr:uid="{00000000-0005-0000-0000-00001A4E0000}"/>
    <cellStyle name="Header2 2 16 4 2" xfId="23913" xr:uid="{00000000-0005-0000-0000-00001B4E0000}"/>
    <cellStyle name="Header2 2 16 4 3" xfId="23914" xr:uid="{00000000-0005-0000-0000-00001C4E0000}"/>
    <cellStyle name="Header2 2 16 5" xfId="23915" xr:uid="{00000000-0005-0000-0000-00001D4E0000}"/>
    <cellStyle name="Header2 2 16 5 2" xfId="23916" xr:uid="{00000000-0005-0000-0000-00001E4E0000}"/>
    <cellStyle name="Header2 2 16 5 3" xfId="23917" xr:uid="{00000000-0005-0000-0000-00001F4E0000}"/>
    <cellStyle name="Header2 2 16 6" xfId="23918" xr:uid="{00000000-0005-0000-0000-0000204E0000}"/>
    <cellStyle name="Header2 2 16 7" xfId="23919" xr:uid="{00000000-0005-0000-0000-0000214E0000}"/>
    <cellStyle name="Header2 2 17" xfId="23920" xr:uid="{00000000-0005-0000-0000-0000224E0000}"/>
    <cellStyle name="Header2 2 17 2" xfId="23921" xr:uid="{00000000-0005-0000-0000-0000234E0000}"/>
    <cellStyle name="Header2 2 17 2 2" xfId="23922" xr:uid="{00000000-0005-0000-0000-0000244E0000}"/>
    <cellStyle name="Header2 2 17 2 3" xfId="23923" xr:uid="{00000000-0005-0000-0000-0000254E0000}"/>
    <cellStyle name="Header2 2 17 3" xfId="23924" xr:uid="{00000000-0005-0000-0000-0000264E0000}"/>
    <cellStyle name="Header2 2 17 3 2" xfId="23925" xr:uid="{00000000-0005-0000-0000-0000274E0000}"/>
    <cellStyle name="Header2 2 17 3 3" xfId="23926" xr:uid="{00000000-0005-0000-0000-0000284E0000}"/>
    <cellStyle name="Header2 2 17 4" xfId="23927" xr:uid="{00000000-0005-0000-0000-0000294E0000}"/>
    <cellStyle name="Header2 2 17 4 2" xfId="23928" xr:uid="{00000000-0005-0000-0000-00002A4E0000}"/>
    <cellStyle name="Header2 2 17 4 3" xfId="23929" xr:uid="{00000000-0005-0000-0000-00002B4E0000}"/>
    <cellStyle name="Header2 2 17 5" xfId="23930" xr:uid="{00000000-0005-0000-0000-00002C4E0000}"/>
    <cellStyle name="Header2 2 17 5 2" xfId="23931" xr:uid="{00000000-0005-0000-0000-00002D4E0000}"/>
    <cellStyle name="Header2 2 17 5 3" xfId="23932" xr:uid="{00000000-0005-0000-0000-00002E4E0000}"/>
    <cellStyle name="Header2 2 17 6" xfId="23933" xr:uid="{00000000-0005-0000-0000-00002F4E0000}"/>
    <cellStyle name="Header2 2 17 7" xfId="23934" xr:uid="{00000000-0005-0000-0000-0000304E0000}"/>
    <cellStyle name="Header2 2 18" xfId="23935" xr:uid="{00000000-0005-0000-0000-0000314E0000}"/>
    <cellStyle name="Header2 2 18 2" xfId="23936" xr:uid="{00000000-0005-0000-0000-0000324E0000}"/>
    <cellStyle name="Header2 2 18 2 2" xfId="23937" xr:uid="{00000000-0005-0000-0000-0000334E0000}"/>
    <cellStyle name="Header2 2 18 2 3" xfId="23938" xr:uid="{00000000-0005-0000-0000-0000344E0000}"/>
    <cellStyle name="Header2 2 18 3" xfId="23939" xr:uid="{00000000-0005-0000-0000-0000354E0000}"/>
    <cellStyle name="Header2 2 18 3 2" xfId="23940" xr:uid="{00000000-0005-0000-0000-0000364E0000}"/>
    <cellStyle name="Header2 2 18 3 3" xfId="23941" xr:uid="{00000000-0005-0000-0000-0000374E0000}"/>
    <cellStyle name="Header2 2 18 4" xfId="23942" xr:uid="{00000000-0005-0000-0000-0000384E0000}"/>
    <cellStyle name="Header2 2 18 4 2" xfId="23943" xr:uid="{00000000-0005-0000-0000-0000394E0000}"/>
    <cellStyle name="Header2 2 18 4 3" xfId="23944" xr:uid="{00000000-0005-0000-0000-00003A4E0000}"/>
    <cellStyle name="Header2 2 18 5" xfId="23945" xr:uid="{00000000-0005-0000-0000-00003B4E0000}"/>
    <cellStyle name="Header2 2 18 5 2" xfId="23946" xr:uid="{00000000-0005-0000-0000-00003C4E0000}"/>
    <cellStyle name="Header2 2 18 5 3" xfId="23947" xr:uid="{00000000-0005-0000-0000-00003D4E0000}"/>
    <cellStyle name="Header2 2 18 6" xfId="23948" xr:uid="{00000000-0005-0000-0000-00003E4E0000}"/>
    <cellStyle name="Header2 2 18 7" xfId="23949" xr:uid="{00000000-0005-0000-0000-00003F4E0000}"/>
    <cellStyle name="Header2 2 19" xfId="23950" xr:uid="{00000000-0005-0000-0000-0000404E0000}"/>
    <cellStyle name="Header2 2 19 2" xfId="23951" xr:uid="{00000000-0005-0000-0000-0000414E0000}"/>
    <cellStyle name="Header2 2 19 3" xfId="23952" xr:uid="{00000000-0005-0000-0000-0000424E0000}"/>
    <cellStyle name="Header2 2 2" xfId="23953" xr:uid="{00000000-0005-0000-0000-0000434E0000}"/>
    <cellStyle name="Header2 2 2 10" xfId="23954" xr:uid="{00000000-0005-0000-0000-0000444E0000}"/>
    <cellStyle name="Header2 2 2 2" xfId="23955" xr:uid="{00000000-0005-0000-0000-0000454E0000}"/>
    <cellStyle name="Header2 2 2 2 2" xfId="23956" xr:uid="{00000000-0005-0000-0000-0000464E0000}"/>
    <cellStyle name="Header2 2 2 2 3" xfId="23957" xr:uid="{00000000-0005-0000-0000-0000474E0000}"/>
    <cellStyle name="Header2 2 2 2 4" xfId="23958" xr:uid="{00000000-0005-0000-0000-0000484E0000}"/>
    <cellStyle name="Header2 2 2 3" xfId="23959" xr:uid="{00000000-0005-0000-0000-0000494E0000}"/>
    <cellStyle name="Header2 2 2 3 2" xfId="23960" xr:uid="{00000000-0005-0000-0000-00004A4E0000}"/>
    <cellStyle name="Header2 2 2 3 3" xfId="23961" xr:uid="{00000000-0005-0000-0000-00004B4E0000}"/>
    <cellStyle name="Header2 2 2 3 4" xfId="23962" xr:uid="{00000000-0005-0000-0000-00004C4E0000}"/>
    <cellStyle name="Header2 2 2 4" xfId="23963" xr:uid="{00000000-0005-0000-0000-00004D4E0000}"/>
    <cellStyle name="Header2 2 2 4 2" xfId="23964" xr:uid="{00000000-0005-0000-0000-00004E4E0000}"/>
    <cellStyle name="Header2 2 2 4 3" xfId="23965" xr:uid="{00000000-0005-0000-0000-00004F4E0000}"/>
    <cellStyle name="Header2 2 2 4 4" xfId="23966" xr:uid="{00000000-0005-0000-0000-0000504E0000}"/>
    <cellStyle name="Header2 2 2 5" xfId="23967" xr:uid="{00000000-0005-0000-0000-0000514E0000}"/>
    <cellStyle name="Header2 2 2 5 2" xfId="23968" xr:uid="{00000000-0005-0000-0000-0000524E0000}"/>
    <cellStyle name="Header2 2 2 5 3" xfId="23969" xr:uid="{00000000-0005-0000-0000-0000534E0000}"/>
    <cellStyle name="Header2 2 2 6" xfId="23970" xr:uid="{00000000-0005-0000-0000-0000544E0000}"/>
    <cellStyle name="Header2 2 2 6 2" xfId="23971" xr:uid="{00000000-0005-0000-0000-0000554E0000}"/>
    <cellStyle name="Header2 2 2 6 3" xfId="23972" xr:uid="{00000000-0005-0000-0000-0000564E0000}"/>
    <cellStyle name="Header2 2 2 7" xfId="23973" xr:uid="{00000000-0005-0000-0000-0000574E0000}"/>
    <cellStyle name="Header2 2 2 7 2" xfId="23974" xr:uid="{00000000-0005-0000-0000-0000584E0000}"/>
    <cellStyle name="Header2 2 2 7 3" xfId="23975" xr:uid="{00000000-0005-0000-0000-0000594E0000}"/>
    <cellStyle name="Header2 2 2 8" xfId="23976" xr:uid="{00000000-0005-0000-0000-00005A4E0000}"/>
    <cellStyle name="Header2 2 2 9" xfId="23977" xr:uid="{00000000-0005-0000-0000-00005B4E0000}"/>
    <cellStyle name="Header2 2 20" xfId="23978" xr:uid="{00000000-0005-0000-0000-00005C4E0000}"/>
    <cellStyle name="Header2 2 20 2" xfId="23979" xr:uid="{00000000-0005-0000-0000-00005D4E0000}"/>
    <cellStyle name="Header2 2 20 3" xfId="23980" xr:uid="{00000000-0005-0000-0000-00005E4E0000}"/>
    <cellStyle name="Header2 2 3" xfId="23981" xr:uid="{00000000-0005-0000-0000-00005F4E0000}"/>
    <cellStyle name="Header2 2 3 2" xfId="23982" xr:uid="{00000000-0005-0000-0000-0000604E0000}"/>
    <cellStyle name="Header2 2 3 2 2" xfId="23983" xr:uid="{00000000-0005-0000-0000-0000614E0000}"/>
    <cellStyle name="Header2 2 3 2 3" xfId="23984" xr:uid="{00000000-0005-0000-0000-0000624E0000}"/>
    <cellStyle name="Header2 2 3 2 4" xfId="23985" xr:uid="{00000000-0005-0000-0000-0000634E0000}"/>
    <cellStyle name="Header2 2 3 3" xfId="23986" xr:uid="{00000000-0005-0000-0000-0000644E0000}"/>
    <cellStyle name="Header2 2 3 3 2" xfId="23987" xr:uid="{00000000-0005-0000-0000-0000654E0000}"/>
    <cellStyle name="Header2 2 3 3 3" xfId="23988" xr:uid="{00000000-0005-0000-0000-0000664E0000}"/>
    <cellStyle name="Header2 2 3 4" xfId="23989" xr:uid="{00000000-0005-0000-0000-0000674E0000}"/>
    <cellStyle name="Header2 2 3 4 2" xfId="23990" xr:uid="{00000000-0005-0000-0000-0000684E0000}"/>
    <cellStyle name="Header2 2 3 4 3" xfId="23991" xr:uid="{00000000-0005-0000-0000-0000694E0000}"/>
    <cellStyle name="Header2 2 3 5" xfId="23992" xr:uid="{00000000-0005-0000-0000-00006A4E0000}"/>
    <cellStyle name="Header2 2 3 5 2" xfId="23993" xr:uid="{00000000-0005-0000-0000-00006B4E0000}"/>
    <cellStyle name="Header2 2 3 5 3" xfId="23994" xr:uid="{00000000-0005-0000-0000-00006C4E0000}"/>
    <cellStyle name="Header2 2 3 6" xfId="23995" xr:uid="{00000000-0005-0000-0000-00006D4E0000}"/>
    <cellStyle name="Header2 2 3 7" xfId="23996" xr:uid="{00000000-0005-0000-0000-00006E4E0000}"/>
    <cellStyle name="Header2 2 3 8" xfId="23997" xr:uid="{00000000-0005-0000-0000-00006F4E0000}"/>
    <cellStyle name="Header2 2 4" xfId="23998" xr:uid="{00000000-0005-0000-0000-0000704E0000}"/>
    <cellStyle name="Header2 2 4 2" xfId="23999" xr:uid="{00000000-0005-0000-0000-0000714E0000}"/>
    <cellStyle name="Header2 2 4 2 2" xfId="24000" xr:uid="{00000000-0005-0000-0000-0000724E0000}"/>
    <cellStyle name="Header2 2 4 2 3" xfId="24001" xr:uid="{00000000-0005-0000-0000-0000734E0000}"/>
    <cellStyle name="Header2 2 4 3" xfId="24002" xr:uid="{00000000-0005-0000-0000-0000744E0000}"/>
    <cellStyle name="Header2 2 4 3 2" xfId="24003" xr:uid="{00000000-0005-0000-0000-0000754E0000}"/>
    <cellStyle name="Header2 2 4 3 3" xfId="24004" xr:uid="{00000000-0005-0000-0000-0000764E0000}"/>
    <cellStyle name="Header2 2 4 4" xfId="24005" xr:uid="{00000000-0005-0000-0000-0000774E0000}"/>
    <cellStyle name="Header2 2 4 4 2" xfId="24006" xr:uid="{00000000-0005-0000-0000-0000784E0000}"/>
    <cellStyle name="Header2 2 4 4 3" xfId="24007" xr:uid="{00000000-0005-0000-0000-0000794E0000}"/>
    <cellStyle name="Header2 2 4 5" xfId="24008" xr:uid="{00000000-0005-0000-0000-00007A4E0000}"/>
    <cellStyle name="Header2 2 4 5 2" xfId="24009" xr:uid="{00000000-0005-0000-0000-00007B4E0000}"/>
    <cellStyle name="Header2 2 4 5 3" xfId="24010" xr:uid="{00000000-0005-0000-0000-00007C4E0000}"/>
    <cellStyle name="Header2 2 4 6" xfId="24011" xr:uid="{00000000-0005-0000-0000-00007D4E0000}"/>
    <cellStyle name="Header2 2 4 7" xfId="24012" xr:uid="{00000000-0005-0000-0000-00007E4E0000}"/>
    <cellStyle name="Header2 2 5" xfId="24013" xr:uid="{00000000-0005-0000-0000-00007F4E0000}"/>
    <cellStyle name="Header2 2 5 2" xfId="24014" xr:uid="{00000000-0005-0000-0000-0000804E0000}"/>
    <cellStyle name="Header2 2 5 2 2" xfId="24015" xr:uid="{00000000-0005-0000-0000-0000814E0000}"/>
    <cellStyle name="Header2 2 5 2 3" xfId="24016" xr:uid="{00000000-0005-0000-0000-0000824E0000}"/>
    <cellStyle name="Header2 2 5 3" xfId="24017" xr:uid="{00000000-0005-0000-0000-0000834E0000}"/>
    <cellStyle name="Header2 2 5 3 2" xfId="24018" xr:uid="{00000000-0005-0000-0000-0000844E0000}"/>
    <cellStyle name="Header2 2 5 3 3" xfId="24019" xr:uid="{00000000-0005-0000-0000-0000854E0000}"/>
    <cellStyle name="Header2 2 5 4" xfId="24020" xr:uid="{00000000-0005-0000-0000-0000864E0000}"/>
    <cellStyle name="Header2 2 5 4 2" xfId="24021" xr:uid="{00000000-0005-0000-0000-0000874E0000}"/>
    <cellStyle name="Header2 2 5 4 3" xfId="24022" xr:uid="{00000000-0005-0000-0000-0000884E0000}"/>
    <cellStyle name="Header2 2 5 5" xfId="24023" xr:uid="{00000000-0005-0000-0000-0000894E0000}"/>
    <cellStyle name="Header2 2 5 5 2" xfId="24024" xr:uid="{00000000-0005-0000-0000-00008A4E0000}"/>
    <cellStyle name="Header2 2 5 5 3" xfId="24025" xr:uid="{00000000-0005-0000-0000-00008B4E0000}"/>
    <cellStyle name="Header2 2 5 6" xfId="24026" xr:uid="{00000000-0005-0000-0000-00008C4E0000}"/>
    <cellStyle name="Header2 2 5 7" xfId="24027" xr:uid="{00000000-0005-0000-0000-00008D4E0000}"/>
    <cellStyle name="Header2 2 6" xfId="24028" xr:uid="{00000000-0005-0000-0000-00008E4E0000}"/>
    <cellStyle name="Header2 2 6 2" xfId="24029" xr:uid="{00000000-0005-0000-0000-00008F4E0000}"/>
    <cellStyle name="Header2 2 6 2 2" xfId="24030" xr:uid="{00000000-0005-0000-0000-0000904E0000}"/>
    <cellStyle name="Header2 2 6 2 3" xfId="24031" xr:uid="{00000000-0005-0000-0000-0000914E0000}"/>
    <cellStyle name="Header2 2 6 3" xfId="24032" xr:uid="{00000000-0005-0000-0000-0000924E0000}"/>
    <cellStyle name="Header2 2 6 3 2" xfId="24033" xr:uid="{00000000-0005-0000-0000-0000934E0000}"/>
    <cellStyle name="Header2 2 6 3 3" xfId="24034" xr:uid="{00000000-0005-0000-0000-0000944E0000}"/>
    <cellStyle name="Header2 2 6 4" xfId="24035" xr:uid="{00000000-0005-0000-0000-0000954E0000}"/>
    <cellStyle name="Header2 2 6 4 2" xfId="24036" xr:uid="{00000000-0005-0000-0000-0000964E0000}"/>
    <cellStyle name="Header2 2 6 4 3" xfId="24037" xr:uid="{00000000-0005-0000-0000-0000974E0000}"/>
    <cellStyle name="Header2 2 6 5" xfId="24038" xr:uid="{00000000-0005-0000-0000-0000984E0000}"/>
    <cellStyle name="Header2 2 6 5 2" xfId="24039" xr:uid="{00000000-0005-0000-0000-0000994E0000}"/>
    <cellStyle name="Header2 2 6 5 3" xfId="24040" xr:uid="{00000000-0005-0000-0000-00009A4E0000}"/>
    <cellStyle name="Header2 2 6 6" xfId="24041" xr:uid="{00000000-0005-0000-0000-00009B4E0000}"/>
    <cellStyle name="Header2 2 6 7" xfId="24042" xr:uid="{00000000-0005-0000-0000-00009C4E0000}"/>
    <cellStyle name="Header2 2 7" xfId="24043" xr:uid="{00000000-0005-0000-0000-00009D4E0000}"/>
    <cellStyle name="Header2 2 7 2" xfId="24044" xr:uid="{00000000-0005-0000-0000-00009E4E0000}"/>
    <cellStyle name="Header2 2 7 2 2" xfId="24045" xr:uid="{00000000-0005-0000-0000-00009F4E0000}"/>
    <cellStyle name="Header2 2 7 2 3" xfId="24046" xr:uid="{00000000-0005-0000-0000-0000A04E0000}"/>
    <cellStyle name="Header2 2 7 3" xfId="24047" xr:uid="{00000000-0005-0000-0000-0000A14E0000}"/>
    <cellStyle name="Header2 2 7 3 2" xfId="24048" xr:uid="{00000000-0005-0000-0000-0000A24E0000}"/>
    <cellStyle name="Header2 2 7 3 3" xfId="24049" xr:uid="{00000000-0005-0000-0000-0000A34E0000}"/>
    <cellStyle name="Header2 2 7 4" xfId="24050" xr:uid="{00000000-0005-0000-0000-0000A44E0000}"/>
    <cellStyle name="Header2 2 7 4 2" xfId="24051" xr:uid="{00000000-0005-0000-0000-0000A54E0000}"/>
    <cellStyle name="Header2 2 7 4 3" xfId="24052" xr:uid="{00000000-0005-0000-0000-0000A64E0000}"/>
    <cellStyle name="Header2 2 7 5" xfId="24053" xr:uid="{00000000-0005-0000-0000-0000A74E0000}"/>
    <cellStyle name="Header2 2 7 5 2" xfId="24054" xr:uid="{00000000-0005-0000-0000-0000A84E0000}"/>
    <cellStyle name="Header2 2 7 5 3" xfId="24055" xr:uid="{00000000-0005-0000-0000-0000A94E0000}"/>
    <cellStyle name="Header2 2 7 6" xfId="24056" xr:uid="{00000000-0005-0000-0000-0000AA4E0000}"/>
    <cellStyle name="Header2 2 7 7" xfId="24057" xr:uid="{00000000-0005-0000-0000-0000AB4E0000}"/>
    <cellStyle name="Header2 2 8" xfId="24058" xr:uid="{00000000-0005-0000-0000-0000AC4E0000}"/>
    <cellStyle name="Header2 2 8 2" xfId="24059" xr:uid="{00000000-0005-0000-0000-0000AD4E0000}"/>
    <cellStyle name="Header2 2 8 2 2" xfId="24060" xr:uid="{00000000-0005-0000-0000-0000AE4E0000}"/>
    <cellStyle name="Header2 2 8 2 3" xfId="24061" xr:uid="{00000000-0005-0000-0000-0000AF4E0000}"/>
    <cellStyle name="Header2 2 8 3" xfId="24062" xr:uid="{00000000-0005-0000-0000-0000B04E0000}"/>
    <cellStyle name="Header2 2 8 3 2" xfId="24063" xr:uid="{00000000-0005-0000-0000-0000B14E0000}"/>
    <cellStyle name="Header2 2 8 3 3" xfId="24064" xr:uid="{00000000-0005-0000-0000-0000B24E0000}"/>
    <cellStyle name="Header2 2 8 4" xfId="24065" xr:uid="{00000000-0005-0000-0000-0000B34E0000}"/>
    <cellStyle name="Header2 2 8 4 2" xfId="24066" xr:uid="{00000000-0005-0000-0000-0000B44E0000}"/>
    <cellStyle name="Header2 2 8 4 3" xfId="24067" xr:uid="{00000000-0005-0000-0000-0000B54E0000}"/>
    <cellStyle name="Header2 2 8 5" xfId="24068" xr:uid="{00000000-0005-0000-0000-0000B64E0000}"/>
    <cellStyle name="Header2 2 8 5 2" xfId="24069" xr:uid="{00000000-0005-0000-0000-0000B74E0000}"/>
    <cellStyle name="Header2 2 8 5 3" xfId="24070" xr:uid="{00000000-0005-0000-0000-0000B84E0000}"/>
    <cellStyle name="Header2 2 8 6" xfId="24071" xr:uid="{00000000-0005-0000-0000-0000B94E0000}"/>
    <cellStyle name="Header2 2 8 7" xfId="24072" xr:uid="{00000000-0005-0000-0000-0000BA4E0000}"/>
    <cellStyle name="Header2 2 9" xfId="24073" xr:uid="{00000000-0005-0000-0000-0000BB4E0000}"/>
    <cellStyle name="Header2 2 9 2" xfId="24074" xr:uid="{00000000-0005-0000-0000-0000BC4E0000}"/>
    <cellStyle name="Header2 2 9 2 2" xfId="24075" xr:uid="{00000000-0005-0000-0000-0000BD4E0000}"/>
    <cellStyle name="Header2 2 9 2 3" xfId="24076" xr:uid="{00000000-0005-0000-0000-0000BE4E0000}"/>
    <cellStyle name="Header2 2 9 3" xfId="24077" xr:uid="{00000000-0005-0000-0000-0000BF4E0000}"/>
    <cellStyle name="Header2 2 9 3 2" xfId="24078" xr:uid="{00000000-0005-0000-0000-0000C04E0000}"/>
    <cellStyle name="Header2 2 9 3 3" xfId="24079" xr:uid="{00000000-0005-0000-0000-0000C14E0000}"/>
    <cellStyle name="Header2 2 9 4" xfId="24080" xr:uid="{00000000-0005-0000-0000-0000C24E0000}"/>
    <cellStyle name="Header2 2 9 4 2" xfId="24081" xr:uid="{00000000-0005-0000-0000-0000C34E0000}"/>
    <cellStyle name="Header2 2 9 4 3" xfId="24082" xr:uid="{00000000-0005-0000-0000-0000C44E0000}"/>
    <cellStyle name="Header2 2 9 5" xfId="24083" xr:uid="{00000000-0005-0000-0000-0000C54E0000}"/>
    <cellStyle name="Header2 2 9 5 2" xfId="24084" xr:uid="{00000000-0005-0000-0000-0000C64E0000}"/>
    <cellStyle name="Header2 2 9 5 3" xfId="24085" xr:uid="{00000000-0005-0000-0000-0000C74E0000}"/>
    <cellStyle name="Header2 2 9 6" xfId="24086" xr:uid="{00000000-0005-0000-0000-0000C84E0000}"/>
    <cellStyle name="Header2 2 9 7" xfId="24087" xr:uid="{00000000-0005-0000-0000-0000C94E0000}"/>
    <cellStyle name="Header2 3" xfId="24088" xr:uid="{00000000-0005-0000-0000-0000CA4E0000}"/>
    <cellStyle name="Header2 3 10" xfId="24089" xr:uid="{00000000-0005-0000-0000-0000CB4E0000}"/>
    <cellStyle name="Header2 3 2" xfId="24090" xr:uid="{00000000-0005-0000-0000-0000CC4E0000}"/>
    <cellStyle name="Header2 3 2 2" xfId="24091" xr:uid="{00000000-0005-0000-0000-0000CD4E0000}"/>
    <cellStyle name="Header2 3 2 3" xfId="24092" xr:uid="{00000000-0005-0000-0000-0000CE4E0000}"/>
    <cellStyle name="Header2 3 2 4" xfId="24093" xr:uid="{00000000-0005-0000-0000-0000CF4E0000}"/>
    <cellStyle name="Header2 3 3" xfId="24094" xr:uid="{00000000-0005-0000-0000-0000D04E0000}"/>
    <cellStyle name="Header2 3 3 2" xfId="24095" xr:uid="{00000000-0005-0000-0000-0000D14E0000}"/>
    <cellStyle name="Header2 3 3 3" xfId="24096" xr:uid="{00000000-0005-0000-0000-0000D24E0000}"/>
    <cellStyle name="Header2 3 3 4" xfId="24097" xr:uid="{00000000-0005-0000-0000-0000D34E0000}"/>
    <cellStyle name="Header2 3 4" xfId="24098" xr:uid="{00000000-0005-0000-0000-0000D44E0000}"/>
    <cellStyle name="Header2 3 4 2" xfId="24099" xr:uid="{00000000-0005-0000-0000-0000D54E0000}"/>
    <cellStyle name="Header2 3 4 3" xfId="24100" xr:uid="{00000000-0005-0000-0000-0000D64E0000}"/>
    <cellStyle name="Header2 3 4 4" xfId="24101" xr:uid="{00000000-0005-0000-0000-0000D74E0000}"/>
    <cellStyle name="Header2 3 5" xfId="24102" xr:uid="{00000000-0005-0000-0000-0000D84E0000}"/>
    <cellStyle name="Header2 3 5 2" xfId="24103" xr:uid="{00000000-0005-0000-0000-0000D94E0000}"/>
    <cellStyle name="Header2 3 5 3" xfId="24104" xr:uid="{00000000-0005-0000-0000-0000DA4E0000}"/>
    <cellStyle name="Header2 3 6" xfId="24105" xr:uid="{00000000-0005-0000-0000-0000DB4E0000}"/>
    <cellStyle name="Header2 3 6 2" xfId="24106" xr:uid="{00000000-0005-0000-0000-0000DC4E0000}"/>
    <cellStyle name="Header2 3 6 3" xfId="24107" xr:uid="{00000000-0005-0000-0000-0000DD4E0000}"/>
    <cellStyle name="Header2 3 7" xfId="24108" xr:uid="{00000000-0005-0000-0000-0000DE4E0000}"/>
    <cellStyle name="Header2 3 7 2" xfId="24109" xr:uid="{00000000-0005-0000-0000-0000DF4E0000}"/>
    <cellStyle name="Header2 3 7 3" xfId="24110" xr:uid="{00000000-0005-0000-0000-0000E04E0000}"/>
    <cellStyle name="Header2 3 8" xfId="24111" xr:uid="{00000000-0005-0000-0000-0000E14E0000}"/>
    <cellStyle name="Header2 3 9" xfId="24112" xr:uid="{00000000-0005-0000-0000-0000E24E0000}"/>
    <cellStyle name="Header2 4" xfId="24113" xr:uid="{00000000-0005-0000-0000-0000E34E0000}"/>
    <cellStyle name="Header2 4 10" xfId="24114" xr:uid="{00000000-0005-0000-0000-0000E44E0000}"/>
    <cellStyle name="Header2 4 11" xfId="24115" xr:uid="{00000000-0005-0000-0000-0000E54E0000}"/>
    <cellStyle name="Header2 4 2" xfId="24116" xr:uid="{00000000-0005-0000-0000-0000E64E0000}"/>
    <cellStyle name="Header2 4 2 2" xfId="24117" xr:uid="{00000000-0005-0000-0000-0000E74E0000}"/>
    <cellStyle name="Header2 4 2 3" xfId="24118" xr:uid="{00000000-0005-0000-0000-0000E84E0000}"/>
    <cellStyle name="Header2 4 2 4" xfId="24119" xr:uid="{00000000-0005-0000-0000-0000E94E0000}"/>
    <cellStyle name="Header2 4 3" xfId="24120" xr:uid="{00000000-0005-0000-0000-0000EA4E0000}"/>
    <cellStyle name="Header2 4 3 2" xfId="24121" xr:uid="{00000000-0005-0000-0000-0000EB4E0000}"/>
    <cellStyle name="Header2 4 3 3" xfId="24122" xr:uid="{00000000-0005-0000-0000-0000EC4E0000}"/>
    <cellStyle name="Header2 4 3 4" xfId="24123" xr:uid="{00000000-0005-0000-0000-0000ED4E0000}"/>
    <cellStyle name="Header2 4 4" xfId="24124" xr:uid="{00000000-0005-0000-0000-0000EE4E0000}"/>
    <cellStyle name="Header2 4 4 2" xfId="24125" xr:uid="{00000000-0005-0000-0000-0000EF4E0000}"/>
    <cellStyle name="Header2 4 4 3" xfId="24126" xr:uid="{00000000-0005-0000-0000-0000F04E0000}"/>
    <cellStyle name="Header2 4 4 4" xfId="24127" xr:uid="{00000000-0005-0000-0000-0000F14E0000}"/>
    <cellStyle name="Header2 4 5" xfId="24128" xr:uid="{00000000-0005-0000-0000-0000F24E0000}"/>
    <cellStyle name="Header2 4 5 2" xfId="24129" xr:uid="{00000000-0005-0000-0000-0000F34E0000}"/>
    <cellStyle name="Header2 4 5 3" xfId="24130" xr:uid="{00000000-0005-0000-0000-0000F44E0000}"/>
    <cellStyle name="Header2 4 6" xfId="24131" xr:uid="{00000000-0005-0000-0000-0000F54E0000}"/>
    <cellStyle name="Header2 4 6 2" xfId="24132" xr:uid="{00000000-0005-0000-0000-0000F64E0000}"/>
    <cellStyle name="Header2 4 6 3" xfId="24133" xr:uid="{00000000-0005-0000-0000-0000F74E0000}"/>
    <cellStyle name="Header2 4 7" xfId="24134" xr:uid="{00000000-0005-0000-0000-0000F84E0000}"/>
    <cellStyle name="Header2 4 7 2" xfId="24135" xr:uid="{00000000-0005-0000-0000-0000F94E0000}"/>
    <cellStyle name="Header2 4 7 3" xfId="24136" xr:uid="{00000000-0005-0000-0000-0000FA4E0000}"/>
    <cellStyle name="Header2 4 8" xfId="24137" xr:uid="{00000000-0005-0000-0000-0000FB4E0000}"/>
    <cellStyle name="Header2 4 8 2" xfId="24138" xr:uid="{00000000-0005-0000-0000-0000FC4E0000}"/>
    <cellStyle name="Header2 4 8 3" xfId="24139" xr:uid="{00000000-0005-0000-0000-0000FD4E0000}"/>
    <cellStyle name="Header2 4 9" xfId="24140" xr:uid="{00000000-0005-0000-0000-0000FE4E0000}"/>
    <cellStyle name="Header2 5" xfId="24141" xr:uid="{00000000-0005-0000-0000-0000FF4E0000}"/>
    <cellStyle name="Header2 5 10" xfId="24142" xr:uid="{00000000-0005-0000-0000-0000004F0000}"/>
    <cellStyle name="Header2 5 2" xfId="24143" xr:uid="{00000000-0005-0000-0000-0000014F0000}"/>
    <cellStyle name="Header2 5 2 2" xfId="24144" xr:uid="{00000000-0005-0000-0000-0000024F0000}"/>
    <cellStyle name="Header2 5 2 3" xfId="24145" xr:uid="{00000000-0005-0000-0000-0000034F0000}"/>
    <cellStyle name="Header2 5 2 4" xfId="24146" xr:uid="{00000000-0005-0000-0000-0000044F0000}"/>
    <cellStyle name="Header2 5 3" xfId="24147" xr:uid="{00000000-0005-0000-0000-0000054F0000}"/>
    <cellStyle name="Header2 5 3 2" xfId="24148" xr:uid="{00000000-0005-0000-0000-0000064F0000}"/>
    <cellStyle name="Header2 5 3 3" xfId="24149" xr:uid="{00000000-0005-0000-0000-0000074F0000}"/>
    <cellStyle name="Header2 5 4" xfId="24150" xr:uid="{00000000-0005-0000-0000-0000084F0000}"/>
    <cellStyle name="Header2 5 4 2" xfId="24151" xr:uid="{00000000-0005-0000-0000-0000094F0000}"/>
    <cellStyle name="Header2 5 4 3" xfId="24152" xr:uid="{00000000-0005-0000-0000-00000A4F0000}"/>
    <cellStyle name="Header2 5 5" xfId="24153" xr:uid="{00000000-0005-0000-0000-00000B4F0000}"/>
    <cellStyle name="Header2 5 5 2" xfId="24154" xr:uid="{00000000-0005-0000-0000-00000C4F0000}"/>
    <cellStyle name="Header2 5 5 3" xfId="24155" xr:uid="{00000000-0005-0000-0000-00000D4F0000}"/>
    <cellStyle name="Header2 5 6" xfId="24156" xr:uid="{00000000-0005-0000-0000-00000E4F0000}"/>
    <cellStyle name="Header2 5 6 2" xfId="24157" xr:uid="{00000000-0005-0000-0000-00000F4F0000}"/>
    <cellStyle name="Header2 5 6 3" xfId="24158" xr:uid="{00000000-0005-0000-0000-0000104F0000}"/>
    <cellStyle name="Header2 5 7" xfId="24159" xr:uid="{00000000-0005-0000-0000-0000114F0000}"/>
    <cellStyle name="Header2 5 7 2" xfId="24160" xr:uid="{00000000-0005-0000-0000-0000124F0000}"/>
    <cellStyle name="Header2 5 7 3" xfId="24161" xr:uid="{00000000-0005-0000-0000-0000134F0000}"/>
    <cellStyle name="Header2 5 8" xfId="24162" xr:uid="{00000000-0005-0000-0000-0000144F0000}"/>
    <cellStyle name="Header2 5 9" xfId="24163" xr:uid="{00000000-0005-0000-0000-0000154F0000}"/>
    <cellStyle name="Header2 6" xfId="24164" xr:uid="{00000000-0005-0000-0000-0000164F0000}"/>
    <cellStyle name="Header2 6 2" xfId="24165" xr:uid="{00000000-0005-0000-0000-0000174F0000}"/>
    <cellStyle name="Header2 6 3" xfId="24166" xr:uid="{00000000-0005-0000-0000-0000184F0000}"/>
    <cellStyle name="Header2 6 4" xfId="24167" xr:uid="{00000000-0005-0000-0000-0000194F0000}"/>
    <cellStyle name="Header2 7" xfId="24168" xr:uid="{00000000-0005-0000-0000-00001A4F0000}"/>
    <cellStyle name="Header2 7 2" xfId="24169" xr:uid="{00000000-0005-0000-0000-00001B4F0000}"/>
    <cellStyle name="Header2 7 3" xfId="24170" xr:uid="{00000000-0005-0000-0000-00001C4F0000}"/>
    <cellStyle name="Header2 7 4" xfId="24171" xr:uid="{00000000-0005-0000-0000-00001D4F0000}"/>
    <cellStyle name="Header2 8" xfId="24172" xr:uid="{00000000-0005-0000-0000-00001E4F0000}"/>
    <cellStyle name="Header2 8 2" xfId="24173" xr:uid="{00000000-0005-0000-0000-00001F4F0000}"/>
    <cellStyle name="Header2 8 3" xfId="24174" xr:uid="{00000000-0005-0000-0000-0000204F0000}"/>
    <cellStyle name="Header2 8 4" xfId="24175" xr:uid="{00000000-0005-0000-0000-0000214F0000}"/>
    <cellStyle name="Header2 9" xfId="24176" xr:uid="{00000000-0005-0000-0000-0000224F0000}"/>
    <cellStyle name="Header2 9 2" xfId="24177" xr:uid="{00000000-0005-0000-0000-0000234F0000}"/>
    <cellStyle name="Header2 9 3" xfId="24178" xr:uid="{00000000-0005-0000-0000-0000244F0000}"/>
    <cellStyle name="Header2_Journal 1" xfId="24179" xr:uid="{00000000-0005-0000-0000-0000254F0000}"/>
    <cellStyle name="Heading 1 10" xfId="3376" xr:uid="{00000000-0005-0000-0000-0000264F0000}"/>
    <cellStyle name="Heading 1 10 2" xfId="3377" xr:uid="{00000000-0005-0000-0000-0000274F0000}"/>
    <cellStyle name="Heading 1 10 2 2" xfId="24180" xr:uid="{00000000-0005-0000-0000-0000284F0000}"/>
    <cellStyle name="Heading 1 10 2 2 2" xfId="24181" xr:uid="{00000000-0005-0000-0000-0000294F0000}"/>
    <cellStyle name="Heading 1 10 2 2 3" xfId="24182" xr:uid="{00000000-0005-0000-0000-00002A4F0000}"/>
    <cellStyle name="Heading 1 10 3" xfId="24183" xr:uid="{00000000-0005-0000-0000-00002B4F0000}"/>
    <cellStyle name="Heading 1 10 3 2" xfId="24184" xr:uid="{00000000-0005-0000-0000-00002C4F0000}"/>
    <cellStyle name="Heading 1 10 4" xfId="24185" xr:uid="{00000000-0005-0000-0000-00002D4F0000}"/>
    <cellStyle name="Heading 1 11" xfId="3378" xr:uid="{00000000-0005-0000-0000-00002E4F0000}"/>
    <cellStyle name="Heading 1 11 2" xfId="3379" xr:uid="{00000000-0005-0000-0000-00002F4F0000}"/>
    <cellStyle name="Heading 1 11 2 2" xfId="24186" xr:uid="{00000000-0005-0000-0000-0000304F0000}"/>
    <cellStyle name="Heading 1 11 2 2 2" xfId="24187" xr:uid="{00000000-0005-0000-0000-0000314F0000}"/>
    <cellStyle name="Heading 1 11 3" xfId="24188" xr:uid="{00000000-0005-0000-0000-0000324F0000}"/>
    <cellStyle name="Heading 1 11 3 2" xfId="24189" xr:uid="{00000000-0005-0000-0000-0000334F0000}"/>
    <cellStyle name="Heading 1 11 4" xfId="24190" xr:uid="{00000000-0005-0000-0000-0000344F0000}"/>
    <cellStyle name="Heading 1 12" xfId="3380" xr:uid="{00000000-0005-0000-0000-0000354F0000}"/>
    <cellStyle name="Heading 1 12 2" xfId="24191" xr:uid="{00000000-0005-0000-0000-0000364F0000}"/>
    <cellStyle name="Heading 1 12 2 2" xfId="24192" xr:uid="{00000000-0005-0000-0000-0000374F0000}"/>
    <cellStyle name="Heading 1 12 2 3" xfId="24193" xr:uid="{00000000-0005-0000-0000-0000384F0000}"/>
    <cellStyle name="Heading 1 12 3" xfId="24194" xr:uid="{00000000-0005-0000-0000-0000394F0000}"/>
    <cellStyle name="Heading 1 12 3 2" xfId="24195" xr:uid="{00000000-0005-0000-0000-00003A4F0000}"/>
    <cellStyle name="Heading 1 12 4" xfId="24196" xr:uid="{00000000-0005-0000-0000-00003B4F0000}"/>
    <cellStyle name="Heading 1 13" xfId="3381" xr:uid="{00000000-0005-0000-0000-00003C4F0000}"/>
    <cellStyle name="Heading 1 13 2" xfId="24197" xr:uid="{00000000-0005-0000-0000-00003D4F0000}"/>
    <cellStyle name="Heading 1 14" xfId="24198" xr:uid="{00000000-0005-0000-0000-00003E4F0000}"/>
    <cellStyle name="Heading 1 14 2" xfId="24199" xr:uid="{00000000-0005-0000-0000-00003F4F0000}"/>
    <cellStyle name="Heading 1 15" xfId="24200" xr:uid="{00000000-0005-0000-0000-0000404F0000}"/>
    <cellStyle name="Heading 1 2" xfId="3382" xr:uid="{00000000-0005-0000-0000-0000414F0000}"/>
    <cellStyle name="Heading 1 2 2" xfId="3383" xr:uid="{00000000-0005-0000-0000-0000424F0000}"/>
    <cellStyle name="Heading 1 2 2 2" xfId="3384" xr:uid="{00000000-0005-0000-0000-0000434F0000}"/>
    <cellStyle name="Heading 1 2 2 2 2" xfId="24201" xr:uid="{00000000-0005-0000-0000-0000444F0000}"/>
    <cellStyle name="Heading 1 2 2 3" xfId="24202" xr:uid="{00000000-0005-0000-0000-0000454F0000}"/>
    <cellStyle name="Heading 1 2 2 3 2" xfId="24203" xr:uid="{00000000-0005-0000-0000-0000464F0000}"/>
    <cellStyle name="Heading 1 2 2 4" xfId="24204" xr:uid="{00000000-0005-0000-0000-0000474F0000}"/>
    <cellStyle name="Heading 1 2 3" xfId="3385" xr:uid="{00000000-0005-0000-0000-0000484F0000}"/>
    <cellStyle name="Heading 1 2 3 2" xfId="3386" xr:uid="{00000000-0005-0000-0000-0000494F0000}"/>
    <cellStyle name="Heading 1 2 3 2 2" xfId="24205" xr:uid="{00000000-0005-0000-0000-00004A4F0000}"/>
    <cellStyle name="Heading 1 2 3 2 3" xfId="24206" xr:uid="{00000000-0005-0000-0000-00004B4F0000}"/>
    <cellStyle name="Heading 1 2 3 3" xfId="24207" xr:uid="{00000000-0005-0000-0000-00004C4F0000}"/>
    <cellStyle name="Heading 1 2 3 3 2" xfId="24208" xr:uid="{00000000-0005-0000-0000-00004D4F0000}"/>
    <cellStyle name="Heading 1 2 3 4" xfId="24209" xr:uid="{00000000-0005-0000-0000-00004E4F0000}"/>
    <cellStyle name="Heading 1 2 4" xfId="24210" xr:uid="{00000000-0005-0000-0000-00004F4F0000}"/>
    <cellStyle name="Heading 1 2 4 2" xfId="24211" xr:uid="{00000000-0005-0000-0000-0000504F0000}"/>
    <cellStyle name="Heading 1 2 5" xfId="24212" xr:uid="{00000000-0005-0000-0000-0000514F0000}"/>
    <cellStyle name="Heading 1 2 6" xfId="24213" xr:uid="{00000000-0005-0000-0000-0000524F0000}"/>
    <cellStyle name="Heading 1 2_FERC versus US GAAP differences - GSE MECO and Nantucket" xfId="3387" xr:uid="{00000000-0005-0000-0000-0000534F0000}"/>
    <cellStyle name="Heading 1 3" xfId="3388" xr:uid="{00000000-0005-0000-0000-0000544F0000}"/>
    <cellStyle name="Heading 1 3 2" xfId="3389" xr:uid="{00000000-0005-0000-0000-0000554F0000}"/>
    <cellStyle name="Heading 1 3 2 2" xfId="24214" xr:uid="{00000000-0005-0000-0000-0000564F0000}"/>
    <cellStyle name="Heading 1 3 2 2 2" xfId="24215" xr:uid="{00000000-0005-0000-0000-0000574F0000}"/>
    <cellStyle name="Heading 1 3 2 2 3" xfId="24216" xr:uid="{00000000-0005-0000-0000-0000584F0000}"/>
    <cellStyle name="Heading 1 3 3" xfId="24217" xr:uid="{00000000-0005-0000-0000-0000594F0000}"/>
    <cellStyle name="Heading 1 3 3 2" xfId="24218" xr:uid="{00000000-0005-0000-0000-00005A4F0000}"/>
    <cellStyle name="Heading 1 3 4" xfId="24219" xr:uid="{00000000-0005-0000-0000-00005B4F0000}"/>
    <cellStyle name="Heading 1 3 5" xfId="24220" xr:uid="{00000000-0005-0000-0000-00005C4F0000}"/>
    <cellStyle name="Heading 1 4" xfId="3390" xr:uid="{00000000-0005-0000-0000-00005D4F0000}"/>
    <cellStyle name="Heading 1 4 2" xfId="3391" xr:uid="{00000000-0005-0000-0000-00005E4F0000}"/>
    <cellStyle name="Heading 1 4 2 2" xfId="24221" xr:uid="{00000000-0005-0000-0000-00005F4F0000}"/>
    <cellStyle name="Heading 1 4 2 2 2" xfId="24222" xr:uid="{00000000-0005-0000-0000-0000604F0000}"/>
    <cellStyle name="Heading 1 4 2 2 3" xfId="24223" xr:uid="{00000000-0005-0000-0000-0000614F0000}"/>
    <cellStyle name="Heading 1 4 3" xfId="24224" xr:uid="{00000000-0005-0000-0000-0000624F0000}"/>
    <cellStyle name="Heading 1 4 3 2" xfId="24225" xr:uid="{00000000-0005-0000-0000-0000634F0000}"/>
    <cellStyle name="Heading 1 4 4" xfId="24226" xr:uid="{00000000-0005-0000-0000-0000644F0000}"/>
    <cellStyle name="Heading 1 5" xfId="3392" xr:uid="{00000000-0005-0000-0000-0000654F0000}"/>
    <cellStyle name="Heading 1 5 2" xfId="3393" xr:uid="{00000000-0005-0000-0000-0000664F0000}"/>
    <cellStyle name="Heading 1 5 2 2" xfId="24227" xr:uid="{00000000-0005-0000-0000-0000674F0000}"/>
    <cellStyle name="Heading 1 5 2 2 2" xfId="24228" xr:uid="{00000000-0005-0000-0000-0000684F0000}"/>
    <cellStyle name="Heading 1 5 2 2 3" xfId="24229" xr:uid="{00000000-0005-0000-0000-0000694F0000}"/>
    <cellStyle name="Heading 1 5 3" xfId="24230" xr:uid="{00000000-0005-0000-0000-00006A4F0000}"/>
    <cellStyle name="Heading 1 5 3 2" xfId="24231" xr:uid="{00000000-0005-0000-0000-00006B4F0000}"/>
    <cellStyle name="Heading 1 5 4" xfId="24232" xr:uid="{00000000-0005-0000-0000-00006C4F0000}"/>
    <cellStyle name="Heading 1 6" xfId="3394" xr:uid="{00000000-0005-0000-0000-00006D4F0000}"/>
    <cellStyle name="Heading 1 6 2" xfId="3395" xr:uid="{00000000-0005-0000-0000-00006E4F0000}"/>
    <cellStyle name="Heading 1 6 2 2" xfId="24233" xr:uid="{00000000-0005-0000-0000-00006F4F0000}"/>
    <cellStyle name="Heading 1 6 2 2 2" xfId="24234" xr:uid="{00000000-0005-0000-0000-0000704F0000}"/>
    <cellStyle name="Heading 1 6 2 2 3" xfId="24235" xr:uid="{00000000-0005-0000-0000-0000714F0000}"/>
    <cellStyle name="Heading 1 6 3" xfId="24236" xr:uid="{00000000-0005-0000-0000-0000724F0000}"/>
    <cellStyle name="Heading 1 6 3 2" xfId="24237" xr:uid="{00000000-0005-0000-0000-0000734F0000}"/>
    <cellStyle name="Heading 1 6 4" xfId="24238" xr:uid="{00000000-0005-0000-0000-0000744F0000}"/>
    <cellStyle name="Heading 1 7" xfId="3396" xr:uid="{00000000-0005-0000-0000-0000754F0000}"/>
    <cellStyle name="Heading 1 7 2" xfId="3397" xr:uid="{00000000-0005-0000-0000-0000764F0000}"/>
    <cellStyle name="Heading 1 7 2 2" xfId="24239" xr:uid="{00000000-0005-0000-0000-0000774F0000}"/>
    <cellStyle name="Heading 1 7 2 2 2" xfId="24240" xr:uid="{00000000-0005-0000-0000-0000784F0000}"/>
    <cellStyle name="Heading 1 7 2 2 3" xfId="24241" xr:uid="{00000000-0005-0000-0000-0000794F0000}"/>
    <cellStyle name="Heading 1 7 3" xfId="24242" xr:uid="{00000000-0005-0000-0000-00007A4F0000}"/>
    <cellStyle name="Heading 1 7 3 2" xfId="24243" xr:uid="{00000000-0005-0000-0000-00007B4F0000}"/>
    <cellStyle name="Heading 1 7 4" xfId="24244" xr:uid="{00000000-0005-0000-0000-00007C4F0000}"/>
    <cellStyle name="Heading 1 8" xfId="3398" xr:uid="{00000000-0005-0000-0000-00007D4F0000}"/>
    <cellStyle name="Heading 1 8 2" xfId="3399" xr:uid="{00000000-0005-0000-0000-00007E4F0000}"/>
    <cellStyle name="Heading 1 8 2 2" xfId="24245" xr:uid="{00000000-0005-0000-0000-00007F4F0000}"/>
    <cellStyle name="Heading 1 8 2 2 2" xfId="24246" xr:uid="{00000000-0005-0000-0000-0000804F0000}"/>
    <cellStyle name="Heading 1 8 2 2 3" xfId="24247" xr:uid="{00000000-0005-0000-0000-0000814F0000}"/>
    <cellStyle name="Heading 1 8 3" xfId="24248" xr:uid="{00000000-0005-0000-0000-0000824F0000}"/>
    <cellStyle name="Heading 1 8 3 2" xfId="24249" xr:uid="{00000000-0005-0000-0000-0000834F0000}"/>
    <cellStyle name="Heading 1 8 4" xfId="24250" xr:uid="{00000000-0005-0000-0000-0000844F0000}"/>
    <cellStyle name="Heading 1 9" xfId="3400" xr:uid="{00000000-0005-0000-0000-0000854F0000}"/>
    <cellStyle name="Heading 1 9 2" xfId="3401" xr:uid="{00000000-0005-0000-0000-0000864F0000}"/>
    <cellStyle name="Heading 1 9 2 2" xfId="24251" xr:uid="{00000000-0005-0000-0000-0000874F0000}"/>
    <cellStyle name="Heading 1 9 2 2 2" xfId="24252" xr:uid="{00000000-0005-0000-0000-0000884F0000}"/>
    <cellStyle name="Heading 1 9 2 2 3" xfId="24253" xr:uid="{00000000-0005-0000-0000-0000894F0000}"/>
    <cellStyle name="Heading 1 9 3" xfId="24254" xr:uid="{00000000-0005-0000-0000-00008A4F0000}"/>
    <cellStyle name="Heading 1 9 3 2" xfId="24255" xr:uid="{00000000-0005-0000-0000-00008B4F0000}"/>
    <cellStyle name="Heading 1 9 4" xfId="24256" xr:uid="{00000000-0005-0000-0000-00008C4F0000}"/>
    <cellStyle name="Heading 2 10" xfId="3402" xr:uid="{00000000-0005-0000-0000-00008D4F0000}"/>
    <cellStyle name="Heading 2 10 2" xfId="3403" xr:uid="{00000000-0005-0000-0000-00008E4F0000}"/>
    <cellStyle name="Heading 2 10 2 2" xfId="24257" xr:uid="{00000000-0005-0000-0000-00008F4F0000}"/>
    <cellStyle name="Heading 2 10 2 2 2" xfId="24258" xr:uid="{00000000-0005-0000-0000-0000904F0000}"/>
    <cellStyle name="Heading 2 10 2 2 3" xfId="24259" xr:uid="{00000000-0005-0000-0000-0000914F0000}"/>
    <cellStyle name="Heading 2 10 3" xfId="24260" xr:uid="{00000000-0005-0000-0000-0000924F0000}"/>
    <cellStyle name="Heading 2 10 3 2" xfId="24261" xr:uid="{00000000-0005-0000-0000-0000934F0000}"/>
    <cellStyle name="Heading 2 10 4" xfId="24262" xr:uid="{00000000-0005-0000-0000-0000944F0000}"/>
    <cellStyle name="Heading 2 11" xfId="3404" xr:uid="{00000000-0005-0000-0000-0000954F0000}"/>
    <cellStyle name="Heading 2 11 2" xfId="3405" xr:uid="{00000000-0005-0000-0000-0000964F0000}"/>
    <cellStyle name="Heading 2 11 2 2" xfId="24263" xr:uid="{00000000-0005-0000-0000-0000974F0000}"/>
    <cellStyle name="Heading 2 11 2 2 2" xfId="24264" xr:uid="{00000000-0005-0000-0000-0000984F0000}"/>
    <cellStyle name="Heading 2 11 3" xfId="24265" xr:uid="{00000000-0005-0000-0000-0000994F0000}"/>
    <cellStyle name="Heading 2 11 3 2" xfId="24266" xr:uid="{00000000-0005-0000-0000-00009A4F0000}"/>
    <cellStyle name="Heading 2 11 4" xfId="24267" xr:uid="{00000000-0005-0000-0000-00009B4F0000}"/>
    <cellStyle name="Heading 2 12" xfId="3406" xr:uid="{00000000-0005-0000-0000-00009C4F0000}"/>
    <cellStyle name="Heading 2 12 2" xfId="24268" xr:uid="{00000000-0005-0000-0000-00009D4F0000}"/>
    <cellStyle name="Heading 2 12 2 2" xfId="24269" xr:uid="{00000000-0005-0000-0000-00009E4F0000}"/>
    <cellStyle name="Heading 2 12 2 3" xfId="24270" xr:uid="{00000000-0005-0000-0000-00009F4F0000}"/>
    <cellStyle name="Heading 2 12 3" xfId="24271" xr:uid="{00000000-0005-0000-0000-0000A04F0000}"/>
    <cellStyle name="Heading 2 12 3 2" xfId="24272" xr:uid="{00000000-0005-0000-0000-0000A14F0000}"/>
    <cellStyle name="Heading 2 12 4" xfId="24273" xr:uid="{00000000-0005-0000-0000-0000A24F0000}"/>
    <cellStyle name="Heading 2 13" xfId="3407" xr:uid="{00000000-0005-0000-0000-0000A34F0000}"/>
    <cellStyle name="Heading 2 13 2" xfId="24274" xr:uid="{00000000-0005-0000-0000-0000A44F0000}"/>
    <cellStyle name="Heading 2 14" xfId="24275" xr:uid="{00000000-0005-0000-0000-0000A54F0000}"/>
    <cellStyle name="Heading 2 14 2" xfId="24276" xr:uid="{00000000-0005-0000-0000-0000A64F0000}"/>
    <cellStyle name="Heading 2 15" xfId="24277" xr:uid="{00000000-0005-0000-0000-0000A74F0000}"/>
    <cellStyle name="Heading 2 2" xfId="3408" xr:uid="{00000000-0005-0000-0000-0000A84F0000}"/>
    <cellStyle name="Heading 2 2 2" xfId="3409" xr:uid="{00000000-0005-0000-0000-0000A94F0000}"/>
    <cellStyle name="Heading 2 2 2 2" xfId="3410" xr:uid="{00000000-0005-0000-0000-0000AA4F0000}"/>
    <cellStyle name="Heading 2 2 2 2 2" xfId="24278" xr:uid="{00000000-0005-0000-0000-0000AB4F0000}"/>
    <cellStyle name="Heading 2 2 2 3" xfId="24279" xr:uid="{00000000-0005-0000-0000-0000AC4F0000}"/>
    <cellStyle name="Heading 2 2 2 3 2" xfId="24280" xr:uid="{00000000-0005-0000-0000-0000AD4F0000}"/>
    <cellStyle name="Heading 2 2 2 4" xfId="24281" xr:uid="{00000000-0005-0000-0000-0000AE4F0000}"/>
    <cellStyle name="Heading 2 2 3" xfId="3411" xr:uid="{00000000-0005-0000-0000-0000AF4F0000}"/>
    <cellStyle name="Heading 2 2 3 2" xfId="3412" xr:uid="{00000000-0005-0000-0000-0000B04F0000}"/>
    <cellStyle name="Heading 2 2 3 2 2" xfId="24282" xr:uid="{00000000-0005-0000-0000-0000B14F0000}"/>
    <cellStyle name="Heading 2 2 3 2 3" xfId="24283" xr:uid="{00000000-0005-0000-0000-0000B24F0000}"/>
    <cellStyle name="Heading 2 2 3 3" xfId="24284" xr:uid="{00000000-0005-0000-0000-0000B34F0000}"/>
    <cellStyle name="Heading 2 2 3 3 2" xfId="24285" xr:uid="{00000000-0005-0000-0000-0000B44F0000}"/>
    <cellStyle name="Heading 2 2 3 4" xfId="24286" xr:uid="{00000000-0005-0000-0000-0000B54F0000}"/>
    <cellStyle name="Heading 2 2 4" xfId="24287" xr:uid="{00000000-0005-0000-0000-0000B64F0000}"/>
    <cellStyle name="Heading 2 2 4 2" xfId="24288" xr:uid="{00000000-0005-0000-0000-0000B74F0000}"/>
    <cellStyle name="Heading 2 2 5" xfId="24289" xr:uid="{00000000-0005-0000-0000-0000B84F0000}"/>
    <cellStyle name="Heading 2 2 6" xfId="24290" xr:uid="{00000000-0005-0000-0000-0000B94F0000}"/>
    <cellStyle name="Heading 2 2_FERC versus US GAAP differences - GSE MECO and Nantucket" xfId="3413" xr:uid="{00000000-0005-0000-0000-0000BA4F0000}"/>
    <cellStyle name="Heading 2 3" xfId="3414" xr:uid="{00000000-0005-0000-0000-0000BB4F0000}"/>
    <cellStyle name="Heading 2 3 2" xfId="3415" xr:uid="{00000000-0005-0000-0000-0000BC4F0000}"/>
    <cellStyle name="Heading 2 3 2 2" xfId="24291" xr:uid="{00000000-0005-0000-0000-0000BD4F0000}"/>
    <cellStyle name="Heading 2 3 2 2 2" xfId="24292" xr:uid="{00000000-0005-0000-0000-0000BE4F0000}"/>
    <cellStyle name="Heading 2 3 2 2 3" xfId="24293" xr:uid="{00000000-0005-0000-0000-0000BF4F0000}"/>
    <cellStyle name="Heading 2 3 3" xfId="24294" xr:uid="{00000000-0005-0000-0000-0000C04F0000}"/>
    <cellStyle name="Heading 2 3 3 2" xfId="24295" xr:uid="{00000000-0005-0000-0000-0000C14F0000}"/>
    <cellStyle name="Heading 2 3 4" xfId="24296" xr:uid="{00000000-0005-0000-0000-0000C24F0000}"/>
    <cellStyle name="Heading 2 3 5" xfId="24297" xr:uid="{00000000-0005-0000-0000-0000C34F0000}"/>
    <cellStyle name="Heading 2 4" xfId="3416" xr:uid="{00000000-0005-0000-0000-0000C44F0000}"/>
    <cellStyle name="Heading 2 4 2" xfId="3417" xr:uid="{00000000-0005-0000-0000-0000C54F0000}"/>
    <cellStyle name="Heading 2 4 2 2" xfId="24298" xr:uid="{00000000-0005-0000-0000-0000C64F0000}"/>
    <cellStyle name="Heading 2 4 2 2 2" xfId="24299" xr:uid="{00000000-0005-0000-0000-0000C74F0000}"/>
    <cellStyle name="Heading 2 4 2 2 3" xfId="24300" xr:uid="{00000000-0005-0000-0000-0000C84F0000}"/>
    <cellStyle name="Heading 2 4 3" xfId="24301" xr:uid="{00000000-0005-0000-0000-0000C94F0000}"/>
    <cellStyle name="Heading 2 4 3 2" xfId="24302" xr:uid="{00000000-0005-0000-0000-0000CA4F0000}"/>
    <cellStyle name="Heading 2 4 4" xfId="24303" xr:uid="{00000000-0005-0000-0000-0000CB4F0000}"/>
    <cellStyle name="Heading 2 5" xfId="3418" xr:uid="{00000000-0005-0000-0000-0000CC4F0000}"/>
    <cellStyle name="Heading 2 5 2" xfId="3419" xr:uid="{00000000-0005-0000-0000-0000CD4F0000}"/>
    <cellStyle name="Heading 2 5 2 2" xfId="24304" xr:uid="{00000000-0005-0000-0000-0000CE4F0000}"/>
    <cellStyle name="Heading 2 5 2 2 2" xfId="24305" xr:uid="{00000000-0005-0000-0000-0000CF4F0000}"/>
    <cellStyle name="Heading 2 5 2 2 3" xfId="24306" xr:uid="{00000000-0005-0000-0000-0000D04F0000}"/>
    <cellStyle name="Heading 2 5 3" xfId="24307" xr:uid="{00000000-0005-0000-0000-0000D14F0000}"/>
    <cellStyle name="Heading 2 5 3 2" xfId="24308" xr:uid="{00000000-0005-0000-0000-0000D24F0000}"/>
    <cellStyle name="Heading 2 5 4" xfId="24309" xr:uid="{00000000-0005-0000-0000-0000D34F0000}"/>
    <cellStyle name="Heading 2 6" xfId="3420" xr:uid="{00000000-0005-0000-0000-0000D44F0000}"/>
    <cellStyle name="Heading 2 6 2" xfId="3421" xr:uid="{00000000-0005-0000-0000-0000D54F0000}"/>
    <cellStyle name="Heading 2 6 2 2" xfId="24310" xr:uid="{00000000-0005-0000-0000-0000D64F0000}"/>
    <cellStyle name="Heading 2 6 2 2 2" xfId="24311" xr:uid="{00000000-0005-0000-0000-0000D74F0000}"/>
    <cellStyle name="Heading 2 6 2 2 3" xfId="24312" xr:uid="{00000000-0005-0000-0000-0000D84F0000}"/>
    <cellStyle name="Heading 2 6 3" xfId="24313" xr:uid="{00000000-0005-0000-0000-0000D94F0000}"/>
    <cellStyle name="Heading 2 6 3 2" xfId="24314" xr:uid="{00000000-0005-0000-0000-0000DA4F0000}"/>
    <cellStyle name="Heading 2 6 4" xfId="24315" xr:uid="{00000000-0005-0000-0000-0000DB4F0000}"/>
    <cellStyle name="Heading 2 7" xfId="3422" xr:uid="{00000000-0005-0000-0000-0000DC4F0000}"/>
    <cellStyle name="Heading 2 7 2" xfId="3423" xr:uid="{00000000-0005-0000-0000-0000DD4F0000}"/>
    <cellStyle name="Heading 2 7 2 2" xfId="24316" xr:uid="{00000000-0005-0000-0000-0000DE4F0000}"/>
    <cellStyle name="Heading 2 7 2 2 2" xfId="24317" xr:uid="{00000000-0005-0000-0000-0000DF4F0000}"/>
    <cellStyle name="Heading 2 7 2 2 3" xfId="24318" xr:uid="{00000000-0005-0000-0000-0000E04F0000}"/>
    <cellStyle name="Heading 2 7 3" xfId="24319" xr:uid="{00000000-0005-0000-0000-0000E14F0000}"/>
    <cellStyle name="Heading 2 7 3 2" xfId="24320" xr:uid="{00000000-0005-0000-0000-0000E24F0000}"/>
    <cellStyle name="Heading 2 7 4" xfId="24321" xr:uid="{00000000-0005-0000-0000-0000E34F0000}"/>
    <cellStyle name="Heading 2 8" xfId="3424" xr:uid="{00000000-0005-0000-0000-0000E44F0000}"/>
    <cellStyle name="Heading 2 8 2" xfId="3425" xr:uid="{00000000-0005-0000-0000-0000E54F0000}"/>
    <cellStyle name="Heading 2 8 2 2" xfId="24322" xr:uid="{00000000-0005-0000-0000-0000E64F0000}"/>
    <cellStyle name="Heading 2 8 2 2 2" xfId="24323" xr:uid="{00000000-0005-0000-0000-0000E74F0000}"/>
    <cellStyle name="Heading 2 8 2 2 3" xfId="24324" xr:uid="{00000000-0005-0000-0000-0000E84F0000}"/>
    <cellStyle name="Heading 2 8 3" xfId="24325" xr:uid="{00000000-0005-0000-0000-0000E94F0000}"/>
    <cellStyle name="Heading 2 8 3 2" xfId="24326" xr:uid="{00000000-0005-0000-0000-0000EA4F0000}"/>
    <cellStyle name="Heading 2 8 4" xfId="24327" xr:uid="{00000000-0005-0000-0000-0000EB4F0000}"/>
    <cellStyle name="Heading 2 9" xfId="3426" xr:uid="{00000000-0005-0000-0000-0000EC4F0000}"/>
    <cellStyle name="Heading 2 9 2" xfId="3427" xr:uid="{00000000-0005-0000-0000-0000ED4F0000}"/>
    <cellStyle name="Heading 2 9 2 2" xfId="24328" xr:uid="{00000000-0005-0000-0000-0000EE4F0000}"/>
    <cellStyle name="Heading 2 9 2 2 2" xfId="24329" xr:uid="{00000000-0005-0000-0000-0000EF4F0000}"/>
    <cellStyle name="Heading 2 9 2 2 3" xfId="24330" xr:uid="{00000000-0005-0000-0000-0000F04F0000}"/>
    <cellStyle name="Heading 2 9 3" xfId="24331" xr:uid="{00000000-0005-0000-0000-0000F14F0000}"/>
    <cellStyle name="Heading 2 9 3 2" xfId="24332" xr:uid="{00000000-0005-0000-0000-0000F24F0000}"/>
    <cellStyle name="Heading 2 9 4" xfId="24333" xr:uid="{00000000-0005-0000-0000-0000F34F0000}"/>
    <cellStyle name="Heading 3 10" xfId="3428" xr:uid="{00000000-0005-0000-0000-0000F44F0000}"/>
    <cellStyle name="Heading 3 10 2" xfId="3429" xr:uid="{00000000-0005-0000-0000-0000F54F0000}"/>
    <cellStyle name="Heading 3 10 2 2" xfId="24334" xr:uid="{00000000-0005-0000-0000-0000F64F0000}"/>
    <cellStyle name="Heading 3 10 2 2 2" xfId="24335" xr:uid="{00000000-0005-0000-0000-0000F74F0000}"/>
    <cellStyle name="Heading 3 10 2 2 3" xfId="24336" xr:uid="{00000000-0005-0000-0000-0000F84F0000}"/>
    <cellStyle name="Heading 3 10 3" xfId="24337" xr:uid="{00000000-0005-0000-0000-0000F94F0000}"/>
    <cellStyle name="Heading 3 10 3 2" xfId="24338" xr:uid="{00000000-0005-0000-0000-0000FA4F0000}"/>
    <cellStyle name="Heading 3 10 4" xfId="24339" xr:uid="{00000000-0005-0000-0000-0000FB4F0000}"/>
    <cellStyle name="Heading 3 11" xfId="3430" xr:uid="{00000000-0005-0000-0000-0000FC4F0000}"/>
    <cellStyle name="Heading 3 11 2" xfId="3431" xr:uid="{00000000-0005-0000-0000-0000FD4F0000}"/>
    <cellStyle name="Heading 3 11 2 2" xfId="24340" xr:uid="{00000000-0005-0000-0000-0000FE4F0000}"/>
    <cellStyle name="Heading 3 11 2 2 2" xfId="24341" xr:uid="{00000000-0005-0000-0000-0000FF4F0000}"/>
    <cellStyle name="Heading 3 11 3" xfId="24342" xr:uid="{00000000-0005-0000-0000-000000500000}"/>
    <cellStyle name="Heading 3 11 3 2" xfId="24343" xr:uid="{00000000-0005-0000-0000-000001500000}"/>
    <cellStyle name="Heading 3 11 4" xfId="24344" xr:uid="{00000000-0005-0000-0000-000002500000}"/>
    <cellStyle name="Heading 3 12" xfId="3432" xr:uid="{00000000-0005-0000-0000-000003500000}"/>
    <cellStyle name="Heading 3 12 2" xfId="24345" xr:uid="{00000000-0005-0000-0000-000004500000}"/>
    <cellStyle name="Heading 3 12 2 2" xfId="24346" xr:uid="{00000000-0005-0000-0000-000005500000}"/>
    <cellStyle name="Heading 3 12 2 3" xfId="24347" xr:uid="{00000000-0005-0000-0000-000006500000}"/>
    <cellStyle name="Heading 3 12 3" xfId="24348" xr:uid="{00000000-0005-0000-0000-000007500000}"/>
    <cellStyle name="Heading 3 12 3 2" xfId="24349" xr:uid="{00000000-0005-0000-0000-000008500000}"/>
    <cellStyle name="Heading 3 12 4" xfId="24350" xr:uid="{00000000-0005-0000-0000-000009500000}"/>
    <cellStyle name="Heading 3 13" xfId="3433" xr:uid="{00000000-0005-0000-0000-00000A500000}"/>
    <cellStyle name="Heading 3 13 2" xfId="24351" xr:uid="{00000000-0005-0000-0000-00000B500000}"/>
    <cellStyle name="Heading 3 14" xfId="24352" xr:uid="{00000000-0005-0000-0000-00000C500000}"/>
    <cellStyle name="Heading 3 14 2" xfId="24353" xr:uid="{00000000-0005-0000-0000-00000D500000}"/>
    <cellStyle name="Heading 3 15" xfId="24354" xr:uid="{00000000-0005-0000-0000-00000E500000}"/>
    <cellStyle name="Heading 3 2" xfId="3434" xr:uid="{00000000-0005-0000-0000-00000F500000}"/>
    <cellStyle name="Heading 3 2 2" xfId="3435" xr:uid="{00000000-0005-0000-0000-000010500000}"/>
    <cellStyle name="Heading 3 2 2 2" xfId="3436" xr:uid="{00000000-0005-0000-0000-000011500000}"/>
    <cellStyle name="Heading 3 2 2 2 2" xfId="24355" xr:uid="{00000000-0005-0000-0000-000012500000}"/>
    <cellStyle name="Heading 3 2 2 3" xfId="24356" xr:uid="{00000000-0005-0000-0000-000013500000}"/>
    <cellStyle name="Heading 3 2 2 3 2" xfId="24357" xr:uid="{00000000-0005-0000-0000-000014500000}"/>
    <cellStyle name="Heading 3 2 2 4" xfId="24358" xr:uid="{00000000-0005-0000-0000-000015500000}"/>
    <cellStyle name="Heading 3 2 3" xfId="3437" xr:uid="{00000000-0005-0000-0000-000016500000}"/>
    <cellStyle name="Heading 3 2 3 2" xfId="3438" xr:uid="{00000000-0005-0000-0000-000017500000}"/>
    <cellStyle name="Heading 3 2 3 2 2" xfId="24359" xr:uid="{00000000-0005-0000-0000-000018500000}"/>
    <cellStyle name="Heading 3 2 3 2 3" xfId="24360" xr:uid="{00000000-0005-0000-0000-000019500000}"/>
    <cellStyle name="Heading 3 2 3 3" xfId="24361" xr:uid="{00000000-0005-0000-0000-00001A500000}"/>
    <cellStyle name="Heading 3 2 3 3 2" xfId="24362" xr:uid="{00000000-0005-0000-0000-00001B500000}"/>
    <cellStyle name="Heading 3 2 3 4" xfId="24363" xr:uid="{00000000-0005-0000-0000-00001C500000}"/>
    <cellStyle name="Heading 3 2 4" xfId="24364" xr:uid="{00000000-0005-0000-0000-00001D500000}"/>
    <cellStyle name="Heading 3 2 4 2" xfId="24365" xr:uid="{00000000-0005-0000-0000-00001E500000}"/>
    <cellStyle name="Heading 3 2 5" xfId="24366" xr:uid="{00000000-0005-0000-0000-00001F500000}"/>
    <cellStyle name="Heading 3 2 6" xfId="24367" xr:uid="{00000000-0005-0000-0000-000020500000}"/>
    <cellStyle name="Heading 3 2_FERC versus US GAAP differences - GSE MECO and Nantucket" xfId="3439" xr:uid="{00000000-0005-0000-0000-000021500000}"/>
    <cellStyle name="Heading 3 3" xfId="3440" xr:uid="{00000000-0005-0000-0000-000022500000}"/>
    <cellStyle name="Heading 3 3 2" xfId="3441" xr:uid="{00000000-0005-0000-0000-000023500000}"/>
    <cellStyle name="Heading 3 3 2 2" xfId="24368" xr:uid="{00000000-0005-0000-0000-000024500000}"/>
    <cellStyle name="Heading 3 3 2 2 2" xfId="24369" xr:uid="{00000000-0005-0000-0000-000025500000}"/>
    <cellStyle name="Heading 3 3 2 2 3" xfId="24370" xr:uid="{00000000-0005-0000-0000-000026500000}"/>
    <cellStyle name="Heading 3 3 3" xfId="24371" xr:uid="{00000000-0005-0000-0000-000027500000}"/>
    <cellStyle name="Heading 3 3 3 2" xfId="24372" xr:uid="{00000000-0005-0000-0000-000028500000}"/>
    <cellStyle name="Heading 3 3 4" xfId="24373" xr:uid="{00000000-0005-0000-0000-000029500000}"/>
    <cellStyle name="Heading 3 3 5" xfId="24374" xr:uid="{00000000-0005-0000-0000-00002A500000}"/>
    <cellStyle name="Heading 3 4" xfId="3442" xr:uid="{00000000-0005-0000-0000-00002B500000}"/>
    <cellStyle name="Heading 3 4 2" xfId="3443" xr:uid="{00000000-0005-0000-0000-00002C500000}"/>
    <cellStyle name="Heading 3 4 2 2" xfId="24375" xr:uid="{00000000-0005-0000-0000-00002D500000}"/>
    <cellStyle name="Heading 3 4 2 2 2" xfId="24376" xr:uid="{00000000-0005-0000-0000-00002E500000}"/>
    <cellStyle name="Heading 3 4 2 2 3" xfId="24377" xr:uid="{00000000-0005-0000-0000-00002F500000}"/>
    <cellStyle name="Heading 3 4 3" xfId="24378" xr:uid="{00000000-0005-0000-0000-000030500000}"/>
    <cellStyle name="Heading 3 4 3 2" xfId="24379" xr:uid="{00000000-0005-0000-0000-000031500000}"/>
    <cellStyle name="Heading 3 4 4" xfId="24380" xr:uid="{00000000-0005-0000-0000-000032500000}"/>
    <cellStyle name="Heading 3 5" xfId="3444" xr:uid="{00000000-0005-0000-0000-000033500000}"/>
    <cellStyle name="Heading 3 5 2" xfId="3445" xr:uid="{00000000-0005-0000-0000-000034500000}"/>
    <cellStyle name="Heading 3 5 2 2" xfId="24381" xr:uid="{00000000-0005-0000-0000-000035500000}"/>
    <cellStyle name="Heading 3 5 2 2 2" xfId="24382" xr:uid="{00000000-0005-0000-0000-000036500000}"/>
    <cellStyle name="Heading 3 5 2 2 3" xfId="24383" xr:uid="{00000000-0005-0000-0000-000037500000}"/>
    <cellStyle name="Heading 3 5 3" xfId="24384" xr:uid="{00000000-0005-0000-0000-000038500000}"/>
    <cellStyle name="Heading 3 5 3 2" xfId="24385" xr:uid="{00000000-0005-0000-0000-000039500000}"/>
    <cellStyle name="Heading 3 5 4" xfId="24386" xr:uid="{00000000-0005-0000-0000-00003A500000}"/>
    <cellStyle name="Heading 3 6" xfId="3446" xr:uid="{00000000-0005-0000-0000-00003B500000}"/>
    <cellStyle name="Heading 3 6 2" xfId="3447" xr:uid="{00000000-0005-0000-0000-00003C500000}"/>
    <cellStyle name="Heading 3 6 2 2" xfId="24387" xr:uid="{00000000-0005-0000-0000-00003D500000}"/>
    <cellStyle name="Heading 3 6 2 2 2" xfId="24388" xr:uid="{00000000-0005-0000-0000-00003E500000}"/>
    <cellStyle name="Heading 3 6 2 2 3" xfId="24389" xr:uid="{00000000-0005-0000-0000-00003F500000}"/>
    <cellStyle name="Heading 3 6 3" xfId="24390" xr:uid="{00000000-0005-0000-0000-000040500000}"/>
    <cellStyle name="Heading 3 6 3 2" xfId="24391" xr:uid="{00000000-0005-0000-0000-000041500000}"/>
    <cellStyle name="Heading 3 6 4" xfId="24392" xr:uid="{00000000-0005-0000-0000-000042500000}"/>
    <cellStyle name="Heading 3 7" xfId="3448" xr:uid="{00000000-0005-0000-0000-000043500000}"/>
    <cellStyle name="Heading 3 7 2" xfId="3449" xr:uid="{00000000-0005-0000-0000-000044500000}"/>
    <cellStyle name="Heading 3 7 2 2" xfId="24393" xr:uid="{00000000-0005-0000-0000-000045500000}"/>
    <cellStyle name="Heading 3 7 2 2 2" xfId="24394" xr:uid="{00000000-0005-0000-0000-000046500000}"/>
    <cellStyle name="Heading 3 7 2 2 3" xfId="24395" xr:uid="{00000000-0005-0000-0000-000047500000}"/>
    <cellStyle name="Heading 3 7 3" xfId="24396" xr:uid="{00000000-0005-0000-0000-000048500000}"/>
    <cellStyle name="Heading 3 7 3 2" xfId="24397" xr:uid="{00000000-0005-0000-0000-000049500000}"/>
    <cellStyle name="Heading 3 7 4" xfId="24398" xr:uid="{00000000-0005-0000-0000-00004A500000}"/>
    <cellStyle name="Heading 3 8" xfId="3450" xr:uid="{00000000-0005-0000-0000-00004B500000}"/>
    <cellStyle name="Heading 3 8 2" xfId="3451" xr:uid="{00000000-0005-0000-0000-00004C500000}"/>
    <cellStyle name="Heading 3 8 2 2" xfId="24399" xr:uid="{00000000-0005-0000-0000-00004D500000}"/>
    <cellStyle name="Heading 3 8 2 2 2" xfId="24400" xr:uid="{00000000-0005-0000-0000-00004E500000}"/>
    <cellStyle name="Heading 3 8 2 2 3" xfId="24401" xr:uid="{00000000-0005-0000-0000-00004F500000}"/>
    <cellStyle name="Heading 3 8 3" xfId="24402" xr:uid="{00000000-0005-0000-0000-000050500000}"/>
    <cellStyle name="Heading 3 8 3 2" xfId="24403" xr:uid="{00000000-0005-0000-0000-000051500000}"/>
    <cellStyle name="Heading 3 8 4" xfId="24404" xr:uid="{00000000-0005-0000-0000-000052500000}"/>
    <cellStyle name="Heading 3 9" xfId="3452" xr:uid="{00000000-0005-0000-0000-000053500000}"/>
    <cellStyle name="Heading 3 9 2" xfId="3453" xr:uid="{00000000-0005-0000-0000-000054500000}"/>
    <cellStyle name="Heading 3 9 2 2" xfId="24405" xr:uid="{00000000-0005-0000-0000-000055500000}"/>
    <cellStyle name="Heading 3 9 2 2 2" xfId="24406" xr:uid="{00000000-0005-0000-0000-000056500000}"/>
    <cellStyle name="Heading 3 9 2 2 3" xfId="24407" xr:uid="{00000000-0005-0000-0000-000057500000}"/>
    <cellStyle name="Heading 3 9 3" xfId="24408" xr:uid="{00000000-0005-0000-0000-000058500000}"/>
    <cellStyle name="Heading 3 9 3 2" xfId="24409" xr:uid="{00000000-0005-0000-0000-000059500000}"/>
    <cellStyle name="Heading 3 9 4" xfId="24410" xr:uid="{00000000-0005-0000-0000-00005A500000}"/>
    <cellStyle name="Heading 4 10" xfId="3454" xr:uid="{00000000-0005-0000-0000-00005B500000}"/>
    <cellStyle name="Heading 4 10 2" xfId="3455" xr:uid="{00000000-0005-0000-0000-00005C500000}"/>
    <cellStyle name="Heading 4 10 2 2" xfId="24411" xr:uid="{00000000-0005-0000-0000-00005D500000}"/>
    <cellStyle name="Heading 4 10 2 2 2" xfId="24412" xr:uid="{00000000-0005-0000-0000-00005E500000}"/>
    <cellStyle name="Heading 4 10 2 2 3" xfId="24413" xr:uid="{00000000-0005-0000-0000-00005F500000}"/>
    <cellStyle name="Heading 4 10 3" xfId="24414" xr:uid="{00000000-0005-0000-0000-000060500000}"/>
    <cellStyle name="Heading 4 10 3 2" xfId="24415" xr:uid="{00000000-0005-0000-0000-000061500000}"/>
    <cellStyle name="Heading 4 10 4" xfId="24416" xr:uid="{00000000-0005-0000-0000-000062500000}"/>
    <cellStyle name="Heading 4 11" xfId="3456" xr:uid="{00000000-0005-0000-0000-000063500000}"/>
    <cellStyle name="Heading 4 11 2" xfId="3457" xr:uid="{00000000-0005-0000-0000-000064500000}"/>
    <cellStyle name="Heading 4 11 2 2" xfId="24417" xr:uid="{00000000-0005-0000-0000-000065500000}"/>
    <cellStyle name="Heading 4 11 2 2 2" xfId="24418" xr:uid="{00000000-0005-0000-0000-000066500000}"/>
    <cellStyle name="Heading 4 11 3" xfId="24419" xr:uid="{00000000-0005-0000-0000-000067500000}"/>
    <cellStyle name="Heading 4 11 3 2" xfId="24420" xr:uid="{00000000-0005-0000-0000-000068500000}"/>
    <cellStyle name="Heading 4 11 4" xfId="24421" xr:uid="{00000000-0005-0000-0000-000069500000}"/>
    <cellStyle name="Heading 4 12" xfId="3458" xr:uid="{00000000-0005-0000-0000-00006A500000}"/>
    <cellStyle name="Heading 4 12 2" xfId="24422" xr:uid="{00000000-0005-0000-0000-00006B500000}"/>
    <cellStyle name="Heading 4 12 2 2" xfId="24423" xr:uid="{00000000-0005-0000-0000-00006C500000}"/>
    <cellStyle name="Heading 4 12 2 3" xfId="24424" xr:uid="{00000000-0005-0000-0000-00006D500000}"/>
    <cellStyle name="Heading 4 12 3" xfId="24425" xr:uid="{00000000-0005-0000-0000-00006E500000}"/>
    <cellStyle name="Heading 4 12 3 2" xfId="24426" xr:uid="{00000000-0005-0000-0000-00006F500000}"/>
    <cellStyle name="Heading 4 12 4" xfId="24427" xr:uid="{00000000-0005-0000-0000-000070500000}"/>
    <cellStyle name="Heading 4 13" xfId="3459" xr:uid="{00000000-0005-0000-0000-000071500000}"/>
    <cellStyle name="Heading 4 13 2" xfId="24428" xr:uid="{00000000-0005-0000-0000-000072500000}"/>
    <cellStyle name="Heading 4 14" xfId="24429" xr:uid="{00000000-0005-0000-0000-000073500000}"/>
    <cellStyle name="Heading 4 14 2" xfId="24430" xr:uid="{00000000-0005-0000-0000-000074500000}"/>
    <cellStyle name="Heading 4 15" xfId="24431" xr:uid="{00000000-0005-0000-0000-000075500000}"/>
    <cellStyle name="Heading 4 2" xfId="3460" xr:uid="{00000000-0005-0000-0000-000076500000}"/>
    <cellStyle name="Heading 4 2 2" xfId="3461" xr:uid="{00000000-0005-0000-0000-000077500000}"/>
    <cellStyle name="Heading 4 2 2 2" xfId="3462" xr:uid="{00000000-0005-0000-0000-000078500000}"/>
    <cellStyle name="Heading 4 2 2 2 2" xfId="24432" xr:uid="{00000000-0005-0000-0000-000079500000}"/>
    <cellStyle name="Heading 4 2 2 3" xfId="24433" xr:uid="{00000000-0005-0000-0000-00007A500000}"/>
    <cellStyle name="Heading 4 2 2 3 2" xfId="24434" xr:uid="{00000000-0005-0000-0000-00007B500000}"/>
    <cellStyle name="Heading 4 2 2 4" xfId="24435" xr:uid="{00000000-0005-0000-0000-00007C500000}"/>
    <cellStyle name="Heading 4 2 3" xfId="3463" xr:uid="{00000000-0005-0000-0000-00007D500000}"/>
    <cellStyle name="Heading 4 2 3 2" xfId="3464" xr:uid="{00000000-0005-0000-0000-00007E500000}"/>
    <cellStyle name="Heading 4 2 3 2 2" xfId="24436" xr:uid="{00000000-0005-0000-0000-00007F500000}"/>
    <cellStyle name="Heading 4 2 3 2 3" xfId="24437" xr:uid="{00000000-0005-0000-0000-000080500000}"/>
    <cellStyle name="Heading 4 2 3 3" xfId="24438" xr:uid="{00000000-0005-0000-0000-000081500000}"/>
    <cellStyle name="Heading 4 2 3 3 2" xfId="24439" xr:uid="{00000000-0005-0000-0000-000082500000}"/>
    <cellStyle name="Heading 4 2 3 4" xfId="24440" xr:uid="{00000000-0005-0000-0000-000083500000}"/>
    <cellStyle name="Heading 4 2 4" xfId="24441" xr:uid="{00000000-0005-0000-0000-000084500000}"/>
    <cellStyle name="Heading 4 2 4 2" xfId="24442" xr:uid="{00000000-0005-0000-0000-000085500000}"/>
    <cellStyle name="Heading 4 2 5" xfId="24443" xr:uid="{00000000-0005-0000-0000-000086500000}"/>
    <cellStyle name="Heading 4 2 6" xfId="24444" xr:uid="{00000000-0005-0000-0000-000087500000}"/>
    <cellStyle name="Heading 4 3" xfId="3465" xr:uid="{00000000-0005-0000-0000-000088500000}"/>
    <cellStyle name="Heading 4 3 2" xfId="3466" xr:uid="{00000000-0005-0000-0000-000089500000}"/>
    <cellStyle name="Heading 4 3 2 2" xfId="24445" xr:uid="{00000000-0005-0000-0000-00008A500000}"/>
    <cellStyle name="Heading 4 3 2 2 2" xfId="24446" xr:uid="{00000000-0005-0000-0000-00008B500000}"/>
    <cellStyle name="Heading 4 3 2 2 3" xfId="24447" xr:uid="{00000000-0005-0000-0000-00008C500000}"/>
    <cellStyle name="Heading 4 3 3" xfId="24448" xr:uid="{00000000-0005-0000-0000-00008D500000}"/>
    <cellStyle name="Heading 4 3 3 2" xfId="24449" xr:uid="{00000000-0005-0000-0000-00008E500000}"/>
    <cellStyle name="Heading 4 3 4" xfId="24450" xr:uid="{00000000-0005-0000-0000-00008F500000}"/>
    <cellStyle name="Heading 4 3 5" xfId="24451" xr:uid="{00000000-0005-0000-0000-000090500000}"/>
    <cellStyle name="Heading 4 4" xfId="3467" xr:uid="{00000000-0005-0000-0000-000091500000}"/>
    <cellStyle name="Heading 4 4 2" xfId="3468" xr:uid="{00000000-0005-0000-0000-000092500000}"/>
    <cellStyle name="Heading 4 4 2 2" xfId="24452" xr:uid="{00000000-0005-0000-0000-000093500000}"/>
    <cellStyle name="Heading 4 4 2 2 2" xfId="24453" xr:uid="{00000000-0005-0000-0000-000094500000}"/>
    <cellStyle name="Heading 4 4 2 2 3" xfId="24454" xr:uid="{00000000-0005-0000-0000-000095500000}"/>
    <cellStyle name="Heading 4 4 3" xfId="24455" xr:uid="{00000000-0005-0000-0000-000096500000}"/>
    <cellStyle name="Heading 4 4 3 2" xfId="24456" xr:uid="{00000000-0005-0000-0000-000097500000}"/>
    <cellStyle name="Heading 4 4 4" xfId="24457" xr:uid="{00000000-0005-0000-0000-000098500000}"/>
    <cellStyle name="Heading 4 5" xfId="3469" xr:uid="{00000000-0005-0000-0000-000099500000}"/>
    <cellStyle name="Heading 4 5 2" xfId="3470" xr:uid="{00000000-0005-0000-0000-00009A500000}"/>
    <cellStyle name="Heading 4 5 2 2" xfId="24458" xr:uid="{00000000-0005-0000-0000-00009B500000}"/>
    <cellStyle name="Heading 4 5 2 2 2" xfId="24459" xr:uid="{00000000-0005-0000-0000-00009C500000}"/>
    <cellStyle name="Heading 4 5 2 2 3" xfId="24460" xr:uid="{00000000-0005-0000-0000-00009D500000}"/>
    <cellStyle name="Heading 4 5 3" xfId="24461" xr:uid="{00000000-0005-0000-0000-00009E500000}"/>
    <cellStyle name="Heading 4 5 3 2" xfId="24462" xr:uid="{00000000-0005-0000-0000-00009F500000}"/>
    <cellStyle name="Heading 4 5 4" xfId="24463" xr:uid="{00000000-0005-0000-0000-0000A0500000}"/>
    <cellStyle name="Heading 4 6" xfId="3471" xr:uid="{00000000-0005-0000-0000-0000A1500000}"/>
    <cellStyle name="Heading 4 6 2" xfId="3472" xr:uid="{00000000-0005-0000-0000-0000A2500000}"/>
    <cellStyle name="Heading 4 6 2 2" xfId="24464" xr:uid="{00000000-0005-0000-0000-0000A3500000}"/>
    <cellStyle name="Heading 4 6 2 2 2" xfId="24465" xr:uid="{00000000-0005-0000-0000-0000A4500000}"/>
    <cellStyle name="Heading 4 6 2 2 3" xfId="24466" xr:uid="{00000000-0005-0000-0000-0000A5500000}"/>
    <cellStyle name="Heading 4 6 3" xfId="24467" xr:uid="{00000000-0005-0000-0000-0000A6500000}"/>
    <cellStyle name="Heading 4 6 3 2" xfId="24468" xr:uid="{00000000-0005-0000-0000-0000A7500000}"/>
    <cellStyle name="Heading 4 6 4" xfId="24469" xr:uid="{00000000-0005-0000-0000-0000A8500000}"/>
    <cellStyle name="Heading 4 7" xfId="3473" xr:uid="{00000000-0005-0000-0000-0000A9500000}"/>
    <cellStyle name="Heading 4 7 2" xfId="3474" xr:uid="{00000000-0005-0000-0000-0000AA500000}"/>
    <cellStyle name="Heading 4 7 2 2" xfId="24470" xr:uid="{00000000-0005-0000-0000-0000AB500000}"/>
    <cellStyle name="Heading 4 7 2 2 2" xfId="24471" xr:uid="{00000000-0005-0000-0000-0000AC500000}"/>
    <cellStyle name="Heading 4 7 2 2 3" xfId="24472" xr:uid="{00000000-0005-0000-0000-0000AD500000}"/>
    <cellStyle name="Heading 4 7 3" xfId="24473" xr:uid="{00000000-0005-0000-0000-0000AE500000}"/>
    <cellStyle name="Heading 4 7 3 2" xfId="24474" xr:uid="{00000000-0005-0000-0000-0000AF500000}"/>
    <cellStyle name="Heading 4 7 4" xfId="24475" xr:uid="{00000000-0005-0000-0000-0000B0500000}"/>
    <cellStyle name="Heading 4 8" xfId="3475" xr:uid="{00000000-0005-0000-0000-0000B1500000}"/>
    <cellStyle name="Heading 4 8 2" xfId="3476" xr:uid="{00000000-0005-0000-0000-0000B2500000}"/>
    <cellStyle name="Heading 4 8 2 2" xfId="24476" xr:uid="{00000000-0005-0000-0000-0000B3500000}"/>
    <cellStyle name="Heading 4 8 2 2 2" xfId="24477" xr:uid="{00000000-0005-0000-0000-0000B4500000}"/>
    <cellStyle name="Heading 4 8 2 2 3" xfId="24478" xr:uid="{00000000-0005-0000-0000-0000B5500000}"/>
    <cellStyle name="Heading 4 8 3" xfId="24479" xr:uid="{00000000-0005-0000-0000-0000B6500000}"/>
    <cellStyle name="Heading 4 8 3 2" xfId="24480" xr:uid="{00000000-0005-0000-0000-0000B7500000}"/>
    <cellStyle name="Heading 4 8 4" xfId="24481" xr:uid="{00000000-0005-0000-0000-0000B8500000}"/>
    <cellStyle name="Heading 4 9" xfId="3477" xr:uid="{00000000-0005-0000-0000-0000B9500000}"/>
    <cellStyle name="Heading 4 9 2" xfId="3478" xr:uid="{00000000-0005-0000-0000-0000BA500000}"/>
    <cellStyle name="Heading 4 9 2 2" xfId="24482" xr:uid="{00000000-0005-0000-0000-0000BB500000}"/>
    <cellStyle name="Heading 4 9 2 2 2" xfId="24483" xr:uid="{00000000-0005-0000-0000-0000BC500000}"/>
    <cellStyle name="Heading 4 9 2 2 3" xfId="24484" xr:uid="{00000000-0005-0000-0000-0000BD500000}"/>
    <cellStyle name="Heading 4 9 3" xfId="24485" xr:uid="{00000000-0005-0000-0000-0000BE500000}"/>
    <cellStyle name="Heading 4 9 3 2" xfId="24486" xr:uid="{00000000-0005-0000-0000-0000BF500000}"/>
    <cellStyle name="Heading 4 9 4" xfId="24487" xr:uid="{00000000-0005-0000-0000-0000C0500000}"/>
    <cellStyle name="Heading1" xfId="24488" xr:uid="{00000000-0005-0000-0000-0000C1500000}"/>
    <cellStyle name="Heading1 2" xfId="24489" xr:uid="{00000000-0005-0000-0000-0000C2500000}"/>
    <cellStyle name="Heading1 3" xfId="24490" xr:uid="{00000000-0005-0000-0000-0000C3500000}"/>
    <cellStyle name="Heading2" xfId="24491" xr:uid="{00000000-0005-0000-0000-0000C4500000}"/>
    <cellStyle name="Heading2 2" xfId="24492" xr:uid="{00000000-0005-0000-0000-0000C5500000}"/>
    <cellStyle name="Heading2 3" xfId="24493" xr:uid="{00000000-0005-0000-0000-0000C6500000}"/>
    <cellStyle name="HEADINGS" xfId="24494" xr:uid="{00000000-0005-0000-0000-0000C7500000}"/>
    <cellStyle name="Hidden" xfId="3479" xr:uid="{00000000-0005-0000-0000-0000C8500000}"/>
    <cellStyle name="Hidden 2" xfId="3480" xr:uid="{00000000-0005-0000-0000-0000C9500000}"/>
    <cellStyle name="Hidden 2 2" xfId="24495" xr:uid="{00000000-0005-0000-0000-0000CA500000}"/>
    <cellStyle name="Hidden 2 3" xfId="24496" xr:uid="{00000000-0005-0000-0000-0000CB500000}"/>
    <cellStyle name="Hidden 2_ADI" xfId="24497" xr:uid="{00000000-0005-0000-0000-0000CC500000}"/>
    <cellStyle name="Hidden 3" xfId="3481" xr:uid="{00000000-0005-0000-0000-0000CD500000}"/>
    <cellStyle name="Hidden 4" xfId="3482" xr:uid="{00000000-0005-0000-0000-0000CE500000}"/>
    <cellStyle name="Hidden 5" xfId="3483" xr:uid="{00000000-0005-0000-0000-0000CF500000}"/>
    <cellStyle name="Hidden_ADI" xfId="24498" xr:uid="{00000000-0005-0000-0000-0000D0500000}"/>
    <cellStyle name="HIGHLIGHT" xfId="24499" xr:uid="{00000000-0005-0000-0000-0000D1500000}"/>
    <cellStyle name="HIGHLIGHT 2" xfId="24500" xr:uid="{00000000-0005-0000-0000-0000D2500000}"/>
    <cellStyle name="HIGHLIGHT 3" xfId="24501" xr:uid="{00000000-0005-0000-0000-0000D3500000}"/>
    <cellStyle name="Hyperlink 2" xfId="3484" xr:uid="{00000000-0005-0000-0000-0000D4500000}"/>
    <cellStyle name="Hyperlink 2 2" xfId="24502" xr:uid="{00000000-0005-0000-0000-0000D5500000}"/>
    <cellStyle name="Hyperlink 2 2 2" xfId="24503" xr:uid="{00000000-0005-0000-0000-0000D6500000}"/>
    <cellStyle name="Hyperlink 2 2 3" xfId="24504" xr:uid="{00000000-0005-0000-0000-0000D7500000}"/>
    <cellStyle name="Hyperlink 2 3" xfId="24505" xr:uid="{00000000-0005-0000-0000-0000D8500000}"/>
    <cellStyle name="Hyperlink 2 4" xfId="24506" xr:uid="{00000000-0005-0000-0000-0000D9500000}"/>
    <cellStyle name="Hyperlink 3" xfId="3485" xr:uid="{00000000-0005-0000-0000-0000DA500000}"/>
    <cellStyle name="Hyperlink 3 2" xfId="24507" xr:uid="{00000000-0005-0000-0000-0000DB500000}"/>
    <cellStyle name="Hyperlink 3 3" xfId="24508" xr:uid="{00000000-0005-0000-0000-0000DC500000}"/>
    <cellStyle name="Hyperlink 4" xfId="24509" xr:uid="{00000000-0005-0000-0000-0000DD500000}"/>
    <cellStyle name="Hyperlink 4 2" xfId="24510" xr:uid="{00000000-0005-0000-0000-0000DE500000}"/>
    <cellStyle name="Hyperlink 5" xfId="24511" xr:uid="{00000000-0005-0000-0000-0000DF500000}"/>
    <cellStyle name="Hyperlink 6" xfId="24512" xr:uid="{00000000-0005-0000-0000-0000E0500000}"/>
    <cellStyle name="Hyperlink 7" xfId="24513" xr:uid="{00000000-0005-0000-0000-0000E1500000}"/>
    <cellStyle name="Incomplete" xfId="24514" xr:uid="{00000000-0005-0000-0000-0000E2500000}"/>
    <cellStyle name="Input [yellow]" xfId="3486" xr:uid="{00000000-0005-0000-0000-0000E3500000}"/>
    <cellStyle name="Input [yellow] 10" xfId="24515" xr:uid="{00000000-0005-0000-0000-0000E4500000}"/>
    <cellStyle name="Input [yellow] 10 2" xfId="24516" xr:uid="{00000000-0005-0000-0000-0000E5500000}"/>
    <cellStyle name="Input [yellow] 10 3" xfId="24517" xr:uid="{00000000-0005-0000-0000-0000E6500000}"/>
    <cellStyle name="Input [yellow] 10 4" xfId="24518" xr:uid="{00000000-0005-0000-0000-0000E7500000}"/>
    <cellStyle name="Input [yellow] 11" xfId="24519" xr:uid="{00000000-0005-0000-0000-0000E8500000}"/>
    <cellStyle name="Input [yellow] 11 2" xfId="24520" xr:uid="{00000000-0005-0000-0000-0000E9500000}"/>
    <cellStyle name="Input [yellow] 11 3" xfId="24521" xr:uid="{00000000-0005-0000-0000-0000EA500000}"/>
    <cellStyle name="Input [yellow] 12" xfId="24522" xr:uid="{00000000-0005-0000-0000-0000EB500000}"/>
    <cellStyle name="Input [yellow] 12 2" xfId="24523" xr:uid="{00000000-0005-0000-0000-0000EC500000}"/>
    <cellStyle name="Input [yellow] 12 3" xfId="24524" xr:uid="{00000000-0005-0000-0000-0000ED500000}"/>
    <cellStyle name="Input [yellow] 2" xfId="3487" xr:uid="{00000000-0005-0000-0000-0000EE500000}"/>
    <cellStyle name="Input [yellow] 2 10" xfId="24525" xr:uid="{00000000-0005-0000-0000-0000EF500000}"/>
    <cellStyle name="Input [yellow] 2 10 2" xfId="24526" xr:uid="{00000000-0005-0000-0000-0000F0500000}"/>
    <cellStyle name="Input [yellow] 2 10 2 2" xfId="24527" xr:uid="{00000000-0005-0000-0000-0000F1500000}"/>
    <cellStyle name="Input [yellow] 2 10 2 3" xfId="24528" xr:uid="{00000000-0005-0000-0000-0000F2500000}"/>
    <cellStyle name="Input [yellow] 2 10 3" xfId="24529" xr:uid="{00000000-0005-0000-0000-0000F3500000}"/>
    <cellStyle name="Input [yellow] 2 10 3 2" xfId="24530" xr:uid="{00000000-0005-0000-0000-0000F4500000}"/>
    <cellStyle name="Input [yellow] 2 10 3 3" xfId="24531" xr:uid="{00000000-0005-0000-0000-0000F5500000}"/>
    <cellStyle name="Input [yellow] 2 10 4" xfId="24532" xr:uid="{00000000-0005-0000-0000-0000F6500000}"/>
    <cellStyle name="Input [yellow] 2 10 4 2" xfId="24533" xr:uid="{00000000-0005-0000-0000-0000F7500000}"/>
    <cellStyle name="Input [yellow] 2 10 4 3" xfId="24534" xr:uid="{00000000-0005-0000-0000-0000F8500000}"/>
    <cellStyle name="Input [yellow] 2 10 5" xfId="24535" xr:uid="{00000000-0005-0000-0000-0000F9500000}"/>
    <cellStyle name="Input [yellow] 2 10 5 2" xfId="24536" xr:uid="{00000000-0005-0000-0000-0000FA500000}"/>
    <cellStyle name="Input [yellow] 2 10 5 3" xfId="24537" xr:uid="{00000000-0005-0000-0000-0000FB500000}"/>
    <cellStyle name="Input [yellow] 2 10 6" xfId="24538" xr:uid="{00000000-0005-0000-0000-0000FC500000}"/>
    <cellStyle name="Input [yellow] 2 10 7" xfId="24539" xr:uid="{00000000-0005-0000-0000-0000FD500000}"/>
    <cellStyle name="Input [yellow] 2 11" xfId="24540" xr:uid="{00000000-0005-0000-0000-0000FE500000}"/>
    <cellStyle name="Input [yellow] 2 11 2" xfId="24541" xr:uid="{00000000-0005-0000-0000-0000FF500000}"/>
    <cellStyle name="Input [yellow] 2 11 2 2" xfId="24542" xr:uid="{00000000-0005-0000-0000-000000510000}"/>
    <cellStyle name="Input [yellow] 2 11 2 3" xfId="24543" xr:uid="{00000000-0005-0000-0000-000001510000}"/>
    <cellStyle name="Input [yellow] 2 11 3" xfId="24544" xr:uid="{00000000-0005-0000-0000-000002510000}"/>
    <cellStyle name="Input [yellow] 2 11 3 2" xfId="24545" xr:uid="{00000000-0005-0000-0000-000003510000}"/>
    <cellStyle name="Input [yellow] 2 11 3 3" xfId="24546" xr:uid="{00000000-0005-0000-0000-000004510000}"/>
    <cellStyle name="Input [yellow] 2 11 4" xfId="24547" xr:uid="{00000000-0005-0000-0000-000005510000}"/>
    <cellStyle name="Input [yellow] 2 11 4 2" xfId="24548" xr:uid="{00000000-0005-0000-0000-000006510000}"/>
    <cellStyle name="Input [yellow] 2 11 4 3" xfId="24549" xr:uid="{00000000-0005-0000-0000-000007510000}"/>
    <cellStyle name="Input [yellow] 2 11 5" xfId="24550" xr:uid="{00000000-0005-0000-0000-000008510000}"/>
    <cellStyle name="Input [yellow] 2 11 5 2" xfId="24551" xr:uid="{00000000-0005-0000-0000-000009510000}"/>
    <cellStyle name="Input [yellow] 2 11 5 3" xfId="24552" xr:uid="{00000000-0005-0000-0000-00000A510000}"/>
    <cellStyle name="Input [yellow] 2 11 6" xfId="24553" xr:uid="{00000000-0005-0000-0000-00000B510000}"/>
    <cellStyle name="Input [yellow] 2 11 7" xfId="24554" xr:uid="{00000000-0005-0000-0000-00000C510000}"/>
    <cellStyle name="Input [yellow] 2 12" xfId="24555" xr:uid="{00000000-0005-0000-0000-00000D510000}"/>
    <cellStyle name="Input [yellow] 2 12 2" xfId="24556" xr:uid="{00000000-0005-0000-0000-00000E510000}"/>
    <cellStyle name="Input [yellow] 2 12 2 2" xfId="24557" xr:uid="{00000000-0005-0000-0000-00000F510000}"/>
    <cellStyle name="Input [yellow] 2 12 2 3" xfId="24558" xr:uid="{00000000-0005-0000-0000-000010510000}"/>
    <cellStyle name="Input [yellow] 2 12 3" xfId="24559" xr:uid="{00000000-0005-0000-0000-000011510000}"/>
    <cellStyle name="Input [yellow] 2 12 3 2" xfId="24560" xr:uid="{00000000-0005-0000-0000-000012510000}"/>
    <cellStyle name="Input [yellow] 2 12 3 3" xfId="24561" xr:uid="{00000000-0005-0000-0000-000013510000}"/>
    <cellStyle name="Input [yellow] 2 12 4" xfId="24562" xr:uid="{00000000-0005-0000-0000-000014510000}"/>
    <cellStyle name="Input [yellow] 2 12 4 2" xfId="24563" xr:uid="{00000000-0005-0000-0000-000015510000}"/>
    <cellStyle name="Input [yellow] 2 12 4 3" xfId="24564" xr:uid="{00000000-0005-0000-0000-000016510000}"/>
    <cellStyle name="Input [yellow] 2 12 5" xfId="24565" xr:uid="{00000000-0005-0000-0000-000017510000}"/>
    <cellStyle name="Input [yellow] 2 12 5 2" xfId="24566" xr:uid="{00000000-0005-0000-0000-000018510000}"/>
    <cellStyle name="Input [yellow] 2 12 5 3" xfId="24567" xr:uid="{00000000-0005-0000-0000-000019510000}"/>
    <cellStyle name="Input [yellow] 2 12 6" xfId="24568" xr:uid="{00000000-0005-0000-0000-00001A510000}"/>
    <cellStyle name="Input [yellow] 2 12 7" xfId="24569" xr:uid="{00000000-0005-0000-0000-00001B510000}"/>
    <cellStyle name="Input [yellow] 2 13" xfId="24570" xr:uid="{00000000-0005-0000-0000-00001C510000}"/>
    <cellStyle name="Input [yellow] 2 13 2" xfId="24571" xr:uid="{00000000-0005-0000-0000-00001D510000}"/>
    <cellStyle name="Input [yellow] 2 13 2 2" xfId="24572" xr:uid="{00000000-0005-0000-0000-00001E510000}"/>
    <cellStyle name="Input [yellow] 2 13 2 3" xfId="24573" xr:uid="{00000000-0005-0000-0000-00001F510000}"/>
    <cellStyle name="Input [yellow] 2 13 3" xfId="24574" xr:uid="{00000000-0005-0000-0000-000020510000}"/>
    <cellStyle name="Input [yellow] 2 13 3 2" xfId="24575" xr:uid="{00000000-0005-0000-0000-000021510000}"/>
    <cellStyle name="Input [yellow] 2 13 3 3" xfId="24576" xr:uid="{00000000-0005-0000-0000-000022510000}"/>
    <cellStyle name="Input [yellow] 2 13 4" xfId="24577" xr:uid="{00000000-0005-0000-0000-000023510000}"/>
    <cellStyle name="Input [yellow] 2 13 4 2" xfId="24578" xr:uid="{00000000-0005-0000-0000-000024510000}"/>
    <cellStyle name="Input [yellow] 2 13 4 3" xfId="24579" xr:uid="{00000000-0005-0000-0000-000025510000}"/>
    <cellStyle name="Input [yellow] 2 13 5" xfId="24580" xr:uid="{00000000-0005-0000-0000-000026510000}"/>
    <cellStyle name="Input [yellow] 2 13 5 2" xfId="24581" xr:uid="{00000000-0005-0000-0000-000027510000}"/>
    <cellStyle name="Input [yellow] 2 13 5 3" xfId="24582" xr:uid="{00000000-0005-0000-0000-000028510000}"/>
    <cellStyle name="Input [yellow] 2 13 6" xfId="24583" xr:uid="{00000000-0005-0000-0000-000029510000}"/>
    <cellStyle name="Input [yellow] 2 13 7" xfId="24584" xr:uid="{00000000-0005-0000-0000-00002A510000}"/>
    <cellStyle name="Input [yellow] 2 14" xfId="24585" xr:uid="{00000000-0005-0000-0000-00002B510000}"/>
    <cellStyle name="Input [yellow] 2 14 2" xfId="24586" xr:uid="{00000000-0005-0000-0000-00002C510000}"/>
    <cellStyle name="Input [yellow] 2 14 2 2" xfId="24587" xr:uid="{00000000-0005-0000-0000-00002D510000}"/>
    <cellStyle name="Input [yellow] 2 14 2 3" xfId="24588" xr:uid="{00000000-0005-0000-0000-00002E510000}"/>
    <cellStyle name="Input [yellow] 2 14 3" xfId="24589" xr:uid="{00000000-0005-0000-0000-00002F510000}"/>
    <cellStyle name="Input [yellow] 2 14 3 2" xfId="24590" xr:uid="{00000000-0005-0000-0000-000030510000}"/>
    <cellStyle name="Input [yellow] 2 14 3 3" xfId="24591" xr:uid="{00000000-0005-0000-0000-000031510000}"/>
    <cellStyle name="Input [yellow] 2 14 4" xfId="24592" xr:uid="{00000000-0005-0000-0000-000032510000}"/>
    <cellStyle name="Input [yellow] 2 14 4 2" xfId="24593" xr:uid="{00000000-0005-0000-0000-000033510000}"/>
    <cellStyle name="Input [yellow] 2 14 4 3" xfId="24594" xr:uid="{00000000-0005-0000-0000-000034510000}"/>
    <cellStyle name="Input [yellow] 2 14 5" xfId="24595" xr:uid="{00000000-0005-0000-0000-000035510000}"/>
    <cellStyle name="Input [yellow] 2 14 5 2" xfId="24596" xr:uid="{00000000-0005-0000-0000-000036510000}"/>
    <cellStyle name="Input [yellow] 2 14 5 3" xfId="24597" xr:uid="{00000000-0005-0000-0000-000037510000}"/>
    <cellStyle name="Input [yellow] 2 14 6" xfId="24598" xr:uid="{00000000-0005-0000-0000-000038510000}"/>
    <cellStyle name="Input [yellow] 2 14 7" xfId="24599" xr:uid="{00000000-0005-0000-0000-000039510000}"/>
    <cellStyle name="Input [yellow] 2 15" xfId="24600" xr:uid="{00000000-0005-0000-0000-00003A510000}"/>
    <cellStyle name="Input [yellow] 2 15 2" xfId="24601" xr:uid="{00000000-0005-0000-0000-00003B510000}"/>
    <cellStyle name="Input [yellow] 2 15 2 2" xfId="24602" xr:uid="{00000000-0005-0000-0000-00003C510000}"/>
    <cellStyle name="Input [yellow] 2 15 2 3" xfId="24603" xr:uid="{00000000-0005-0000-0000-00003D510000}"/>
    <cellStyle name="Input [yellow] 2 15 3" xfId="24604" xr:uid="{00000000-0005-0000-0000-00003E510000}"/>
    <cellStyle name="Input [yellow] 2 15 3 2" xfId="24605" xr:uid="{00000000-0005-0000-0000-00003F510000}"/>
    <cellStyle name="Input [yellow] 2 15 3 3" xfId="24606" xr:uid="{00000000-0005-0000-0000-000040510000}"/>
    <cellStyle name="Input [yellow] 2 15 4" xfId="24607" xr:uid="{00000000-0005-0000-0000-000041510000}"/>
    <cellStyle name="Input [yellow] 2 15 4 2" xfId="24608" xr:uid="{00000000-0005-0000-0000-000042510000}"/>
    <cellStyle name="Input [yellow] 2 15 4 3" xfId="24609" xr:uid="{00000000-0005-0000-0000-000043510000}"/>
    <cellStyle name="Input [yellow] 2 15 5" xfId="24610" xr:uid="{00000000-0005-0000-0000-000044510000}"/>
    <cellStyle name="Input [yellow] 2 15 5 2" xfId="24611" xr:uid="{00000000-0005-0000-0000-000045510000}"/>
    <cellStyle name="Input [yellow] 2 15 5 3" xfId="24612" xr:uid="{00000000-0005-0000-0000-000046510000}"/>
    <cellStyle name="Input [yellow] 2 15 6" xfId="24613" xr:uid="{00000000-0005-0000-0000-000047510000}"/>
    <cellStyle name="Input [yellow] 2 15 7" xfId="24614" xr:uid="{00000000-0005-0000-0000-000048510000}"/>
    <cellStyle name="Input [yellow] 2 16" xfId="24615" xr:uid="{00000000-0005-0000-0000-000049510000}"/>
    <cellStyle name="Input [yellow] 2 16 2" xfId="24616" xr:uid="{00000000-0005-0000-0000-00004A510000}"/>
    <cellStyle name="Input [yellow] 2 16 2 2" xfId="24617" xr:uid="{00000000-0005-0000-0000-00004B510000}"/>
    <cellStyle name="Input [yellow] 2 16 2 3" xfId="24618" xr:uid="{00000000-0005-0000-0000-00004C510000}"/>
    <cellStyle name="Input [yellow] 2 16 3" xfId="24619" xr:uid="{00000000-0005-0000-0000-00004D510000}"/>
    <cellStyle name="Input [yellow] 2 16 3 2" xfId="24620" xr:uid="{00000000-0005-0000-0000-00004E510000}"/>
    <cellStyle name="Input [yellow] 2 16 3 3" xfId="24621" xr:uid="{00000000-0005-0000-0000-00004F510000}"/>
    <cellStyle name="Input [yellow] 2 16 4" xfId="24622" xr:uid="{00000000-0005-0000-0000-000050510000}"/>
    <cellStyle name="Input [yellow] 2 16 4 2" xfId="24623" xr:uid="{00000000-0005-0000-0000-000051510000}"/>
    <cellStyle name="Input [yellow] 2 16 4 3" xfId="24624" xr:uid="{00000000-0005-0000-0000-000052510000}"/>
    <cellStyle name="Input [yellow] 2 16 5" xfId="24625" xr:uid="{00000000-0005-0000-0000-000053510000}"/>
    <cellStyle name="Input [yellow] 2 16 5 2" xfId="24626" xr:uid="{00000000-0005-0000-0000-000054510000}"/>
    <cellStyle name="Input [yellow] 2 16 5 3" xfId="24627" xr:uid="{00000000-0005-0000-0000-000055510000}"/>
    <cellStyle name="Input [yellow] 2 16 6" xfId="24628" xr:uid="{00000000-0005-0000-0000-000056510000}"/>
    <cellStyle name="Input [yellow] 2 16 7" xfId="24629" xr:uid="{00000000-0005-0000-0000-000057510000}"/>
    <cellStyle name="Input [yellow] 2 17" xfId="24630" xr:uid="{00000000-0005-0000-0000-000058510000}"/>
    <cellStyle name="Input [yellow] 2 17 2" xfId="24631" xr:uid="{00000000-0005-0000-0000-000059510000}"/>
    <cellStyle name="Input [yellow] 2 17 2 2" xfId="24632" xr:uid="{00000000-0005-0000-0000-00005A510000}"/>
    <cellStyle name="Input [yellow] 2 17 2 3" xfId="24633" xr:uid="{00000000-0005-0000-0000-00005B510000}"/>
    <cellStyle name="Input [yellow] 2 17 3" xfId="24634" xr:uid="{00000000-0005-0000-0000-00005C510000}"/>
    <cellStyle name="Input [yellow] 2 17 3 2" xfId="24635" xr:uid="{00000000-0005-0000-0000-00005D510000}"/>
    <cellStyle name="Input [yellow] 2 17 3 3" xfId="24636" xr:uid="{00000000-0005-0000-0000-00005E510000}"/>
    <cellStyle name="Input [yellow] 2 17 4" xfId="24637" xr:uid="{00000000-0005-0000-0000-00005F510000}"/>
    <cellStyle name="Input [yellow] 2 17 4 2" xfId="24638" xr:uid="{00000000-0005-0000-0000-000060510000}"/>
    <cellStyle name="Input [yellow] 2 17 4 3" xfId="24639" xr:uid="{00000000-0005-0000-0000-000061510000}"/>
    <cellStyle name="Input [yellow] 2 17 5" xfId="24640" xr:uid="{00000000-0005-0000-0000-000062510000}"/>
    <cellStyle name="Input [yellow] 2 17 5 2" xfId="24641" xr:uid="{00000000-0005-0000-0000-000063510000}"/>
    <cellStyle name="Input [yellow] 2 17 5 3" xfId="24642" xr:uid="{00000000-0005-0000-0000-000064510000}"/>
    <cellStyle name="Input [yellow] 2 17 6" xfId="24643" xr:uid="{00000000-0005-0000-0000-000065510000}"/>
    <cellStyle name="Input [yellow] 2 17 7" xfId="24644" xr:uid="{00000000-0005-0000-0000-000066510000}"/>
    <cellStyle name="Input [yellow] 2 18" xfId="24645" xr:uid="{00000000-0005-0000-0000-000067510000}"/>
    <cellStyle name="Input [yellow] 2 18 2" xfId="24646" xr:uid="{00000000-0005-0000-0000-000068510000}"/>
    <cellStyle name="Input [yellow] 2 18 3" xfId="24647" xr:uid="{00000000-0005-0000-0000-000069510000}"/>
    <cellStyle name="Input [yellow] 2 19" xfId="24648" xr:uid="{00000000-0005-0000-0000-00006A510000}"/>
    <cellStyle name="Input [yellow] 2 19 2" xfId="24649" xr:uid="{00000000-0005-0000-0000-00006B510000}"/>
    <cellStyle name="Input [yellow] 2 19 3" xfId="24650" xr:uid="{00000000-0005-0000-0000-00006C510000}"/>
    <cellStyle name="Input [yellow] 2 2" xfId="24651" xr:uid="{00000000-0005-0000-0000-00006D510000}"/>
    <cellStyle name="Input [yellow] 2 2 2" xfId="24652" xr:uid="{00000000-0005-0000-0000-00006E510000}"/>
    <cellStyle name="Input [yellow] 2 2 2 2" xfId="24653" xr:uid="{00000000-0005-0000-0000-00006F510000}"/>
    <cellStyle name="Input [yellow] 2 2 2 3" xfId="24654" xr:uid="{00000000-0005-0000-0000-000070510000}"/>
    <cellStyle name="Input [yellow] 2 2 2 4" xfId="24655" xr:uid="{00000000-0005-0000-0000-000071510000}"/>
    <cellStyle name="Input [yellow] 2 2 3" xfId="24656" xr:uid="{00000000-0005-0000-0000-000072510000}"/>
    <cellStyle name="Input [yellow] 2 2 3 2" xfId="24657" xr:uid="{00000000-0005-0000-0000-000073510000}"/>
    <cellStyle name="Input [yellow] 2 2 3 3" xfId="24658" xr:uid="{00000000-0005-0000-0000-000074510000}"/>
    <cellStyle name="Input [yellow] 2 2 3 4" xfId="24659" xr:uid="{00000000-0005-0000-0000-000075510000}"/>
    <cellStyle name="Input [yellow] 2 2 4" xfId="24660" xr:uid="{00000000-0005-0000-0000-000076510000}"/>
    <cellStyle name="Input [yellow] 2 2 4 2" xfId="24661" xr:uid="{00000000-0005-0000-0000-000077510000}"/>
    <cellStyle name="Input [yellow] 2 2 4 3" xfId="24662" xr:uid="{00000000-0005-0000-0000-000078510000}"/>
    <cellStyle name="Input [yellow] 2 2 4 4" xfId="24663" xr:uid="{00000000-0005-0000-0000-000079510000}"/>
    <cellStyle name="Input [yellow] 2 2 5" xfId="24664" xr:uid="{00000000-0005-0000-0000-00007A510000}"/>
    <cellStyle name="Input [yellow] 2 2 5 2" xfId="24665" xr:uid="{00000000-0005-0000-0000-00007B510000}"/>
    <cellStyle name="Input [yellow] 2 2 5 3" xfId="24666" xr:uid="{00000000-0005-0000-0000-00007C510000}"/>
    <cellStyle name="Input [yellow] 2 2 6" xfId="24667" xr:uid="{00000000-0005-0000-0000-00007D510000}"/>
    <cellStyle name="Input [yellow] 2 2 6 2" xfId="24668" xr:uid="{00000000-0005-0000-0000-00007E510000}"/>
    <cellStyle name="Input [yellow] 2 2 6 3" xfId="24669" xr:uid="{00000000-0005-0000-0000-00007F510000}"/>
    <cellStyle name="Input [yellow] 2 2 7" xfId="24670" xr:uid="{00000000-0005-0000-0000-000080510000}"/>
    <cellStyle name="Input [yellow] 2 2 8" xfId="24671" xr:uid="{00000000-0005-0000-0000-000081510000}"/>
    <cellStyle name="Input [yellow] 2 2 9" xfId="24672" xr:uid="{00000000-0005-0000-0000-000082510000}"/>
    <cellStyle name="Input [yellow] 2 20" xfId="24673" xr:uid="{00000000-0005-0000-0000-000083510000}"/>
    <cellStyle name="Input [yellow] 2 20 2" xfId="24674" xr:uid="{00000000-0005-0000-0000-000084510000}"/>
    <cellStyle name="Input [yellow] 2 20 3" xfId="24675" xr:uid="{00000000-0005-0000-0000-000085510000}"/>
    <cellStyle name="Input [yellow] 2 21" xfId="24676" xr:uid="{00000000-0005-0000-0000-000086510000}"/>
    <cellStyle name="Input [yellow] 2 22" xfId="24677" xr:uid="{00000000-0005-0000-0000-000087510000}"/>
    <cellStyle name="Input [yellow] 2 3" xfId="24678" xr:uid="{00000000-0005-0000-0000-000088510000}"/>
    <cellStyle name="Input [yellow] 2 3 10" xfId="24679" xr:uid="{00000000-0005-0000-0000-000089510000}"/>
    <cellStyle name="Input [yellow] 2 3 11" xfId="24680" xr:uid="{00000000-0005-0000-0000-00008A510000}"/>
    <cellStyle name="Input [yellow] 2 3 2" xfId="24681" xr:uid="{00000000-0005-0000-0000-00008B510000}"/>
    <cellStyle name="Input [yellow] 2 3 2 2" xfId="24682" xr:uid="{00000000-0005-0000-0000-00008C510000}"/>
    <cellStyle name="Input [yellow] 2 3 2 3" xfId="24683" xr:uid="{00000000-0005-0000-0000-00008D510000}"/>
    <cellStyle name="Input [yellow] 2 3 2 4" xfId="24684" xr:uid="{00000000-0005-0000-0000-00008E510000}"/>
    <cellStyle name="Input [yellow] 2 3 3" xfId="24685" xr:uid="{00000000-0005-0000-0000-00008F510000}"/>
    <cellStyle name="Input [yellow] 2 3 3 2" xfId="24686" xr:uid="{00000000-0005-0000-0000-000090510000}"/>
    <cellStyle name="Input [yellow] 2 3 3 3" xfId="24687" xr:uid="{00000000-0005-0000-0000-000091510000}"/>
    <cellStyle name="Input [yellow] 2 3 4" xfId="24688" xr:uid="{00000000-0005-0000-0000-000092510000}"/>
    <cellStyle name="Input [yellow] 2 3 4 2" xfId="24689" xr:uid="{00000000-0005-0000-0000-000093510000}"/>
    <cellStyle name="Input [yellow] 2 3 4 3" xfId="24690" xr:uid="{00000000-0005-0000-0000-000094510000}"/>
    <cellStyle name="Input [yellow] 2 3 5" xfId="24691" xr:uid="{00000000-0005-0000-0000-000095510000}"/>
    <cellStyle name="Input [yellow] 2 3 5 2" xfId="24692" xr:uid="{00000000-0005-0000-0000-000096510000}"/>
    <cellStyle name="Input [yellow] 2 3 5 3" xfId="24693" xr:uid="{00000000-0005-0000-0000-000097510000}"/>
    <cellStyle name="Input [yellow] 2 3 6" xfId="24694" xr:uid="{00000000-0005-0000-0000-000098510000}"/>
    <cellStyle name="Input [yellow] 2 3 6 2" xfId="24695" xr:uid="{00000000-0005-0000-0000-000099510000}"/>
    <cellStyle name="Input [yellow] 2 3 6 3" xfId="24696" xr:uid="{00000000-0005-0000-0000-00009A510000}"/>
    <cellStyle name="Input [yellow] 2 3 7" xfId="24697" xr:uid="{00000000-0005-0000-0000-00009B510000}"/>
    <cellStyle name="Input [yellow] 2 3 7 2" xfId="24698" xr:uid="{00000000-0005-0000-0000-00009C510000}"/>
    <cellStyle name="Input [yellow] 2 3 7 3" xfId="24699" xr:uid="{00000000-0005-0000-0000-00009D510000}"/>
    <cellStyle name="Input [yellow] 2 3 8" xfId="24700" xr:uid="{00000000-0005-0000-0000-00009E510000}"/>
    <cellStyle name="Input [yellow] 2 3 8 2" xfId="24701" xr:uid="{00000000-0005-0000-0000-00009F510000}"/>
    <cellStyle name="Input [yellow] 2 3 8 3" xfId="24702" xr:uid="{00000000-0005-0000-0000-0000A0510000}"/>
    <cellStyle name="Input [yellow] 2 3 9" xfId="24703" xr:uid="{00000000-0005-0000-0000-0000A1510000}"/>
    <cellStyle name="Input [yellow] 2 4" xfId="24704" xr:uid="{00000000-0005-0000-0000-0000A2510000}"/>
    <cellStyle name="Input [yellow] 2 4 2" xfId="24705" xr:uid="{00000000-0005-0000-0000-0000A3510000}"/>
    <cellStyle name="Input [yellow] 2 4 2 2" xfId="24706" xr:uid="{00000000-0005-0000-0000-0000A4510000}"/>
    <cellStyle name="Input [yellow] 2 4 2 3" xfId="24707" xr:uid="{00000000-0005-0000-0000-0000A5510000}"/>
    <cellStyle name="Input [yellow] 2 4 3" xfId="24708" xr:uid="{00000000-0005-0000-0000-0000A6510000}"/>
    <cellStyle name="Input [yellow] 2 4 3 2" xfId="24709" xr:uid="{00000000-0005-0000-0000-0000A7510000}"/>
    <cellStyle name="Input [yellow] 2 4 3 3" xfId="24710" xr:uid="{00000000-0005-0000-0000-0000A8510000}"/>
    <cellStyle name="Input [yellow] 2 4 4" xfId="24711" xr:uid="{00000000-0005-0000-0000-0000A9510000}"/>
    <cellStyle name="Input [yellow] 2 4 4 2" xfId="24712" xr:uid="{00000000-0005-0000-0000-0000AA510000}"/>
    <cellStyle name="Input [yellow] 2 4 4 3" xfId="24713" xr:uid="{00000000-0005-0000-0000-0000AB510000}"/>
    <cellStyle name="Input [yellow] 2 4 5" xfId="24714" xr:uid="{00000000-0005-0000-0000-0000AC510000}"/>
    <cellStyle name="Input [yellow] 2 4 5 2" xfId="24715" xr:uid="{00000000-0005-0000-0000-0000AD510000}"/>
    <cellStyle name="Input [yellow] 2 4 5 3" xfId="24716" xr:uid="{00000000-0005-0000-0000-0000AE510000}"/>
    <cellStyle name="Input [yellow] 2 4 6" xfId="24717" xr:uid="{00000000-0005-0000-0000-0000AF510000}"/>
    <cellStyle name="Input [yellow] 2 4 7" xfId="24718" xr:uid="{00000000-0005-0000-0000-0000B0510000}"/>
    <cellStyle name="Input [yellow] 2 5" xfId="24719" xr:uid="{00000000-0005-0000-0000-0000B1510000}"/>
    <cellStyle name="Input [yellow] 2 5 2" xfId="24720" xr:uid="{00000000-0005-0000-0000-0000B2510000}"/>
    <cellStyle name="Input [yellow] 2 5 2 2" xfId="24721" xr:uid="{00000000-0005-0000-0000-0000B3510000}"/>
    <cellStyle name="Input [yellow] 2 5 2 3" xfId="24722" xr:uid="{00000000-0005-0000-0000-0000B4510000}"/>
    <cellStyle name="Input [yellow] 2 5 3" xfId="24723" xr:uid="{00000000-0005-0000-0000-0000B5510000}"/>
    <cellStyle name="Input [yellow] 2 5 3 2" xfId="24724" xr:uid="{00000000-0005-0000-0000-0000B6510000}"/>
    <cellStyle name="Input [yellow] 2 5 3 3" xfId="24725" xr:uid="{00000000-0005-0000-0000-0000B7510000}"/>
    <cellStyle name="Input [yellow] 2 5 4" xfId="24726" xr:uid="{00000000-0005-0000-0000-0000B8510000}"/>
    <cellStyle name="Input [yellow] 2 5 4 2" xfId="24727" xr:uid="{00000000-0005-0000-0000-0000B9510000}"/>
    <cellStyle name="Input [yellow] 2 5 4 3" xfId="24728" xr:uid="{00000000-0005-0000-0000-0000BA510000}"/>
    <cellStyle name="Input [yellow] 2 5 5" xfId="24729" xr:uid="{00000000-0005-0000-0000-0000BB510000}"/>
    <cellStyle name="Input [yellow] 2 5 5 2" xfId="24730" xr:uid="{00000000-0005-0000-0000-0000BC510000}"/>
    <cellStyle name="Input [yellow] 2 5 5 3" xfId="24731" xr:uid="{00000000-0005-0000-0000-0000BD510000}"/>
    <cellStyle name="Input [yellow] 2 5 6" xfId="24732" xr:uid="{00000000-0005-0000-0000-0000BE510000}"/>
    <cellStyle name="Input [yellow] 2 5 7" xfId="24733" xr:uid="{00000000-0005-0000-0000-0000BF510000}"/>
    <cellStyle name="Input [yellow] 2 6" xfId="24734" xr:uid="{00000000-0005-0000-0000-0000C0510000}"/>
    <cellStyle name="Input [yellow] 2 6 2" xfId="24735" xr:uid="{00000000-0005-0000-0000-0000C1510000}"/>
    <cellStyle name="Input [yellow] 2 6 2 2" xfId="24736" xr:uid="{00000000-0005-0000-0000-0000C2510000}"/>
    <cellStyle name="Input [yellow] 2 6 2 3" xfId="24737" xr:uid="{00000000-0005-0000-0000-0000C3510000}"/>
    <cellStyle name="Input [yellow] 2 6 3" xfId="24738" xr:uid="{00000000-0005-0000-0000-0000C4510000}"/>
    <cellStyle name="Input [yellow] 2 6 3 2" xfId="24739" xr:uid="{00000000-0005-0000-0000-0000C5510000}"/>
    <cellStyle name="Input [yellow] 2 6 3 3" xfId="24740" xr:uid="{00000000-0005-0000-0000-0000C6510000}"/>
    <cellStyle name="Input [yellow] 2 6 4" xfId="24741" xr:uid="{00000000-0005-0000-0000-0000C7510000}"/>
    <cellStyle name="Input [yellow] 2 6 4 2" xfId="24742" xr:uid="{00000000-0005-0000-0000-0000C8510000}"/>
    <cellStyle name="Input [yellow] 2 6 4 3" xfId="24743" xr:uid="{00000000-0005-0000-0000-0000C9510000}"/>
    <cellStyle name="Input [yellow] 2 6 5" xfId="24744" xr:uid="{00000000-0005-0000-0000-0000CA510000}"/>
    <cellStyle name="Input [yellow] 2 6 5 2" xfId="24745" xr:uid="{00000000-0005-0000-0000-0000CB510000}"/>
    <cellStyle name="Input [yellow] 2 6 5 3" xfId="24746" xr:uid="{00000000-0005-0000-0000-0000CC510000}"/>
    <cellStyle name="Input [yellow] 2 6 6" xfId="24747" xr:uid="{00000000-0005-0000-0000-0000CD510000}"/>
    <cellStyle name="Input [yellow] 2 6 7" xfId="24748" xr:uid="{00000000-0005-0000-0000-0000CE510000}"/>
    <cellStyle name="Input [yellow] 2 7" xfId="24749" xr:uid="{00000000-0005-0000-0000-0000CF510000}"/>
    <cellStyle name="Input [yellow] 2 7 2" xfId="24750" xr:uid="{00000000-0005-0000-0000-0000D0510000}"/>
    <cellStyle name="Input [yellow] 2 7 2 2" xfId="24751" xr:uid="{00000000-0005-0000-0000-0000D1510000}"/>
    <cellStyle name="Input [yellow] 2 7 2 3" xfId="24752" xr:uid="{00000000-0005-0000-0000-0000D2510000}"/>
    <cellStyle name="Input [yellow] 2 7 3" xfId="24753" xr:uid="{00000000-0005-0000-0000-0000D3510000}"/>
    <cellStyle name="Input [yellow] 2 7 3 2" xfId="24754" xr:uid="{00000000-0005-0000-0000-0000D4510000}"/>
    <cellStyle name="Input [yellow] 2 7 3 3" xfId="24755" xr:uid="{00000000-0005-0000-0000-0000D5510000}"/>
    <cellStyle name="Input [yellow] 2 7 4" xfId="24756" xr:uid="{00000000-0005-0000-0000-0000D6510000}"/>
    <cellStyle name="Input [yellow] 2 7 4 2" xfId="24757" xr:uid="{00000000-0005-0000-0000-0000D7510000}"/>
    <cellStyle name="Input [yellow] 2 7 4 3" xfId="24758" xr:uid="{00000000-0005-0000-0000-0000D8510000}"/>
    <cellStyle name="Input [yellow] 2 7 5" xfId="24759" xr:uid="{00000000-0005-0000-0000-0000D9510000}"/>
    <cellStyle name="Input [yellow] 2 7 5 2" xfId="24760" xr:uid="{00000000-0005-0000-0000-0000DA510000}"/>
    <cellStyle name="Input [yellow] 2 7 5 3" xfId="24761" xr:uid="{00000000-0005-0000-0000-0000DB510000}"/>
    <cellStyle name="Input [yellow] 2 7 6" xfId="24762" xr:uid="{00000000-0005-0000-0000-0000DC510000}"/>
    <cellStyle name="Input [yellow] 2 7 7" xfId="24763" xr:uid="{00000000-0005-0000-0000-0000DD510000}"/>
    <cellStyle name="Input [yellow] 2 8" xfId="24764" xr:uid="{00000000-0005-0000-0000-0000DE510000}"/>
    <cellStyle name="Input [yellow] 2 8 2" xfId="24765" xr:uid="{00000000-0005-0000-0000-0000DF510000}"/>
    <cellStyle name="Input [yellow] 2 8 2 2" xfId="24766" xr:uid="{00000000-0005-0000-0000-0000E0510000}"/>
    <cellStyle name="Input [yellow] 2 8 2 3" xfId="24767" xr:uid="{00000000-0005-0000-0000-0000E1510000}"/>
    <cellStyle name="Input [yellow] 2 8 3" xfId="24768" xr:uid="{00000000-0005-0000-0000-0000E2510000}"/>
    <cellStyle name="Input [yellow] 2 8 3 2" xfId="24769" xr:uid="{00000000-0005-0000-0000-0000E3510000}"/>
    <cellStyle name="Input [yellow] 2 8 3 3" xfId="24770" xr:uid="{00000000-0005-0000-0000-0000E4510000}"/>
    <cellStyle name="Input [yellow] 2 8 4" xfId="24771" xr:uid="{00000000-0005-0000-0000-0000E5510000}"/>
    <cellStyle name="Input [yellow] 2 8 4 2" xfId="24772" xr:uid="{00000000-0005-0000-0000-0000E6510000}"/>
    <cellStyle name="Input [yellow] 2 8 4 3" xfId="24773" xr:uid="{00000000-0005-0000-0000-0000E7510000}"/>
    <cellStyle name="Input [yellow] 2 8 5" xfId="24774" xr:uid="{00000000-0005-0000-0000-0000E8510000}"/>
    <cellStyle name="Input [yellow] 2 8 5 2" xfId="24775" xr:uid="{00000000-0005-0000-0000-0000E9510000}"/>
    <cellStyle name="Input [yellow] 2 8 5 3" xfId="24776" xr:uid="{00000000-0005-0000-0000-0000EA510000}"/>
    <cellStyle name="Input [yellow] 2 8 6" xfId="24777" xr:uid="{00000000-0005-0000-0000-0000EB510000}"/>
    <cellStyle name="Input [yellow] 2 8 7" xfId="24778" xr:uid="{00000000-0005-0000-0000-0000EC510000}"/>
    <cellStyle name="Input [yellow] 2 9" xfId="24779" xr:uid="{00000000-0005-0000-0000-0000ED510000}"/>
    <cellStyle name="Input [yellow] 2 9 2" xfId="24780" xr:uid="{00000000-0005-0000-0000-0000EE510000}"/>
    <cellStyle name="Input [yellow] 2 9 2 2" xfId="24781" xr:uid="{00000000-0005-0000-0000-0000EF510000}"/>
    <cellStyle name="Input [yellow] 2 9 2 3" xfId="24782" xr:uid="{00000000-0005-0000-0000-0000F0510000}"/>
    <cellStyle name="Input [yellow] 2 9 3" xfId="24783" xr:uid="{00000000-0005-0000-0000-0000F1510000}"/>
    <cellStyle name="Input [yellow] 2 9 3 2" xfId="24784" xr:uid="{00000000-0005-0000-0000-0000F2510000}"/>
    <cellStyle name="Input [yellow] 2 9 3 3" xfId="24785" xr:uid="{00000000-0005-0000-0000-0000F3510000}"/>
    <cellStyle name="Input [yellow] 2 9 4" xfId="24786" xr:uid="{00000000-0005-0000-0000-0000F4510000}"/>
    <cellStyle name="Input [yellow] 2 9 4 2" xfId="24787" xr:uid="{00000000-0005-0000-0000-0000F5510000}"/>
    <cellStyle name="Input [yellow] 2 9 4 3" xfId="24788" xr:uid="{00000000-0005-0000-0000-0000F6510000}"/>
    <cellStyle name="Input [yellow] 2 9 5" xfId="24789" xr:uid="{00000000-0005-0000-0000-0000F7510000}"/>
    <cellStyle name="Input [yellow] 2 9 5 2" xfId="24790" xr:uid="{00000000-0005-0000-0000-0000F8510000}"/>
    <cellStyle name="Input [yellow] 2 9 5 3" xfId="24791" xr:uid="{00000000-0005-0000-0000-0000F9510000}"/>
    <cellStyle name="Input [yellow] 2 9 6" xfId="24792" xr:uid="{00000000-0005-0000-0000-0000FA510000}"/>
    <cellStyle name="Input [yellow] 2 9 7" xfId="24793" xr:uid="{00000000-0005-0000-0000-0000FB510000}"/>
    <cellStyle name="Input [yellow] 3" xfId="3488" xr:uid="{00000000-0005-0000-0000-0000FC510000}"/>
    <cellStyle name="Input [yellow] 3 10" xfId="24794" xr:uid="{00000000-0005-0000-0000-0000FD510000}"/>
    <cellStyle name="Input [yellow] 3 11" xfId="24795" xr:uid="{00000000-0005-0000-0000-0000FE510000}"/>
    <cellStyle name="Input [yellow] 3 2" xfId="24796" xr:uid="{00000000-0005-0000-0000-0000FF510000}"/>
    <cellStyle name="Input [yellow] 3 2 2" xfId="24797" xr:uid="{00000000-0005-0000-0000-000000520000}"/>
    <cellStyle name="Input [yellow] 3 2 2 2" xfId="24798" xr:uid="{00000000-0005-0000-0000-000001520000}"/>
    <cellStyle name="Input [yellow] 3 2 2 3" xfId="24799" xr:uid="{00000000-0005-0000-0000-000002520000}"/>
    <cellStyle name="Input [yellow] 3 2 2 4" xfId="24800" xr:uid="{00000000-0005-0000-0000-000003520000}"/>
    <cellStyle name="Input [yellow] 3 2 3" xfId="24801" xr:uid="{00000000-0005-0000-0000-000004520000}"/>
    <cellStyle name="Input [yellow] 3 2 3 2" xfId="24802" xr:uid="{00000000-0005-0000-0000-000005520000}"/>
    <cellStyle name="Input [yellow] 3 2 3 3" xfId="24803" xr:uid="{00000000-0005-0000-0000-000006520000}"/>
    <cellStyle name="Input [yellow] 3 2 3 4" xfId="24804" xr:uid="{00000000-0005-0000-0000-000007520000}"/>
    <cellStyle name="Input [yellow] 3 2 4" xfId="24805" xr:uid="{00000000-0005-0000-0000-000008520000}"/>
    <cellStyle name="Input [yellow] 3 2 4 2" xfId="24806" xr:uid="{00000000-0005-0000-0000-000009520000}"/>
    <cellStyle name="Input [yellow] 3 2 4 3" xfId="24807" xr:uid="{00000000-0005-0000-0000-00000A520000}"/>
    <cellStyle name="Input [yellow] 3 2 4 4" xfId="24808" xr:uid="{00000000-0005-0000-0000-00000B520000}"/>
    <cellStyle name="Input [yellow] 3 2 5" xfId="24809" xr:uid="{00000000-0005-0000-0000-00000C520000}"/>
    <cellStyle name="Input [yellow] 3 2 5 2" xfId="24810" xr:uid="{00000000-0005-0000-0000-00000D520000}"/>
    <cellStyle name="Input [yellow] 3 2 5 3" xfId="24811" xr:uid="{00000000-0005-0000-0000-00000E520000}"/>
    <cellStyle name="Input [yellow] 3 2 6" xfId="24812" xr:uid="{00000000-0005-0000-0000-00000F520000}"/>
    <cellStyle name="Input [yellow] 3 2 6 2" xfId="24813" xr:uid="{00000000-0005-0000-0000-000010520000}"/>
    <cellStyle name="Input [yellow] 3 2 6 3" xfId="24814" xr:uid="{00000000-0005-0000-0000-000011520000}"/>
    <cellStyle name="Input [yellow] 3 2 7" xfId="24815" xr:uid="{00000000-0005-0000-0000-000012520000}"/>
    <cellStyle name="Input [yellow] 3 2 8" xfId="24816" xr:uid="{00000000-0005-0000-0000-000013520000}"/>
    <cellStyle name="Input [yellow] 3 2 9" xfId="24817" xr:uid="{00000000-0005-0000-0000-000014520000}"/>
    <cellStyle name="Input [yellow] 3 3" xfId="24818" xr:uid="{00000000-0005-0000-0000-000015520000}"/>
    <cellStyle name="Input [yellow] 3 3 2" xfId="24819" xr:uid="{00000000-0005-0000-0000-000016520000}"/>
    <cellStyle name="Input [yellow] 3 3 2 2" xfId="24820" xr:uid="{00000000-0005-0000-0000-000017520000}"/>
    <cellStyle name="Input [yellow] 3 3 2 3" xfId="24821" xr:uid="{00000000-0005-0000-0000-000018520000}"/>
    <cellStyle name="Input [yellow] 3 3 2 4" xfId="24822" xr:uid="{00000000-0005-0000-0000-000019520000}"/>
    <cellStyle name="Input [yellow] 3 3 3" xfId="24823" xr:uid="{00000000-0005-0000-0000-00001A520000}"/>
    <cellStyle name="Input [yellow] 3 3 3 2" xfId="24824" xr:uid="{00000000-0005-0000-0000-00001B520000}"/>
    <cellStyle name="Input [yellow] 3 3 3 3" xfId="24825" xr:uid="{00000000-0005-0000-0000-00001C520000}"/>
    <cellStyle name="Input [yellow] 3 3 4" xfId="24826" xr:uid="{00000000-0005-0000-0000-00001D520000}"/>
    <cellStyle name="Input [yellow] 3 3 4 2" xfId="24827" xr:uid="{00000000-0005-0000-0000-00001E520000}"/>
    <cellStyle name="Input [yellow] 3 3 4 3" xfId="24828" xr:uid="{00000000-0005-0000-0000-00001F520000}"/>
    <cellStyle name="Input [yellow] 3 3 5" xfId="24829" xr:uid="{00000000-0005-0000-0000-000020520000}"/>
    <cellStyle name="Input [yellow] 3 3 6" xfId="24830" xr:uid="{00000000-0005-0000-0000-000021520000}"/>
    <cellStyle name="Input [yellow] 3 3 7" xfId="24831" xr:uid="{00000000-0005-0000-0000-000022520000}"/>
    <cellStyle name="Input [yellow] 3 4" xfId="24832" xr:uid="{00000000-0005-0000-0000-000023520000}"/>
    <cellStyle name="Input [yellow] 3 4 2" xfId="24833" xr:uid="{00000000-0005-0000-0000-000024520000}"/>
    <cellStyle name="Input [yellow] 3 4 3" xfId="24834" xr:uid="{00000000-0005-0000-0000-000025520000}"/>
    <cellStyle name="Input [yellow] 3 4 4" xfId="24835" xr:uid="{00000000-0005-0000-0000-000026520000}"/>
    <cellStyle name="Input [yellow] 3 5" xfId="24836" xr:uid="{00000000-0005-0000-0000-000027520000}"/>
    <cellStyle name="Input [yellow] 3 5 2" xfId="24837" xr:uid="{00000000-0005-0000-0000-000028520000}"/>
    <cellStyle name="Input [yellow] 3 5 3" xfId="24838" xr:uid="{00000000-0005-0000-0000-000029520000}"/>
    <cellStyle name="Input [yellow] 3 6" xfId="24839" xr:uid="{00000000-0005-0000-0000-00002A520000}"/>
    <cellStyle name="Input [yellow] 3 6 2" xfId="24840" xr:uid="{00000000-0005-0000-0000-00002B520000}"/>
    <cellStyle name="Input [yellow] 3 6 3" xfId="24841" xr:uid="{00000000-0005-0000-0000-00002C520000}"/>
    <cellStyle name="Input [yellow] 3 7" xfId="24842" xr:uid="{00000000-0005-0000-0000-00002D520000}"/>
    <cellStyle name="Input [yellow] 3 7 2" xfId="24843" xr:uid="{00000000-0005-0000-0000-00002E520000}"/>
    <cellStyle name="Input [yellow] 3 7 3" xfId="24844" xr:uid="{00000000-0005-0000-0000-00002F520000}"/>
    <cellStyle name="Input [yellow] 3 8" xfId="24845" xr:uid="{00000000-0005-0000-0000-000030520000}"/>
    <cellStyle name="Input [yellow] 3 8 2" xfId="24846" xr:uid="{00000000-0005-0000-0000-000031520000}"/>
    <cellStyle name="Input [yellow] 3 8 3" xfId="24847" xr:uid="{00000000-0005-0000-0000-000032520000}"/>
    <cellStyle name="Input [yellow] 3 9" xfId="24848" xr:uid="{00000000-0005-0000-0000-000033520000}"/>
    <cellStyle name="Input [yellow] 4" xfId="3489" xr:uid="{00000000-0005-0000-0000-000034520000}"/>
    <cellStyle name="Input [yellow] 4 10" xfId="24849" xr:uid="{00000000-0005-0000-0000-000035520000}"/>
    <cellStyle name="Input [yellow] 4 11" xfId="24850" xr:uid="{00000000-0005-0000-0000-000036520000}"/>
    <cellStyle name="Input [yellow] 4 2" xfId="24851" xr:uid="{00000000-0005-0000-0000-000037520000}"/>
    <cellStyle name="Input [yellow] 4 2 2" xfId="24852" xr:uid="{00000000-0005-0000-0000-000038520000}"/>
    <cellStyle name="Input [yellow] 4 2 2 2" xfId="24853" xr:uid="{00000000-0005-0000-0000-000039520000}"/>
    <cellStyle name="Input [yellow] 4 2 2 3" xfId="24854" xr:uid="{00000000-0005-0000-0000-00003A520000}"/>
    <cellStyle name="Input [yellow] 4 2 2 4" xfId="24855" xr:uid="{00000000-0005-0000-0000-00003B520000}"/>
    <cellStyle name="Input [yellow] 4 2 3" xfId="24856" xr:uid="{00000000-0005-0000-0000-00003C520000}"/>
    <cellStyle name="Input [yellow] 4 2 3 2" xfId="24857" xr:uid="{00000000-0005-0000-0000-00003D520000}"/>
    <cellStyle name="Input [yellow] 4 2 3 3" xfId="24858" xr:uid="{00000000-0005-0000-0000-00003E520000}"/>
    <cellStyle name="Input [yellow] 4 2 3 4" xfId="24859" xr:uid="{00000000-0005-0000-0000-00003F520000}"/>
    <cellStyle name="Input [yellow] 4 2 4" xfId="24860" xr:uid="{00000000-0005-0000-0000-000040520000}"/>
    <cellStyle name="Input [yellow] 4 2 4 2" xfId="24861" xr:uid="{00000000-0005-0000-0000-000041520000}"/>
    <cellStyle name="Input [yellow] 4 2 4 3" xfId="24862" xr:uid="{00000000-0005-0000-0000-000042520000}"/>
    <cellStyle name="Input [yellow] 4 2 4 4" xfId="24863" xr:uid="{00000000-0005-0000-0000-000043520000}"/>
    <cellStyle name="Input [yellow] 4 2 5" xfId="24864" xr:uid="{00000000-0005-0000-0000-000044520000}"/>
    <cellStyle name="Input [yellow] 4 2 5 2" xfId="24865" xr:uid="{00000000-0005-0000-0000-000045520000}"/>
    <cellStyle name="Input [yellow] 4 2 5 3" xfId="24866" xr:uid="{00000000-0005-0000-0000-000046520000}"/>
    <cellStyle name="Input [yellow] 4 2 6" xfId="24867" xr:uid="{00000000-0005-0000-0000-000047520000}"/>
    <cellStyle name="Input [yellow] 4 2 6 2" xfId="24868" xr:uid="{00000000-0005-0000-0000-000048520000}"/>
    <cellStyle name="Input [yellow] 4 2 6 3" xfId="24869" xr:uid="{00000000-0005-0000-0000-000049520000}"/>
    <cellStyle name="Input [yellow] 4 2 7" xfId="24870" xr:uid="{00000000-0005-0000-0000-00004A520000}"/>
    <cellStyle name="Input [yellow] 4 2 8" xfId="24871" xr:uid="{00000000-0005-0000-0000-00004B520000}"/>
    <cellStyle name="Input [yellow] 4 2 9" xfId="24872" xr:uid="{00000000-0005-0000-0000-00004C520000}"/>
    <cellStyle name="Input [yellow] 4 3" xfId="24873" xr:uid="{00000000-0005-0000-0000-00004D520000}"/>
    <cellStyle name="Input [yellow] 4 3 2" xfId="24874" xr:uid="{00000000-0005-0000-0000-00004E520000}"/>
    <cellStyle name="Input [yellow] 4 3 2 2" xfId="24875" xr:uid="{00000000-0005-0000-0000-00004F520000}"/>
    <cellStyle name="Input [yellow] 4 3 2 3" xfId="24876" xr:uid="{00000000-0005-0000-0000-000050520000}"/>
    <cellStyle name="Input [yellow] 4 3 2 4" xfId="24877" xr:uid="{00000000-0005-0000-0000-000051520000}"/>
    <cellStyle name="Input [yellow] 4 3 3" xfId="24878" xr:uid="{00000000-0005-0000-0000-000052520000}"/>
    <cellStyle name="Input [yellow] 4 3 3 2" xfId="24879" xr:uid="{00000000-0005-0000-0000-000053520000}"/>
    <cellStyle name="Input [yellow] 4 3 3 3" xfId="24880" xr:uid="{00000000-0005-0000-0000-000054520000}"/>
    <cellStyle name="Input [yellow] 4 3 4" xfId="24881" xr:uid="{00000000-0005-0000-0000-000055520000}"/>
    <cellStyle name="Input [yellow] 4 3 4 2" xfId="24882" xr:uid="{00000000-0005-0000-0000-000056520000}"/>
    <cellStyle name="Input [yellow] 4 3 4 3" xfId="24883" xr:uid="{00000000-0005-0000-0000-000057520000}"/>
    <cellStyle name="Input [yellow] 4 3 5" xfId="24884" xr:uid="{00000000-0005-0000-0000-000058520000}"/>
    <cellStyle name="Input [yellow] 4 3 6" xfId="24885" xr:uid="{00000000-0005-0000-0000-000059520000}"/>
    <cellStyle name="Input [yellow] 4 3 7" xfId="24886" xr:uid="{00000000-0005-0000-0000-00005A520000}"/>
    <cellStyle name="Input [yellow] 4 4" xfId="24887" xr:uid="{00000000-0005-0000-0000-00005B520000}"/>
    <cellStyle name="Input [yellow] 4 4 2" xfId="24888" xr:uid="{00000000-0005-0000-0000-00005C520000}"/>
    <cellStyle name="Input [yellow] 4 4 3" xfId="24889" xr:uid="{00000000-0005-0000-0000-00005D520000}"/>
    <cellStyle name="Input [yellow] 4 4 4" xfId="24890" xr:uid="{00000000-0005-0000-0000-00005E520000}"/>
    <cellStyle name="Input [yellow] 4 5" xfId="24891" xr:uid="{00000000-0005-0000-0000-00005F520000}"/>
    <cellStyle name="Input [yellow] 4 5 2" xfId="24892" xr:uid="{00000000-0005-0000-0000-000060520000}"/>
    <cellStyle name="Input [yellow] 4 5 3" xfId="24893" xr:uid="{00000000-0005-0000-0000-000061520000}"/>
    <cellStyle name="Input [yellow] 4 6" xfId="24894" xr:uid="{00000000-0005-0000-0000-000062520000}"/>
    <cellStyle name="Input [yellow] 4 6 2" xfId="24895" xr:uid="{00000000-0005-0000-0000-000063520000}"/>
    <cellStyle name="Input [yellow] 4 6 3" xfId="24896" xr:uid="{00000000-0005-0000-0000-000064520000}"/>
    <cellStyle name="Input [yellow] 4 7" xfId="24897" xr:uid="{00000000-0005-0000-0000-000065520000}"/>
    <cellStyle name="Input [yellow] 4 7 2" xfId="24898" xr:uid="{00000000-0005-0000-0000-000066520000}"/>
    <cellStyle name="Input [yellow] 4 7 3" xfId="24899" xr:uid="{00000000-0005-0000-0000-000067520000}"/>
    <cellStyle name="Input [yellow] 4 8" xfId="24900" xr:uid="{00000000-0005-0000-0000-000068520000}"/>
    <cellStyle name="Input [yellow] 4 8 2" xfId="24901" xr:uid="{00000000-0005-0000-0000-000069520000}"/>
    <cellStyle name="Input [yellow] 4 8 3" xfId="24902" xr:uid="{00000000-0005-0000-0000-00006A520000}"/>
    <cellStyle name="Input [yellow] 4 9" xfId="24903" xr:uid="{00000000-0005-0000-0000-00006B520000}"/>
    <cellStyle name="Input [yellow] 5" xfId="3490" xr:uid="{00000000-0005-0000-0000-00006C520000}"/>
    <cellStyle name="Input [yellow] 5 10" xfId="24904" xr:uid="{00000000-0005-0000-0000-00006D520000}"/>
    <cellStyle name="Input [yellow] 5 11" xfId="24905" xr:uid="{00000000-0005-0000-0000-00006E520000}"/>
    <cellStyle name="Input [yellow] 5 2" xfId="24906" xr:uid="{00000000-0005-0000-0000-00006F520000}"/>
    <cellStyle name="Input [yellow] 5 2 2" xfId="24907" xr:uid="{00000000-0005-0000-0000-000070520000}"/>
    <cellStyle name="Input [yellow] 5 2 2 2" xfId="24908" xr:uid="{00000000-0005-0000-0000-000071520000}"/>
    <cellStyle name="Input [yellow] 5 2 2 3" xfId="24909" xr:uid="{00000000-0005-0000-0000-000072520000}"/>
    <cellStyle name="Input [yellow] 5 2 2 4" xfId="24910" xr:uid="{00000000-0005-0000-0000-000073520000}"/>
    <cellStyle name="Input [yellow] 5 2 3" xfId="24911" xr:uid="{00000000-0005-0000-0000-000074520000}"/>
    <cellStyle name="Input [yellow] 5 2 3 2" xfId="24912" xr:uid="{00000000-0005-0000-0000-000075520000}"/>
    <cellStyle name="Input [yellow] 5 2 3 3" xfId="24913" xr:uid="{00000000-0005-0000-0000-000076520000}"/>
    <cellStyle name="Input [yellow] 5 2 3 4" xfId="24914" xr:uid="{00000000-0005-0000-0000-000077520000}"/>
    <cellStyle name="Input [yellow] 5 2 4" xfId="24915" xr:uid="{00000000-0005-0000-0000-000078520000}"/>
    <cellStyle name="Input [yellow] 5 2 4 2" xfId="24916" xr:uid="{00000000-0005-0000-0000-000079520000}"/>
    <cellStyle name="Input [yellow] 5 2 4 3" xfId="24917" xr:uid="{00000000-0005-0000-0000-00007A520000}"/>
    <cellStyle name="Input [yellow] 5 2 4 4" xfId="24918" xr:uid="{00000000-0005-0000-0000-00007B520000}"/>
    <cellStyle name="Input [yellow] 5 2 5" xfId="24919" xr:uid="{00000000-0005-0000-0000-00007C520000}"/>
    <cellStyle name="Input [yellow] 5 2 5 2" xfId="24920" xr:uid="{00000000-0005-0000-0000-00007D520000}"/>
    <cellStyle name="Input [yellow] 5 2 5 3" xfId="24921" xr:uid="{00000000-0005-0000-0000-00007E520000}"/>
    <cellStyle name="Input [yellow] 5 2 6" xfId="24922" xr:uid="{00000000-0005-0000-0000-00007F520000}"/>
    <cellStyle name="Input [yellow] 5 2 6 2" xfId="24923" xr:uid="{00000000-0005-0000-0000-000080520000}"/>
    <cellStyle name="Input [yellow] 5 2 6 3" xfId="24924" xr:uid="{00000000-0005-0000-0000-000081520000}"/>
    <cellStyle name="Input [yellow] 5 2 7" xfId="24925" xr:uid="{00000000-0005-0000-0000-000082520000}"/>
    <cellStyle name="Input [yellow] 5 2 8" xfId="24926" xr:uid="{00000000-0005-0000-0000-000083520000}"/>
    <cellStyle name="Input [yellow] 5 2 9" xfId="24927" xr:uid="{00000000-0005-0000-0000-000084520000}"/>
    <cellStyle name="Input [yellow] 5 3" xfId="24928" xr:uid="{00000000-0005-0000-0000-000085520000}"/>
    <cellStyle name="Input [yellow] 5 3 2" xfId="24929" xr:uid="{00000000-0005-0000-0000-000086520000}"/>
    <cellStyle name="Input [yellow] 5 3 2 2" xfId="24930" xr:uid="{00000000-0005-0000-0000-000087520000}"/>
    <cellStyle name="Input [yellow] 5 3 2 3" xfId="24931" xr:uid="{00000000-0005-0000-0000-000088520000}"/>
    <cellStyle name="Input [yellow] 5 3 2 4" xfId="24932" xr:uid="{00000000-0005-0000-0000-000089520000}"/>
    <cellStyle name="Input [yellow] 5 3 3" xfId="24933" xr:uid="{00000000-0005-0000-0000-00008A520000}"/>
    <cellStyle name="Input [yellow] 5 3 3 2" xfId="24934" xr:uid="{00000000-0005-0000-0000-00008B520000}"/>
    <cellStyle name="Input [yellow] 5 3 3 3" xfId="24935" xr:uid="{00000000-0005-0000-0000-00008C520000}"/>
    <cellStyle name="Input [yellow] 5 3 4" xfId="24936" xr:uid="{00000000-0005-0000-0000-00008D520000}"/>
    <cellStyle name="Input [yellow] 5 3 4 2" xfId="24937" xr:uid="{00000000-0005-0000-0000-00008E520000}"/>
    <cellStyle name="Input [yellow] 5 3 4 3" xfId="24938" xr:uid="{00000000-0005-0000-0000-00008F520000}"/>
    <cellStyle name="Input [yellow] 5 3 5" xfId="24939" xr:uid="{00000000-0005-0000-0000-000090520000}"/>
    <cellStyle name="Input [yellow] 5 3 6" xfId="24940" xr:uid="{00000000-0005-0000-0000-000091520000}"/>
    <cellStyle name="Input [yellow] 5 3 7" xfId="24941" xr:uid="{00000000-0005-0000-0000-000092520000}"/>
    <cellStyle name="Input [yellow] 5 4" xfId="24942" xr:uid="{00000000-0005-0000-0000-000093520000}"/>
    <cellStyle name="Input [yellow] 5 4 2" xfId="24943" xr:uid="{00000000-0005-0000-0000-000094520000}"/>
    <cellStyle name="Input [yellow] 5 4 3" xfId="24944" xr:uid="{00000000-0005-0000-0000-000095520000}"/>
    <cellStyle name="Input [yellow] 5 4 4" xfId="24945" xr:uid="{00000000-0005-0000-0000-000096520000}"/>
    <cellStyle name="Input [yellow] 5 5" xfId="24946" xr:uid="{00000000-0005-0000-0000-000097520000}"/>
    <cellStyle name="Input [yellow] 5 5 2" xfId="24947" xr:uid="{00000000-0005-0000-0000-000098520000}"/>
    <cellStyle name="Input [yellow] 5 5 3" xfId="24948" xr:uid="{00000000-0005-0000-0000-000099520000}"/>
    <cellStyle name="Input [yellow] 5 6" xfId="24949" xr:uid="{00000000-0005-0000-0000-00009A520000}"/>
    <cellStyle name="Input [yellow] 5 6 2" xfId="24950" xr:uid="{00000000-0005-0000-0000-00009B520000}"/>
    <cellStyle name="Input [yellow] 5 6 3" xfId="24951" xr:uid="{00000000-0005-0000-0000-00009C520000}"/>
    <cellStyle name="Input [yellow] 5 7" xfId="24952" xr:uid="{00000000-0005-0000-0000-00009D520000}"/>
    <cellStyle name="Input [yellow] 5 7 2" xfId="24953" xr:uid="{00000000-0005-0000-0000-00009E520000}"/>
    <cellStyle name="Input [yellow] 5 7 3" xfId="24954" xr:uid="{00000000-0005-0000-0000-00009F520000}"/>
    <cellStyle name="Input [yellow] 5 8" xfId="24955" xr:uid="{00000000-0005-0000-0000-0000A0520000}"/>
    <cellStyle name="Input [yellow] 5 8 2" xfId="24956" xr:uid="{00000000-0005-0000-0000-0000A1520000}"/>
    <cellStyle name="Input [yellow] 5 8 3" xfId="24957" xr:uid="{00000000-0005-0000-0000-0000A2520000}"/>
    <cellStyle name="Input [yellow] 5 9" xfId="24958" xr:uid="{00000000-0005-0000-0000-0000A3520000}"/>
    <cellStyle name="Input [yellow] 6" xfId="24959" xr:uid="{00000000-0005-0000-0000-0000A4520000}"/>
    <cellStyle name="Input [yellow] 6 2" xfId="24960" xr:uid="{00000000-0005-0000-0000-0000A5520000}"/>
    <cellStyle name="Input [yellow] 6 2 2" xfId="24961" xr:uid="{00000000-0005-0000-0000-0000A6520000}"/>
    <cellStyle name="Input [yellow] 6 2 3" xfId="24962" xr:uid="{00000000-0005-0000-0000-0000A7520000}"/>
    <cellStyle name="Input [yellow] 6 2 4" xfId="24963" xr:uid="{00000000-0005-0000-0000-0000A8520000}"/>
    <cellStyle name="Input [yellow] 6 3" xfId="24964" xr:uid="{00000000-0005-0000-0000-0000A9520000}"/>
    <cellStyle name="Input [yellow] 6 3 2" xfId="24965" xr:uid="{00000000-0005-0000-0000-0000AA520000}"/>
    <cellStyle name="Input [yellow] 6 3 3" xfId="24966" xr:uid="{00000000-0005-0000-0000-0000AB520000}"/>
    <cellStyle name="Input [yellow] 6 3 4" xfId="24967" xr:uid="{00000000-0005-0000-0000-0000AC520000}"/>
    <cellStyle name="Input [yellow] 6 4" xfId="24968" xr:uid="{00000000-0005-0000-0000-0000AD520000}"/>
    <cellStyle name="Input [yellow] 6 4 2" xfId="24969" xr:uid="{00000000-0005-0000-0000-0000AE520000}"/>
    <cellStyle name="Input [yellow] 6 4 3" xfId="24970" xr:uid="{00000000-0005-0000-0000-0000AF520000}"/>
    <cellStyle name="Input [yellow] 6 4 4" xfId="24971" xr:uid="{00000000-0005-0000-0000-0000B0520000}"/>
    <cellStyle name="Input [yellow] 6 5" xfId="24972" xr:uid="{00000000-0005-0000-0000-0000B1520000}"/>
    <cellStyle name="Input [yellow] 7" xfId="24973" xr:uid="{00000000-0005-0000-0000-0000B2520000}"/>
    <cellStyle name="Input [yellow] 7 2" xfId="24974" xr:uid="{00000000-0005-0000-0000-0000B3520000}"/>
    <cellStyle name="Input [yellow] 7 2 2" xfId="24975" xr:uid="{00000000-0005-0000-0000-0000B4520000}"/>
    <cellStyle name="Input [yellow] 7 2 3" xfId="24976" xr:uid="{00000000-0005-0000-0000-0000B5520000}"/>
    <cellStyle name="Input [yellow] 7 2 4" xfId="24977" xr:uid="{00000000-0005-0000-0000-0000B6520000}"/>
    <cellStyle name="Input [yellow] 7 3" xfId="24978" xr:uid="{00000000-0005-0000-0000-0000B7520000}"/>
    <cellStyle name="Input [yellow] 7 3 2" xfId="24979" xr:uid="{00000000-0005-0000-0000-0000B8520000}"/>
    <cellStyle name="Input [yellow] 7 3 3" xfId="24980" xr:uid="{00000000-0005-0000-0000-0000B9520000}"/>
    <cellStyle name="Input [yellow] 7 4" xfId="24981" xr:uid="{00000000-0005-0000-0000-0000BA520000}"/>
    <cellStyle name="Input [yellow] 7 4 2" xfId="24982" xr:uid="{00000000-0005-0000-0000-0000BB520000}"/>
    <cellStyle name="Input [yellow] 7 4 3" xfId="24983" xr:uid="{00000000-0005-0000-0000-0000BC520000}"/>
    <cellStyle name="Input [yellow] 7 5" xfId="24984" xr:uid="{00000000-0005-0000-0000-0000BD520000}"/>
    <cellStyle name="Input [yellow] 7 6" xfId="24985" xr:uid="{00000000-0005-0000-0000-0000BE520000}"/>
    <cellStyle name="Input [yellow] 7 7" xfId="24986" xr:uid="{00000000-0005-0000-0000-0000BF520000}"/>
    <cellStyle name="Input [yellow] 8" xfId="24987" xr:uid="{00000000-0005-0000-0000-0000C0520000}"/>
    <cellStyle name="Input [yellow] 8 2" xfId="24988" xr:uid="{00000000-0005-0000-0000-0000C1520000}"/>
    <cellStyle name="Input [yellow] 8 3" xfId="24989" xr:uid="{00000000-0005-0000-0000-0000C2520000}"/>
    <cellStyle name="Input [yellow] 9" xfId="24990" xr:uid="{00000000-0005-0000-0000-0000C3520000}"/>
    <cellStyle name="Input [yellow] 9 2" xfId="24991" xr:uid="{00000000-0005-0000-0000-0000C4520000}"/>
    <cellStyle name="Input [yellow] 9 3" xfId="24992" xr:uid="{00000000-0005-0000-0000-0000C5520000}"/>
    <cellStyle name="Input [yellow] 9 4" xfId="24993" xr:uid="{00000000-0005-0000-0000-0000C6520000}"/>
    <cellStyle name="Input 10" xfId="3491" xr:uid="{00000000-0005-0000-0000-0000C7520000}"/>
    <cellStyle name="Input 10 10" xfId="24994" xr:uid="{00000000-0005-0000-0000-0000C8520000}"/>
    <cellStyle name="Input 10 2" xfId="3492" xr:uid="{00000000-0005-0000-0000-0000C9520000}"/>
    <cellStyle name="Input 10 2 10" xfId="24995" xr:uid="{00000000-0005-0000-0000-0000CA520000}"/>
    <cellStyle name="Input 10 2 10 2" xfId="24996" xr:uid="{00000000-0005-0000-0000-0000CB520000}"/>
    <cellStyle name="Input 10 2 10 2 2" xfId="24997" xr:uid="{00000000-0005-0000-0000-0000CC520000}"/>
    <cellStyle name="Input 10 2 10 2 3" xfId="24998" xr:uid="{00000000-0005-0000-0000-0000CD520000}"/>
    <cellStyle name="Input 10 2 10 3" xfId="24999" xr:uid="{00000000-0005-0000-0000-0000CE520000}"/>
    <cellStyle name="Input 10 2 10 3 2" xfId="25000" xr:uid="{00000000-0005-0000-0000-0000CF520000}"/>
    <cellStyle name="Input 10 2 10 3 3" xfId="25001" xr:uid="{00000000-0005-0000-0000-0000D0520000}"/>
    <cellStyle name="Input 10 2 10 4" xfId="25002" xr:uid="{00000000-0005-0000-0000-0000D1520000}"/>
    <cellStyle name="Input 10 2 10 4 2" xfId="25003" xr:uid="{00000000-0005-0000-0000-0000D2520000}"/>
    <cellStyle name="Input 10 2 10 4 3" xfId="25004" xr:uid="{00000000-0005-0000-0000-0000D3520000}"/>
    <cellStyle name="Input 10 2 10 5" xfId="25005" xr:uid="{00000000-0005-0000-0000-0000D4520000}"/>
    <cellStyle name="Input 10 2 10 5 2" xfId="25006" xr:uid="{00000000-0005-0000-0000-0000D5520000}"/>
    <cellStyle name="Input 10 2 10 5 3" xfId="25007" xr:uid="{00000000-0005-0000-0000-0000D6520000}"/>
    <cellStyle name="Input 10 2 10 6" xfId="25008" xr:uid="{00000000-0005-0000-0000-0000D7520000}"/>
    <cellStyle name="Input 10 2 10 7" xfId="25009" xr:uid="{00000000-0005-0000-0000-0000D8520000}"/>
    <cellStyle name="Input 10 2 11" xfId="25010" xr:uid="{00000000-0005-0000-0000-0000D9520000}"/>
    <cellStyle name="Input 10 2 11 2" xfId="25011" xr:uid="{00000000-0005-0000-0000-0000DA520000}"/>
    <cellStyle name="Input 10 2 11 2 2" xfId="25012" xr:uid="{00000000-0005-0000-0000-0000DB520000}"/>
    <cellStyle name="Input 10 2 11 2 3" xfId="25013" xr:uid="{00000000-0005-0000-0000-0000DC520000}"/>
    <cellStyle name="Input 10 2 11 3" xfId="25014" xr:uid="{00000000-0005-0000-0000-0000DD520000}"/>
    <cellStyle name="Input 10 2 11 3 2" xfId="25015" xr:uid="{00000000-0005-0000-0000-0000DE520000}"/>
    <cellStyle name="Input 10 2 11 3 3" xfId="25016" xr:uid="{00000000-0005-0000-0000-0000DF520000}"/>
    <cellStyle name="Input 10 2 11 4" xfId="25017" xr:uid="{00000000-0005-0000-0000-0000E0520000}"/>
    <cellStyle name="Input 10 2 11 4 2" xfId="25018" xr:uid="{00000000-0005-0000-0000-0000E1520000}"/>
    <cellStyle name="Input 10 2 11 4 3" xfId="25019" xr:uid="{00000000-0005-0000-0000-0000E2520000}"/>
    <cellStyle name="Input 10 2 11 5" xfId="25020" xr:uid="{00000000-0005-0000-0000-0000E3520000}"/>
    <cellStyle name="Input 10 2 11 5 2" xfId="25021" xr:uid="{00000000-0005-0000-0000-0000E4520000}"/>
    <cellStyle name="Input 10 2 11 5 3" xfId="25022" xr:uid="{00000000-0005-0000-0000-0000E5520000}"/>
    <cellStyle name="Input 10 2 11 6" xfId="25023" xr:uid="{00000000-0005-0000-0000-0000E6520000}"/>
    <cellStyle name="Input 10 2 11 7" xfId="25024" xr:uid="{00000000-0005-0000-0000-0000E7520000}"/>
    <cellStyle name="Input 10 2 12" xfId="25025" xr:uid="{00000000-0005-0000-0000-0000E8520000}"/>
    <cellStyle name="Input 10 2 12 2" xfId="25026" xr:uid="{00000000-0005-0000-0000-0000E9520000}"/>
    <cellStyle name="Input 10 2 12 2 2" xfId="25027" xr:uid="{00000000-0005-0000-0000-0000EA520000}"/>
    <cellStyle name="Input 10 2 12 2 3" xfId="25028" xr:uid="{00000000-0005-0000-0000-0000EB520000}"/>
    <cellStyle name="Input 10 2 12 3" xfId="25029" xr:uid="{00000000-0005-0000-0000-0000EC520000}"/>
    <cellStyle name="Input 10 2 12 3 2" xfId="25030" xr:uid="{00000000-0005-0000-0000-0000ED520000}"/>
    <cellStyle name="Input 10 2 12 3 3" xfId="25031" xr:uid="{00000000-0005-0000-0000-0000EE520000}"/>
    <cellStyle name="Input 10 2 12 4" xfId="25032" xr:uid="{00000000-0005-0000-0000-0000EF520000}"/>
    <cellStyle name="Input 10 2 12 4 2" xfId="25033" xr:uid="{00000000-0005-0000-0000-0000F0520000}"/>
    <cellStyle name="Input 10 2 12 4 3" xfId="25034" xr:uid="{00000000-0005-0000-0000-0000F1520000}"/>
    <cellStyle name="Input 10 2 12 5" xfId="25035" xr:uid="{00000000-0005-0000-0000-0000F2520000}"/>
    <cellStyle name="Input 10 2 12 5 2" xfId="25036" xr:uid="{00000000-0005-0000-0000-0000F3520000}"/>
    <cellStyle name="Input 10 2 12 5 3" xfId="25037" xr:uid="{00000000-0005-0000-0000-0000F4520000}"/>
    <cellStyle name="Input 10 2 12 6" xfId="25038" xr:uid="{00000000-0005-0000-0000-0000F5520000}"/>
    <cellStyle name="Input 10 2 12 7" xfId="25039" xr:uid="{00000000-0005-0000-0000-0000F6520000}"/>
    <cellStyle name="Input 10 2 13" xfId="25040" xr:uid="{00000000-0005-0000-0000-0000F7520000}"/>
    <cellStyle name="Input 10 2 13 2" xfId="25041" xr:uid="{00000000-0005-0000-0000-0000F8520000}"/>
    <cellStyle name="Input 10 2 13 2 2" xfId="25042" xr:uid="{00000000-0005-0000-0000-0000F9520000}"/>
    <cellStyle name="Input 10 2 13 2 3" xfId="25043" xr:uid="{00000000-0005-0000-0000-0000FA520000}"/>
    <cellStyle name="Input 10 2 13 3" xfId="25044" xr:uid="{00000000-0005-0000-0000-0000FB520000}"/>
    <cellStyle name="Input 10 2 13 3 2" xfId="25045" xr:uid="{00000000-0005-0000-0000-0000FC520000}"/>
    <cellStyle name="Input 10 2 13 3 3" xfId="25046" xr:uid="{00000000-0005-0000-0000-0000FD520000}"/>
    <cellStyle name="Input 10 2 13 4" xfId="25047" xr:uid="{00000000-0005-0000-0000-0000FE520000}"/>
    <cellStyle name="Input 10 2 13 4 2" xfId="25048" xr:uid="{00000000-0005-0000-0000-0000FF520000}"/>
    <cellStyle name="Input 10 2 13 4 3" xfId="25049" xr:uid="{00000000-0005-0000-0000-000000530000}"/>
    <cellStyle name="Input 10 2 13 5" xfId="25050" xr:uid="{00000000-0005-0000-0000-000001530000}"/>
    <cellStyle name="Input 10 2 13 5 2" xfId="25051" xr:uid="{00000000-0005-0000-0000-000002530000}"/>
    <cellStyle name="Input 10 2 13 5 3" xfId="25052" xr:uid="{00000000-0005-0000-0000-000003530000}"/>
    <cellStyle name="Input 10 2 13 6" xfId="25053" xr:uid="{00000000-0005-0000-0000-000004530000}"/>
    <cellStyle name="Input 10 2 13 7" xfId="25054" xr:uid="{00000000-0005-0000-0000-000005530000}"/>
    <cellStyle name="Input 10 2 14" xfId="25055" xr:uid="{00000000-0005-0000-0000-000006530000}"/>
    <cellStyle name="Input 10 2 14 2" xfId="25056" xr:uid="{00000000-0005-0000-0000-000007530000}"/>
    <cellStyle name="Input 10 2 14 2 2" xfId="25057" xr:uid="{00000000-0005-0000-0000-000008530000}"/>
    <cellStyle name="Input 10 2 14 2 3" xfId="25058" xr:uid="{00000000-0005-0000-0000-000009530000}"/>
    <cellStyle name="Input 10 2 14 3" xfId="25059" xr:uid="{00000000-0005-0000-0000-00000A530000}"/>
    <cellStyle name="Input 10 2 14 3 2" xfId="25060" xr:uid="{00000000-0005-0000-0000-00000B530000}"/>
    <cellStyle name="Input 10 2 14 3 3" xfId="25061" xr:uid="{00000000-0005-0000-0000-00000C530000}"/>
    <cellStyle name="Input 10 2 14 4" xfId="25062" xr:uid="{00000000-0005-0000-0000-00000D530000}"/>
    <cellStyle name="Input 10 2 14 4 2" xfId="25063" xr:uid="{00000000-0005-0000-0000-00000E530000}"/>
    <cellStyle name="Input 10 2 14 4 3" xfId="25064" xr:uid="{00000000-0005-0000-0000-00000F530000}"/>
    <cellStyle name="Input 10 2 14 5" xfId="25065" xr:uid="{00000000-0005-0000-0000-000010530000}"/>
    <cellStyle name="Input 10 2 14 5 2" xfId="25066" xr:uid="{00000000-0005-0000-0000-000011530000}"/>
    <cellStyle name="Input 10 2 14 5 3" xfId="25067" xr:uid="{00000000-0005-0000-0000-000012530000}"/>
    <cellStyle name="Input 10 2 14 6" xfId="25068" xr:uid="{00000000-0005-0000-0000-000013530000}"/>
    <cellStyle name="Input 10 2 14 7" xfId="25069" xr:uid="{00000000-0005-0000-0000-000014530000}"/>
    <cellStyle name="Input 10 2 15" xfId="25070" xr:uid="{00000000-0005-0000-0000-000015530000}"/>
    <cellStyle name="Input 10 2 15 2" xfId="25071" xr:uid="{00000000-0005-0000-0000-000016530000}"/>
    <cellStyle name="Input 10 2 15 2 2" xfId="25072" xr:uid="{00000000-0005-0000-0000-000017530000}"/>
    <cellStyle name="Input 10 2 15 2 3" xfId="25073" xr:uid="{00000000-0005-0000-0000-000018530000}"/>
    <cellStyle name="Input 10 2 15 3" xfId="25074" xr:uid="{00000000-0005-0000-0000-000019530000}"/>
    <cellStyle name="Input 10 2 15 3 2" xfId="25075" xr:uid="{00000000-0005-0000-0000-00001A530000}"/>
    <cellStyle name="Input 10 2 15 3 3" xfId="25076" xr:uid="{00000000-0005-0000-0000-00001B530000}"/>
    <cellStyle name="Input 10 2 15 4" xfId="25077" xr:uid="{00000000-0005-0000-0000-00001C530000}"/>
    <cellStyle name="Input 10 2 15 4 2" xfId="25078" xr:uid="{00000000-0005-0000-0000-00001D530000}"/>
    <cellStyle name="Input 10 2 15 4 3" xfId="25079" xr:uid="{00000000-0005-0000-0000-00001E530000}"/>
    <cellStyle name="Input 10 2 15 5" xfId="25080" xr:uid="{00000000-0005-0000-0000-00001F530000}"/>
    <cellStyle name="Input 10 2 15 5 2" xfId="25081" xr:uid="{00000000-0005-0000-0000-000020530000}"/>
    <cellStyle name="Input 10 2 15 5 3" xfId="25082" xr:uid="{00000000-0005-0000-0000-000021530000}"/>
    <cellStyle name="Input 10 2 15 6" xfId="25083" xr:uid="{00000000-0005-0000-0000-000022530000}"/>
    <cellStyle name="Input 10 2 15 7" xfId="25084" xr:uid="{00000000-0005-0000-0000-000023530000}"/>
    <cellStyle name="Input 10 2 16" xfId="25085" xr:uid="{00000000-0005-0000-0000-000024530000}"/>
    <cellStyle name="Input 10 2 16 2" xfId="25086" xr:uid="{00000000-0005-0000-0000-000025530000}"/>
    <cellStyle name="Input 10 2 16 2 2" xfId="25087" xr:uid="{00000000-0005-0000-0000-000026530000}"/>
    <cellStyle name="Input 10 2 16 2 3" xfId="25088" xr:uid="{00000000-0005-0000-0000-000027530000}"/>
    <cellStyle name="Input 10 2 16 3" xfId="25089" xr:uid="{00000000-0005-0000-0000-000028530000}"/>
    <cellStyle name="Input 10 2 16 3 2" xfId="25090" xr:uid="{00000000-0005-0000-0000-000029530000}"/>
    <cellStyle name="Input 10 2 16 3 3" xfId="25091" xr:uid="{00000000-0005-0000-0000-00002A530000}"/>
    <cellStyle name="Input 10 2 16 4" xfId="25092" xr:uid="{00000000-0005-0000-0000-00002B530000}"/>
    <cellStyle name="Input 10 2 16 4 2" xfId="25093" xr:uid="{00000000-0005-0000-0000-00002C530000}"/>
    <cellStyle name="Input 10 2 16 4 3" xfId="25094" xr:uid="{00000000-0005-0000-0000-00002D530000}"/>
    <cellStyle name="Input 10 2 16 5" xfId="25095" xr:uid="{00000000-0005-0000-0000-00002E530000}"/>
    <cellStyle name="Input 10 2 16 5 2" xfId="25096" xr:uid="{00000000-0005-0000-0000-00002F530000}"/>
    <cellStyle name="Input 10 2 16 5 3" xfId="25097" xr:uid="{00000000-0005-0000-0000-000030530000}"/>
    <cellStyle name="Input 10 2 16 6" xfId="25098" xr:uid="{00000000-0005-0000-0000-000031530000}"/>
    <cellStyle name="Input 10 2 16 7" xfId="25099" xr:uid="{00000000-0005-0000-0000-000032530000}"/>
    <cellStyle name="Input 10 2 17" xfId="25100" xr:uid="{00000000-0005-0000-0000-000033530000}"/>
    <cellStyle name="Input 10 2 17 2" xfId="25101" xr:uid="{00000000-0005-0000-0000-000034530000}"/>
    <cellStyle name="Input 10 2 17 2 2" xfId="25102" xr:uid="{00000000-0005-0000-0000-000035530000}"/>
    <cellStyle name="Input 10 2 17 2 3" xfId="25103" xr:uid="{00000000-0005-0000-0000-000036530000}"/>
    <cellStyle name="Input 10 2 17 3" xfId="25104" xr:uid="{00000000-0005-0000-0000-000037530000}"/>
    <cellStyle name="Input 10 2 17 3 2" xfId="25105" xr:uid="{00000000-0005-0000-0000-000038530000}"/>
    <cellStyle name="Input 10 2 17 3 3" xfId="25106" xr:uid="{00000000-0005-0000-0000-000039530000}"/>
    <cellStyle name="Input 10 2 17 4" xfId="25107" xr:uid="{00000000-0005-0000-0000-00003A530000}"/>
    <cellStyle name="Input 10 2 17 4 2" xfId="25108" xr:uid="{00000000-0005-0000-0000-00003B530000}"/>
    <cellStyle name="Input 10 2 17 4 3" xfId="25109" xr:uid="{00000000-0005-0000-0000-00003C530000}"/>
    <cellStyle name="Input 10 2 17 5" xfId="25110" xr:uid="{00000000-0005-0000-0000-00003D530000}"/>
    <cellStyle name="Input 10 2 17 5 2" xfId="25111" xr:uid="{00000000-0005-0000-0000-00003E530000}"/>
    <cellStyle name="Input 10 2 17 5 3" xfId="25112" xr:uid="{00000000-0005-0000-0000-00003F530000}"/>
    <cellStyle name="Input 10 2 17 6" xfId="25113" xr:uid="{00000000-0005-0000-0000-000040530000}"/>
    <cellStyle name="Input 10 2 17 7" xfId="25114" xr:uid="{00000000-0005-0000-0000-000041530000}"/>
    <cellStyle name="Input 10 2 18" xfId="25115" xr:uid="{00000000-0005-0000-0000-000042530000}"/>
    <cellStyle name="Input 10 2 18 2" xfId="25116" xr:uid="{00000000-0005-0000-0000-000043530000}"/>
    <cellStyle name="Input 10 2 18 2 2" xfId="25117" xr:uid="{00000000-0005-0000-0000-000044530000}"/>
    <cellStyle name="Input 10 2 18 2 3" xfId="25118" xr:uid="{00000000-0005-0000-0000-000045530000}"/>
    <cellStyle name="Input 10 2 18 3" xfId="25119" xr:uid="{00000000-0005-0000-0000-000046530000}"/>
    <cellStyle name="Input 10 2 18 3 2" xfId="25120" xr:uid="{00000000-0005-0000-0000-000047530000}"/>
    <cellStyle name="Input 10 2 18 3 3" xfId="25121" xr:uid="{00000000-0005-0000-0000-000048530000}"/>
    <cellStyle name="Input 10 2 18 4" xfId="25122" xr:uid="{00000000-0005-0000-0000-000049530000}"/>
    <cellStyle name="Input 10 2 18 4 2" xfId="25123" xr:uid="{00000000-0005-0000-0000-00004A530000}"/>
    <cellStyle name="Input 10 2 18 4 3" xfId="25124" xr:uid="{00000000-0005-0000-0000-00004B530000}"/>
    <cellStyle name="Input 10 2 18 5" xfId="25125" xr:uid="{00000000-0005-0000-0000-00004C530000}"/>
    <cellStyle name="Input 10 2 18 5 2" xfId="25126" xr:uid="{00000000-0005-0000-0000-00004D530000}"/>
    <cellStyle name="Input 10 2 18 5 3" xfId="25127" xr:uid="{00000000-0005-0000-0000-00004E530000}"/>
    <cellStyle name="Input 10 2 18 6" xfId="25128" xr:uid="{00000000-0005-0000-0000-00004F530000}"/>
    <cellStyle name="Input 10 2 18 7" xfId="25129" xr:uid="{00000000-0005-0000-0000-000050530000}"/>
    <cellStyle name="Input 10 2 19" xfId="25130" xr:uid="{00000000-0005-0000-0000-000051530000}"/>
    <cellStyle name="Input 10 2 19 2" xfId="25131" xr:uid="{00000000-0005-0000-0000-000052530000}"/>
    <cellStyle name="Input 10 2 19 3" xfId="25132" xr:uid="{00000000-0005-0000-0000-000053530000}"/>
    <cellStyle name="Input 10 2 2" xfId="25133" xr:uid="{00000000-0005-0000-0000-000054530000}"/>
    <cellStyle name="Input 10 2 2 10" xfId="25134" xr:uid="{00000000-0005-0000-0000-000055530000}"/>
    <cellStyle name="Input 10 2 2 11" xfId="25135" xr:uid="{00000000-0005-0000-0000-000056530000}"/>
    <cellStyle name="Input 10 2 2 2" xfId="25136" xr:uid="{00000000-0005-0000-0000-000057530000}"/>
    <cellStyle name="Input 10 2 2 2 2" xfId="25137" xr:uid="{00000000-0005-0000-0000-000058530000}"/>
    <cellStyle name="Input 10 2 2 2 3" xfId="25138" xr:uid="{00000000-0005-0000-0000-000059530000}"/>
    <cellStyle name="Input 10 2 2 2 4" xfId="25139" xr:uid="{00000000-0005-0000-0000-00005A530000}"/>
    <cellStyle name="Input 10 2 2 3" xfId="25140" xr:uid="{00000000-0005-0000-0000-00005B530000}"/>
    <cellStyle name="Input 10 2 2 3 2" xfId="25141" xr:uid="{00000000-0005-0000-0000-00005C530000}"/>
    <cellStyle name="Input 10 2 2 3 3" xfId="25142" xr:uid="{00000000-0005-0000-0000-00005D530000}"/>
    <cellStyle name="Input 10 2 2 3 4" xfId="25143" xr:uid="{00000000-0005-0000-0000-00005E530000}"/>
    <cellStyle name="Input 10 2 2 4" xfId="25144" xr:uid="{00000000-0005-0000-0000-00005F530000}"/>
    <cellStyle name="Input 10 2 2 4 2" xfId="25145" xr:uid="{00000000-0005-0000-0000-000060530000}"/>
    <cellStyle name="Input 10 2 2 4 3" xfId="25146" xr:uid="{00000000-0005-0000-0000-000061530000}"/>
    <cellStyle name="Input 10 2 2 4 4" xfId="25147" xr:uid="{00000000-0005-0000-0000-000062530000}"/>
    <cellStyle name="Input 10 2 2 5" xfId="25148" xr:uid="{00000000-0005-0000-0000-000063530000}"/>
    <cellStyle name="Input 10 2 2 5 2" xfId="25149" xr:uid="{00000000-0005-0000-0000-000064530000}"/>
    <cellStyle name="Input 10 2 2 5 3" xfId="25150" xr:uid="{00000000-0005-0000-0000-000065530000}"/>
    <cellStyle name="Input 10 2 2 6" xfId="25151" xr:uid="{00000000-0005-0000-0000-000066530000}"/>
    <cellStyle name="Input 10 2 2 6 2" xfId="25152" xr:uid="{00000000-0005-0000-0000-000067530000}"/>
    <cellStyle name="Input 10 2 2 6 3" xfId="25153" xr:uid="{00000000-0005-0000-0000-000068530000}"/>
    <cellStyle name="Input 10 2 2 7" xfId="25154" xr:uid="{00000000-0005-0000-0000-000069530000}"/>
    <cellStyle name="Input 10 2 2 7 2" xfId="25155" xr:uid="{00000000-0005-0000-0000-00006A530000}"/>
    <cellStyle name="Input 10 2 2 7 3" xfId="25156" xr:uid="{00000000-0005-0000-0000-00006B530000}"/>
    <cellStyle name="Input 10 2 2 8" xfId="25157" xr:uid="{00000000-0005-0000-0000-00006C530000}"/>
    <cellStyle name="Input 10 2 2 9" xfId="25158" xr:uid="{00000000-0005-0000-0000-00006D530000}"/>
    <cellStyle name="Input 10 2 20" xfId="25159" xr:uid="{00000000-0005-0000-0000-00006E530000}"/>
    <cellStyle name="Input 10 2 20 2" xfId="25160" xr:uid="{00000000-0005-0000-0000-00006F530000}"/>
    <cellStyle name="Input 10 2 20 3" xfId="25161" xr:uid="{00000000-0005-0000-0000-000070530000}"/>
    <cellStyle name="Input 10 2 21" xfId="25162" xr:uid="{00000000-0005-0000-0000-000071530000}"/>
    <cellStyle name="Input 10 2 21 2" xfId="25163" xr:uid="{00000000-0005-0000-0000-000072530000}"/>
    <cellStyle name="Input 10 2 21 3" xfId="25164" xr:uid="{00000000-0005-0000-0000-000073530000}"/>
    <cellStyle name="Input 10 2 22" xfId="25165" xr:uid="{00000000-0005-0000-0000-000074530000}"/>
    <cellStyle name="Input 10 2 3" xfId="25166" xr:uid="{00000000-0005-0000-0000-000075530000}"/>
    <cellStyle name="Input 10 2 3 2" xfId="25167" xr:uid="{00000000-0005-0000-0000-000076530000}"/>
    <cellStyle name="Input 10 2 3 2 2" xfId="25168" xr:uid="{00000000-0005-0000-0000-000077530000}"/>
    <cellStyle name="Input 10 2 3 2 3" xfId="25169" xr:uid="{00000000-0005-0000-0000-000078530000}"/>
    <cellStyle name="Input 10 2 3 3" xfId="25170" xr:uid="{00000000-0005-0000-0000-000079530000}"/>
    <cellStyle name="Input 10 2 3 3 2" xfId="25171" xr:uid="{00000000-0005-0000-0000-00007A530000}"/>
    <cellStyle name="Input 10 2 3 3 3" xfId="25172" xr:uid="{00000000-0005-0000-0000-00007B530000}"/>
    <cellStyle name="Input 10 2 3 4" xfId="25173" xr:uid="{00000000-0005-0000-0000-00007C530000}"/>
    <cellStyle name="Input 10 2 3 4 2" xfId="25174" xr:uid="{00000000-0005-0000-0000-00007D530000}"/>
    <cellStyle name="Input 10 2 3 4 3" xfId="25175" xr:uid="{00000000-0005-0000-0000-00007E530000}"/>
    <cellStyle name="Input 10 2 3 5" xfId="25176" xr:uid="{00000000-0005-0000-0000-00007F530000}"/>
    <cellStyle name="Input 10 2 3 5 2" xfId="25177" xr:uid="{00000000-0005-0000-0000-000080530000}"/>
    <cellStyle name="Input 10 2 3 5 3" xfId="25178" xr:uid="{00000000-0005-0000-0000-000081530000}"/>
    <cellStyle name="Input 10 2 3 6" xfId="25179" xr:uid="{00000000-0005-0000-0000-000082530000}"/>
    <cellStyle name="Input 10 2 3 7" xfId="25180" xr:uid="{00000000-0005-0000-0000-000083530000}"/>
    <cellStyle name="Input 10 2 4" xfId="25181" xr:uid="{00000000-0005-0000-0000-000084530000}"/>
    <cellStyle name="Input 10 2 4 2" xfId="25182" xr:uid="{00000000-0005-0000-0000-000085530000}"/>
    <cellStyle name="Input 10 2 4 2 2" xfId="25183" xr:uid="{00000000-0005-0000-0000-000086530000}"/>
    <cellStyle name="Input 10 2 4 2 3" xfId="25184" xr:uid="{00000000-0005-0000-0000-000087530000}"/>
    <cellStyle name="Input 10 2 4 3" xfId="25185" xr:uid="{00000000-0005-0000-0000-000088530000}"/>
    <cellStyle name="Input 10 2 4 3 2" xfId="25186" xr:uid="{00000000-0005-0000-0000-000089530000}"/>
    <cellStyle name="Input 10 2 4 3 3" xfId="25187" xr:uid="{00000000-0005-0000-0000-00008A530000}"/>
    <cellStyle name="Input 10 2 4 4" xfId="25188" xr:uid="{00000000-0005-0000-0000-00008B530000}"/>
    <cellStyle name="Input 10 2 4 4 2" xfId="25189" xr:uid="{00000000-0005-0000-0000-00008C530000}"/>
    <cellStyle name="Input 10 2 4 4 3" xfId="25190" xr:uid="{00000000-0005-0000-0000-00008D530000}"/>
    <cellStyle name="Input 10 2 4 5" xfId="25191" xr:uid="{00000000-0005-0000-0000-00008E530000}"/>
    <cellStyle name="Input 10 2 4 5 2" xfId="25192" xr:uid="{00000000-0005-0000-0000-00008F530000}"/>
    <cellStyle name="Input 10 2 4 5 3" xfId="25193" xr:uid="{00000000-0005-0000-0000-000090530000}"/>
    <cellStyle name="Input 10 2 4 6" xfId="25194" xr:uid="{00000000-0005-0000-0000-000091530000}"/>
    <cellStyle name="Input 10 2 4 7" xfId="25195" xr:uid="{00000000-0005-0000-0000-000092530000}"/>
    <cellStyle name="Input 10 2 5" xfId="25196" xr:uid="{00000000-0005-0000-0000-000093530000}"/>
    <cellStyle name="Input 10 2 5 2" xfId="25197" xr:uid="{00000000-0005-0000-0000-000094530000}"/>
    <cellStyle name="Input 10 2 5 2 2" xfId="25198" xr:uid="{00000000-0005-0000-0000-000095530000}"/>
    <cellStyle name="Input 10 2 5 2 3" xfId="25199" xr:uid="{00000000-0005-0000-0000-000096530000}"/>
    <cellStyle name="Input 10 2 5 3" xfId="25200" xr:uid="{00000000-0005-0000-0000-000097530000}"/>
    <cellStyle name="Input 10 2 5 3 2" xfId="25201" xr:uid="{00000000-0005-0000-0000-000098530000}"/>
    <cellStyle name="Input 10 2 5 3 3" xfId="25202" xr:uid="{00000000-0005-0000-0000-000099530000}"/>
    <cellStyle name="Input 10 2 5 4" xfId="25203" xr:uid="{00000000-0005-0000-0000-00009A530000}"/>
    <cellStyle name="Input 10 2 5 4 2" xfId="25204" xr:uid="{00000000-0005-0000-0000-00009B530000}"/>
    <cellStyle name="Input 10 2 5 4 3" xfId="25205" xr:uid="{00000000-0005-0000-0000-00009C530000}"/>
    <cellStyle name="Input 10 2 5 5" xfId="25206" xr:uid="{00000000-0005-0000-0000-00009D530000}"/>
    <cellStyle name="Input 10 2 5 5 2" xfId="25207" xr:uid="{00000000-0005-0000-0000-00009E530000}"/>
    <cellStyle name="Input 10 2 5 5 3" xfId="25208" xr:uid="{00000000-0005-0000-0000-00009F530000}"/>
    <cellStyle name="Input 10 2 5 6" xfId="25209" xr:uid="{00000000-0005-0000-0000-0000A0530000}"/>
    <cellStyle name="Input 10 2 5 7" xfId="25210" xr:uid="{00000000-0005-0000-0000-0000A1530000}"/>
    <cellStyle name="Input 10 2 6" xfId="25211" xr:uid="{00000000-0005-0000-0000-0000A2530000}"/>
    <cellStyle name="Input 10 2 6 2" xfId="25212" xr:uid="{00000000-0005-0000-0000-0000A3530000}"/>
    <cellStyle name="Input 10 2 6 2 2" xfId="25213" xr:uid="{00000000-0005-0000-0000-0000A4530000}"/>
    <cellStyle name="Input 10 2 6 2 3" xfId="25214" xr:uid="{00000000-0005-0000-0000-0000A5530000}"/>
    <cellStyle name="Input 10 2 6 3" xfId="25215" xr:uid="{00000000-0005-0000-0000-0000A6530000}"/>
    <cellStyle name="Input 10 2 6 3 2" xfId="25216" xr:uid="{00000000-0005-0000-0000-0000A7530000}"/>
    <cellStyle name="Input 10 2 6 3 3" xfId="25217" xr:uid="{00000000-0005-0000-0000-0000A8530000}"/>
    <cellStyle name="Input 10 2 6 4" xfId="25218" xr:uid="{00000000-0005-0000-0000-0000A9530000}"/>
    <cellStyle name="Input 10 2 6 4 2" xfId="25219" xr:uid="{00000000-0005-0000-0000-0000AA530000}"/>
    <cellStyle name="Input 10 2 6 4 3" xfId="25220" xr:uid="{00000000-0005-0000-0000-0000AB530000}"/>
    <cellStyle name="Input 10 2 6 5" xfId="25221" xr:uid="{00000000-0005-0000-0000-0000AC530000}"/>
    <cellStyle name="Input 10 2 6 5 2" xfId="25222" xr:uid="{00000000-0005-0000-0000-0000AD530000}"/>
    <cellStyle name="Input 10 2 6 5 3" xfId="25223" xr:uid="{00000000-0005-0000-0000-0000AE530000}"/>
    <cellStyle name="Input 10 2 6 6" xfId="25224" xr:uid="{00000000-0005-0000-0000-0000AF530000}"/>
    <cellStyle name="Input 10 2 6 7" xfId="25225" xr:uid="{00000000-0005-0000-0000-0000B0530000}"/>
    <cellStyle name="Input 10 2 7" xfId="25226" xr:uid="{00000000-0005-0000-0000-0000B1530000}"/>
    <cellStyle name="Input 10 2 7 2" xfId="25227" xr:uid="{00000000-0005-0000-0000-0000B2530000}"/>
    <cellStyle name="Input 10 2 7 2 2" xfId="25228" xr:uid="{00000000-0005-0000-0000-0000B3530000}"/>
    <cellStyle name="Input 10 2 7 2 3" xfId="25229" xr:uid="{00000000-0005-0000-0000-0000B4530000}"/>
    <cellStyle name="Input 10 2 7 3" xfId="25230" xr:uid="{00000000-0005-0000-0000-0000B5530000}"/>
    <cellStyle name="Input 10 2 7 3 2" xfId="25231" xr:uid="{00000000-0005-0000-0000-0000B6530000}"/>
    <cellStyle name="Input 10 2 7 3 3" xfId="25232" xr:uid="{00000000-0005-0000-0000-0000B7530000}"/>
    <cellStyle name="Input 10 2 7 4" xfId="25233" xr:uid="{00000000-0005-0000-0000-0000B8530000}"/>
    <cellStyle name="Input 10 2 7 4 2" xfId="25234" xr:uid="{00000000-0005-0000-0000-0000B9530000}"/>
    <cellStyle name="Input 10 2 7 4 3" xfId="25235" xr:uid="{00000000-0005-0000-0000-0000BA530000}"/>
    <cellStyle name="Input 10 2 7 5" xfId="25236" xr:uid="{00000000-0005-0000-0000-0000BB530000}"/>
    <cellStyle name="Input 10 2 7 5 2" xfId="25237" xr:uid="{00000000-0005-0000-0000-0000BC530000}"/>
    <cellStyle name="Input 10 2 7 5 3" xfId="25238" xr:uid="{00000000-0005-0000-0000-0000BD530000}"/>
    <cellStyle name="Input 10 2 7 6" xfId="25239" xr:uid="{00000000-0005-0000-0000-0000BE530000}"/>
    <cellStyle name="Input 10 2 7 7" xfId="25240" xr:uid="{00000000-0005-0000-0000-0000BF530000}"/>
    <cellStyle name="Input 10 2 8" xfId="25241" xr:uid="{00000000-0005-0000-0000-0000C0530000}"/>
    <cellStyle name="Input 10 2 8 2" xfId="25242" xr:uid="{00000000-0005-0000-0000-0000C1530000}"/>
    <cellStyle name="Input 10 2 8 2 2" xfId="25243" xr:uid="{00000000-0005-0000-0000-0000C2530000}"/>
    <cellStyle name="Input 10 2 8 2 3" xfId="25244" xr:uid="{00000000-0005-0000-0000-0000C3530000}"/>
    <cellStyle name="Input 10 2 8 3" xfId="25245" xr:uid="{00000000-0005-0000-0000-0000C4530000}"/>
    <cellStyle name="Input 10 2 8 3 2" xfId="25246" xr:uid="{00000000-0005-0000-0000-0000C5530000}"/>
    <cellStyle name="Input 10 2 8 3 3" xfId="25247" xr:uid="{00000000-0005-0000-0000-0000C6530000}"/>
    <cellStyle name="Input 10 2 8 4" xfId="25248" xr:uid="{00000000-0005-0000-0000-0000C7530000}"/>
    <cellStyle name="Input 10 2 8 4 2" xfId="25249" xr:uid="{00000000-0005-0000-0000-0000C8530000}"/>
    <cellStyle name="Input 10 2 8 4 3" xfId="25250" xr:uid="{00000000-0005-0000-0000-0000C9530000}"/>
    <cellStyle name="Input 10 2 8 5" xfId="25251" xr:uid="{00000000-0005-0000-0000-0000CA530000}"/>
    <cellStyle name="Input 10 2 8 5 2" xfId="25252" xr:uid="{00000000-0005-0000-0000-0000CB530000}"/>
    <cellStyle name="Input 10 2 8 5 3" xfId="25253" xr:uid="{00000000-0005-0000-0000-0000CC530000}"/>
    <cellStyle name="Input 10 2 8 6" xfId="25254" xr:uid="{00000000-0005-0000-0000-0000CD530000}"/>
    <cellStyle name="Input 10 2 8 7" xfId="25255" xr:uid="{00000000-0005-0000-0000-0000CE530000}"/>
    <cellStyle name="Input 10 2 9" xfId="25256" xr:uid="{00000000-0005-0000-0000-0000CF530000}"/>
    <cellStyle name="Input 10 2 9 2" xfId="25257" xr:uid="{00000000-0005-0000-0000-0000D0530000}"/>
    <cellStyle name="Input 10 2 9 2 2" xfId="25258" xr:uid="{00000000-0005-0000-0000-0000D1530000}"/>
    <cellStyle name="Input 10 2 9 2 3" xfId="25259" xr:uid="{00000000-0005-0000-0000-0000D2530000}"/>
    <cellStyle name="Input 10 2 9 3" xfId="25260" xr:uid="{00000000-0005-0000-0000-0000D3530000}"/>
    <cellStyle name="Input 10 2 9 3 2" xfId="25261" xr:uid="{00000000-0005-0000-0000-0000D4530000}"/>
    <cellStyle name="Input 10 2 9 3 3" xfId="25262" xr:uid="{00000000-0005-0000-0000-0000D5530000}"/>
    <cellStyle name="Input 10 2 9 4" xfId="25263" xr:uid="{00000000-0005-0000-0000-0000D6530000}"/>
    <cellStyle name="Input 10 2 9 4 2" xfId="25264" xr:uid="{00000000-0005-0000-0000-0000D7530000}"/>
    <cellStyle name="Input 10 2 9 4 3" xfId="25265" xr:uid="{00000000-0005-0000-0000-0000D8530000}"/>
    <cellStyle name="Input 10 2 9 5" xfId="25266" xr:uid="{00000000-0005-0000-0000-0000D9530000}"/>
    <cellStyle name="Input 10 2 9 5 2" xfId="25267" xr:uid="{00000000-0005-0000-0000-0000DA530000}"/>
    <cellStyle name="Input 10 2 9 5 3" xfId="25268" xr:uid="{00000000-0005-0000-0000-0000DB530000}"/>
    <cellStyle name="Input 10 2 9 6" xfId="25269" xr:uid="{00000000-0005-0000-0000-0000DC530000}"/>
    <cellStyle name="Input 10 2 9 7" xfId="25270" xr:uid="{00000000-0005-0000-0000-0000DD530000}"/>
    <cellStyle name="Input 10 3" xfId="25271" xr:uid="{00000000-0005-0000-0000-0000DE530000}"/>
    <cellStyle name="Input 10 3 10" xfId="25272" xr:uid="{00000000-0005-0000-0000-0000DF530000}"/>
    <cellStyle name="Input 10 3 11" xfId="25273" xr:uid="{00000000-0005-0000-0000-0000E0530000}"/>
    <cellStyle name="Input 10 3 12" xfId="25274" xr:uid="{00000000-0005-0000-0000-0000E1530000}"/>
    <cellStyle name="Input 10 3 13" xfId="25275" xr:uid="{00000000-0005-0000-0000-0000E2530000}"/>
    <cellStyle name="Input 10 3 2" xfId="25276" xr:uid="{00000000-0005-0000-0000-0000E3530000}"/>
    <cellStyle name="Input 10 3 2 2" xfId="25277" xr:uid="{00000000-0005-0000-0000-0000E4530000}"/>
    <cellStyle name="Input 10 3 2 3" xfId="25278" xr:uid="{00000000-0005-0000-0000-0000E5530000}"/>
    <cellStyle name="Input 10 3 2 4" xfId="25279" xr:uid="{00000000-0005-0000-0000-0000E6530000}"/>
    <cellStyle name="Input 10 3 3" xfId="25280" xr:uid="{00000000-0005-0000-0000-0000E7530000}"/>
    <cellStyle name="Input 10 3 3 2" xfId="25281" xr:uid="{00000000-0005-0000-0000-0000E8530000}"/>
    <cellStyle name="Input 10 3 3 3" xfId="25282" xr:uid="{00000000-0005-0000-0000-0000E9530000}"/>
    <cellStyle name="Input 10 3 3 4" xfId="25283" xr:uid="{00000000-0005-0000-0000-0000EA530000}"/>
    <cellStyle name="Input 10 3 4" xfId="25284" xr:uid="{00000000-0005-0000-0000-0000EB530000}"/>
    <cellStyle name="Input 10 3 4 2" xfId="25285" xr:uid="{00000000-0005-0000-0000-0000EC530000}"/>
    <cellStyle name="Input 10 3 4 3" xfId="25286" xr:uid="{00000000-0005-0000-0000-0000ED530000}"/>
    <cellStyle name="Input 10 3 4 4" xfId="25287" xr:uid="{00000000-0005-0000-0000-0000EE530000}"/>
    <cellStyle name="Input 10 3 5" xfId="25288" xr:uid="{00000000-0005-0000-0000-0000EF530000}"/>
    <cellStyle name="Input 10 3 5 2" xfId="25289" xr:uid="{00000000-0005-0000-0000-0000F0530000}"/>
    <cellStyle name="Input 10 3 5 3" xfId="25290" xr:uid="{00000000-0005-0000-0000-0000F1530000}"/>
    <cellStyle name="Input 10 3 5 4" xfId="25291" xr:uid="{00000000-0005-0000-0000-0000F2530000}"/>
    <cellStyle name="Input 10 3 6" xfId="25292" xr:uid="{00000000-0005-0000-0000-0000F3530000}"/>
    <cellStyle name="Input 10 3 6 2" xfId="25293" xr:uid="{00000000-0005-0000-0000-0000F4530000}"/>
    <cellStyle name="Input 10 3 6 3" xfId="25294" xr:uid="{00000000-0005-0000-0000-0000F5530000}"/>
    <cellStyle name="Input 10 3 7" xfId="25295" xr:uid="{00000000-0005-0000-0000-0000F6530000}"/>
    <cellStyle name="Input 10 3 7 2" xfId="25296" xr:uid="{00000000-0005-0000-0000-0000F7530000}"/>
    <cellStyle name="Input 10 3 7 3" xfId="25297" xr:uid="{00000000-0005-0000-0000-0000F8530000}"/>
    <cellStyle name="Input 10 3 8" xfId="25298" xr:uid="{00000000-0005-0000-0000-0000F9530000}"/>
    <cellStyle name="Input 10 3 9" xfId="25299" xr:uid="{00000000-0005-0000-0000-0000FA530000}"/>
    <cellStyle name="Input 10 4" xfId="25300" xr:uid="{00000000-0005-0000-0000-0000FB530000}"/>
    <cellStyle name="Input 10 4 10" xfId="25301" xr:uid="{00000000-0005-0000-0000-0000FC530000}"/>
    <cellStyle name="Input 10 4 11" xfId="25302" xr:uid="{00000000-0005-0000-0000-0000FD530000}"/>
    <cellStyle name="Input 10 4 2" xfId="25303" xr:uid="{00000000-0005-0000-0000-0000FE530000}"/>
    <cellStyle name="Input 10 4 2 2" xfId="25304" xr:uid="{00000000-0005-0000-0000-0000FF530000}"/>
    <cellStyle name="Input 10 4 2 3" xfId="25305" xr:uid="{00000000-0005-0000-0000-000000540000}"/>
    <cellStyle name="Input 10 4 2 4" xfId="25306" xr:uid="{00000000-0005-0000-0000-000001540000}"/>
    <cellStyle name="Input 10 4 3" xfId="25307" xr:uid="{00000000-0005-0000-0000-000002540000}"/>
    <cellStyle name="Input 10 4 3 2" xfId="25308" xr:uid="{00000000-0005-0000-0000-000003540000}"/>
    <cellStyle name="Input 10 4 3 3" xfId="25309" xr:uid="{00000000-0005-0000-0000-000004540000}"/>
    <cellStyle name="Input 10 4 3 4" xfId="25310" xr:uid="{00000000-0005-0000-0000-000005540000}"/>
    <cellStyle name="Input 10 4 4" xfId="25311" xr:uid="{00000000-0005-0000-0000-000006540000}"/>
    <cellStyle name="Input 10 4 4 2" xfId="25312" xr:uid="{00000000-0005-0000-0000-000007540000}"/>
    <cellStyle name="Input 10 4 4 3" xfId="25313" xr:uid="{00000000-0005-0000-0000-000008540000}"/>
    <cellStyle name="Input 10 4 4 4" xfId="25314" xr:uid="{00000000-0005-0000-0000-000009540000}"/>
    <cellStyle name="Input 10 4 5" xfId="25315" xr:uid="{00000000-0005-0000-0000-00000A540000}"/>
    <cellStyle name="Input 10 4 5 2" xfId="25316" xr:uid="{00000000-0005-0000-0000-00000B540000}"/>
    <cellStyle name="Input 10 4 5 3" xfId="25317" xr:uid="{00000000-0005-0000-0000-00000C540000}"/>
    <cellStyle name="Input 10 4 6" xfId="25318" xr:uid="{00000000-0005-0000-0000-00000D540000}"/>
    <cellStyle name="Input 10 4 6 2" xfId="25319" xr:uid="{00000000-0005-0000-0000-00000E540000}"/>
    <cellStyle name="Input 10 4 6 3" xfId="25320" xr:uid="{00000000-0005-0000-0000-00000F540000}"/>
    <cellStyle name="Input 10 4 7" xfId="25321" xr:uid="{00000000-0005-0000-0000-000010540000}"/>
    <cellStyle name="Input 10 4 7 2" xfId="25322" xr:uid="{00000000-0005-0000-0000-000011540000}"/>
    <cellStyle name="Input 10 4 7 3" xfId="25323" xr:uid="{00000000-0005-0000-0000-000012540000}"/>
    <cellStyle name="Input 10 4 8" xfId="25324" xr:uid="{00000000-0005-0000-0000-000013540000}"/>
    <cellStyle name="Input 10 4 8 2" xfId="25325" xr:uid="{00000000-0005-0000-0000-000014540000}"/>
    <cellStyle name="Input 10 4 8 3" xfId="25326" xr:uid="{00000000-0005-0000-0000-000015540000}"/>
    <cellStyle name="Input 10 4 9" xfId="25327" xr:uid="{00000000-0005-0000-0000-000016540000}"/>
    <cellStyle name="Input 10 5" xfId="25328" xr:uid="{00000000-0005-0000-0000-000017540000}"/>
    <cellStyle name="Input 10 5 2" xfId="25329" xr:uid="{00000000-0005-0000-0000-000018540000}"/>
    <cellStyle name="Input 10 5 2 2" xfId="25330" xr:uid="{00000000-0005-0000-0000-000019540000}"/>
    <cellStyle name="Input 10 5 2 3" xfId="25331" xr:uid="{00000000-0005-0000-0000-00001A540000}"/>
    <cellStyle name="Input 10 5 3" xfId="25332" xr:uid="{00000000-0005-0000-0000-00001B540000}"/>
    <cellStyle name="Input 10 5 3 2" xfId="25333" xr:uid="{00000000-0005-0000-0000-00001C540000}"/>
    <cellStyle name="Input 10 5 3 3" xfId="25334" xr:uid="{00000000-0005-0000-0000-00001D540000}"/>
    <cellStyle name="Input 10 5 4" xfId="25335" xr:uid="{00000000-0005-0000-0000-00001E540000}"/>
    <cellStyle name="Input 10 5 4 2" xfId="25336" xr:uid="{00000000-0005-0000-0000-00001F540000}"/>
    <cellStyle name="Input 10 5 4 3" xfId="25337" xr:uid="{00000000-0005-0000-0000-000020540000}"/>
    <cellStyle name="Input 10 5 5" xfId="25338" xr:uid="{00000000-0005-0000-0000-000021540000}"/>
    <cellStyle name="Input 10 5 5 2" xfId="25339" xr:uid="{00000000-0005-0000-0000-000022540000}"/>
    <cellStyle name="Input 10 5 5 3" xfId="25340" xr:uid="{00000000-0005-0000-0000-000023540000}"/>
    <cellStyle name="Input 10 5 6" xfId="25341" xr:uid="{00000000-0005-0000-0000-000024540000}"/>
    <cellStyle name="Input 10 5 7" xfId="25342" xr:uid="{00000000-0005-0000-0000-000025540000}"/>
    <cellStyle name="Input 10 5 8" xfId="25343" xr:uid="{00000000-0005-0000-0000-000026540000}"/>
    <cellStyle name="Input 10 6" xfId="25344" xr:uid="{00000000-0005-0000-0000-000027540000}"/>
    <cellStyle name="Input 10 6 2" xfId="25345" xr:uid="{00000000-0005-0000-0000-000028540000}"/>
    <cellStyle name="Input 10 6 3" xfId="25346" xr:uid="{00000000-0005-0000-0000-000029540000}"/>
    <cellStyle name="Input 10 6 4" xfId="25347" xr:uid="{00000000-0005-0000-0000-00002A540000}"/>
    <cellStyle name="Input 10 7" xfId="25348" xr:uid="{00000000-0005-0000-0000-00002B540000}"/>
    <cellStyle name="Input 10 7 2" xfId="25349" xr:uid="{00000000-0005-0000-0000-00002C540000}"/>
    <cellStyle name="Input 10 7 3" xfId="25350" xr:uid="{00000000-0005-0000-0000-00002D540000}"/>
    <cellStyle name="Input 10 8" xfId="25351" xr:uid="{00000000-0005-0000-0000-00002E540000}"/>
    <cellStyle name="Input 10 8 2" xfId="25352" xr:uid="{00000000-0005-0000-0000-00002F540000}"/>
    <cellStyle name="Input 10 8 3" xfId="25353" xr:uid="{00000000-0005-0000-0000-000030540000}"/>
    <cellStyle name="Input 10 9" xfId="25354" xr:uid="{00000000-0005-0000-0000-000031540000}"/>
    <cellStyle name="Input 11" xfId="3493" xr:uid="{00000000-0005-0000-0000-000032540000}"/>
    <cellStyle name="Input 11 10" xfId="25355" xr:uid="{00000000-0005-0000-0000-000033540000}"/>
    <cellStyle name="Input 11 10 2" xfId="25356" xr:uid="{00000000-0005-0000-0000-000034540000}"/>
    <cellStyle name="Input 11 10 2 2" xfId="25357" xr:uid="{00000000-0005-0000-0000-000035540000}"/>
    <cellStyle name="Input 11 10 2 3" xfId="25358" xr:uid="{00000000-0005-0000-0000-000036540000}"/>
    <cellStyle name="Input 11 10 3" xfId="25359" xr:uid="{00000000-0005-0000-0000-000037540000}"/>
    <cellStyle name="Input 11 10 3 2" xfId="25360" xr:uid="{00000000-0005-0000-0000-000038540000}"/>
    <cellStyle name="Input 11 10 3 3" xfId="25361" xr:uid="{00000000-0005-0000-0000-000039540000}"/>
    <cellStyle name="Input 11 10 4" xfId="25362" xr:uid="{00000000-0005-0000-0000-00003A540000}"/>
    <cellStyle name="Input 11 10 4 2" xfId="25363" xr:uid="{00000000-0005-0000-0000-00003B540000}"/>
    <cellStyle name="Input 11 10 4 3" xfId="25364" xr:uid="{00000000-0005-0000-0000-00003C540000}"/>
    <cellStyle name="Input 11 10 5" xfId="25365" xr:uid="{00000000-0005-0000-0000-00003D540000}"/>
    <cellStyle name="Input 11 10 5 2" xfId="25366" xr:uid="{00000000-0005-0000-0000-00003E540000}"/>
    <cellStyle name="Input 11 10 5 3" xfId="25367" xr:uid="{00000000-0005-0000-0000-00003F540000}"/>
    <cellStyle name="Input 11 10 6" xfId="25368" xr:uid="{00000000-0005-0000-0000-000040540000}"/>
    <cellStyle name="Input 11 10 7" xfId="25369" xr:uid="{00000000-0005-0000-0000-000041540000}"/>
    <cellStyle name="Input 11 11" xfId="25370" xr:uid="{00000000-0005-0000-0000-000042540000}"/>
    <cellStyle name="Input 11 11 2" xfId="25371" xr:uid="{00000000-0005-0000-0000-000043540000}"/>
    <cellStyle name="Input 11 11 2 2" xfId="25372" xr:uid="{00000000-0005-0000-0000-000044540000}"/>
    <cellStyle name="Input 11 11 2 3" xfId="25373" xr:uid="{00000000-0005-0000-0000-000045540000}"/>
    <cellStyle name="Input 11 11 3" xfId="25374" xr:uid="{00000000-0005-0000-0000-000046540000}"/>
    <cellStyle name="Input 11 11 3 2" xfId="25375" xr:uid="{00000000-0005-0000-0000-000047540000}"/>
    <cellStyle name="Input 11 11 3 3" xfId="25376" xr:uid="{00000000-0005-0000-0000-000048540000}"/>
    <cellStyle name="Input 11 11 4" xfId="25377" xr:uid="{00000000-0005-0000-0000-000049540000}"/>
    <cellStyle name="Input 11 11 4 2" xfId="25378" xr:uid="{00000000-0005-0000-0000-00004A540000}"/>
    <cellStyle name="Input 11 11 4 3" xfId="25379" xr:uid="{00000000-0005-0000-0000-00004B540000}"/>
    <cellStyle name="Input 11 11 5" xfId="25380" xr:uid="{00000000-0005-0000-0000-00004C540000}"/>
    <cellStyle name="Input 11 11 5 2" xfId="25381" xr:uid="{00000000-0005-0000-0000-00004D540000}"/>
    <cellStyle name="Input 11 11 5 3" xfId="25382" xr:uid="{00000000-0005-0000-0000-00004E540000}"/>
    <cellStyle name="Input 11 11 6" xfId="25383" xr:uid="{00000000-0005-0000-0000-00004F540000}"/>
    <cellStyle name="Input 11 11 7" xfId="25384" xr:uid="{00000000-0005-0000-0000-000050540000}"/>
    <cellStyle name="Input 11 12" xfId="25385" xr:uid="{00000000-0005-0000-0000-000051540000}"/>
    <cellStyle name="Input 11 12 2" xfId="25386" xr:uid="{00000000-0005-0000-0000-000052540000}"/>
    <cellStyle name="Input 11 12 2 2" xfId="25387" xr:uid="{00000000-0005-0000-0000-000053540000}"/>
    <cellStyle name="Input 11 12 2 3" xfId="25388" xr:uid="{00000000-0005-0000-0000-000054540000}"/>
    <cellStyle name="Input 11 12 3" xfId="25389" xr:uid="{00000000-0005-0000-0000-000055540000}"/>
    <cellStyle name="Input 11 12 3 2" xfId="25390" xr:uid="{00000000-0005-0000-0000-000056540000}"/>
    <cellStyle name="Input 11 12 3 3" xfId="25391" xr:uid="{00000000-0005-0000-0000-000057540000}"/>
    <cellStyle name="Input 11 12 4" xfId="25392" xr:uid="{00000000-0005-0000-0000-000058540000}"/>
    <cellStyle name="Input 11 12 4 2" xfId="25393" xr:uid="{00000000-0005-0000-0000-000059540000}"/>
    <cellStyle name="Input 11 12 4 3" xfId="25394" xr:uid="{00000000-0005-0000-0000-00005A540000}"/>
    <cellStyle name="Input 11 12 5" xfId="25395" xr:uid="{00000000-0005-0000-0000-00005B540000}"/>
    <cellStyle name="Input 11 12 5 2" xfId="25396" xr:uid="{00000000-0005-0000-0000-00005C540000}"/>
    <cellStyle name="Input 11 12 5 3" xfId="25397" xr:uid="{00000000-0005-0000-0000-00005D540000}"/>
    <cellStyle name="Input 11 12 6" xfId="25398" xr:uid="{00000000-0005-0000-0000-00005E540000}"/>
    <cellStyle name="Input 11 12 7" xfId="25399" xr:uid="{00000000-0005-0000-0000-00005F540000}"/>
    <cellStyle name="Input 11 13" xfId="25400" xr:uid="{00000000-0005-0000-0000-000060540000}"/>
    <cellStyle name="Input 11 13 2" xfId="25401" xr:uid="{00000000-0005-0000-0000-000061540000}"/>
    <cellStyle name="Input 11 13 2 2" xfId="25402" xr:uid="{00000000-0005-0000-0000-000062540000}"/>
    <cellStyle name="Input 11 13 2 3" xfId="25403" xr:uid="{00000000-0005-0000-0000-000063540000}"/>
    <cellStyle name="Input 11 13 3" xfId="25404" xr:uid="{00000000-0005-0000-0000-000064540000}"/>
    <cellStyle name="Input 11 13 3 2" xfId="25405" xr:uid="{00000000-0005-0000-0000-000065540000}"/>
    <cellStyle name="Input 11 13 3 3" xfId="25406" xr:uid="{00000000-0005-0000-0000-000066540000}"/>
    <cellStyle name="Input 11 13 4" xfId="25407" xr:uid="{00000000-0005-0000-0000-000067540000}"/>
    <cellStyle name="Input 11 13 4 2" xfId="25408" xr:uid="{00000000-0005-0000-0000-000068540000}"/>
    <cellStyle name="Input 11 13 4 3" xfId="25409" xr:uid="{00000000-0005-0000-0000-000069540000}"/>
    <cellStyle name="Input 11 13 5" xfId="25410" xr:uid="{00000000-0005-0000-0000-00006A540000}"/>
    <cellStyle name="Input 11 13 5 2" xfId="25411" xr:uid="{00000000-0005-0000-0000-00006B540000}"/>
    <cellStyle name="Input 11 13 5 3" xfId="25412" xr:uid="{00000000-0005-0000-0000-00006C540000}"/>
    <cellStyle name="Input 11 13 6" xfId="25413" xr:uid="{00000000-0005-0000-0000-00006D540000}"/>
    <cellStyle name="Input 11 13 7" xfId="25414" xr:uid="{00000000-0005-0000-0000-00006E540000}"/>
    <cellStyle name="Input 11 14" xfId="25415" xr:uid="{00000000-0005-0000-0000-00006F540000}"/>
    <cellStyle name="Input 11 14 2" xfId="25416" xr:uid="{00000000-0005-0000-0000-000070540000}"/>
    <cellStyle name="Input 11 14 2 2" xfId="25417" xr:uid="{00000000-0005-0000-0000-000071540000}"/>
    <cellStyle name="Input 11 14 2 3" xfId="25418" xr:uid="{00000000-0005-0000-0000-000072540000}"/>
    <cellStyle name="Input 11 14 3" xfId="25419" xr:uid="{00000000-0005-0000-0000-000073540000}"/>
    <cellStyle name="Input 11 14 3 2" xfId="25420" xr:uid="{00000000-0005-0000-0000-000074540000}"/>
    <cellStyle name="Input 11 14 3 3" xfId="25421" xr:uid="{00000000-0005-0000-0000-000075540000}"/>
    <cellStyle name="Input 11 14 4" xfId="25422" xr:uid="{00000000-0005-0000-0000-000076540000}"/>
    <cellStyle name="Input 11 14 4 2" xfId="25423" xr:uid="{00000000-0005-0000-0000-000077540000}"/>
    <cellStyle name="Input 11 14 4 3" xfId="25424" xr:uid="{00000000-0005-0000-0000-000078540000}"/>
    <cellStyle name="Input 11 14 5" xfId="25425" xr:uid="{00000000-0005-0000-0000-000079540000}"/>
    <cellStyle name="Input 11 14 5 2" xfId="25426" xr:uid="{00000000-0005-0000-0000-00007A540000}"/>
    <cellStyle name="Input 11 14 5 3" xfId="25427" xr:uid="{00000000-0005-0000-0000-00007B540000}"/>
    <cellStyle name="Input 11 14 6" xfId="25428" xr:uid="{00000000-0005-0000-0000-00007C540000}"/>
    <cellStyle name="Input 11 14 7" xfId="25429" xr:uid="{00000000-0005-0000-0000-00007D540000}"/>
    <cellStyle name="Input 11 15" xfId="25430" xr:uid="{00000000-0005-0000-0000-00007E540000}"/>
    <cellStyle name="Input 11 15 2" xfId="25431" xr:uid="{00000000-0005-0000-0000-00007F540000}"/>
    <cellStyle name="Input 11 15 2 2" xfId="25432" xr:uid="{00000000-0005-0000-0000-000080540000}"/>
    <cellStyle name="Input 11 15 2 3" xfId="25433" xr:uid="{00000000-0005-0000-0000-000081540000}"/>
    <cellStyle name="Input 11 15 3" xfId="25434" xr:uid="{00000000-0005-0000-0000-000082540000}"/>
    <cellStyle name="Input 11 15 3 2" xfId="25435" xr:uid="{00000000-0005-0000-0000-000083540000}"/>
    <cellStyle name="Input 11 15 3 3" xfId="25436" xr:uid="{00000000-0005-0000-0000-000084540000}"/>
    <cellStyle name="Input 11 15 4" xfId="25437" xr:uid="{00000000-0005-0000-0000-000085540000}"/>
    <cellStyle name="Input 11 15 4 2" xfId="25438" xr:uid="{00000000-0005-0000-0000-000086540000}"/>
    <cellStyle name="Input 11 15 4 3" xfId="25439" xr:uid="{00000000-0005-0000-0000-000087540000}"/>
    <cellStyle name="Input 11 15 5" xfId="25440" xr:uid="{00000000-0005-0000-0000-000088540000}"/>
    <cellStyle name="Input 11 15 5 2" xfId="25441" xr:uid="{00000000-0005-0000-0000-000089540000}"/>
    <cellStyle name="Input 11 15 5 3" xfId="25442" xr:uid="{00000000-0005-0000-0000-00008A540000}"/>
    <cellStyle name="Input 11 15 6" xfId="25443" xr:uid="{00000000-0005-0000-0000-00008B540000}"/>
    <cellStyle name="Input 11 15 7" xfId="25444" xr:uid="{00000000-0005-0000-0000-00008C540000}"/>
    <cellStyle name="Input 11 16" xfId="25445" xr:uid="{00000000-0005-0000-0000-00008D540000}"/>
    <cellStyle name="Input 11 16 2" xfId="25446" xr:uid="{00000000-0005-0000-0000-00008E540000}"/>
    <cellStyle name="Input 11 16 2 2" xfId="25447" xr:uid="{00000000-0005-0000-0000-00008F540000}"/>
    <cellStyle name="Input 11 16 2 3" xfId="25448" xr:uid="{00000000-0005-0000-0000-000090540000}"/>
    <cellStyle name="Input 11 16 3" xfId="25449" xr:uid="{00000000-0005-0000-0000-000091540000}"/>
    <cellStyle name="Input 11 16 3 2" xfId="25450" xr:uid="{00000000-0005-0000-0000-000092540000}"/>
    <cellStyle name="Input 11 16 3 3" xfId="25451" xr:uid="{00000000-0005-0000-0000-000093540000}"/>
    <cellStyle name="Input 11 16 4" xfId="25452" xr:uid="{00000000-0005-0000-0000-000094540000}"/>
    <cellStyle name="Input 11 16 4 2" xfId="25453" xr:uid="{00000000-0005-0000-0000-000095540000}"/>
    <cellStyle name="Input 11 16 4 3" xfId="25454" xr:uid="{00000000-0005-0000-0000-000096540000}"/>
    <cellStyle name="Input 11 16 5" xfId="25455" xr:uid="{00000000-0005-0000-0000-000097540000}"/>
    <cellStyle name="Input 11 16 5 2" xfId="25456" xr:uid="{00000000-0005-0000-0000-000098540000}"/>
    <cellStyle name="Input 11 16 5 3" xfId="25457" xr:uid="{00000000-0005-0000-0000-000099540000}"/>
    <cellStyle name="Input 11 16 6" xfId="25458" xr:uid="{00000000-0005-0000-0000-00009A540000}"/>
    <cellStyle name="Input 11 16 7" xfId="25459" xr:uid="{00000000-0005-0000-0000-00009B540000}"/>
    <cellStyle name="Input 11 17" xfId="25460" xr:uid="{00000000-0005-0000-0000-00009C540000}"/>
    <cellStyle name="Input 11 17 2" xfId="25461" xr:uid="{00000000-0005-0000-0000-00009D540000}"/>
    <cellStyle name="Input 11 17 2 2" xfId="25462" xr:uid="{00000000-0005-0000-0000-00009E540000}"/>
    <cellStyle name="Input 11 17 2 3" xfId="25463" xr:uid="{00000000-0005-0000-0000-00009F540000}"/>
    <cellStyle name="Input 11 17 3" xfId="25464" xr:uid="{00000000-0005-0000-0000-0000A0540000}"/>
    <cellStyle name="Input 11 17 3 2" xfId="25465" xr:uid="{00000000-0005-0000-0000-0000A1540000}"/>
    <cellStyle name="Input 11 17 3 3" xfId="25466" xr:uid="{00000000-0005-0000-0000-0000A2540000}"/>
    <cellStyle name="Input 11 17 4" xfId="25467" xr:uid="{00000000-0005-0000-0000-0000A3540000}"/>
    <cellStyle name="Input 11 17 4 2" xfId="25468" xr:uid="{00000000-0005-0000-0000-0000A4540000}"/>
    <cellStyle name="Input 11 17 4 3" xfId="25469" xr:uid="{00000000-0005-0000-0000-0000A5540000}"/>
    <cellStyle name="Input 11 17 5" xfId="25470" xr:uid="{00000000-0005-0000-0000-0000A6540000}"/>
    <cellStyle name="Input 11 17 5 2" xfId="25471" xr:uid="{00000000-0005-0000-0000-0000A7540000}"/>
    <cellStyle name="Input 11 17 5 3" xfId="25472" xr:uid="{00000000-0005-0000-0000-0000A8540000}"/>
    <cellStyle name="Input 11 17 6" xfId="25473" xr:uid="{00000000-0005-0000-0000-0000A9540000}"/>
    <cellStyle name="Input 11 17 7" xfId="25474" xr:uid="{00000000-0005-0000-0000-0000AA540000}"/>
    <cellStyle name="Input 11 18" xfId="25475" xr:uid="{00000000-0005-0000-0000-0000AB540000}"/>
    <cellStyle name="Input 11 18 2" xfId="25476" xr:uid="{00000000-0005-0000-0000-0000AC540000}"/>
    <cellStyle name="Input 11 18 2 2" xfId="25477" xr:uid="{00000000-0005-0000-0000-0000AD540000}"/>
    <cellStyle name="Input 11 18 2 3" xfId="25478" xr:uid="{00000000-0005-0000-0000-0000AE540000}"/>
    <cellStyle name="Input 11 18 3" xfId="25479" xr:uid="{00000000-0005-0000-0000-0000AF540000}"/>
    <cellStyle name="Input 11 18 3 2" xfId="25480" xr:uid="{00000000-0005-0000-0000-0000B0540000}"/>
    <cellStyle name="Input 11 18 3 3" xfId="25481" xr:uid="{00000000-0005-0000-0000-0000B1540000}"/>
    <cellStyle name="Input 11 18 4" xfId="25482" xr:uid="{00000000-0005-0000-0000-0000B2540000}"/>
    <cellStyle name="Input 11 18 4 2" xfId="25483" xr:uid="{00000000-0005-0000-0000-0000B3540000}"/>
    <cellStyle name="Input 11 18 4 3" xfId="25484" xr:uid="{00000000-0005-0000-0000-0000B4540000}"/>
    <cellStyle name="Input 11 18 5" xfId="25485" xr:uid="{00000000-0005-0000-0000-0000B5540000}"/>
    <cellStyle name="Input 11 18 5 2" xfId="25486" xr:uid="{00000000-0005-0000-0000-0000B6540000}"/>
    <cellStyle name="Input 11 18 5 3" xfId="25487" xr:uid="{00000000-0005-0000-0000-0000B7540000}"/>
    <cellStyle name="Input 11 18 6" xfId="25488" xr:uid="{00000000-0005-0000-0000-0000B8540000}"/>
    <cellStyle name="Input 11 18 7" xfId="25489" xr:uid="{00000000-0005-0000-0000-0000B9540000}"/>
    <cellStyle name="Input 11 19" xfId="25490" xr:uid="{00000000-0005-0000-0000-0000BA540000}"/>
    <cellStyle name="Input 11 19 2" xfId="25491" xr:uid="{00000000-0005-0000-0000-0000BB540000}"/>
    <cellStyle name="Input 11 19 2 2" xfId="25492" xr:uid="{00000000-0005-0000-0000-0000BC540000}"/>
    <cellStyle name="Input 11 19 2 3" xfId="25493" xr:uid="{00000000-0005-0000-0000-0000BD540000}"/>
    <cellStyle name="Input 11 19 3" xfId="25494" xr:uid="{00000000-0005-0000-0000-0000BE540000}"/>
    <cellStyle name="Input 11 19 3 2" xfId="25495" xr:uid="{00000000-0005-0000-0000-0000BF540000}"/>
    <cellStyle name="Input 11 19 3 3" xfId="25496" xr:uid="{00000000-0005-0000-0000-0000C0540000}"/>
    <cellStyle name="Input 11 19 4" xfId="25497" xr:uid="{00000000-0005-0000-0000-0000C1540000}"/>
    <cellStyle name="Input 11 19 4 2" xfId="25498" xr:uid="{00000000-0005-0000-0000-0000C2540000}"/>
    <cellStyle name="Input 11 19 4 3" xfId="25499" xr:uid="{00000000-0005-0000-0000-0000C3540000}"/>
    <cellStyle name="Input 11 19 5" xfId="25500" xr:uid="{00000000-0005-0000-0000-0000C4540000}"/>
    <cellStyle name="Input 11 19 5 2" xfId="25501" xr:uid="{00000000-0005-0000-0000-0000C5540000}"/>
    <cellStyle name="Input 11 19 5 3" xfId="25502" xr:uid="{00000000-0005-0000-0000-0000C6540000}"/>
    <cellStyle name="Input 11 19 6" xfId="25503" xr:uid="{00000000-0005-0000-0000-0000C7540000}"/>
    <cellStyle name="Input 11 19 7" xfId="25504" xr:uid="{00000000-0005-0000-0000-0000C8540000}"/>
    <cellStyle name="Input 11 2" xfId="3494" xr:uid="{00000000-0005-0000-0000-0000C9540000}"/>
    <cellStyle name="Input 11 2 2" xfId="25505" xr:uid="{00000000-0005-0000-0000-0000CA540000}"/>
    <cellStyle name="Input 11 2 2 10" xfId="25506" xr:uid="{00000000-0005-0000-0000-0000CB540000}"/>
    <cellStyle name="Input 11 2 2 11" xfId="25507" xr:uid="{00000000-0005-0000-0000-0000CC540000}"/>
    <cellStyle name="Input 11 2 2 2" xfId="25508" xr:uid="{00000000-0005-0000-0000-0000CD540000}"/>
    <cellStyle name="Input 11 2 2 2 2" xfId="25509" xr:uid="{00000000-0005-0000-0000-0000CE540000}"/>
    <cellStyle name="Input 11 2 2 2 3" xfId="25510" xr:uid="{00000000-0005-0000-0000-0000CF540000}"/>
    <cellStyle name="Input 11 2 2 2 4" xfId="25511" xr:uid="{00000000-0005-0000-0000-0000D0540000}"/>
    <cellStyle name="Input 11 2 2 3" xfId="25512" xr:uid="{00000000-0005-0000-0000-0000D1540000}"/>
    <cellStyle name="Input 11 2 2 3 2" xfId="25513" xr:uid="{00000000-0005-0000-0000-0000D2540000}"/>
    <cellStyle name="Input 11 2 2 3 3" xfId="25514" xr:uid="{00000000-0005-0000-0000-0000D3540000}"/>
    <cellStyle name="Input 11 2 2 3 4" xfId="25515" xr:uid="{00000000-0005-0000-0000-0000D4540000}"/>
    <cellStyle name="Input 11 2 2 4" xfId="25516" xr:uid="{00000000-0005-0000-0000-0000D5540000}"/>
    <cellStyle name="Input 11 2 2 4 2" xfId="25517" xr:uid="{00000000-0005-0000-0000-0000D6540000}"/>
    <cellStyle name="Input 11 2 2 4 3" xfId="25518" xr:uid="{00000000-0005-0000-0000-0000D7540000}"/>
    <cellStyle name="Input 11 2 2 4 4" xfId="25519" xr:uid="{00000000-0005-0000-0000-0000D8540000}"/>
    <cellStyle name="Input 11 2 2 5" xfId="25520" xr:uid="{00000000-0005-0000-0000-0000D9540000}"/>
    <cellStyle name="Input 11 2 2 5 2" xfId="25521" xr:uid="{00000000-0005-0000-0000-0000DA540000}"/>
    <cellStyle name="Input 11 2 2 5 3" xfId="25522" xr:uid="{00000000-0005-0000-0000-0000DB540000}"/>
    <cellStyle name="Input 11 2 2 5 4" xfId="25523" xr:uid="{00000000-0005-0000-0000-0000DC540000}"/>
    <cellStyle name="Input 11 2 2 6" xfId="25524" xr:uid="{00000000-0005-0000-0000-0000DD540000}"/>
    <cellStyle name="Input 11 2 2 6 2" xfId="25525" xr:uid="{00000000-0005-0000-0000-0000DE540000}"/>
    <cellStyle name="Input 11 2 2 6 3" xfId="25526" xr:uid="{00000000-0005-0000-0000-0000DF540000}"/>
    <cellStyle name="Input 11 2 2 7" xfId="25527" xr:uid="{00000000-0005-0000-0000-0000E0540000}"/>
    <cellStyle name="Input 11 2 2 7 2" xfId="25528" xr:uid="{00000000-0005-0000-0000-0000E1540000}"/>
    <cellStyle name="Input 11 2 2 7 3" xfId="25529" xr:uid="{00000000-0005-0000-0000-0000E2540000}"/>
    <cellStyle name="Input 11 2 2 8" xfId="25530" xr:uid="{00000000-0005-0000-0000-0000E3540000}"/>
    <cellStyle name="Input 11 2 2 8 2" xfId="25531" xr:uid="{00000000-0005-0000-0000-0000E4540000}"/>
    <cellStyle name="Input 11 2 2 8 3" xfId="25532" xr:uid="{00000000-0005-0000-0000-0000E5540000}"/>
    <cellStyle name="Input 11 2 2 9" xfId="25533" xr:uid="{00000000-0005-0000-0000-0000E6540000}"/>
    <cellStyle name="Input 11 2 3" xfId="25534" xr:uid="{00000000-0005-0000-0000-0000E7540000}"/>
    <cellStyle name="Input 11 2 3 2" xfId="25535" xr:uid="{00000000-0005-0000-0000-0000E8540000}"/>
    <cellStyle name="Input 11 2 3 3" xfId="25536" xr:uid="{00000000-0005-0000-0000-0000E9540000}"/>
    <cellStyle name="Input 11 2 3 4" xfId="25537" xr:uid="{00000000-0005-0000-0000-0000EA540000}"/>
    <cellStyle name="Input 11 2 4" xfId="25538" xr:uid="{00000000-0005-0000-0000-0000EB540000}"/>
    <cellStyle name="Input 11 2 4 2" xfId="25539" xr:uid="{00000000-0005-0000-0000-0000EC540000}"/>
    <cellStyle name="Input 11 2 4 3" xfId="25540" xr:uid="{00000000-0005-0000-0000-0000ED540000}"/>
    <cellStyle name="Input 11 2 4 4" xfId="25541" xr:uid="{00000000-0005-0000-0000-0000EE540000}"/>
    <cellStyle name="Input 11 2 5" xfId="25542" xr:uid="{00000000-0005-0000-0000-0000EF540000}"/>
    <cellStyle name="Input 11 2 5 2" xfId="25543" xr:uid="{00000000-0005-0000-0000-0000F0540000}"/>
    <cellStyle name="Input 11 2 5 3" xfId="25544" xr:uid="{00000000-0005-0000-0000-0000F1540000}"/>
    <cellStyle name="Input 11 2 6" xfId="25545" xr:uid="{00000000-0005-0000-0000-0000F2540000}"/>
    <cellStyle name="Input 11 2 6 2" xfId="25546" xr:uid="{00000000-0005-0000-0000-0000F3540000}"/>
    <cellStyle name="Input 11 2 6 3" xfId="25547" xr:uid="{00000000-0005-0000-0000-0000F4540000}"/>
    <cellStyle name="Input 11 2 7" xfId="25548" xr:uid="{00000000-0005-0000-0000-0000F5540000}"/>
    <cellStyle name="Input 11 2 7 2" xfId="25549" xr:uid="{00000000-0005-0000-0000-0000F6540000}"/>
    <cellStyle name="Input 11 2 7 3" xfId="25550" xr:uid="{00000000-0005-0000-0000-0000F7540000}"/>
    <cellStyle name="Input 11 2 8" xfId="25551" xr:uid="{00000000-0005-0000-0000-0000F8540000}"/>
    <cellStyle name="Input 11 2 9" xfId="25552" xr:uid="{00000000-0005-0000-0000-0000F9540000}"/>
    <cellStyle name="Input 11 20" xfId="25553" xr:uid="{00000000-0005-0000-0000-0000FA540000}"/>
    <cellStyle name="Input 11 20 2" xfId="25554" xr:uid="{00000000-0005-0000-0000-0000FB540000}"/>
    <cellStyle name="Input 11 20 2 2" xfId="25555" xr:uid="{00000000-0005-0000-0000-0000FC540000}"/>
    <cellStyle name="Input 11 20 2 3" xfId="25556" xr:uid="{00000000-0005-0000-0000-0000FD540000}"/>
    <cellStyle name="Input 11 20 3" xfId="25557" xr:uid="{00000000-0005-0000-0000-0000FE540000}"/>
    <cellStyle name="Input 11 20 3 2" xfId="25558" xr:uid="{00000000-0005-0000-0000-0000FF540000}"/>
    <cellStyle name="Input 11 20 3 3" xfId="25559" xr:uid="{00000000-0005-0000-0000-000000550000}"/>
    <cellStyle name="Input 11 20 4" xfId="25560" xr:uid="{00000000-0005-0000-0000-000001550000}"/>
    <cellStyle name="Input 11 20 4 2" xfId="25561" xr:uid="{00000000-0005-0000-0000-000002550000}"/>
    <cellStyle name="Input 11 20 4 3" xfId="25562" xr:uid="{00000000-0005-0000-0000-000003550000}"/>
    <cellStyle name="Input 11 20 5" xfId="25563" xr:uid="{00000000-0005-0000-0000-000004550000}"/>
    <cellStyle name="Input 11 20 5 2" xfId="25564" xr:uid="{00000000-0005-0000-0000-000005550000}"/>
    <cellStyle name="Input 11 20 5 3" xfId="25565" xr:uid="{00000000-0005-0000-0000-000006550000}"/>
    <cellStyle name="Input 11 20 6" xfId="25566" xr:uid="{00000000-0005-0000-0000-000007550000}"/>
    <cellStyle name="Input 11 20 7" xfId="25567" xr:uid="{00000000-0005-0000-0000-000008550000}"/>
    <cellStyle name="Input 11 21" xfId="25568" xr:uid="{00000000-0005-0000-0000-000009550000}"/>
    <cellStyle name="Input 11 21 2" xfId="25569" xr:uid="{00000000-0005-0000-0000-00000A550000}"/>
    <cellStyle name="Input 11 21 2 2" xfId="25570" xr:uid="{00000000-0005-0000-0000-00000B550000}"/>
    <cellStyle name="Input 11 21 2 3" xfId="25571" xr:uid="{00000000-0005-0000-0000-00000C550000}"/>
    <cellStyle name="Input 11 21 3" xfId="25572" xr:uid="{00000000-0005-0000-0000-00000D550000}"/>
    <cellStyle name="Input 11 21 3 2" xfId="25573" xr:uid="{00000000-0005-0000-0000-00000E550000}"/>
    <cellStyle name="Input 11 21 3 3" xfId="25574" xr:uid="{00000000-0005-0000-0000-00000F550000}"/>
    <cellStyle name="Input 11 21 4" xfId="25575" xr:uid="{00000000-0005-0000-0000-000010550000}"/>
    <cellStyle name="Input 11 21 4 2" xfId="25576" xr:uid="{00000000-0005-0000-0000-000011550000}"/>
    <cellStyle name="Input 11 21 4 3" xfId="25577" xr:uid="{00000000-0005-0000-0000-000012550000}"/>
    <cellStyle name="Input 11 21 5" xfId="25578" xr:uid="{00000000-0005-0000-0000-000013550000}"/>
    <cellStyle name="Input 11 21 5 2" xfId="25579" xr:uid="{00000000-0005-0000-0000-000014550000}"/>
    <cellStyle name="Input 11 21 5 3" xfId="25580" xr:uid="{00000000-0005-0000-0000-000015550000}"/>
    <cellStyle name="Input 11 21 6" xfId="25581" xr:uid="{00000000-0005-0000-0000-000016550000}"/>
    <cellStyle name="Input 11 21 7" xfId="25582" xr:uid="{00000000-0005-0000-0000-000017550000}"/>
    <cellStyle name="Input 11 22" xfId="25583" xr:uid="{00000000-0005-0000-0000-000018550000}"/>
    <cellStyle name="Input 11 22 2" xfId="25584" xr:uid="{00000000-0005-0000-0000-000019550000}"/>
    <cellStyle name="Input 11 22 3" xfId="25585" xr:uid="{00000000-0005-0000-0000-00001A550000}"/>
    <cellStyle name="Input 11 23" xfId="25586" xr:uid="{00000000-0005-0000-0000-00001B550000}"/>
    <cellStyle name="Input 11 3" xfId="25587" xr:uid="{00000000-0005-0000-0000-00001C550000}"/>
    <cellStyle name="Input 11 3 10" xfId="25588" xr:uid="{00000000-0005-0000-0000-00001D550000}"/>
    <cellStyle name="Input 11 3 11" xfId="25589" xr:uid="{00000000-0005-0000-0000-00001E550000}"/>
    <cellStyle name="Input 11 3 12" xfId="25590" xr:uid="{00000000-0005-0000-0000-00001F550000}"/>
    <cellStyle name="Input 11 3 2" xfId="25591" xr:uid="{00000000-0005-0000-0000-000020550000}"/>
    <cellStyle name="Input 11 3 2 2" xfId="25592" xr:uid="{00000000-0005-0000-0000-000021550000}"/>
    <cellStyle name="Input 11 3 2 3" xfId="25593" xr:uid="{00000000-0005-0000-0000-000022550000}"/>
    <cellStyle name="Input 11 3 2 4" xfId="25594" xr:uid="{00000000-0005-0000-0000-000023550000}"/>
    <cellStyle name="Input 11 3 3" xfId="25595" xr:uid="{00000000-0005-0000-0000-000024550000}"/>
    <cellStyle name="Input 11 3 3 2" xfId="25596" xr:uid="{00000000-0005-0000-0000-000025550000}"/>
    <cellStyle name="Input 11 3 3 3" xfId="25597" xr:uid="{00000000-0005-0000-0000-000026550000}"/>
    <cellStyle name="Input 11 3 3 4" xfId="25598" xr:uid="{00000000-0005-0000-0000-000027550000}"/>
    <cellStyle name="Input 11 3 4" xfId="25599" xr:uid="{00000000-0005-0000-0000-000028550000}"/>
    <cellStyle name="Input 11 3 4 2" xfId="25600" xr:uid="{00000000-0005-0000-0000-000029550000}"/>
    <cellStyle name="Input 11 3 4 3" xfId="25601" xr:uid="{00000000-0005-0000-0000-00002A550000}"/>
    <cellStyle name="Input 11 3 4 4" xfId="25602" xr:uid="{00000000-0005-0000-0000-00002B550000}"/>
    <cellStyle name="Input 11 3 5" xfId="25603" xr:uid="{00000000-0005-0000-0000-00002C550000}"/>
    <cellStyle name="Input 11 3 5 2" xfId="25604" xr:uid="{00000000-0005-0000-0000-00002D550000}"/>
    <cellStyle name="Input 11 3 5 3" xfId="25605" xr:uid="{00000000-0005-0000-0000-00002E550000}"/>
    <cellStyle name="Input 11 3 6" xfId="25606" xr:uid="{00000000-0005-0000-0000-00002F550000}"/>
    <cellStyle name="Input 11 3 6 2" xfId="25607" xr:uid="{00000000-0005-0000-0000-000030550000}"/>
    <cellStyle name="Input 11 3 6 3" xfId="25608" xr:uid="{00000000-0005-0000-0000-000031550000}"/>
    <cellStyle name="Input 11 3 7" xfId="25609" xr:uid="{00000000-0005-0000-0000-000032550000}"/>
    <cellStyle name="Input 11 3 7 2" xfId="25610" xr:uid="{00000000-0005-0000-0000-000033550000}"/>
    <cellStyle name="Input 11 3 7 3" xfId="25611" xr:uid="{00000000-0005-0000-0000-000034550000}"/>
    <cellStyle name="Input 11 3 8" xfId="25612" xr:uid="{00000000-0005-0000-0000-000035550000}"/>
    <cellStyle name="Input 11 3 8 2" xfId="25613" xr:uid="{00000000-0005-0000-0000-000036550000}"/>
    <cellStyle name="Input 11 3 8 3" xfId="25614" xr:uid="{00000000-0005-0000-0000-000037550000}"/>
    <cellStyle name="Input 11 3 9" xfId="25615" xr:uid="{00000000-0005-0000-0000-000038550000}"/>
    <cellStyle name="Input 11 4" xfId="25616" xr:uid="{00000000-0005-0000-0000-000039550000}"/>
    <cellStyle name="Input 11 4 2" xfId="25617" xr:uid="{00000000-0005-0000-0000-00003A550000}"/>
    <cellStyle name="Input 11 4 2 2" xfId="25618" xr:uid="{00000000-0005-0000-0000-00003B550000}"/>
    <cellStyle name="Input 11 4 2 3" xfId="25619" xr:uid="{00000000-0005-0000-0000-00003C550000}"/>
    <cellStyle name="Input 11 4 3" xfId="25620" xr:uid="{00000000-0005-0000-0000-00003D550000}"/>
    <cellStyle name="Input 11 4 3 2" xfId="25621" xr:uid="{00000000-0005-0000-0000-00003E550000}"/>
    <cellStyle name="Input 11 4 3 3" xfId="25622" xr:uid="{00000000-0005-0000-0000-00003F550000}"/>
    <cellStyle name="Input 11 4 4" xfId="25623" xr:uid="{00000000-0005-0000-0000-000040550000}"/>
    <cellStyle name="Input 11 4 4 2" xfId="25624" xr:uid="{00000000-0005-0000-0000-000041550000}"/>
    <cellStyle name="Input 11 4 4 3" xfId="25625" xr:uid="{00000000-0005-0000-0000-000042550000}"/>
    <cellStyle name="Input 11 4 5" xfId="25626" xr:uid="{00000000-0005-0000-0000-000043550000}"/>
    <cellStyle name="Input 11 4 5 2" xfId="25627" xr:uid="{00000000-0005-0000-0000-000044550000}"/>
    <cellStyle name="Input 11 4 5 3" xfId="25628" xr:uid="{00000000-0005-0000-0000-000045550000}"/>
    <cellStyle name="Input 11 4 6" xfId="25629" xr:uid="{00000000-0005-0000-0000-000046550000}"/>
    <cellStyle name="Input 11 4 7" xfId="25630" xr:uid="{00000000-0005-0000-0000-000047550000}"/>
    <cellStyle name="Input 11 5" xfId="25631" xr:uid="{00000000-0005-0000-0000-000048550000}"/>
    <cellStyle name="Input 11 5 2" xfId="25632" xr:uid="{00000000-0005-0000-0000-000049550000}"/>
    <cellStyle name="Input 11 5 2 2" xfId="25633" xr:uid="{00000000-0005-0000-0000-00004A550000}"/>
    <cellStyle name="Input 11 5 2 3" xfId="25634" xr:uid="{00000000-0005-0000-0000-00004B550000}"/>
    <cellStyle name="Input 11 5 3" xfId="25635" xr:uid="{00000000-0005-0000-0000-00004C550000}"/>
    <cellStyle name="Input 11 5 3 2" xfId="25636" xr:uid="{00000000-0005-0000-0000-00004D550000}"/>
    <cellStyle name="Input 11 5 3 3" xfId="25637" xr:uid="{00000000-0005-0000-0000-00004E550000}"/>
    <cellStyle name="Input 11 5 4" xfId="25638" xr:uid="{00000000-0005-0000-0000-00004F550000}"/>
    <cellStyle name="Input 11 5 4 2" xfId="25639" xr:uid="{00000000-0005-0000-0000-000050550000}"/>
    <cellStyle name="Input 11 5 4 3" xfId="25640" xr:uid="{00000000-0005-0000-0000-000051550000}"/>
    <cellStyle name="Input 11 5 5" xfId="25641" xr:uid="{00000000-0005-0000-0000-000052550000}"/>
    <cellStyle name="Input 11 5 5 2" xfId="25642" xr:uid="{00000000-0005-0000-0000-000053550000}"/>
    <cellStyle name="Input 11 5 5 3" xfId="25643" xr:uid="{00000000-0005-0000-0000-000054550000}"/>
    <cellStyle name="Input 11 5 6" xfId="25644" xr:uid="{00000000-0005-0000-0000-000055550000}"/>
    <cellStyle name="Input 11 5 7" xfId="25645" xr:uid="{00000000-0005-0000-0000-000056550000}"/>
    <cellStyle name="Input 11 6" xfId="25646" xr:uid="{00000000-0005-0000-0000-000057550000}"/>
    <cellStyle name="Input 11 6 2" xfId="25647" xr:uid="{00000000-0005-0000-0000-000058550000}"/>
    <cellStyle name="Input 11 6 2 2" xfId="25648" xr:uid="{00000000-0005-0000-0000-000059550000}"/>
    <cellStyle name="Input 11 6 2 3" xfId="25649" xr:uid="{00000000-0005-0000-0000-00005A550000}"/>
    <cellStyle name="Input 11 6 3" xfId="25650" xr:uid="{00000000-0005-0000-0000-00005B550000}"/>
    <cellStyle name="Input 11 6 3 2" xfId="25651" xr:uid="{00000000-0005-0000-0000-00005C550000}"/>
    <cellStyle name="Input 11 6 3 3" xfId="25652" xr:uid="{00000000-0005-0000-0000-00005D550000}"/>
    <cellStyle name="Input 11 6 4" xfId="25653" xr:uid="{00000000-0005-0000-0000-00005E550000}"/>
    <cellStyle name="Input 11 6 4 2" xfId="25654" xr:uid="{00000000-0005-0000-0000-00005F550000}"/>
    <cellStyle name="Input 11 6 4 3" xfId="25655" xr:uid="{00000000-0005-0000-0000-000060550000}"/>
    <cellStyle name="Input 11 6 5" xfId="25656" xr:uid="{00000000-0005-0000-0000-000061550000}"/>
    <cellStyle name="Input 11 6 5 2" xfId="25657" xr:uid="{00000000-0005-0000-0000-000062550000}"/>
    <cellStyle name="Input 11 6 5 3" xfId="25658" xr:uid="{00000000-0005-0000-0000-000063550000}"/>
    <cellStyle name="Input 11 6 6" xfId="25659" xr:uid="{00000000-0005-0000-0000-000064550000}"/>
    <cellStyle name="Input 11 6 7" xfId="25660" xr:uid="{00000000-0005-0000-0000-000065550000}"/>
    <cellStyle name="Input 11 7" xfId="25661" xr:uid="{00000000-0005-0000-0000-000066550000}"/>
    <cellStyle name="Input 11 7 2" xfId="25662" xr:uid="{00000000-0005-0000-0000-000067550000}"/>
    <cellStyle name="Input 11 7 2 2" xfId="25663" xr:uid="{00000000-0005-0000-0000-000068550000}"/>
    <cellStyle name="Input 11 7 2 3" xfId="25664" xr:uid="{00000000-0005-0000-0000-000069550000}"/>
    <cellStyle name="Input 11 7 3" xfId="25665" xr:uid="{00000000-0005-0000-0000-00006A550000}"/>
    <cellStyle name="Input 11 7 3 2" xfId="25666" xr:uid="{00000000-0005-0000-0000-00006B550000}"/>
    <cellStyle name="Input 11 7 3 3" xfId="25667" xr:uid="{00000000-0005-0000-0000-00006C550000}"/>
    <cellStyle name="Input 11 7 4" xfId="25668" xr:uid="{00000000-0005-0000-0000-00006D550000}"/>
    <cellStyle name="Input 11 7 4 2" xfId="25669" xr:uid="{00000000-0005-0000-0000-00006E550000}"/>
    <cellStyle name="Input 11 7 4 3" xfId="25670" xr:uid="{00000000-0005-0000-0000-00006F550000}"/>
    <cellStyle name="Input 11 7 5" xfId="25671" xr:uid="{00000000-0005-0000-0000-000070550000}"/>
    <cellStyle name="Input 11 7 5 2" xfId="25672" xr:uid="{00000000-0005-0000-0000-000071550000}"/>
    <cellStyle name="Input 11 7 5 3" xfId="25673" xr:uid="{00000000-0005-0000-0000-000072550000}"/>
    <cellStyle name="Input 11 7 6" xfId="25674" xr:uid="{00000000-0005-0000-0000-000073550000}"/>
    <cellStyle name="Input 11 7 7" xfId="25675" xr:uid="{00000000-0005-0000-0000-000074550000}"/>
    <cellStyle name="Input 11 8" xfId="25676" xr:uid="{00000000-0005-0000-0000-000075550000}"/>
    <cellStyle name="Input 11 8 2" xfId="25677" xr:uid="{00000000-0005-0000-0000-000076550000}"/>
    <cellStyle name="Input 11 8 2 2" xfId="25678" xr:uid="{00000000-0005-0000-0000-000077550000}"/>
    <cellStyle name="Input 11 8 2 3" xfId="25679" xr:uid="{00000000-0005-0000-0000-000078550000}"/>
    <cellStyle name="Input 11 8 3" xfId="25680" xr:uid="{00000000-0005-0000-0000-000079550000}"/>
    <cellStyle name="Input 11 8 3 2" xfId="25681" xr:uid="{00000000-0005-0000-0000-00007A550000}"/>
    <cellStyle name="Input 11 8 3 3" xfId="25682" xr:uid="{00000000-0005-0000-0000-00007B550000}"/>
    <cellStyle name="Input 11 8 4" xfId="25683" xr:uid="{00000000-0005-0000-0000-00007C550000}"/>
    <cellStyle name="Input 11 8 4 2" xfId="25684" xr:uid="{00000000-0005-0000-0000-00007D550000}"/>
    <cellStyle name="Input 11 8 4 3" xfId="25685" xr:uid="{00000000-0005-0000-0000-00007E550000}"/>
    <cellStyle name="Input 11 8 5" xfId="25686" xr:uid="{00000000-0005-0000-0000-00007F550000}"/>
    <cellStyle name="Input 11 8 5 2" xfId="25687" xr:uid="{00000000-0005-0000-0000-000080550000}"/>
    <cellStyle name="Input 11 8 5 3" xfId="25688" xr:uid="{00000000-0005-0000-0000-000081550000}"/>
    <cellStyle name="Input 11 8 6" xfId="25689" xr:uid="{00000000-0005-0000-0000-000082550000}"/>
    <cellStyle name="Input 11 8 7" xfId="25690" xr:uid="{00000000-0005-0000-0000-000083550000}"/>
    <cellStyle name="Input 11 9" xfId="25691" xr:uid="{00000000-0005-0000-0000-000084550000}"/>
    <cellStyle name="Input 11 9 2" xfId="25692" xr:uid="{00000000-0005-0000-0000-000085550000}"/>
    <cellStyle name="Input 11 9 2 2" xfId="25693" xr:uid="{00000000-0005-0000-0000-000086550000}"/>
    <cellStyle name="Input 11 9 2 3" xfId="25694" xr:uid="{00000000-0005-0000-0000-000087550000}"/>
    <cellStyle name="Input 11 9 3" xfId="25695" xr:uid="{00000000-0005-0000-0000-000088550000}"/>
    <cellStyle name="Input 11 9 3 2" xfId="25696" xr:uid="{00000000-0005-0000-0000-000089550000}"/>
    <cellStyle name="Input 11 9 3 3" xfId="25697" xr:uid="{00000000-0005-0000-0000-00008A550000}"/>
    <cellStyle name="Input 11 9 4" xfId="25698" xr:uid="{00000000-0005-0000-0000-00008B550000}"/>
    <cellStyle name="Input 11 9 4 2" xfId="25699" xr:uid="{00000000-0005-0000-0000-00008C550000}"/>
    <cellStyle name="Input 11 9 4 3" xfId="25700" xr:uid="{00000000-0005-0000-0000-00008D550000}"/>
    <cellStyle name="Input 11 9 5" xfId="25701" xr:uid="{00000000-0005-0000-0000-00008E550000}"/>
    <cellStyle name="Input 11 9 5 2" xfId="25702" xr:uid="{00000000-0005-0000-0000-00008F550000}"/>
    <cellStyle name="Input 11 9 5 3" xfId="25703" xr:uid="{00000000-0005-0000-0000-000090550000}"/>
    <cellStyle name="Input 11 9 6" xfId="25704" xr:uid="{00000000-0005-0000-0000-000091550000}"/>
    <cellStyle name="Input 11 9 7" xfId="25705" xr:uid="{00000000-0005-0000-0000-000092550000}"/>
    <cellStyle name="Input 12" xfId="3495" xr:uid="{00000000-0005-0000-0000-000093550000}"/>
    <cellStyle name="Input 12 10" xfId="25706" xr:uid="{00000000-0005-0000-0000-000094550000}"/>
    <cellStyle name="Input 12 10 2" xfId="25707" xr:uid="{00000000-0005-0000-0000-000095550000}"/>
    <cellStyle name="Input 12 10 2 2" xfId="25708" xr:uid="{00000000-0005-0000-0000-000096550000}"/>
    <cellStyle name="Input 12 10 2 3" xfId="25709" xr:uid="{00000000-0005-0000-0000-000097550000}"/>
    <cellStyle name="Input 12 10 3" xfId="25710" xr:uid="{00000000-0005-0000-0000-000098550000}"/>
    <cellStyle name="Input 12 10 3 2" xfId="25711" xr:uid="{00000000-0005-0000-0000-000099550000}"/>
    <cellStyle name="Input 12 10 3 3" xfId="25712" xr:uid="{00000000-0005-0000-0000-00009A550000}"/>
    <cellStyle name="Input 12 10 4" xfId="25713" xr:uid="{00000000-0005-0000-0000-00009B550000}"/>
    <cellStyle name="Input 12 10 4 2" xfId="25714" xr:uid="{00000000-0005-0000-0000-00009C550000}"/>
    <cellStyle name="Input 12 10 4 3" xfId="25715" xr:uid="{00000000-0005-0000-0000-00009D550000}"/>
    <cellStyle name="Input 12 10 5" xfId="25716" xr:uid="{00000000-0005-0000-0000-00009E550000}"/>
    <cellStyle name="Input 12 10 5 2" xfId="25717" xr:uid="{00000000-0005-0000-0000-00009F550000}"/>
    <cellStyle name="Input 12 10 5 3" xfId="25718" xr:uid="{00000000-0005-0000-0000-0000A0550000}"/>
    <cellStyle name="Input 12 10 6" xfId="25719" xr:uid="{00000000-0005-0000-0000-0000A1550000}"/>
    <cellStyle name="Input 12 10 7" xfId="25720" xr:uid="{00000000-0005-0000-0000-0000A2550000}"/>
    <cellStyle name="Input 12 11" xfId="25721" xr:uid="{00000000-0005-0000-0000-0000A3550000}"/>
    <cellStyle name="Input 12 11 2" xfId="25722" xr:uid="{00000000-0005-0000-0000-0000A4550000}"/>
    <cellStyle name="Input 12 11 2 2" xfId="25723" xr:uid="{00000000-0005-0000-0000-0000A5550000}"/>
    <cellStyle name="Input 12 11 2 3" xfId="25724" xr:uid="{00000000-0005-0000-0000-0000A6550000}"/>
    <cellStyle name="Input 12 11 3" xfId="25725" xr:uid="{00000000-0005-0000-0000-0000A7550000}"/>
    <cellStyle name="Input 12 11 3 2" xfId="25726" xr:uid="{00000000-0005-0000-0000-0000A8550000}"/>
    <cellStyle name="Input 12 11 3 3" xfId="25727" xr:uid="{00000000-0005-0000-0000-0000A9550000}"/>
    <cellStyle name="Input 12 11 4" xfId="25728" xr:uid="{00000000-0005-0000-0000-0000AA550000}"/>
    <cellStyle name="Input 12 11 4 2" xfId="25729" xr:uid="{00000000-0005-0000-0000-0000AB550000}"/>
    <cellStyle name="Input 12 11 4 3" xfId="25730" xr:uid="{00000000-0005-0000-0000-0000AC550000}"/>
    <cellStyle name="Input 12 11 5" xfId="25731" xr:uid="{00000000-0005-0000-0000-0000AD550000}"/>
    <cellStyle name="Input 12 11 5 2" xfId="25732" xr:uid="{00000000-0005-0000-0000-0000AE550000}"/>
    <cellStyle name="Input 12 11 5 3" xfId="25733" xr:uid="{00000000-0005-0000-0000-0000AF550000}"/>
    <cellStyle name="Input 12 11 6" xfId="25734" xr:uid="{00000000-0005-0000-0000-0000B0550000}"/>
    <cellStyle name="Input 12 11 7" xfId="25735" xr:uid="{00000000-0005-0000-0000-0000B1550000}"/>
    <cellStyle name="Input 12 12" xfId="25736" xr:uid="{00000000-0005-0000-0000-0000B2550000}"/>
    <cellStyle name="Input 12 12 2" xfId="25737" xr:uid="{00000000-0005-0000-0000-0000B3550000}"/>
    <cellStyle name="Input 12 12 2 2" xfId="25738" xr:uid="{00000000-0005-0000-0000-0000B4550000}"/>
    <cellStyle name="Input 12 12 2 3" xfId="25739" xr:uid="{00000000-0005-0000-0000-0000B5550000}"/>
    <cellStyle name="Input 12 12 3" xfId="25740" xr:uid="{00000000-0005-0000-0000-0000B6550000}"/>
    <cellStyle name="Input 12 12 3 2" xfId="25741" xr:uid="{00000000-0005-0000-0000-0000B7550000}"/>
    <cellStyle name="Input 12 12 3 3" xfId="25742" xr:uid="{00000000-0005-0000-0000-0000B8550000}"/>
    <cellStyle name="Input 12 12 4" xfId="25743" xr:uid="{00000000-0005-0000-0000-0000B9550000}"/>
    <cellStyle name="Input 12 12 4 2" xfId="25744" xr:uid="{00000000-0005-0000-0000-0000BA550000}"/>
    <cellStyle name="Input 12 12 4 3" xfId="25745" xr:uid="{00000000-0005-0000-0000-0000BB550000}"/>
    <cellStyle name="Input 12 12 5" xfId="25746" xr:uid="{00000000-0005-0000-0000-0000BC550000}"/>
    <cellStyle name="Input 12 12 5 2" xfId="25747" xr:uid="{00000000-0005-0000-0000-0000BD550000}"/>
    <cellStyle name="Input 12 12 5 3" xfId="25748" xr:uid="{00000000-0005-0000-0000-0000BE550000}"/>
    <cellStyle name="Input 12 12 6" xfId="25749" xr:uid="{00000000-0005-0000-0000-0000BF550000}"/>
    <cellStyle name="Input 12 12 7" xfId="25750" xr:uid="{00000000-0005-0000-0000-0000C0550000}"/>
    <cellStyle name="Input 12 13" xfId="25751" xr:uid="{00000000-0005-0000-0000-0000C1550000}"/>
    <cellStyle name="Input 12 13 2" xfId="25752" xr:uid="{00000000-0005-0000-0000-0000C2550000}"/>
    <cellStyle name="Input 12 13 2 2" xfId="25753" xr:uid="{00000000-0005-0000-0000-0000C3550000}"/>
    <cellStyle name="Input 12 13 2 3" xfId="25754" xr:uid="{00000000-0005-0000-0000-0000C4550000}"/>
    <cellStyle name="Input 12 13 3" xfId="25755" xr:uid="{00000000-0005-0000-0000-0000C5550000}"/>
    <cellStyle name="Input 12 13 3 2" xfId="25756" xr:uid="{00000000-0005-0000-0000-0000C6550000}"/>
    <cellStyle name="Input 12 13 3 3" xfId="25757" xr:uid="{00000000-0005-0000-0000-0000C7550000}"/>
    <cellStyle name="Input 12 13 4" xfId="25758" xr:uid="{00000000-0005-0000-0000-0000C8550000}"/>
    <cellStyle name="Input 12 13 4 2" xfId="25759" xr:uid="{00000000-0005-0000-0000-0000C9550000}"/>
    <cellStyle name="Input 12 13 4 3" xfId="25760" xr:uid="{00000000-0005-0000-0000-0000CA550000}"/>
    <cellStyle name="Input 12 13 5" xfId="25761" xr:uid="{00000000-0005-0000-0000-0000CB550000}"/>
    <cellStyle name="Input 12 13 5 2" xfId="25762" xr:uid="{00000000-0005-0000-0000-0000CC550000}"/>
    <cellStyle name="Input 12 13 5 3" xfId="25763" xr:uid="{00000000-0005-0000-0000-0000CD550000}"/>
    <cellStyle name="Input 12 13 6" xfId="25764" xr:uid="{00000000-0005-0000-0000-0000CE550000}"/>
    <cellStyle name="Input 12 13 7" xfId="25765" xr:uid="{00000000-0005-0000-0000-0000CF550000}"/>
    <cellStyle name="Input 12 14" xfId="25766" xr:uid="{00000000-0005-0000-0000-0000D0550000}"/>
    <cellStyle name="Input 12 14 2" xfId="25767" xr:uid="{00000000-0005-0000-0000-0000D1550000}"/>
    <cellStyle name="Input 12 14 2 2" xfId="25768" xr:uid="{00000000-0005-0000-0000-0000D2550000}"/>
    <cellStyle name="Input 12 14 2 3" xfId="25769" xr:uid="{00000000-0005-0000-0000-0000D3550000}"/>
    <cellStyle name="Input 12 14 3" xfId="25770" xr:uid="{00000000-0005-0000-0000-0000D4550000}"/>
    <cellStyle name="Input 12 14 3 2" xfId="25771" xr:uid="{00000000-0005-0000-0000-0000D5550000}"/>
    <cellStyle name="Input 12 14 3 3" xfId="25772" xr:uid="{00000000-0005-0000-0000-0000D6550000}"/>
    <cellStyle name="Input 12 14 4" xfId="25773" xr:uid="{00000000-0005-0000-0000-0000D7550000}"/>
    <cellStyle name="Input 12 14 4 2" xfId="25774" xr:uid="{00000000-0005-0000-0000-0000D8550000}"/>
    <cellStyle name="Input 12 14 4 3" xfId="25775" xr:uid="{00000000-0005-0000-0000-0000D9550000}"/>
    <cellStyle name="Input 12 14 5" xfId="25776" xr:uid="{00000000-0005-0000-0000-0000DA550000}"/>
    <cellStyle name="Input 12 14 5 2" xfId="25777" xr:uid="{00000000-0005-0000-0000-0000DB550000}"/>
    <cellStyle name="Input 12 14 5 3" xfId="25778" xr:uid="{00000000-0005-0000-0000-0000DC550000}"/>
    <cellStyle name="Input 12 14 6" xfId="25779" xr:uid="{00000000-0005-0000-0000-0000DD550000}"/>
    <cellStyle name="Input 12 14 7" xfId="25780" xr:uid="{00000000-0005-0000-0000-0000DE550000}"/>
    <cellStyle name="Input 12 15" xfId="25781" xr:uid="{00000000-0005-0000-0000-0000DF550000}"/>
    <cellStyle name="Input 12 15 2" xfId="25782" xr:uid="{00000000-0005-0000-0000-0000E0550000}"/>
    <cellStyle name="Input 12 15 2 2" xfId="25783" xr:uid="{00000000-0005-0000-0000-0000E1550000}"/>
    <cellStyle name="Input 12 15 2 3" xfId="25784" xr:uid="{00000000-0005-0000-0000-0000E2550000}"/>
    <cellStyle name="Input 12 15 3" xfId="25785" xr:uid="{00000000-0005-0000-0000-0000E3550000}"/>
    <cellStyle name="Input 12 15 3 2" xfId="25786" xr:uid="{00000000-0005-0000-0000-0000E4550000}"/>
    <cellStyle name="Input 12 15 3 3" xfId="25787" xr:uid="{00000000-0005-0000-0000-0000E5550000}"/>
    <cellStyle name="Input 12 15 4" xfId="25788" xr:uid="{00000000-0005-0000-0000-0000E6550000}"/>
    <cellStyle name="Input 12 15 4 2" xfId="25789" xr:uid="{00000000-0005-0000-0000-0000E7550000}"/>
    <cellStyle name="Input 12 15 4 3" xfId="25790" xr:uid="{00000000-0005-0000-0000-0000E8550000}"/>
    <cellStyle name="Input 12 15 5" xfId="25791" xr:uid="{00000000-0005-0000-0000-0000E9550000}"/>
    <cellStyle name="Input 12 15 5 2" xfId="25792" xr:uid="{00000000-0005-0000-0000-0000EA550000}"/>
    <cellStyle name="Input 12 15 5 3" xfId="25793" xr:uid="{00000000-0005-0000-0000-0000EB550000}"/>
    <cellStyle name="Input 12 15 6" xfId="25794" xr:uid="{00000000-0005-0000-0000-0000EC550000}"/>
    <cellStyle name="Input 12 15 7" xfId="25795" xr:uid="{00000000-0005-0000-0000-0000ED550000}"/>
    <cellStyle name="Input 12 16" xfId="25796" xr:uid="{00000000-0005-0000-0000-0000EE550000}"/>
    <cellStyle name="Input 12 16 2" xfId="25797" xr:uid="{00000000-0005-0000-0000-0000EF550000}"/>
    <cellStyle name="Input 12 16 2 2" xfId="25798" xr:uid="{00000000-0005-0000-0000-0000F0550000}"/>
    <cellStyle name="Input 12 16 2 3" xfId="25799" xr:uid="{00000000-0005-0000-0000-0000F1550000}"/>
    <cellStyle name="Input 12 16 3" xfId="25800" xr:uid="{00000000-0005-0000-0000-0000F2550000}"/>
    <cellStyle name="Input 12 16 3 2" xfId="25801" xr:uid="{00000000-0005-0000-0000-0000F3550000}"/>
    <cellStyle name="Input 12 16 3 3" xfId="25802" xr:uid="{00000000-0005-0000-0000-0000F4550000}"/>
    <cellStyle name="Input 12 16 4" xfId="25803" xr:uid="{00000000-0005-0000-0000-0000F5550000}"/>
    <cellStyle name="Input 12 16 4 2" xfId="25804" xr:uid="{00000000-0005-0000-0000-0000F6550000}"/>
    <cellStyle name="Input 12 16 4 3" xfId="25805" xr:uid="{00000000-0005-0000-0000-0000F7550000}"/>
    <cellStyle name="Input 12 16 5" xfId="25806" xr:uid="{00000000-0005-0000-0000-0000F8550000}"/>
    <cellStyle name="Input 12 16 5 2" xfId="25807" xr:uid="{00000000-0005-0000-0000-0000F9550000}"/>
    <cellStyle name="Input 12 16 5 3" xfId="25808" xr:uid="{00000000-0005-0000-0000-0000FA550000}"/>
    <cellStyle name="Input 12 16 6" xfId="25809" xr:uid="{00000000-0005-0000-0000-0000FB550000}"/>
    <cellStyle name="Input 12 16 7" xfId="25810" xr:uid="{00000000-0005-0000-0000-0000FC550000}"/>
    <cellStyle name="Input 12 17" xfId="25811" xr:uid="{00000000-0005-0000-0000-0000FD550000}"/>
    <cellStyle name="Input 12 17 2" xfId="25812" xr:uid="{00000000-0005-0000-0000-0000FE550000}"/>
    <cellStyle name="Input 12 17 2 2" xfId="25813" xr:uid="{00000000-0005-0000-0000-0000FF550000}"/>
    <cellStyle name="Input 12 17 2 3" xfId="25814" xr:uid="{00000000-0005-0000-0000-000000560000}"/>
    <cellStyle name="Input 12 17 3" xfId="25815" xr:uid="{00000000-0005-0000-0000-000001560000}"/>
    <cellStyle name="Input 12 17 3 2" xfId="25816" xr:uid="{00000000-0005-0000-0000-000002560000}"/>
    <cellStyle name="Input 12 17 3 3" xfId="25817" xr:uid="{00000000-0005-0000-0000-000003560000}"/>
    <cellStyle name="Input 12 17 4" xfId="25818" xr:uid="{00000000-0005-0000-0000-000004560000}"/>
    <cellStyle name="Input 12 17 4 2" xfId="25819" xr:uid="{00000000-0005-0000-0000-000005560000}"/>
    <cellStyle name="Input 12 17 4 3" xfId="25820" xr:uid="{00000000-0005-0000-0000-000006560000}"/>
    <cellStyle name="Input 12 17 5" xfId="25821" xr:uid="{00000000-0005-0000-0000-000007560000}"/>
    <cellStyle name="Input 12 17 5 2" xfId="25822" xr:uid="{00000000-0005-0000-0000-000008560000}"/>
    <cellStyle name="Input 12 17 5 3" xfId="25823" xr:uid="{00000000-0005-0000-0000-000009560000}"/>
    <cellStyle name="Input 12 17 6" xfId="25824" xr:uid="{00000000-0005-0000-0000-00000A560000}"/>
    <cellStyle name="Input 12 17 7" xfId="25825" xr:uid="{00000000-0005-0000-0000-00000B560000}"/>
    <cellStyle name="Input 12 18" xfId="25826" xr:uid="{00000000-0005-0000-0000-00000C560000}"/>
    <cellStyle name="Input 12 18 2" xfId="25827" xr:uid="{00000000-0005-0000-0000-00000D560000}"/>
    <cellStyle name="Input 12 18 2 2" xfId="25828" xr:uid="{00000000-0005-0000-0000-00000E560000}"/>
    <cellStyle name="Input 12 18 2 3" xfId="25829" xr:uid="{00000000-0005-0000-0000-00000F560000}"/>
    <cellStyle name="Input 12 18 3" xfId="25830" xr:uid="{00000000-0005-0000-0000-000010560000}"/>
    <cellStyle name="Input 12 18 3 2" xfId="25831" xr:uid="{00000000-0005-0000-0000-000011560000}"/>
    <cellStyle name="Input 12 18 3 3" xfId="25832" xr:uid="{00000000-0005-0000-0000-000012560000}"/>
    <cellStyle name="Input 12 18 4" xfId="25833" xr:uid="{00000000-0005-0000-0000-000013560000}"/>
    <cellStyle name="Input 12 18 4 2" xfId="25834" xr:uid="{00000000-0005-0000-0000-000014560000}"/>
    <cellStyle name="Input 12 18 4 3" xfId="25835" xr:uid="{00000000-0005-0000-0000-000015560000}"/>
    <cellStyle name="Input 12 18 5" xfId="25836" xr:uid="{00000000-0005-0000-0000-000016560000}"/>
    <cellStyle name="Input 12 18 5 2" xfId="25837" xr:uid="{00000000-0005-0000-0000-000017560000}"/>
    <cellStyle name="Input 12 18 5 3" xfId="25838" xr:uid="{00000000-0005-0000-0000-000018560000}"/>
    <cellStyle name="Input 12 18 6" xfId="25839" xr:uid="{00000000-0005-0000-0000-000019560000}"/>
    <cellStyle name="Input 12 18 7" xfId="25840" xr:uid="{00000000-0005-0000-0000-00001A560000}"/>
    <cellStyle name="Input 12 19" xfId="25841" xr:uid="{00000000-0005-0000-0000-00001B560000}"/>
    <cellStyle name="Input 12 19 2" xfId="25842" xr:uid="{00000000-0005-0000-0000-00001C560000}"/>
    <cellStyle name="Input 12 19 2 2" xfId="25843" xr:uid="{00000000-0005-0000-0000-00001D560000}"/>
    <cellStyle name="Input 12 19 2 3" xfId="25844" xr:uid="{00000000-0005-0000-0000-00001E560000}"/>
    <cellStyle name="Input 12 19 3" xfId="25845" xr:uid="{00000000-0005-0000-0000-00001F560000}"/>
    <cellStyle name="Input 12 19 3 2" xfId="25846" xr:uid="{00000000-0005-0000-0000-000020560000}"/>
    <cellStyle name="Input 12 19 3 3" xfId="25847" xr:uid="{00000000-0005-0000-0000-000021560000}"/>
    <cellStyle name="Input 12 19 4" xfId="25848" xr:uid="{00000000-0005-0000-0000-000022560000}"/>
    <cellStyle name="Input 12 19 4 2" xfId="25849" xr:uid="{00000000-0005-0000-0000-000023560000}"/>
    <cellStyle name="Input 12 19 4 3" xfId="25850" xr:uid="{00000000-0005-0000-0000-000024560000}"/>
    <cellStyle name="Input 12 19 5" xfId="25851" xr:uid="{00000000-0005-0000-0000-000025560000}"/>
    <cellStyle name="Input 12 19 5 2" xfId="25852" xr:uid="{00000000-0005-0000-0000-000026560000}"/>
    <cellStyle name="Input 12 19 5 3" xfId="25853" xr:uid="{00000000-0005-0000-0000-000027560000}"/>
    <cellStyle name="Input 12 19 6" xfId="25854" xr:uid="{00000000-0005-0000-0000-000028560000}"/>
    <cellStyle name="Input 12 19 7" xfId="25855" xr:uid="{00000000-0005-0000-0000-000029560000}"/>
    <cellStyle name="Input 12 2" xfId="25856" xr:uid="{00000000-0005-0000-0000-00002A560000}"/>
    <cellStyle name="Input 12 2 10" xfId="25857" xr:uid="{00000000-0005-0000-0000-00002B560000}"/>
    <cellStyle name="Input 12 2 11" xfId="25858" xr:uid="{00000000-0005-0000-0000-00002C560000}"/>
    <cellStyle name="Input 12 2 2" xfId="25859" xr:uid="{00000000-0005-0000-0000-00002D560000}"/>
    <cellStyle name="Input 12 2 2 2" xfId="25860" xr:uid="{00000000-0005-0000-0000-00002E560000}"/>
    <cellStyle name="Input 12 2 2 3" xfId="25861" xr:uid="{00000000-0005-0000-0000-00002F560000}"/>
    <cellStyle name="Input 12 2 2 4" xfId="25862" xr:uid="{00000000-0005-0000-0000-000030560000}"/>
    <cellStyle name="Input 12 2 3" xfId="25863" xr:uid="{00000000-0005-0000-0000-000031560000}"/>
    <cellStyle name="Input 12 2 3 2" xfId="25864" xr:uid="{00000000-0005-0000-0000-000032560000}"/>
    <cellStyle name="Input 12 2 3 3" xfId="25865" xr:uid="{00000000-0005-0000-0000-000033560000}"/>
    <cellStyle name="Input 12 2 3 4" xfId="25866" xr:uid="{00000000-0005-0000-0000-000034560000}"/>
    <cellStyle name="Input 12 2 4" xfId="25867" xr:uid="{00000000-0005-0000-0000-000035560000}"/>
    <cellStyle name="Input 12 2 4 2" xfId="25868" xr:uid="{00000000-0005-0000-0000-000036560000}"/>
    <cellStyle name="Input 12 2 4 3" xfId="25869" xr:uid="{00000000-0005-0000-0000-000037560000}"/>
    <cellStyle name="Input 12 2 4 4" xfId="25870" xr:uid="{00000000-0005-0000-0000-000038560000}"/>
    <cellStyle name="Input 12 2 5" xfId="25871" xr:uid="{00000000-0005-0000-0000-000039560000}"/>
    <cellStyle name="Input 12 2 5 2" xfId="25872" xr:uid="{00000000-0005-0000-0000-00003A560000}"/>
    <cellStyle name="Input 12 2 5 3" xfId="25873" xr:uid="{00000000-0005-0000-0000-00003B560000}"/>
    <cellStyle name="Input 12 2 6" xfId="25874" xr:uid="{00000000-0005-0000-0000-00003C560000}"/>
    <cellStyle name="Input 12 2 6 2" xfId="25875" xr:uid="{00000000-0005-0000-0000-00003D560000}"/>
    <cellStyle name="Input 12 2 6 3" xfId="25876" xr:uid="{00000000-0005-0000-0000-00003E560000}"/>
    <cellStyle name="Input 12 2 7" xfId="25877" xr:uid="{00000000-0005-0000-0000-00003F560000}"/>
    <cellStyle name="Input 12 2 7 2" xfId="25878" xr:uid="{00000000-0005-0000-0000-000040560000}"/>
    <cellStyle name="Input 12 2 7 3" xfId="25879" xr:uid="{00000000-0005-0000-0000-000041560000}"/>
    <cellStyle name="Input 12 2 8" xfId="25880" xr:uid="{00000000-0005-0000-0000-000042560000}"/>
    <cellStyle name="Input 12 2 8 2" xfId="25881" xr:uid="{00000000-0005-0000-0000-000043560000}"/>
    <cellStyle name="Input 12 2 8 3" xfId="25882" xr:uid="{00000000-0005-0000-0000-000044560000}"/>
    <cellStyle name="Input 12 2 9" xfId="25883" xr:uid="{00000000-0005-0000-0000-000045560000}"/>
    <cellStyle name="Input 12 20" xfId="25884" xr:uid="{00000000-0005-0000-0000-000046560000}"/>
    <cellStyle name="Input 12 20 2" xfId="25885" xr:uid="{00000000-0005-0000-0000-000047560000}"/>
    <cellStyle name="Input 12 20 2 2" xfId="25886" xr:uid="{00000000-0005-0000-0000-000048560000}"/>
    <cellStyle name="Input 12 20 2 3" xfId="25887" xr:uid="{00000000-0005-0000-0000-000049560000}"/>
    <cellStyle name="Input 12 20 3" xfId="25888" xr:uid="{00000000-0005-0000-0000-00004A560000}"/>
    <cellStyle name="Input 12 20 3 2" xfId="25889" xr:uid="{00000000-0005-0000-0000-00004B560000}"/>
    <cellStyle name="Input 12 20 3 3" xfId="25890" xr:uid="{00000000-0005-0000-0000-00004C560000}"/>
    <cellStyle name="Input 12 20 4" xfId="25891" xr:uid="{00000000-0005-0000-0000-00004D560000}"/>
    <cellStyle name="Input 12 20 4 2" xfId="25892" xr:uid="{00000000-0005-0000-0000-00004E560000}"/>
    <cellStyle name="Input 12 20 4 3" xfId="25893" xr:uid="{00000000-0005-0000-0000-00004F560000}"/>
    <cellStyle name="Input 12 20 5" xfId="25894" xr:uid="{00000000-0005-0000-0000-000050560000}"/>
    <cellStyle name="Input 12 20 5 2" xfId="25895" xr:uid="{00000000-0005-0000-0000-000051560000}"/>
    <cellStyle name="Input 12 20 5 3" xfId="25896" xr:uid="{00000000-0005-0000-0000-000052560000}"/>
    <cellStyle name="Input 12 20 6" xfId="25897" xr:uid="{00000000-0005-0000-0000-000053560000}"/>
    <cellStyle name="Input 12 20 7" xfId="25898" xr:uid="{00000000-0005-0000-0000-000054560000}"/>
    <cellStyle name="Input 12 21" xfId="25899" xr:uid="{00000000-0005-0000-0000-000055560000}"/>
    <cellStyle name="Input 12 21 2" xfId="25900" xr:uid="{00000000-0005-0000-0000-000056560000}"/>
    <cellStyle name="Input 12 21 2 2" xfId="25901" xr:uid="{00000000-0005-0000-0000-000057560000}"/>
    <cellStyle name="Input 12 21 2 3" xfId="25902" xr:uid="{00000000-0005-0000-0000-000058560000}"/>
    <cellStyle name="Input 12 21 3" xfId="25903" xr:uid="{00000000-0005-0000-0000-000059560000}"/>
    <cellStyle name="Input 12 21 3 2" xfId="25904" xr:uid="{00000000-0005-0000-0000-00005A560000}"/>
    <cellStyle name="Input 12 21 3 3" xfId="25905" xr:uid="{00000000-0005-0000-0000-00005B560000}"/>
    <cellStyle name="Input 12 21 4" xfId="25906" xr:uid="{00000000-0005-0000-0000-00005C560000}"/>
    <cellStyle name="Input 12 21 4 2" xfId="25907" xr:uid="{00000000-0005-0000-0000-00005D560000}"/>
    <cellStyle name="Input 12 21 4 3" xfId="25908" xr:uid="{00000000-0005-0000-0000-00005E560000}"/>
    <cellStyle name="Input 12 21 5" xfId="25909" xr:uid="{00000000-0005-0000-0000-00005F560000}"/>
    <cellStyle name="Input 12 21 5 2" xfId="25910" xr:uid="{00000000-0005-0000-0000-000060560000}"/>
    <cellStyle name="Input 12 21 5 3" xfId="25911" xr:uid="{00000000-0005-0000-0000-000061560000}"/>
    <cellStyle name="Input 12 21 6" xfId="25912" xr:uid="{00000000-0005-0000-0000-000062560000}"/>
    <cellStyle name="Input 12 21 7" xfId="25913" xr:uid="{00000000-0005-0000-0000-000063560000}"/>
    <cellStyle name="Input 12 22" xfId="25914" xr:uid="{00000000-0005-0000-0000-000064560000}"/>
    <cellStyle name="Input 12 22 2" xfId="25915" xr:uid="{00000000-0005-0000-0000-000065560000}"/>
    <cellStyle name="Input 12 22 3" xfId="25916" xr:uid="{00000000-0005-0000-0000-000066560000}"/>
    <cellStyle name="Input 12 23" xfId="25917" xr:uid="{00000000-0005-0000-0000-000067560000}"/>
    <cellStyle name="Input 12 3" xfId="25918" xr:uid="{00000000-0005-0000-0000-000068560000}"/>
    <cellStyle name="Input 12 3 2" xfId="25919" xr:uid="{00000000-0005-0000-0000-000069560000}"/>
    <cellStyle name="Input 12 3 2 2" xfId="25920" xr:uid="{00000000-0005-0000-0000-00006A560000}"/>
    <cellStyle name="Input 12 3 2 3" xfId="25921" xr:uid="{00000000-0005-0000-0000-00006B560000}"/>
    <cellStyle name="Input 12 3 3" xfId="25922" xr:uid="{00000000-0005-0000-0000-00006C560000}"/>
    <cellStyle name="Input 12 3 3 2" xfId="25923" xr:uid="{00000000-0005-0000-0000-00006D560000}"/>
    <cellStyle name="Input 12 3 3 3" xfId="25924" xr:uid="{00000000-0005-0000-0000-00006E560000}"/>
    <cellStyle name="Input 12 3 4" xfId="25925" xr:uid="{00000000-0005-0000-0000-00006F560000}"/>
    <cellStyle name="Input 12 3 4 2" xfId="25926" xr:uid="{00000000-0005-0000-0000-000070560000}"/>
    <cellStyle name="Input 12 3 4 3" xfId="25927" xr:uid="{00000000-0005-0000-0000-000071560000}"/>
    <cellStyle name="Input 12 3 5" xfId="25928" xr:uid="{00000000-0005-0000-0000-000072560000}"/>
    <cellStyle name="Input 12 3 5 2" xfId="25929" xr:uid="{00000000-0005-0000-0000-000073560000}"/>
    <cellStyle name="Input 12 3 5 3" xfId="25930" xr:uid="{00000000-0005-0000-0000-000074560000}"/>
    <cellStyle name="Input 12 3 6" xfId="25931" xr:uid="{00000000-0005-0000-0000-000075560000}"/>
    <cellStyle name="Input 12 3 7" xfId="25932" xr:uid="{00000000-0005-0000-0000-000076560000}"/>
    <cellStyle name="Input 12 4" xfId="25933" xr:uid="{00000000-0005-0000-0000-000077560000}"/>
    <cellStyle name="Input 12 4 2" xfId="25934" xr:uid="{00000000-0005-0000-0000-000078560000}"/>
    <cellStyle name="Input 12 4 2 2" xfId="25935" xr:uid="{00000000-0005-0000-0000-000079560000}"/>
    <cellStyle name="Input 12 4 2 3" xfId="25936" xr:uid="{00000000-0005-0000-0000-00007A560000}"/>
    <cellStyle name="Input 12 4 3" xfId="25937" xr:uid="{00000000-0005-0000-0000-00007B560000}"/>
    <cellStyle name="Input 12 4 3 2" xfId="25938" xr:uid="{00000000-0005-0000-0000-00007C560000}"/>
    <cellStyle name="Input 12 4 3 3" xfId="25939" xr:uid="{00000000-0005-0000-0000-00007D560000}"/>
    <cellStyle name="Input 12 4 4" xfId="25940" xr:uid="{00000000-0005-0000-0000-00007E560000}"/>
    <cellStyle name="Input 12 4 4 2" xfId="25941" xr:uid="{00000000-0005-0000-0000-00007F560000}"/>
    <cellStyle name="Input 12 4 4 3" xfId="25942" xr:uid="{00000000-0005-0000-0000-000080560000}"/>
    <cellStyle name="Input 12 4 5" xfId="25943" xr:uid="{00000000-0005-0000-0000-000081560000}"/>
    <cellStyle name="Input 12 4 5 2" xfId="25944" xr:uid="{00000000-0005-0000-0000-000082560000}"/>
    <cellStyle name="Input 12 4 5 3" xfId="25945" xr:uid="{00000000-0005-0000-0000-000083560000}"/>
    <cellStyle name="Input 12 4 6" xfId="25946" xr:uid="{00000000-0005-0000-0000-000084560000}"/>
    <cellStyle name="Input 12 4 7" xfId="25947" xr:uid="{00000000-0005-0000-0000-000085560000}"/>
    <cellStyle name="Input 12 5" xfId="25948" xr:uid="{00000000-0005-0000-0000-000086560000}"/>
    <cellStyle name="Input 12 5 2" xfId="25949" xr:uid="{00000000-0005-0000-0000-000087560000}"/>
    <cellStyle name="Input 12 5 2 2" xfId="25950" xr:uid="{00000000-0005-0000-0000-000088560000}"/>
    <cellStyle name="Input 12 5 2 3" xfId="25951" xr:uid="{00000000-0005-0000-0000-000089560000}"/>
    <cellStyle name="Input 12 5 3" xfId="25952" xr:uid="{00000000-0005-0000-0000-00008A560000}"/>
    <cellStyle name="Input 12 5 3 2" xfId="25953" xr:uid="{00000000-0005-0000-0000-00008B560000}"/>
    <cellStyle name="Input 12 5 3 3" xfId="25954" xr:uid="{00000000-0005-0000-0000-00008C560000}"/>
    <cellStyle name="Input 12 5 4" xfId="25955" xr:uid="{00000000-0005-0000-0000-00008D560000}"/>
    <cellStyle name="Input 12 5 4 2" xfId="25956" xr:uid="{00000000-0005-0000-0000-00008E560000}"/>
    <cellStyle name="Input 12 5 4 3" xfId="25957" xr:uid="{00000000-0005-0000-0000-00008F560000}"/>
    <cellStyle name="Input 12 5 5" xfId="25958" xr:uid="{00000000-0005-0000-0000-000090560000}"/>
    <cellStyle name="Input 12 5 5 2" xfId="25959" xr:uid="{00000000-0005-0000-0000-000091560000}"/>
    <cellStyle name="Input 12 5 5 3" xfId="25960" xr:uid="{00000000-0005-0000-0000-000092560000}"/>
    <cellStyle name="Input 12 5 6" xfId="25961" xr:uid="{00000000-0005-0000-0000-000093560000}"/>
    <cellStyle name="Input 12 5 7" xfId="25962" xr:uid="{00000000-0005-0000-0000-000094560000}"/>
    <cellStyle name="Input 12 6" xfId="25963" xr:uid="{00000000-0005-0000-0000-000095560000}"/>
    <cellStyle name="Input 12 6 2" xfId="25964" xr:uid="{00000000-0005-0000-0000-000096560000}"/>
    <cellStyle name="Input 12 6 2 2" xfId="25965" xr:uid="{00000000-0005-0000-0000-000097560000}"/>
    <cellStyle name="Input 12 6 2 3" xfId="25966" xr:uid="{00000000-0005-0000-0000-000098560000}"/>
    <cellStyle name="Input 12 6 3" xfId="25967" xr:uid="{00000000-0005-0000-0000-000099560000}"/>
    <cellStyle name="Input 12 6 3 2" xfId="25968" xr:uid="{00000000-0005-0000-0000-00009A560000}"/>
    <cellStyle name="Input 12 6 3 3" xfId="25969" xr:uid="{00000000-0005-0000-0000-00009B560000}"/>
    <cellStyle name="Input 12 6 4" xfId="25970" xr:uid="{00000000-0005-0000-0000-00009C560000}"/>
    <cellStyle name="Input 12 6 4 2" xfId="25971" xr:uid="{00000000-0005-0000-0000-00009D560000}"/>
    <cellStyle name="Input 12 6 4 3" xfId="25972" xr:uid="{00000000-0005-0000-0000-00009E560000}"/>
    <cellStyle name="Input 12 6 5" xfId="25973" xr:uid="{00000000-0005-0000-0000-00009F560000}"/>
    <cellStyle name="Input 12 6 5 2" xfId="25974" xr:uid="{00000000-0005-0000-0000-0000A0560000}"/>
    <cellStyle name="Input 12 6 5 3" xfId="25975" xr:uid="{00000000-0005-0000-0000-0000A1560000}"/>
    <cellStyle name="Input 12 6 6" xfId="25976" xr:uid="{00000000-0005-0000-0000-0000A2560000}"/>
    <cellStyle name="Input 12 6 7" xfId="25977" xr:uid="{00000000-0005-0000-0000-0000A3560000}"/>
    <cellStyle name="Input 12 7" xfId="25978" xr:uid="{00000000-0005-0000-0000-0000A4560000}"/>
    <cellStyle name="Input 12 7 2" xfId="25979" xr:uid="{00000000-0005-0000-0000-0000A5560000}"/>
    <cellStyle name="Input 12 7 2 2" xfId="25980" xr:uid="{00000000-0005-0000-0000-0000A6560000}"/>
    <cellStyle name="Input 12 7 2 3" xfId="25981" xr:uid="{00000000-0005-0000-0000-0000A7560000}"/>
    <cellStyle name="Input 12 7 3" xfId="25982" xr:uid="{00000000-0005-0000-0000-0000A8560000}"/>
    <cellStyle name="Input 12 7 3 2" xfId="25983" xr:uid="{00000000-0005-0000-0000-0000A9560000}"/>
    <cellStyle name="Input 12 7 3 3" xfId="25984" xr:uid="{00000000-0005-0000-0000-0000AA560000}"/>
    <cellStyle name="Input 12 7 4" xfId="25985" xr:uid="{00000000-0005-0000-0000-0000AB560000}"/>
    <cellStyle name="Input 12 7 4 2" xfId="25986" xr:uid="{00000000-0005-0000-0000-0000AC560000}"/>
    <cellStyle name="Input 12 7 4 3" xfId="25987" xr:uid="{00000000-0005-0000-0000-0000AD560000}"/>
    <cellStyle name="Input 12 7 5" xfId="25988" xr:uid="{00000000-0005-0000-0000-0000AE560000}"/>
    <cellStyle name="Input 12 7 5 2" xfId="25989" xr:uid="{00000000-0005-0000-0000-0000AF560000}"/>
    <cellStyle name="Input 12 7 5 3" xfId="25990" xr:uid="{00000000-0005-0000-0000-0000B0560000}"/>
    <cellStyle name="Input 12 7 6" xfId="25991" xr:uid="{00000000-0005-0000-0000-0000B1560000}"/>
    <cellStyle name="Input 12 7 7" xfId="25992" xr:uid="{00000000-0005-0000-0000-0000B2560000}"/>
    <cellStyle name="Input 12 8" xfId="25993" xr:uid="{00000000-0005-0000-0000-0000B3560000}"/>
    <cellStyle name="Input 12 8 2" xfId="25994" xr:uid="{00000000-0005-0000-0000-0000B4560000}"/>
    <cellStyle name="Input 12 8 2 2" xfId="25995" xr:uid="{00000000-0005-0000-0000-0000B5560000}"/>
    <cellStyle name="Input 12 8 2 3" xfId="25996" xr:uid="{00000000-0005-0000-0000-0000B6560000}"/>
    <cellStyle name="Input 12 8 3" xfId="25997" xr:uid="{00000000-0005-0000-0000-0000B7560000}"/>
    <cellStyle name="Input 12 8 3 2" xfId="25998" xr:uid="{00000000-0005-0000-0000-0000B8560000}"/>
    <cellStyle name="Input 12 8 3 3" xfId="25999" xr:uid="{00000000-0005-0000-0000-0000B9560000}"/>
    <cellStyle name="Input 12 8 4" xfId="26000" xr:uid="{00000000-0005-0000-0000-0000BA560000}"/>
    <cellStyle name="Input 12 8 4 2" xfId="26001" xr:uid="{00000000-0005-0000-0000-0000BB560000}"/>
    <cellStyle name="Input 12 8 4 3" xfId="26002" xr:uid="{00000000-0005-0000-0000-0000BC560000}"/>
    <cellStyle name="Input 12 8 5" xfId="26003" xr:uid="{00000000-0005-0000-0000-0000BD560000}"/>
    <cellStyle name="Input 12 8 5 2" xfId="26004" xr:uid="{00000000-0005-0000-0000-0000BE560000}"/>
    <cellStyle name="Input 12 8 5 3" xfId="26005" xr:uid="{00000000-0005-0000-0000-0000BF560000}"/>
    <cellStyle name="Input 12 8 6" xfId="26006" xr:uid="{00000000-0005-0000-0000-0000C0560000}"/>
    <cellStyle name="Input 12 8 7" xfId="26007" xr:uid="{00000000-0005-0000-0000-0000C1560000}"/>
    <cellStyle name="Input 12 9" xfId="26008" xr:uid="{00000000-0005-0000-0000-0000C2560000}"/>
    <cellStyle name="Input 12 9 2" xfId="26009" xr:uid="{00000000-0005-0000-0000-0000C3560000}"/>
    <cellStyle name="Input 12 9 2 2" xfId="26010" xr:uid="{00000000-0005-0000-0000-0000C4560000}"/>
    <cellStyle name="Input 12 9 2 3" xfId="26011" xr:uid="{00000000-0005-0000-0000-0000C5560000}"/>
    <cellStyle name="Input 12 9 3" xfId="26012" xr:uid="{00000000-0005-0000-0000-0000C6560000}"/>
    <cellStyle name="Input 12 9 3 2" xfId="26013" xr:uid="{00000000-0005-0000-0000-0000C7560000}"/>
    <cellStyle name="Input 12 9 3 3" xfId="26014" xr:uid="{00000000-0005-0000-0000-0000C8560000}"/>
    <cellStyle name="Input 12 9 4" xfId="26015" xr:uid="{00000000-0005-0000-0000-0000C9560000}"/>
    <cellStyle name="Input 12 9 4 2" xfId="26016" xr:uid="{00000000-0005-0000-0000-0000CA560000}"/>
    <cellStyle name="Input 12 9 4 3" xfId="26017" xr:uid="{00000000-0005-0000-0000-0000CB560000}"/>
    <cellStyle name="Input 12 9 5" xfId="26018" xr:uid="{00000000-0005-0000-0000-0000CC560000}"/>
    <cellStyle name="Input 12 9 5 2" xfId="26019" xr:uid="{00000000-0005-0000-0000-0000CD560000}"/>
    <cellStyle name="Input 12 9 5 3" xfId="26020" xr:uid="{00000000-0005-0000-0000-0000CE560000}"/>
    <cellStyle name="Input 12 9 6" xfId="26021" xr:uid="{00000000-0005-0000-0000-0000CF560000}"/>
    <cellStyle name="Input 12 9 7" xfId="26022" xr:uid="{00000000-0005-0000-0000-0000D0560000}"/>
    <cellStyle name="Input 13" xfId="3496" xr:uid="{00000000-0005-0000-0000-0000D1560000}"/>
    <cellStyle name="Input 13 10" xfId="26023" xr:uid="{00000000-0005-0000-0000-0000D2560000}"/>
    <cellStyle name="Input 13 10 2" xfId="26024" xr:uid="{00000000-0005-0000-0000-0000D3560000}"/>
    <cellStyle name="Input 13 10 2 2" xfId="26025" xr:uid="{00000000-0005-0000-0000-0000D4560000}"/>
    <cellStyle name="Input 13 10 2 3" xfId="26026" xr:uid="{00000000-0005-0000-0000-0000D5560000}"/>
    <cellStyle name="Input 13 10 3" xfId="26027" xr:uid="{00000000-0005-0000-0000-0000D6560000}"/>
    <cellStyle name="Input 13 10 3 2" xfId="26028" xr:uid="{00000000-0005-0000-0000-0000D7560000}"/>
    <cellStyle name="Input 13 10 3 3" xfId="26029" xr:uid="{00000000-0005-0000-0000-0000D8560000}"/>
    <cellStyle name="Input 13 10 4" xfId="26030" xr:uid="{00000000-0005-0000-0000-0000D9560000}"/>
    <cellStyle name="Input 13 10 4 2" xfId="26031" xr:uid="{00000000-0005-0000-0000-0000DA560000}"/>
    <cellStyle name="Input 13 10 4 3" xfId="26032" xr:uid="{00000000-0005-0000-0000-0000DB560000}"/>
    <cellStyle name="Input 13 10 5" xfId="26033" xr:uid="{00000000-0005-0000-0000-0000DC560000}"/>
    <cellStyle name="Input 13 10 5 2" xfId="26034" xr:uid="{00000000-0005-0000-0000-0000DD560000}"/>
    <cellStyle name="Input 13 10 5 3" xfId="26035" xr:uid="{00000000-0005-0000-0000-0000DE560000}"/>
    <cellStyle name="Input 13 10 6" xfId="26036" xr:uid="{00000000-0005-0000-0000-0000DF560000}"/>
    <cellStyle name="Input 13 10 7" xfId="26037" xr:uid="{00000000-0005-0000-0000-0000E0560000}"/>
    <cellStyle name="Input 13 11" xfId="26038" xr:uid="{00000000-0005-0000-0000-0000E1560000}"/>
    <cellStyle name="Input 13 11 2" xfId="26039" xr:uid="{00000000-0005-0000-0000-0000E2560000}"/>
    <cellStyle name="Input 13 11 2 2" xfId="26040" xr:uid="{00000000-0005-0000-0000-0000E3560000}"/>
    <cellStyle name="Input 13 11 2 3" xfId="26041" xr:uid="{00000000-0005-0000-0000-0000E4560000}"/>
    <cellStyle name="Input 13 11 3" xfId="26042" xr:uid="{00000000-0005-0000-0000-0000E5560000}"/>
    <cellStyle name="Input 13 11 3 2" xfId="26043" xr:uid="{00000000-0005-0000-0000-0000E6560000}"/>
    <cellStyle name="Input 13 11 3 3" xfId="26044" xr:uid="{00000000-0005-0000-0000-0000E7560000}"/>
    <cellStyle name="Input 13 11 4" xfId="26045" xr:uid="{00000000-0005-0000-0000-0000E8560000}"/>
    <cellStyle name="Input 13 11 4 2" xfId="26046" xr:uid="{00000000-0005-0000-0000-0000E9560000}"/>
    <cellStyle name="Input 13 11 4 3" xfId="26047" xr:uid="{00000000-0005-0000-0000-0000EA560000}"/>
    <cellStyle name="Input 13 11 5" xfId="26048" xr:uid="{00000000-0005-0000-0000-0000EB560000}"/>
    <cellStyle name="Input 13 11 5 2" xfId="26049" xr:uid="{00000000-0005-0000-0000-0000EC560000}"/>
    <cellStyle name="Input 13 11 5 3" xfId="26050" xr:uid="{00000000-0005-0000-0000-0000ED560000}"/>
    <cellStyle name="Input 13 11 6" xfId="26051" xr:uid="{00000000-0005-0000-0000-0000EE560000}"/>
    <cellStyle name="Input 13 11 7" xfId="26052" xr:uid="{00000000-0005-0000-0000-0000EF560000}"/>
    <cellStyle name="Input 13 12" xfId="26053" xr:uid="{00000000-0005-0000-0000-0000F0560000}"/>
    <cellStyle name="Input 13 12 2" xfId="26054" xr:uid="{00000000-0005-0000-0000-0000F1560000}"/>
    <cellStyle name="Input 13 12 2 2" xfId="26055" xr:uid="{00000000-0005-0000-0000-0000F2560000}"/>
    <cellStyle name="Input 13 12 2 3" xfId="26056" xr:uid="{00000000-0005-0000-0000-0000F3560000}"/>
    <cellStyle name="Input 13 12 3" xfId="26057" xr:uid="{00000000-0005-0000-0000-0000F4560000}"/>
    <cellStyle name="Input 13 12 3 2" xfId="26058" xr:uid="{00000000-0005-0000-0000-0000F5560000}"/>
    <cellStyle name="Input 13 12 3 3" xfId="26059" xr:uid="{00000000-0005-0000-0000-0000F6560000}"/>
    <cellStyle name="Input 13 12 4" xfId="26060" xr:uid="{00000000-0005-0000-0000-0000F7560000}"/>
    <cellStyle name="Input 13 12 4 2" xfId="26061" xr:uid="{00000000-0005-0000-0000-0000F8560000}"/>
    <cellStyle name="Input 13 12 4 3" xfId="26062" xr:uid="{00000000-0005-0000-0000-0000F9560000}"/>
    <cellStyle name="Input 13 12 5" xfId="26063" xr:uid="{00000000-0005-0000-0000-0000FA560000}"/>
    <cellStyle name="Input 13 12 5 2" xfId="26064" xr:uid="{00000000-0005-0000-0000-0000FB560000}"/>
    <cellStyle name="Input 13 12 5 3" xfId="26065" xr:uid="{00000000-0005-0000-0000-0000FC560000}"/>
    <cellStyle name="Input 13 12 6" xfId="26066" xr:uid="{00000000-0005-0000-0000-0000FD560000}"/>
    <cellStyle name="Input 13 12 7" xfId="26067" xr:uid="{00000000-0005-0000-0000-0000FE560000}"/>
    <cellStyle name="Input 13 13" xfId="26068" xr:uid="{00000000-0005-0000-0000-0000FF560000}"/>
    <cellStyle name="Input 13 13 2" xfId="26069" xr:uid="{00000000-0005-0000-0000-000000570000}"/>
    <cellStyle name="Input 13 13 2 2" xfId="26070" xr:uid="{00000000-0005-0000-0000-000001570000}"/>
    <cellStyle name="Input 13 13 2 3" xfId="26071" xr:uid="{00000000-0005-0000-0000-000002570000}"/>
    <cellStyle name="Input 13 13 3" xfId="26072" xr:uid="{00000000-0005-0000-0000-000003570000}"/>
    <cellStyle name="Input 13 13 3 2" xfId="26073" xr:uid="{00000000-0005-0000-0000-000004570000}"/>
    <cellStyle name="Input 13 13 3 3" xfId="26074" xr:uid="{00000000-0005-0000-0000-000005570000}"/>
    <cellStyle name="Input 13 13 4" xfId="26075" xr:uid="{00000000-0005-0000-0000-000006570000}"/>
    <cellStyle name="Input 13 13 4 2" xfId="26076" xr:uid="{00000000-0005-0000-0000-000007570000}"/>
    <cellStyle name="Input 13 13 4 3" xfId="26077" xr:uid="{00000000-0005-0000-0000-000008570000}"/>
    <cellStyle name="Input 13 13 5" xfId="26078" xr:uid="{00000000-0005-0000-0000-000009570000}"/>
    <cellStyle name="Input 13 13 5 2" xfId="26079" xr:uid="{00000000-0005-0000-0000-00000A570000}"/>
    <cellStyle name="Input 13 13 5 3" xfId="26080" xr:uid="{00000000-0005-0000-0000-00000B570000}"/>
    <cellStyle name="Input 13 13 6" xfId="26081" xr:uid="{00000000-0005-0000-0000-00000C570000}"/>
    <cellStyle name="Input 13 13 7" xfId="26082" xr:uid="{00000000-0005-0000-0000-00000D570000}"/>
    <cellStyle name="Input 13 14" xfId="26083" xr:uid="{00000000-0005-0000-0000-00000E570000}"/>
    <cellStyle name="Input 13 14 2" xfId="26084" xr:uid="{00000000-0005-0000-0000-00000F570000}"/>
    <cellStyle name="Input 13 14 2 2" xfId="26085" xr:uid="{00000000-0005-0000-0000-000010570000}"/>
    <cellStyle name="Input 13 14 2 3" xfId="26086" xr:uid="{00000000-0005-0000-0000-000011570000}"/>
    <cellStyle name="Input 13 14 3" xfId="26087" xr:uid="{00000000-0005-0000-0000-000012570000}"/>
    <cellStyle name="Input 13 14 3 2" xfId="26088" xr:uid="{00000000-0005-0000-0000-000013570000}"/>
    <cellStyle name="Input 13 14 3 3" xfId="26089" xr:uid="{00000000-0005-0000-0000-000014570000}"/>
    <cellStyle name="Input 13 14 4" xfId="26090" xr:uid="{00000000-0005-0000-0000-000015570000}"/>
    <cellStyle name="Input 13 14 4 2" xfId="26091" xr:uid="{00000000-0005-0000-0000-000016570000}"/>
    <cellStyle name="Input 13 14 4 3" xfId="26092" xr:uid="{00000000-0005-0000-0000-000017570000}"/>
    <cellStyle name="Input 13 14 5" xfId="26093" xr:uid="{00000000-0005-0000-0000-000018570000}"/>
    <cellStyle name="Input 13 14 5 2" xfId="26094" xr:uid="{00000000-0005-0000-0000-000019570000}"/>
    <cellStyle name="Input 13 14 5 3" xfId="26095" xr:uid="{00000000-0005-0000-0000-00001A570000}"/>
    <cellStyle name="Input 13 14 6" xfId="26096" xr:uid="{00000000-0005-0000-0000-00001B570000}"/>
    <cellStyle name="Input 13 14 7" xfId="26097" xr:uid="{00000000-0005-0000-0000-00001C570000}"/>
    <cellStyle name="Input 13 15" xfId="26098" xr:uid="{00000000-0005-0000-0000-00001D570000}"/>
    <cellStyle name="Input 13 15 2" xfId="26099" xr:uid="{00000000-0005-0000-0000-00001E570000}"/>
    <cellStyle name="Input 13 15 2 2" xfId="26100" xr:uid="{00000000-0005-0000-0000-00001F570000}"/>
    <cellStyle name="Input 13 15 2 3" xfId="26101" xr:uid="{00000000-0005-0000-0000-000020570000}"/>
    <cellStyle name="Input 13 15 3" xfId="26102" xr:uid="{00000000-0005-0000-0000-000021570000}"/>
    <cellStyle name="Input 13 15 3 2" xfId="26103" xr:uid="{00000000-0005-0000-0000-000022570000}"/>
    <cellStyle name="Input 13 15 3 3" xfId="26104" xr:uid="{00000000-0005-0000-0000-000023570000}"/>
    <cellStyle name="Input 13 15 4" xfId="26105" xr:uid="{00000000-0005-0000-0000-000024570000}"/>
    <cellStyle name="Input 13 15 4 2" xfId="26106" xr:uid="{00000000-0005-0000-0000-000025570000}"/>
    <cellStyle name="Input 13 15 4 3" xfId="26107" xr:uid="{00000000-0005-0000-0000-000026570000}"/>
    <cellStyle name="Input 13 15 5" xfId="26108" xr:uid="{00000000-0005-0000-0000-000027570000}"/>
    <cellStyle name="Input 13 15 5 2" xfId="26109" xr:uid="{00000000-0005-0000-0000-000028570000}"/>
    <cellStyle name="Input 13 15 5 3" xfId="26110" xr:uid="{00000000-0005-0000-0000-000029570000}"/>
    <cellStyle name="Input 13 15 6" xfId="26111" xr:uid="{00000000-0005-0000-0000-00002A570000}"/>
    <cellStyle name="Input 13 15 7" xfId="26112" xr:uid="{00000000-0005-0000-0000-00002B570000}"/>
    <cellStyle name="Input 13 16" xfId="26113" xr:uid="{00000000-0005-0000-0000-00002C570000}"/>
    <cellStyle name="Input 13 16 2" xfId="26114" xr:uid="{00000000-0005-0000-0000-00002D570000}"/>
    <cellStyle name="Input 13 16 2 2" xfId="26115" xr:uid="{00000000-0005-0000-0000-00002E570000}"/>
    <cellStyle name="Input 13 16 2 3" xfId="26116" xr:uid="{00000000-0005-0000-0000-00002F570000}"/>
    <cellStyle name="Input 13 16 3" xfId="26117" xr:uid="{00000000-0005-0000-0000-000030570000}"/>
    <cellStyle name="Input 13 16 3 2" xfId="26118" xr:uid="{00000000-0005-0000-0000-000031570000}"/>
    <cellStyle name="Input 13 16 3 3" xfId="26119" xr:uid="{00000000-0005-0000-0000-000032570000}"/>
    <cellStyle name="Input 13 16 4" xfId="26120" xr:uid="{00000000-0005-0000-0000-000033570000}"/>
    <cellStyle name="Input 13 16 4 2" xfId="26121" xr:uid="{00000000-0005-0000-0000-000034570000}"/>
    <cellStyle name="Input 13 16 4 3" xfId="26122" xr:uid="{00000000-0005-0000-0000-000035570000}"/>
    <cellStyle name="Input 13 16 5" xfId="26123" xr:uid="{00000000-0005-0000-0000-000036570000}"/>
    <cellStyle name="Input 13 16 5 2" xfId="26124" xr:uid="{00000000-0005-0000-0000-000037570000}"/>
    <cellStyle name="Input 13 16 5 3" xfId="26125" xr:uid="{00000000-0005-0000-0000-000038570000}"/>
    <cellStyle name="Input 13 16 6" xfId="26126" xr:uid="{00000000-0005-0000-0000-000039570000}"/>
    <cellStyle name="Input 13 16 7" xfId="26127" xr:uid="{00000000-0005-0000-0000-00003A570000}"/>
    <cellStyle name="Input 13 17" xfId="26128" xr:uid="{00000000-0005-0000-0000-00003B570000}"/>
    <cellStyle name="Input 13 17 2" xfId="26129" xr:uid="{00000000-0005-0000-0000-00003C570000}"/>
    <cellStyle name="Input 13 17 2 2" xfId="26130" xr:uid="{00000000-0005-0000-0000-00003D570000}"/>
    <cellStyle name="Input 13 17 2 3" xfId="26131" xr:uid="{00000000-0005-0000-0000-00003E570000}"/>
    <cellStyle name="Input 13 17 3" xfId="26132" xr:uid="{00000000-0005-0000-0000-00003F570000}"/>
    <cellStyle name="Input 13 17 3 2" xfId="26133" xr:uid="{00000000-0005-0000-0000-000040570000}"/>
    <cellStyle name="Input 13 17 3 3" xfId="26134" xr:uid="{00000000-0005-0000-0000-000041570000}"/>
    <cellStyle name="Input 13 17 4" xfId="26135" xr:uid="{00000000-0005-0000-0000-000042570000}"/>
    <cellStyle name="Input 13 17 4 2" xfId="26136" xr:uid="{00000000-0005-0000-0000-000043570000}"/>
    <cellStyle name="Input 13 17 4 3" xfId="26137" xr:uid="{00000000-0005-0000-0000-000044570000}"/>
    <cellStyle name="Input 13 17 5" xfId="26138" xr:uid="{00000000-0005-0000-0000-000045570000}"/>
    <cellStyle name="Input 13 17 5 2" xfId="26139" xr:uid="{00000000-0005-0000-0000-000046570000}"/>
    <cellStyle name="Input 13 17 5 3" xfId="26140" xr:uid="{00000000-0005-0000-0000-000047570000}"/>
    <cellStyle name="Input 13 17 6" xfId="26141" xr:uid="{00000000-0005-0000-0000-000048570000}"/>
    <cellStyle name="Input 13 17 7" xfId="26142" xr:uid="{00000000-0005-0000-0000-000049570000}"/>
    <cellStyle name="Input 13 18" xfId="26143" xr:uid="{00000000-0005-0000-0000-00004A570000}"/>
    <cellStyle name="Input 13 18 2" xfId="26144" xr:uid="{00000000-0005-0000-0000-00004B570000}"/>
    <cellStyle name="Input 13 18 2 2" xfId="26145" xr:uid="{00000000-0005-0000-0000-00004C570000}"/>
    <cellStyle name="Input 13 18 2 3" xfId="26146" xr:uid="{00000000-0005-0000-0000-00004D570000}"/>
    <cellStyle name="Input 13 18 3" xfId="26147" xr:uid="{00000000-0005-0000-0000-00004E570000}"/>
    <cellStyle name="Input 13 18 3 2" xfId="26148" xr:uid="{00000000-0005-0000-0000-00004F570000}"/>
    <cellStyle name="Input 13 18 3 3" xfId="26149" xr:uid="{00000000-0005-0000-0000-000050570000}"/>
    <cellStyle name="Input 13 18 4" xfId="26150" xr:uid="{00000000-0005-0000-0000-000051570000}"/>
    <cellStyle name="Input 13 18 4 2" xfId="26151" xr:uid="{00000000-0005-0000-0000-000052570000}"/>
    <cellStyle name="Input 13 18 4 3" xfId="26152" xr:uid="{00000000-0005-0000-0000-000053570000}"/>
    <cellStyle name="Input 13 18 5" xfId="26153" xr:uid="{00000000-0005-0000-0000-000054570000}"/>
    <cellStyle name="Input 13 18 5 2" xfId="26154" xr:uid="{00000000-0005-0000-0000-000055570000}"/>
    <cellStyle name="Input 13 18 5 3" xfId="26155" xr:uid="{00000000-0005-0000-0000-000056570000}"/>
    <cellStyle name="Input 13 18 6" xfId="26156" xr:uid="{00000000-0005-0000-0000-000057570000}"/>
    <cellStyle name="Input 13 18 7" xfId="26157" xr:uid="{00000000-0005-0000-0000-000058570000}"/>
    <cellStyle name="Input 13 19" xfId="26158" xr:uid="{00000000-0005-0000-0000-000059570000}"/>
    <cellStyle name="Input 13 19 2" xfId="26159" xr:uid="{00000000-0005-0000-0000-00005A570000}"/>
    <cellStyle name="Input 13 19 2 2" xfId="26160" xr:uid="{00000000-0005-0000-0000-00005B570000}"/>
    <cellStyle name="Input 13 19 2 3" xfId="26161" xr:uid="{00000000-0005-0000-0000-00005C570000}"/>
    <cellStyle name="Input 13 19 3" xfId="26162" xr:uid="{00000000-0005-0000-0000-00005D570000}"/>
    <cellStyle name="Input 13 19 3 2" xfId="26163" xr:uid="{00000000-0005-0000-0000-00005E570000}"/>
    <cellStyle name="Input 13 19 3 3" xfId="26164" xr:uid="{00000000-0005-0000-0000-00005F570000}"/>
    <cellStyle name="Input 13 19 4" xfId="26165" xr:uid="{00000000-0005-0000-0000-000060570000}"/>
    <cellStyle name="Input 13 19 4 2" xfId="26166" xr:uid="{00000000-0005-0000-0000-000061570000}"/>
    <cellStyle name="Input 13 19 4 3" xfId="26167" xr:uid="{00000000-0005-0000-0000-000062570000}"/>
    <cellStyle name="Input 13 19 5" xfId="26168" xr:uid="{00000000-0005-0000-0000-000063570000}"/>
    <cellStyle name="Input 13 19 5 2" xfId="26169" xr:uid="{00000000-0005-0000-0000-000064570000}"/>
    <cellStyle name="Input 13 19 5 3" xfId="26170" xr:uid="{00000000-0005-0000-0000-000065570000}"/>
    <cellStyle name="Input 13 19 6" xfId="26171" xr:uid="{00000000-0005-0000-0000-000066570000}"/>
    <cellStyle name="Input 13 19 7" xfId="26172" xr:uid="{00000000-0005-0000-0000-000067570000}"/>
    <cellStyle name="Input 13 2" xfId="3497" xr:uid="{00000000-0005-0000-0000-000068570000}"/>
    <cellStyle name="Input 13 2 2" xfId="26173" xr:uid="{00000000-0005-0000-0000-000069570000}"/>
    <cellStyle name="Input 13 2 2 10" xfId="26174" xr:uid="{00000000-0005-0000-0000-00006A570000}"/>
    <cellStyle name="Input 13 2 2 11" xfId="26175" xr:uid="{00000000-0005-0000-0000-00006B570000}"/>
    <cellStyle name="Input 13 2 2 2" xfId="26176" xr:uid="{00000000-0005-0000-0000-00006C570000}"/>
    <cellStyle name="Input 13 2 2 2 2" xfId="26177" xr:uid="{00000000-0005-0000-0000-00006D570000}"/>
    <cellStyle name="Input 13 2 2 2 3" xfId="26178" xr:uid="{00000000-0005-0000-0000-00006E570000}"/>
    <cellStyle name="Input 13 2 2 2 4" xfId="26179" xr:uid="{00000000-0005-0000-0000-00006F570000}"/>
    <cellStyle name="Input 13 2 2 3" xfId="26180" xr:uid="{00000000-0005-0000-0000-000070570000}"/>
    <cellStyle name="Input 13 2 2 3 2" xfId="26181" xr:uid="{00000000-0005-0000-0000-000071570000}"/>
    <cellStyle name="Input 13 2 2 3 3" xfId="26182" xr:uid="{00000000-0005-0000-0000-000072570000}"/>
    <cellStyle name="Input 13 2 2 3 4" xfId="26183" xr:uid="{00000000-0005-0000-0000-000073570000}"/>
    <cellStyle name="Input 13 2 2 4" xfId="26184" xr:uid="{00000000-0005-0000-0000-000074570000}"/>
    <cellStyle name="Input 13 2 2 4 2" xfId="26185" xr:uid="{00000000-0005-0000-0000-000075570000}"/>
    <cellStyle name="Input 13 2 2 4 3" xfId="26186" xr:uid="{00000000-0005-0000-0000-000076570000}"/>
    <cellStyle name="Input 13 2 2 4 4" xfId="26187" xr:uid="{00000000-0005-0000-0000-000077570000}"/>
    <cellStyle name="Input 13 2 2 5" xfId="26188" xr:uid="{00000000-0005-0000-0000-000078570000}"/>
    <cellStyle name="Input 13 2 2 5 2" xfId="26189" xr:uid="{00000000-0005-0000-0000-000079570000}"/>
    <cellStyle name="Input 13 2 2 5 3" xfId="26190" xr:uid="{00000000-0005-0000-0000-00007A570000}"/>
    <cellStyle name="Input 13 2 2 6" xfId="26191" xr:uid="{00000000-0005-0000-0000-00007B570000}"/>
    <cellStyle name="Input 13 2 2 6 2" xfId="26192" xr:uid="{00000000-0005-0000-0000-00007C570000}"/>
    <cellStyle name="Input 13 2 2 6 3" xfId="26193" xr:uid="{00000000-0005-0000-0000-00007D570000}"/>
    <cellStyle name="Input 13 2 2 7" xfId="26194" xr:uid="{00000000-0005-0000-0000-00007E570000}"/>
    <cellStyle name="Input 13 2 2 7 2" xfId="26195" xr:uid="{00000000-0005-0000-0000-00007F570000}"/>
    <cellStyle name="Input 13 2 2 7 3" xfId="26196" xr:uid="{00000000-0005-0000-0000-000080570000}"/>
    <cellStyle name="Input 13 2 2 8" xfId="26197" xr:uid="{00000000-0005-0000-0000-000081570000}"/>
    <cellStyle name="Input 13 2 2 8 2" xfId="26198" xr:uid="{00000000-0005-0000-0000-000082570000}"/>
    <cellStyle name="Input 13 2 2 8 3" xfId="26199" xr:uid="{00000000-0005-0000-0000-000083570000}"/>
    <cellStyle name="Input 13 2 2 9" xfId="26200" xr:uid="{00000000-0005-0000-0000-000084570000}"/>
    <cellStyle name="Input 13 2 3" xfId="26201" xr:uid="{00000000-0005-0000-0000-000085570000}"/>
    <cellStyle name="Input 13 2 3 2" xfId="26202" xr:uid="{00000000-0005-0000-0000-000086570000}"/>
    <cellStyle name="Input 13 2 3 3" xfId="26203" xr:uid="{00000000-0005-0000-0000-000087570000}"/>
    <cellStyle name="Input 13 2 3 4" xfId="26204" xr:uid="{00000000-0005-0000-0000-000088570000}"/>
    <cellStyle name="Input 13 2 4" xfId="26205" xr:uid="{00000000-0005-0000-0000-000089570000}"/>
    <cellStyle name="Input 13 2 4 2" xfId="26206" xr:uid="{00000000-0005-0000-0000-00008A570000}"/>
    <cellStyle name="Input 13 2 4 3" xfId="26207" xr:uid="{00000000-0005-0000-0000-00008B570000}"/>
    <cellStyle name="Input 13 2 4 4" xfId="26208" xr:uid="{00000000-0005-0000-0000-00008C570000}"/>
    <cellStyle name="Input 13 2 5" xfId="26209" xr:uid="{00000000-0005-0000-0000-00008D570000}"/>
    <cellStyle name="Input 13 2 5 2" xfId="26210" xr:uid="{00000000-0005-0000-0000-00008E570000}"/>
    <cellStyle name="Input 13 2 5 3" xfId="26211" xr:uid="{00000000-0005-0000-0000-00008F570000}"/>
    <cellStyle name="Input 13 2 6" xfId="26212" xr:uid="{00000000-0005-0000-0000-000090570000}"/>
    <cellStyle name="Input 13 2 6 2" xfId="26213" xr:uid="{00000000-0005-0000-0000-000091570000}"/>
    <cellStyle name="Input 13 2 6 3" xfId="26214" xr:uid="{00000000-0005-0000-0000-000092570000}"/>
    <cellStyle name="Input 13 2 7" xfId="26215" xr:uid="{00000000-0005-0000-0000-000093570000}"/>
    <cellStyle name="Input 13 2 8" xfId="26216" xr:uid="{00000000-0005-0000-0000-000094570000}"/>
    <cellStyle name="Input 13 2 9" xfId="26217" xr:uid="{00000000-0005-0000-0000-000095570000}"/>
    <cellStyle name="Input 13 20" xfId="26218" xr:uid="{00000000-0005-0000-0000-000096570000}"/>
    <cellStyle name="Input 13 20 2" xfId="26219" xr:uid="{00000000-0005-0000-0000-000097570000}"/>
    <cellStyle name="Input 13 20 2 2" xfId="26220" xr:uid="{00000000-0005-0000-0000-000098570000}"/>
    <cellStyle name="Input 13 20 2 3" xfId="26221" xr:uid="{00000000-0005-0000-0000-000099570000}"/>
    <cellStyle name="Input 13 20 3" xfId="26222" xr:uid="{00000000-0005-0000-0000-00009A570000}"/>
    <cellStyle name="Input 13 20 3 2" xfId="26223" xr:uid="{00000000-0005-0000-0000-00009B570000}"/>
    <cellStyle name="Input 13 20 3 3" xfId="26224" xr:uid="{00000000-0005-0000-0000-00009C570000}"/>
    <cellStyle name="Input 13 20 4" xfId="26225" xr:uid="{00000000-0005-0000-0000-00009D570000}"/>
    <cellStyle name="Input 13 20 4 2" xfId="26226" xr:uid="{00000000-0005-0000-0000-00009E570000}"/>
    <cellStyle name="Input 13 20 4 3" xfId="26227" xr:uid="{00000000-0005-0000-0000-00009F570000}"/>
    <cellStyle name="Input 13 20 5" xfId="26228" xr:uid="{00000000-0005-0000-0000-0000A0570000}"/>
    <cellStyle name="Input 13 20 5 2" xfId="26229" xr:uid="{00000000-0005-0000-0000-0000A1570000}"/>
    <cellStyle name="Input 13 20 5 3" xfId="26230" xr:uid="{00000000-0005-0000-0000-0000A2570000}"/>
    <cellStyle name="Input 13 20 6" xfId="26231" xr:uid="{00000000-0005-0000-0000-0000A3570000}"/>
    <cellStyle name="Input 13 20 7" xfId="26232" xr:uid="{00000000-0005-0000-0000-0000A4570000}"/>
    <cellStyle name="Input 13 21" xfId="26233" xr:uid="{00000000-0005-0000-0000-0000A5570000}"/>
    <cellStyle name="Input 13 21 2" xfId="26234" xr:uid="{00000000-0005-0000-0000-0000A6570000}"/>
    <cellStyle name="Input 13 21 2 2" xfId="26235" xr:uid="{00000000-0005-0000-0000-0000A7570000}"/>
    <cellStyle name="Input 13 21 2 3" xfId="26236" xr:uid="{00000000-0005-0000-0000-0000A8570000}"/>
    <cellStyle name="Input 13 21 3" xfId="26237" xr:uid="{00000000-0005-0000-0000-0000A9570000}"/>
    <cellStyle name="Input 13 21 3 2" xfId="26238" xr:uid="{00000000-0005-0000-0000-0000AA570000}"/>
    <cellStyle name="Input 13 21 3 3" xfId="26239" xr:uid="{00000000-0005-0000-0000-0000AB570000}"/>
    <cellStyle name="Input 13 21 4" xfId="26240" xr:uid="{00000000-0005-0000-0000-0000AC570000}"/>
    <cellStyle name="Input 13 21 4 2" xfId="26241" xr:uid="{00000000-0005-0000-0000-0000AD570000}"/>
    <cellStyle name="Input 13 21 4 3" xfId="26242" xr:uid="{00000000-0005-0000-0000-0000AE570000}"/>
    <cellStyle name="Input 13 21 5" xfId="26243" xr:uid="{00000000-0005-0000-0000-0000AF570000}"/>
    <cellStyle name="Input 13 21 5 2" xfId="26244" xr:uid="{00000000-0005-0000-0000-0000B0570000}"/>
    <cellStyle name="Input 13 21 5 3" xfId="26245" xr:uid="{00000000-0005-0000-0000-0000B1570000}"/>
    <cellStyle name="Input 13 21 6" xfId="26246" xr:uid="{00000000-0005-0000-0000-0000B2570000}"/>
    <cellStyle name="Input 13 21 7" xfId="26247" xr:uid="{00000000-0005-0000-0000-0000B3570000}"/>
    <cellStyle name="Input 13 22" xfId="26248" xr:uid="{00000000-0005-0000-0000-0000B4570000}"/>
    <cellStyle name="Input 13 22 2" xfId="26249" xr:uid="{00000000-0005-0000-0000-0000B5570000}"/>
    <cellStyle name="Input 13 22 3" xfId="26250" xr:uid="{00000000-0005-0000-0000-0000B6570000}"/>
    <cellStyle name="Input 13 23" xfId="26251" xr:uid="{00000000-0005-0000-0000-0000B7570000}"/>
    <cellStyle name="Input 13 24" xfId="26252" xr:uid="{00000000-0005-0000-0000-0000B8570000}"/>
    <cellStyle name="Input 13 3" xfId="26253" xr:uid="{00000000-0005-0000-0000-0000B9570000}"/>
    <cellStyle name="Input 13 3 10" xfId="26254" xr:uid="{00000000-0005-0000-0000-0000BA570000}"/>
    <cellStyle name="Input 13 3 11" xfId="26255" xr:uid="{00000000-0005-0000-0000-0000BB570000}"/>
    <cellStyle name="Input 13 3 2" xfId="26256" xr:uid="{00000000-0005-0000-0000-0000BC570000}"/>
    <cellStyle name="Input 13 3 2 2" xfId="26257" xr:uid="{00000000-0005-0000-0000-0000BD570000}"/>
    <cellStyle name="Input 13 3 2 3" xfId="26258" xr:uid="{00000000-0005-0000-0000-0000BE570000}"/>
    <cellStyle name="Input 13 3 2 4" xfId="26259" xr:uid="{00000000-0005-0000-0000-0000BF570000}"/>
    <cellStyle name="Input 13 3 3" xfId="26260" xr:uid="{00000000-0005-0000-0000-0000C0570000}"/>
    <cellStyle name="Input 13 3 3 2" xfId="26261" xr:uid="{00000000-0005-0000-0000-0000C1570000}"/>
    <cellStyle name="Input 13 3 3 3" xfId="26262" xr:uid="{00000000-0005-0000-0000-0000C2570000}"/>
    <cellStyle name="Input 13 3 3 4" xfId="26263" xr:uid="{00000000-0005-0000-0000-0000C3570000}"/>
    <cellStyle name="Input 13 3 4" xfId="26264" xr:uid="{00000000-0005-0000-0000-0000C4570000}"/>
    <cellStyle name="Input 13 3 4 2" xfId="26265" xr:uid="{00000000-0005-0000-0000-0000C5570000}"/>
    <cellStyle name="Input 13 3 4 3" xfId="26266" xr:uid="{00000000-0005-0000-0000-0000C6570000}"/>
    <cellStyle name="Input 13 3 4 4" xfId="26267" xr:uid="{00000000-0005-0000-0000-0000C7570000}"/>
    <cellStyle name="Input 13 3 5" xfId="26268" xr:uid="{00000000-0005-0000-0000-0000C8570000}"/>
    <cellStyle name="Input 13 3 5 2" xfId="26269" xr:uid="{00000000-0005-0000-0000-0000C9570000}"/>
    <cellStyle name="Input 13 3 5 3" xfId="26270" xr:uid="{00000000-0005-0000-0000-0000CA570000}"/>
    <cellStyle name="Input 13 3 6" xfId="26271" xr:uid="{00000000-0005-0000-0000-0000CB570000}"/>
    <cellStyle name="Input 13 3 6 2" xfId="26272" xr:uid="{00000000-0005-0000-0000-0000CC570000}"/>
    <cellStyle name="Input 13 3 6 3" xfId="26273" xr:uid="{00000000-0005-0000-0000-0000CD570000}"/>
    <cellStyle name="Input 13 3 7" xfId="26274" xr:uid="{00000000-0005-0000-0000-0000CE570000}"/>
    <cellStyle name="Input 13 3 7 2" xfId="26275" xr:uid="{00000000-0005-0000-0000-0000CF570000}"/>
    <cellStyle name="Input 13 3 7 3" xfId="26276" xr:uid="{00000000-0005-0000-0000-0000D0570000}"/>
    <cellStyle name="Input 13 3 8" xfId="26277" xr:uid="{00000000-0005-0000-0000-0000D1570000}"/>
    <cellStyle name="Input 13 3 8 2" xfId="26278" xr:uid="{00000000-0005-0000-0000-0000D2570000}"/>
    <cellStyle name="Input 13 3 8 3" xfId="26279" xr:uid="{00000000-0005-0000-0000-0000D3570000}"/>
    <cellStyle name="Input 13 3 9" xfId="26280" xr:uid="{00000000-0005-0000-0000-0000D4570000}"/>
    <cellStyle name="Input 13 4" xfId="26281" xr:uid="{00000000-0005-0000-0000-0000D5570000}"/>
    <cellStyle name="Input 13 4 2" xfId="26282" xr:uid="{00000000-0005-0000-0000-0000D6570000}"/>
    <cellStyle name="Input 13 4 2 2" xfId="26283" xr:uid="{00000000-0005-0000-0000-0000D7570000}"/>
    <cellStyle name="Input 13 4 2 3" xfId="26284" xr:uid="{00000000-0005-0000-0000-0000D8570000}"/>
    <cellStyle name="Input 13 4 3" xfId="26285" xr:uid="{00000000-0005-0000-0000-0000D9570000}"/>
    <cellStyle name="Input 13 4 3 2" xfId="26286" xr:uid="{00000000-0005-0000-0000-0000DA570000}"/>
    <cellStyle name="Input 13 4 3 3" xfId="26287" xr:uid="{00000000-0005-0000-0000-0000DB570000}"/>
    <cellStyle name="Input 13 4 4" xfId="26288" xr:uid="{00000000-0005-0000-0000-0000DC570000}"/>
    <cellStyle name="Input 13 4 4 2" xfId="26289" xr:uid="{00000000-0005-0000-0000-0000DD570000}"/>
    <cellStyle name="Input 13 4 4 3" xfId="26290" xr:uid="{00000000-0005-0000-0000-0000DE570000}"/>
    <cellStyle name="Input 13 4 5" xfId="26291" xr:uid="{00000000-0005-0000-0000-0000DF570000}"/>
    <cellStyle name="Input 13 4 5 2" xfId="26292" xr:uid="{00000000-0005-0000-0000-0000E0570000}"/>
    <cellStyle name="Input 13 4 5 3" xfId="26293" xr:uid="{00000000-0005-0000-0000-0000E1570000}"/>
    <cellStyle name="Input 13 4 6" xfId="26294" xr:uid="{00000000-0005-0000-0000-0000E2570000}"/>
    <cellStyle name="Input 13 4 7" xfId="26295" xr:uid="{00000000-0005-0000-0000-0000E3570000}"/>
    <cellStyle name="Input 13 4 8" xfId="26296" xr:uid="{00000000-0005-0000-0000-0000E4570000}"/>
    <cellStyle name="Input 13 5" xfId="26297" xr:uid="{00000000-0005-0000-0000-0000E5570000}"/>
    <cellStyle name="Input 13 5 2" xfId="26298" xr:uid="{00000000-0005-0000-0000-0000E6570000}"/>
    <cellStyle name="Input 13 5 2 2" xfId="26299" xr:uid="{00000000-0005-0000-0000-0000E7570000}"/>
    <cellStyle name="Input 13 5 2 3" xfId="26300" xr:uid="{00000000-0005-0000-0000-0000E8570000}"/>
    <cellStyle name="Input 13 5 3" xfId="26301" xr:uid="{00000000-0005-0000-0000-0000E9570000}"/>
    <cellStyle name="Input 13 5 3 2" xfId="26302" xr:uid="{00000000-0005-0000-0000-0000EA570000}"/>
    <cellStyle name="Input 13 5 3 3" xfId="26303" xr:uid="{00000000-0005-0000-0000-0000EB570000}"/>
    <cellStyle name="Input 13 5 4" xfId="26304" xr:uid="{00000000-0005-0000-0000-0000EC570000}"/>
    <cellStyle name="Input 13 5 4 2" xfId="26305" xr:uid="{00000000-0005-0000-0000-0000ED570000}"/>
    <cellStyle name="Input 13 5 4 3" xfId="26306" xr:uid="{00000000-0005-0000-0000-0000EE570000}"/>
    <cellStyle name="Input 13 5 5" xfId="26307" xr:uid="{00000000-0005-0000-0000-0000EF570000}"/>
    <cellStyle name="Input 13 5 5 2" xfId="26308" xr:uid="{00000000-0005-0000-0000-0000F0570000}"/>
    <cellStyle name="Input 13 5 5 3" xfId="26309" xr:uid="{00000000-0005-0000-0000-0000F1570000}"/>
    <cellStyle name="Input 13 5 6" xfId="26310" xr:uid="{00000000-0005-0000-0000-0000F2570000}"/>
    <cellStyle name="Input 13 5 7" xfId="26311" xr:uid="{00000000-0005-0000-0000-0000F3570000}"/>
    <cellStyle name="Input 13 6" xfId="26312" xr:uid="{00000000-0005-0000-0000-0000F4570000}"/>
    <cellStyle name="Input 13 6 2" xfId="26313" xr:uid="{00000000-0005-0000-0000-0000F5570000}"/>
    <cellStyle name="Input 13 6 2 2" xfId="26314" xr:uid="{00000000-0005-0000-0000-0000F6570000}"/>
    <cellStyle name="Input 13 6 2 3" xfId="26315" xr:uid="{00000000-0005-0000-0000-0000F7570000}"/>
    <cellStyle name="Input 13 6 3" xfId="26316" xr:uid="{00000000-0005-0000-0000-0000F8570000}"/>
    <cellStyle name="Input 13 6 3 2" xfId="26317" xr:uid="{00000000-0005-0000-0000-0000F9570000}"/>
    <cellStyle name="Input 13 6 3 3" xfId="26318" xr:uid="{00000000-0005-0000-0000-0000FA570000}"/>
    <cellStyle name="Input 13 6 4" xfId="26319" xr:uid="{00000000-0005-0000-0000-0000FB570000}"/>
    <cellStyle name="Input 13 6 4 2" xfId="26320" xr:uid="{00000000-0005-0000-0000-0000FC570000}"/>
    <cellStyle name="Input 13 6 4 3" xfId="26321" xr:uid="{00000000-0005-0000-0000-0000FD570000}"/>
    <cellStyle name="Input 13 6 5" xfId="26322" xr:uid="{00000000-0005-0000-0000-0000FE570000}"/>
    <cellStyle name="Input 13 6 5 2" xfId="26323" xr:uid="{00000000-0005-0000-0000-0000FF570000}"/>
    <cellStyle name="Input 13 6 5 3" xfId="26324" xr:uid="{00000000-0005-0000-0000-000000580000}"/>
    <cellStyle name="Input 13 6 6" xfId="26325" xr:uid="{00000000-0005-0000-0000-000001580000}"/>
    <cellStyle name="Input 13 6 7" xfId="26326" xr:uid="{00000000-0005-0000-0000-000002580000}"/>
    <cellStyle name="Input 13 7" xfId="26327" xr:uid="{00000000-0005-0000-0000-000003580000}"/>
    <cellStyle name="Input 13 7 2" xfId="26328" xr:uid="{00000000-0005-0000-0000-000004580000}"/>
    <cellStyle name="Input 13 7 2 2" xfId="26329" xr:uid="{00000000-0005-0000-0000-000005580000}"/>
    <cellStyle name="Input 13 7 2 3" xfId="26330" xr:uid="{00000000-0005-0000-0000-000006580000}"/>
    <cellStyle name="Input 13 7 3" xfId="26331" xr:uid="{00000000-0005-0000-0000-000007580000}"/>
    <cellStyle name="Input 13 7 3 2" xfId="26332" xr:uid="{00000000-0005-0000-0000-000008580000}"/>
    <cellStyle name="Input 13 7 3 3" xfId="26333" xr:uid="{00000000-0005-0000-0000-000009580000}"/>
    <cellStyle name="Input 13 7 4" xfId="26334" xr:uid="{00000000-0005-0000-0000-00000A580000}"/>
    <cellStyle name="Input 13 7 4 2" xfId="26335" xr:uid="{00000000-0005-0000-0000-00000B580000}"/>
    <cellStyle name="Input 13 7 4 3" xfId="26336" xr:uid="{00000000-0005-0000-0000-00000C580000}"/>
    <cellStyle name="Input 13 7 5" xfId="26337" xr:uid="{00000000-0005-0000-0000-00000D580000}"/>
    <cellStyle name="Input 13 7 5 2" xfId="26338" xr:uid="{00000000-0005-0000-0000-00000E580000}"/>
    <cellStyle name="Input 13 7 5 3" xfId="26339" xr:uid="{00000000-0005-0000-0000-00000F580000}"/>
    <cellStyle name="Input 13 7 6" xfId="26340" xr:uid="{00000000-0005-0000-0000-000010580000}"/>
    <cellStyle name="Input 13 7 7" xfId="26341" xr:uid="{00000000-0005-0000-0000-000011580000}"/>
    <cellStyle name="Input 13 8" xfId="26342" xr:uid="{00000000-0005-0000-0000-000012580000}"/>
    <cellStyle name="Input 13 8 2" xfId="26343" xr:uid="{00000000-0005-0000-0000-000013580000}"/>
    <cellStyle name="Input 13 8 2 2" xfId="26344" xr:uid="{00000000-0005-0000-0000-000014580000}"/>
    <cellStyle name="Input 13 8 2 3" xfId="26345" xr:uid="{00000000-0005-0000-0000-000015580000}"/>
    <cellStyle name="Input 13 8 3" xfId="26346" xr:uid="{00000000-0005-0000-0000-000016580000}"/>
    <cellStyle name="Input 13 8 3 2" xfId="26347" xr:uid="{00000000-0005-0000-0000-000017580000}"/>
    <cellStyle name="Input 13 8 3 3" xfId="26348" xr:uid="{00000000-0005-0000-0000-000018580000}"/>
    <cellStyle name="Input 13 8 4" xfId="26349" xr:uid="{00000000-0005-0000-0000-000019580000}"/>
    <cellStyle name="Input 13 8 4 2" xfId="26350" xr:uid="{00000000-0005-0000-0000-00001A580000}"/>
    <cellStyle name="Input 13 8 4 3" xfId="26351" xr:uid="{00000000-0005-0000-0000-00001B580000}"/>
    <cellStyle name="Input 13 8 5" xfId="26352" xr:uid="{00000000-0005-0000-0000-00001C580000}"/>
    <cellStyle name="Input 13 8 5 2" xfId="26353" xr:uid="{00000000-0005-0000-0000-00001D580000}"/>
    <cellStyle name="Input 13 8 5 3" xfId="26354" xr:uid="{00000000-0005-0000-0000-00001E580000}"/>
    <cellStyle name="Input 13 8 6" xfId="26355" xr:uid="{00000000-0005-0000-0000-00001F580000}"/>
    <cellStyle name="Input 13 8 7" xfId="26356" xr:uid="{00000000-0005-0000-0000-000020580000}"/>
    <cellStyle name="Input 13 9" xfId="26357" xr:uid="{00000000-0005-0000-0000-000021580000}"/>
    <cellStyle name="Input 13 9 2" xfId="26358" xr:uid="{00000000-0005-0000-0000-000022580000}"/>
    <cellStyle name="Input 13 9 2 2" xfId="26359" xr:uid="{00000000-0005-0000-0000-000023580000}"/>
    <cellStyle name="Input 13 9 2 3" xfId="26360" xr:uid="{00000000-0005-0000-0000-000024580000}"/>
    <cellStyle name="Input 13 9 3" xfId="26361" xr:uid="{00000000-0005-0000-0000-000025580000}"/>
    <cellStyle name="Input 13 9 3 2" xfId="26362" xr:uid="{00000000-0005-0000-0000-000026580000}"/>
    <cellStyle name="Input 13 9 3 3" xfId="26363" xr:uid="{00000000-0005-0000-0000-000027580000}"/>
    <cellStyle name="Input 13 9 4" xfId="26364" xr:uid="{00000000-0005-0000-0000-000028580000}"/>
    <cellStyle name="Input 13 9 4 2" xfId="26365" xr:uid="{00000000-0005-0000-0000-000029580000}"/>
    <cellStyle name="Input 13 9 4 3" xfId="26366" xr:uid="{00000000-0005-0000-0000-00002A580000}"/>
    <cellStyle name="Input 13 9 5" xfId="26367" xr:uid="{00000000-0005-0000-0000-00002B580000}"/>
    <cellStyle name="Input 13 9 5 2" xfId="26368" xr:uid="{00000000-0005-0000-0000-00002C580000}"/>
    <cellStyle name="Input 13 9 5 3" xfId="26369" xr:uid="{00000000-0005-0000-0000-00002D580000}"/>
    <cellStyle name="Input 13 9 6" xfId="26370" xr:uid="{00000000-0005-0000-0000-00002E580000}"/>
    <cellStyle name="Input 13 9 7" xfId="26371" xr:uid="{00000000-0005-0000-0000-00002F580000}"/>
    <cellStyle name="Input 14" xfId="3498" xr:uid="{00000000-0005-0000-0000-000030580000}"/>
    <cellStyle name="Input 14 10" xfId="26372" xr:uid="{00000000-0005-0000-0000-000031580000}"/>
    <cellStyle name="Input 14 10 2" xfId="26373" xr:uid="{00000000-0005-0000-0000-000032580000}"/>
    <cellStyle name="Input 14 10 2 2" xfId="26374" xr:uid="{00000000-0005-0000-0000-000033580000}"/>
    <cellStyle name="Input 14 10 2 3" xfId="26375" xr:uid="{00000000-0005-0000-0000-000034580000}"/>
    <cellStyle name="Input 14 10 3" xfId="26376" xr:uid="{00000000-0005-0000-0000-000035580000}"/>
    <cellStyle name="Input 14 10 3 2" xfId="26377" xr:uid="{00000000-0005-0000-0000-000036580000}"/>
    <cellStyle name="Input 14 10 3 3" xfId="26378" xr:uid="{00000000-0005-0000-0000-000037580000}"/>
    <cellStyle name="Input 14 10 4" xfId="26379" xr:uid="{00000000-0005-0000-0000-000038580000}"/>
    <cellStyle name="Input 14 10 4 2" xfId="26380" xr:uid="{00000000-0005-0000-0000-000039580000}"/>
    <cellStyle name="Input 14 10 4 3" xfId="26381" xr:uid="{00000000-0005-0000-0000-00003A580000}"/>
    <cellStyle name="Input 14 10 5" xfId="26382" xr:uid="{00000000-0005-0000-0000-00003B580000}"/>
    <cellStyle name="Input 14 10 5 2" xfId="26383" xr:uid="{00000000-0005-0000-0000-00003C580000}"/>
    <cellStyle name="Input 14 10 5 3" xfId="26384" xr:uid="{00000000-0005-0000-0000-00003D580000}"/>
    <cellStyle name="Input 14 10 6" xfId="26385" xr:uid="{00000000-0005-0000-0000-00003E580000}"/>
    <cellStyle name="Input 14 10 7" xfId="26386" xr:uid="{00000000-0005-0000-0000-00003F580000}"/>
    <cellStyle name="Input 14 11" xfId="26387" xr:uid="{00000000-0005-0000-0000-000040580000}"/>
    <cellStyle name="Input 14 11 2" xfId="26388" xr:uid="{00000000-0005-0000-0000-000041580000}"/>
    <cellStyle name="Input 14 11 2 2" xfId="26389" xr:uid="{00000000-0005-0000-0000-000042580000}"/>
    <cellStyle name="Input 14 11 2 3" xfId="26390" xr:uid="{00000000-0005-0000-0000-000043580000}"/>
    <cellStyle name="Input 14 11 3" xfId="26391" xr:uid="{00000000-0005-0000-0000-000044580000}"/>
    <cellStyle name="Input 14 11 3 2" xfId="26392" xr:uid="{00000000-0005-0000-0000-000045580000}"/>
    <cellStyle name="Input 14 11 3 3" xfId="26393" xr:uid="{00000000-0005-0000-0000-000046580000}"/>
    <cellStyle name="Input 14 11 4" xfId="26394" xr:uid="{00000000-0005-0000-0000-000047580000}"/>
    <cellStyle name="Input 14 11 4 2" xfId="26395" xr:uid="{00000000-0005-0000-0000-000048580000}"/>
    <cellStyle name="Input 14 11 4 3" xfId="26396" xr:uid="{00000000-0005-0000-0000-000049580000}"/>
    <cellStyle name="Input 14 11 5" xfId="26397" xr:uid="{00000000-0005-0000-0000-00004A580000}"/>
    <cellStyle name="Input 14 11 5 2" xfId="26398" xr:uid="{00000000-0005-0000-0000-00004B580000}"/>
    <cellStyle name="Input 14 11 5 3" xfId="26399" xr:uid="{00000000-0005-0000-0000-00004C580000}"/>
    <cellStyle name="Input 14 11 6" xfId="26400" xr:uid="{00000000-0005-0000-0000-00004D580000}"/>
    <cellStyle name="Input 14 11 7" xfId="26401" xr:uid="{00000000-0005-0000-0000-00004E580000}"/>
    <cellStyle name="Input 14 12" xfId="26402" xr:uid="{00000000-0005-0000-0000-00004F580000}"/>
    <cellStyle name="Input 14 12 2" xfId="26403" xr:uid="{00000000-0005-0000-0000-000050580000}"/>
    <cellStyle name="Input 14 12 2 2" xfId="26404" xr:uid="{00000000-0005-0000-0000-000051580000}"/>
    <cellStyle name="Input 14 12 2 3" xfId="26405" xr:uid="{00000000-0005-0000-0000-000052580000}"/>
    <cellStyle name="Input 14 12 3" xfId="26406" xr:uid="{00000000-0005-0000-0000-000053580000}"/>
    <cellStyle name="Input 14 12 3 2" xfId="26407" xr:uid="{00000000-0005-0000-0000-000054580000}"/>
    <cellStyle name="Input 14 12 3 3" xfId="26408" xr:uid="{00000000-0005-0000-0000-000055580000}"/>
    <cellStyle name="Input 14 12 4" xfId="26409" xr:uid="{00000000-0005-0000-0000-000056580000}"/>
    <cellStyle name="Input 14 12 4 2" xfId="26410" xr:uid="{00000000-0005-0000-0000-000057580000}"/>
    <cellStyle name="Input 14 12 4 3" xfId="26411" xr:uid="{00000000-0005-0000-0000-000058580000}"/>
    <cellStyle name="Input 14 12 5" xfId="26412" xr:uid="{00000000-0005-0000-0000-000059580000}"/>
    <cellStyle name="Input 14 12 5 2" xfId="26413" xr:uid="{00000000-0005-0000-0000-00005A580000}"/>
    <cellStyle name="Input 14 12 5 3" xfId="26414" xr:uid="{00000000-0005-0000-0000-00005B580000}"/>
    <cellStyle name="Input 14 12 6" xfId="26415" xr:uid="{00000000-0005-0000-0000-00005C580000}"/>
    <cellStyle name="Input 14 12 7" xfId="26416" xr:uid="{00000000-0005-0000-0000-00005D580000}"/>
    <cellStyle name="Input 14 13" xfId="26417" xr:uid="{00000000-0005-0000-0000-00005E580000}"/>
    <cellStyle name="Input 14 13 2" xfId="26418" xr:uid="{00000000-0005-0000-0000-00005F580000}"/>
    <cellStyle name="Input 14 13 2 2" xfId="26419" xr:uid="{00000000-0005-0000-0000-000060580000}"/>
    <cellStyle name="Input 14 13 2 3" xfId="26420" xr:uid="{00000000-0005-0000-0000-000061580000}"/>
    <cellStyle name="Input 14 13 3" xfId="26421" xr:uid="{00000000-0005-0000-0000-000062580000}"/>
    <cellStyle name="Input 14 13 3 2" xfId="26422" xr:uid="{00000000-0005-0000-0000-000063580000}"/>
    <cellStyle name="Input 14 13 3 3" xfId="26423" xr:uid="{00000000-0005-0000-0000-000064580000}"/>
    <cellStyle name="Input 14 13 4" xfId="26424" xr:uid="{00000000-0005-0000-0000-000065580000}"/>
    <cellStyle name="Input 14 13 4 2" xfId="26425" xr:uid="{00000000-0005-0000-0000-000066580000}"/>
    <cellStyle name="Input 14 13 4 3" xfId="26426" xr:uid="{00000000-0005-0000-0000-000067580000}"/>
    <cellStyle name="Input 14 13 5" xfId="26427" xr:uid="{00000000-0005-0000-0000-000068580000}"/>
    <cellStyle name="Input 14 13 5 2" xfId="26428" xr:uid="{00000000-0005-0000-0000-000069580000}"/>
    <cellStyle name="Input 14 13 5 3" xfId="26429" xr:uid="{00000000-0005-0000-0000-00006A580000}"/>
    <cellStyle name="Input 14 13 6" xfId="26430" xr:uid="{00000000-0005-0000-0000-00006B580000}"/>
    <cellStyle name="Input 14 13 7" xfId="26431" xr:uid="{00000000-0005-0000-0000-00006C580000}"/>
    <cellStyle name="Input 14 14" xfId="26432" xr:uid="{00000000-0005-0000-0000-00006D580000}"/>
    <cellStyle name="Input 14 14 2" xfId="26433" xr:uid="{00000000-0005-0000-0000-00006E580000}"/>
    <cellStyle name="Input 14 14 2 2" xfId="26434" xr:uid="{00000000-0005-0000-0000-00006F580000}"/>
    <cellStyle name="Input 14 14 2 3" xfId="26435" xr:uid="{00000000-0005-0000-0000-000070580000}"/>
    <cellStyle name="Input 14 14 3" xfId="26436" xr:uid="{00000000-0005-0000-0000-000071580000}"/>
    <cellStyle name="Input 14 14 3 2" xfId="26437" xr:uid="{00000000-0005-0000-0000-000072580000}"/>
    <cellStyle name="Input 14 14 3 3" xfId="26438" xr:uid="{00000000-0005-0000-0000-000073580000}"/>
    <cellStyle name="Input 14 14 4" xfId="26439" xr:uid="{00000000-0005-0000-0000-000074580000}"/>
    <cellStyle name="Input 14 14 4 2" xfId="26440" xr:uid="{00000000-0005-0000-0000-000075580000}"/>
    <cellStyle name="Input 14 14 4 3" xfId="26441" xr:uid="{00000000-0005-0000-0000-000076580000}"/>
    <cellStyle name="Input 14 14 5" xfId="26442" xr:uid="{00000000-0005-0000-0000-000077580000}"/>
    <cellStyle name="Input 14 14 5 2" xfId="26443" xr:uid="{00000000-0005-0000-0000-000078580000}"/>
    <cellStyle name="Input 14 14 5 3" xfId="26444" xr:uid="{00000000-0005-0000-0000-000079580000}"/>
    <cellStyle name="Input 14 14 6" xfId="26445" xr:uid="{00000000-0005-0000-0000-00007A580000}"/>
    <cellStyle name="Input 14 14 7" xfId="26446" xr:uid="{00000000-0005-0000-0000-00007B580000}"/>
    <cellStyle name="Input 14 15" xfId="26447" xr:uid="{00000000-0005-0000-0000-00007C580000}"/>
    <cellStyle name="Input 14 15 2" xfId="26448" xr:uid="{00000000-0005-0000-0000-00007D580000}"/>
    <cellStyle name="Input 14 15 2 2" xfId="26449" xr:uid="{00000000-0005-0000-0000-00007E580000}"/>
    <cellStyle name="Input 14 15 2 3" xfId="26450" xr:uid="{00000000-0005-0000-0000-00007F580000}"/>
    <cellStyle name="Input 14 15 3" xfId="26451" xr:uid="{00000000-0005-0000-0000-000080580000}"/>
    <cellStyle name="Input 14 15 3 2" xfId="26452" xr:uid="{00000000-0005-0000-0000-000081580000}"/>
    <cellStyle name="Input 14 15 3 3" xfId="26453" xr:uid="{00000000-0005-0000-0000-000082580000}"/>
    <cellStyle name="Input 14 15 4" xfId="26454" xr:uid="{00000000-0005-0000-0000-000083580000}"/>
    <cellStyle name="Input 14 15 4 2" xfId="26455" xr:uid="{00000000-0005-0000-0000-000084580000}"/>
    <cellStyle name="Input 14 15 4 3" xfId="26456" xr:uid="{00000000-0005-0000-0000-000085580000}"/>
    <cellStyle name="Input 14 15 5" xfId="26457" xr:uid="{00000000-0005-0000-0000-000086580000}"/>
    <cellStyle name="Input 14 15 5 2" xfId="26458" xr:uid="{00000000-0005-0000-0000-000087580000}"/>
    <cellStyle name="Input 14 15 5 3" xfId="26459" xr:uid="{00000000-0005-0000-0000-000088580000}"/>
    <cellStyle name="Input 14 15 6" xfId="26460" xr:uid="{00000000-0005-0000-0000-000089580000}"/>
    <cellStyle name="Input 14 15 7" xfId="26461" xr:uid="{00000000-0005-0000-0000-00008A580000}"/>
    <cellStyle name="Input 14 16" xfId="26462" xr:uid="{00000000-0005-0000-0000-00008B580000}"/>
    <cellStyle name="Input 14 16 2" xfId="26463" xr:uid="{00000000-0005-0000-0000-00008C580000}"/>
    <cellStyle name="Input 14 16 2 2" xfId="26464" xr:uid="{00000000-0005-0000-0000-00008D580000}"/>
    <cellStyle name="Input 14 16 2 3" xfId="26465" xr:uid="{00000000-0005-0000-0000-00008E580000}"/>
    <cellStyle name="Input 14 16 3" xfId="26466" xr:uid="{00000000-0005-0000-0000-00008F580000}"/>
    <cellStyle name="Input 14 16 3 2" xfId="26467" xr:uid="{00000000-0005-0000-0000-000090580000}"/>
    <cellStyle name="Input 14 16 3 3" xfId="26468" xr:uid="{00000000-0005-0000-0000-000091580000}"/>
    <cellStyle name="Input 14 16 4" xfId="26469" xr:uid="{00000000-0005-0000-0000-000092580000}"/>
    <cellStyle name="Input 14 16 4 2" xfId="26470" xr:uid="{00000000-0005-0000-0000-000093580000}"/>
    <cellStyle name="Input 14 16 4 3" xfId="26471" xr:uid="{00000000-0005-0000-0000-000094580000}"/>
    <cellStyle name="Input 14 16 5" xfId="26472" xr:uid="{00000000-0005-0000-0000-000095580000}"/>
    <cellStyle name="Input 14 16 5 2" xfId="26473" xr:uid="{00000000-0005-0000-0000-000096580000}"/>
    <cellStyle name="Input 14 16 5 3" xfId="26474" xr:uid="{00000000-0005-0000-0000-000097580000}"/>
    <cellStyle name="Input 14 16 6" xfId="26475" xr:uid="{00000000-0005-0000-0000-000098580000}"/>
    <cellStyle name="Input 14 16 7" xfId="26476" xr:uid="{00000000-0005-0000-0000-000099580000}"/>
    <cellStyle name="Input 14 17" xfId="26477" xr:uid="{00000000-0005-0000-0000-00009A580000}"/>
    <cellStyle name="Input 14 17 2" xfId="26478" xr:uid="{00000000-0005-0000-0000-00009B580000}"/>
    <cellStyle name="Input 14 17 2 2" xfId="26479" xr:uid="{00000000-0005-0000-0000-00009C580000}"/>
    <cellStyle name="Input 14 17 2 3" xfId="26480" xr:uid="{00000000-0005-0000-0000-00009D580000}"/>
    <cellStyle name="Input 14 17 3" xfId="26481" xr:uid="{00000000-0005-0000-0000-00009E580000}"/>
    <cellStyle name="Input 14 17 3 2" xfId="26482" xr:uid="{00000000-0005-0000-0000-00009F580000}"/>
    <cellStyle name="Input 14 17 3 3" xfId="26483" xr:uid="{00000000-0005-0000-0000-0000A0580000}"/>
    <cellStyle name="Input 14 17 4" xfId="26484" xr:uid="{00000000-0005-0000-0000-0000A1580000}"/>
    <cellStyle name="Input 14 17 4 2" xfId="26485" xr:uid="{00000000-0005-0000-0000-0000A2580000}"/>
    <cellStyle name="Input 14 17 4 3" xfId="26486" xr:uid="{00000000-0005-0000-0000-0000A3580000}"/>
    <cellStyle name="Input 14 17 5" xfId="26487" xr:uid="{00000000-0005-0000-0000-0000A4580000}"/>
    <cellStyle name="Input 14 17 5 2" xfId="26488" xr:uid="{00000000-0005-0000-0000-0000A5580000}"/>
    <cellStyle name="Input 14 17 5 3" xfId="26489" xr:uid="{00000000-0005-0000-0000-0000A6580000}"/>
    <cellStyle name="Input 14 17 6" xfId="26490" xr:uid="{00000000-0005-0000-0000-0000A7580000}"/>
    <cellStyle name="Input 14 17 7" xfId="26491" xr:uid="{00000000-0005-0000-0000-0000A8580000}"/>
    <cellStyle name="Input 14 18" xfId="26492" xr:uid="{00000000-0005-0000-0000-0000A9580000}"/>
    <cellStyle name="Input 14 18 2" xfId="26493" xr:uid="{00000000-0005-0000-0000-0000AA580000}"/>
    <cellStyle name="Input 14 18 2 2" xfId="26494" xr:uid="{00000000-0005-0000-0000-0000AB580000}"/>
    <cellStyle name="Input 14 18 2 3" xfId="26495" xr:uid="{00000000-0005-0000-0000-0000AC580000}"/>
    <cellStyle name="Input 14 18 3" xfId="26496" xr:uid="{00000000-0005-0000-0000-0000AD580000}"/>
    <cellStyle name="Input 14 18 3 2" xfId="26497" xr:uid="{00000000-0005-0000-0000-0000AE580000}"/>
    <cellStyle name="Input 14 18 3 3" xfId="26498" xr:uid="{00000000-0005-0000-0000-0000AF580000}"/>
    <cellStyle name="Input 14 18 4" xfId="26499" xr:uid="{00000000-0005-0000-0000-0000B0580000}"/>
    <cellStyle name="Input 14 18 4 2" xfId="26500" xr:uid="{00000000-0005-0000-0000-0000B1580000}"/>
    <cellStyle name="Input 14 18 4 3" xfId="26501" xr:uid="{00000000-0005-0000-0000-0000B2580000}"/>
    <cellStyle name="Input 14 18 5" xfId="26502" xr:uid="{00000000-0005-0000-0000-0000B3580000}"/>
    <cellStyle name="Input 14 18 5 2" xfId="26503" xr:uid="{00000000-0005-0000-0000-0000B4580000}"/>
    <cellStyle name="Input 14 18 5 3" xfId="26504" xr:uid="{00000000-0005-0000-0000-0000B5580000}"/>
    <cellStyle name="Input 14 18 6" xfId="26505" xr:uid="{00000000-0005-0000-0000-0000B6580000}"/>
    <cellStyle name="Input 14 18 7" xfId="26506" xr:uid="{00000000-0005-0000-0000-0000B7580000}"/>
    <cellStyle name="Input 14 19" xfId="26507" xr:uid="{00000000-0005-0000-0000-0000B8580000}"/>
    <cellStyle name="Input 14 19 2" xfId="26508" xr:uid="{00000000-0005-0000-0000-0000B9580000}"/>
    <cellStyle name="Input 14 19 2 2" xfId="26509" xr:uid="{00000000-0005-0000-0000-0000BA580000}"/>
    <cellStyle name="Input 14 19 2 3" xfId="26510" xr:uid="{00000000-0005-0000-0000-0000BB580000}"/>
    <cellStyle name="Input 14 19 3" xfId="26511" xr:uid="{00000000-0005-0000-0000-0000BC580000}"/>
    <cellStyle name="Input 14 19 3 2" xfId="26512" xr:uid="{00000000-0005-0000-0000-0000BD580000}"/>
    <cellStyle name="Input 14 19 3 3" xfId="26513" xr:uid="{00000000-0005-0000-0000-0000BE580000}"/>
    <cellStyle name="Input 14 19 4" xfId="26514" xr:uid="{00000000-0005-0000-0000-0000BF580000}"/>
    <cellStyle name="Input 14 19 4 2" xfId="26515" xr:uid="{00000000-0005-0000-0000-0000C0580000}"/>
    <cellStyle name="Input 14 19 4 3" xfId="26516" xr:uid="{00000000-0005-0000-0000-0000C1580000}"/>
    <cellStyle name="Input 14 19 5" xfId="26517" xr:uid="{00000000-0005-0000-0000-0000C2580000}"/>
    <cellStyle name="Input 14 19 5 2" xfId="26518" xr:uid="{00000000-0005-0000-0000-0000C3580000}"/>
    <cellStyle name="Input 14 19 5 3" xfId="26519" xr:uid="{00000000-0005-0000-0000-0000C4580000}"/>
    <cellStyle name="Input 14 19 6" xfId="26520" xr:uid="{00000000-0005-0000-0000-0000C5580000}"/>
    <cellStyle name="Input 14 19 7" xfId="26521" xr:uid="{00000000-0005-0000-0000-0000C6580000}"/>
    <cellStyle name="Input 14 2" xfId="26522" xr:uid="{00000000-0005-0000-0000-0000C7580000}"/>
    <cellStyle name="Input 14 2 10" xfId="26523" xr:uid="{00000000-0005-0000-0000-0000C8580000}"/>
    <cellStyle name="Input 14 2 2" xfId="26524" xr:uid="{00000000-0005-0000-0000-0000C9580000}"/>
    <cellStyle name="Input 14 2 2 2" xfId="26525" xr:uid="{00000000-0005-0000-0000-0000CA580000}"/>
    <cellStyle name="Input 14 2 2 3" xfId="26526" xr:uid="{00000000-0005-0000-0000-0000CB580000}"/>
    <cellStyle name="Input 14 2 2 4" xfId="26527" xr:uid="{00000000-0005-0000-0000-0000CC580000}"/>
    <cellStyle name="Input 14 2 3" xfId="26528" xr:uid="{00000000-0005-0000-0000-0000CD580000}"/>
    <cellStyle name="Input 14 2 3 2" xfId="26529" xr:uid="{00000000-0005-0000-0000-0000CE580000}"/>
    <cellStyle name="Input 14 2 3 3" xfId="26530" xr:uid="{00000000-0005-0000-0000-0000CF580000}"/>
    <cellStyle name="Input 14 2 3 4" xfId="26531" xr:uid="{00000000-0005-0000-0000-0000D0580000}"/>
    <cellStyle name="Input 14 2 4" xfId="26532" xr:uid="{00000000-0005-0000-0000-0000D1580000}"/>
    <cellStyle name="Input 14 2 4 2" xfId="26533" xr:uid="{00000000-0005-0000-0000-0000D2580000}"/>
    <cellStyle name="Input 14 2 4 3" xfId="26534" xr:uid="{00000000-0005-0000-0000-0000D3580000}"/>
    <cellStyle name="Input 14 2 4 4" xfId="26535" xr:uid="{00000000-0005-0000-0000-0000D4580000}"/>
    <cellStyle name="Input 14 2 5" xfId="26536" xr:uid="{00000000-0005-0000-0000-0000D5580000}"/>
    <cellStyle name="Input 14 2 5 2" xfId="26537" xr:uid="{00000000-0005-0000-0000-0000D6580000}"/>
    <cellStyle name="Input 14 2 5 3" xfId="26538" xr:uid="{00000000-0005-0000-0000-0000D7580000}"/>
    <cellStyle name="Input 14 2 6" xfId="26539" xr:uid="{00000000-0005-0000-0000-0000D8580000}"/>
    <cellStyle name="Input 14 2 6 2" xfId="26540" xr:uid="{00000000-0005-0000-0000-0000D9580000}"/>
    <cellStyle name="Input 14 2 6 3" xfId="26541" xr:uid="{00000000-0005-0000-0000-0000DA580000}"/>
    <cellStyle name="Input 14 2 7" xfId="26542" xr:uid="{00000000-0005-0000-0000-0000DB580000}"/>
    <cellStyle name="Input 14 2 7 2" xfId="26543" xr:uid="{00000000-0005-0000-0000-0000DC580000}"/>
    <cellStyle name="Input 14 2 7 3" xfId="26544" xr:uid="{00000000-0005-0000-0000-0000DD580000}"/>
    <cellStyle name="Input 14 2 8" xfId="26545" xr:uid="{00000000-0005-0000-0000-0000DE580000}"/>
    <cellStyle name="Input 14 2 9" xfId="26546" xr:uid="{00000000-0005-0000-0000-0000DF580000}"/>
    <cellStyle name="Input 14 20" xfId="26547" xr:uid="{00000000-0005-0000-0000-0000E0580000}"/>
    <cellStyle name="Input 14 20 2" xfId="26548" xr:uid="{00000000-0005-0000-0000-0000E1580000}"/>
    <cellStyle name="Input 14 20 2 2" xfId="26549" xr:uid="{00000000-0005-0000-0000-0000E2580000}"/>
    <cellStyle name="Input 14 20 2 3" xfId="26550" xr:uid="{00000000-0005-0000-0000-0000E3580000}"/>
    <cellStyle name="Input 14 20 3" xfId="26551" xr:uid="{00000000-0005-0000-0000-0000E4580000}"/>
    <cellStyle name="Input 14 20 3 2" xfId="26552" xr:uid="{00000000-0005-0000-0000-0000E5580000}"/>
    <cellStyle name="Input 14 20 3 3" xfId="26553" xr:uid="{00000000-0005-0000-0000-0000E6580000}"/>
    <cellStyle name="Input 14 20 4" xfId="26554" xr:uid="{00000000-0005-0000-0000-0000E7580000}"/>
    <cellStyle name="Input 14 20 4 2" xfId="26555" xr:uid="{00000000-0005-0000-0000-0000E8580000}"/>
    <cellStyle name="Input 14 20 4 3" xfId="26556" xr:uid="{00000000-0005-0000-0000-0000E9580000}"/>
    <cellStyle name="Input 14 20 5" xfId="26557" xr:uid="{00000000-0005-0000-0000-0000EA580000}"/>
    <cellStyle name="Input 14 20 5 2" xfId="26558" xr:uid="{00000000-0005-0000-0000-0000EB580000}"/>
    <cellStyle name="Input 14 20 5 3" xfId="26559" xr:uid="{00000000-0005-0000-0000-0000EC580000}"/>
    <cellStyle name="Input 14 20 6" xfId="26560" xr:uid="{00000000-0005-0000-0000-0000ED580000}"/>
    <cellStyle name="Input 14 20 7" xfId="26561" xr:uid="{00000000-0005-0000-0000-0000EE580000}"/>
    <cellStyle name="Input 14 21" xfId="26562" xr:uid="{00000000-0005-0000-0000-0000EF580000}"/>
    <cellStyle name="Input 14 21 2" xfId="26563" xr:uid="{00000000-0005-0000-0000-0000F0580000}"/>
    <cellStyle name="Input 14 21 2 2" xfId="26564" xr:uid="{00000000-0005-0000-0000-0000F1580000}"/>
    <cellStyle name="Input 14 21 2 3" xfId="26565" xr:uid="{00000000-0005-0000-0000-0000F2580000}"/>
    <cellStyle name="Input 14 21 3" xfId="26566" xr:uid="{00000000-0005-0000-0000-0000F3580000}"/>
    <cellStyle name="Input 14 21 3 2" xfId="26567" xr:uid="{00000000-0005-0000-0000-0000F4580000}"/>
    <cellStyle name="Input 14 21 3 3" xfId="26568" xr:uid="{00000000-0005-0000-0000-0000F5580000}"/>
    <cellStyle name="Input 14 21 4" xfId="26569" xr:uid="{00000000-0005-0000-0000-0000F6580000}"/>
    <cellStyle name="Input 14 21 4 2" xfId="26570" xr:uid="{00000000-0005-0000-0000-0000F7580000}"/>
    <cellStyle name="Input 14 21 4 3" xfId="26571" xr:uid="{00000000-0005-0000-0000-0000F8580000}"/>
    <cellStyle name="Input 14 21 5" xfId="26572" xr:uid="{00000000-0005-0000-0000-0000F9580000}"/>
    <cellStyle name="Input 14 21 5 2" xfId="26573" xr:uid="{00000000-0005-0000-0000-0000FA580000}"/>
    <cellStyle name="Input 14 21 5 3" xfId="26574" xr:uid="{00000000-0005-0000-0000-0000FB580000}"/>
    <cellStyle name="Input 14 21 6" xfId="26575" xr:uid="{00000000-0005-0000-0000-0000FC580000}"/>
    <cellStyle name="Input 14 21 7" xfId="26576" xr:uid="{00000000-0005-0000-0000-0000FD580000}"/>
    <cellStyle name="Input 14 22" xfId="26577" xr:uid="{00000000-0005-0000-0000-0000FE580000}"/>
    <cellStyle name="Input 14 22 2" xfId="26578" xr:uid="{00000000-0005-0000-0000-0000FF580000}"/>
    <cellStyle name="Input 14 22 3" xfId="26579" xr:uid="{00000000-0005-0000-0000-000000590000}"/>
    <cellStyle name="Input 14 23" xfId="26580" xr:uid="{00000000-0005-0000-0000-000001590000}"/>
    <cellStyle name="Input 14 3" xfId="26581" xr:uid="{00000000-0005-0000-0000-000002590000}"/>
    <cellStyle name="Input 14 3 10" xfId="26582" xr:uid="{00000000-0005-0000-0000-000003590000}"/>
    <cellStyle name="Input 14 3 11" xfId="26583" xr:uid="{00000000-0005-0000-0000-000004590000}"/>
    <cellStyle name="Input 14 3 2" xfId="26584" xr:uid="{00000000-0005-0000-0000-000005590000}"/>
    <cellStyle name="Input 14 3 2 2" xfId="26585" xr:uid="{00000000-0005-0000-0000-000006590000}"/>
    <cellStyle name="Input 14 3 2 3" xfId="26586" xr:uid="{00000000-0005-0000-0000-000007590000}"/>
    <cellStyle name="Input 14 3 2 4" xfId="26587" xr:uid="{00000000-0005-0000-0000-000008590000}"/>
    <cellStyle name="Input 14 3 3" xfId="26588" xr:uid="{00000000-0005-0000-0000-000009590000}"/>
    <cellStyle name="Input 14 3 3 2" xfId="26589" xr:uid="{00000000-0005-0000-0000-00000A590000}"/>
    <cellStyle name="Input 14 3 3 3" xfId="26590" xr:uid="{00000000-0005-0000-0000-00000B590000}"/>
    <cellStyle name="Input 14 3 3 4" xfId="26591" xr:uid="{00000000-0005-0000-0000-00000C590000}"/>
    <cellStyle name="Input 14 3 4" xfId="26592" xr:uid="{00000000-0005-0000-0000-00000D590000}"/>
    <cellStyle name="Input 14 3 4 2" xfId="26593" xr:uid="{00000000-0005-0000-0000-00000E590000}"/>
    <cellStyle name="Input 14 3 4 3" xfId="26594" xr:uid="{00000000-0005-0000-0000-00000F590000}"/>
    <cellStyle name="Input 14 3 4 4" xfId="26595" xr:uid="{00000000-0005-0000-0000-000010590000}"/>
    <cellStyle name="Input 14 3 5" xfId="26596" xr:uid="{00000000-0005-0000-0000-000011590000}"/>
    <cellStyle name="Input 14 3 5 2" xfId="26597" xr:uid="{00000000-0005-0000-0000-000012590000}"/>
    <cellStyle name="Input 14 3 5 3" xfId="26598" xr:uid="{00000000-0005-0000-0000-000013590000}"/>
    <cellStyle name="Input 14 3 6" xfId="26599" xr:uid="{00000000-0005-0000-0000-000014590000}"/>
    <cellStyle name="Input 14 3 6 2" xfId="26600" xr:uid="{00000000-0005-0000-0000-000015590000}"/>
    <cellStyle name="Input 14 3 6 3" xfId="26601" xr:uid="{00000000-0005-0000-0000-000016590000}"/>
    <cellStyle name="Input 14 3 7" xfId="26602" xr:uid="{00000000-0005-0000-0000-000017590000}"/>
    <cellStyle name="Input 14 3 7 2" xfId="26603" xr:uid="{00000000-0005-0000-0000-000018590000}"/>
    <cellStyle name="Input 14 3 7 3" xfId="26604" xr:uid="{00000000-0005-0000-0000-000019590000}"/>
    <cellStyle name="Input 14 3 8" xfId="26605" xr:uid="{00000000-0005-0000-0000-00001A590000}"/>
    <cellStyle name="Input 14 3 8 2" xfId="26606" xr:uid="{00000000-0005-0000-0000-00001B590000}"/>
    <cellStyle name="Input 14 3 8 3" xfId="26607" xr:uid="{00000000-0005-0000-0000-00001C590000}"/>
    <cellStyle name="Input 14 3 9" xfId="26608" xr:uid="{00000000-0005-0000-0000-00001D590000}"/>
    <cellStyle name="Input 14 4" xfId="26609" xr:uid="{00000000-0005-0000-0000-00001E590000}"/>
    <cellStyle name="Input 14 4 2" xfId="26610" xr:uid="{00000000-0005-0000-0000-00001F590000}"/>
    <cellStyle name="Input 14 4 2 2" xfId="26611" xr:uid="{00000000-0005-0000-0000-000020590000}"/>
    <cellStyle name="Input 14 4 2 3" xfId="26612" xr:uid="{00000000-0005-0000-0000-000021590000}"/>
    <cellStyle name="Input 14 4 3" xfId="26613" xr:uid="{00000000-0005-0000-0000-000022590000}"/>
    <cellStyle name="Input 14 4 3 2" xfId="26614" xr:uid="{00000000-0005-0000-0000-000023590000}"/>
    <cellStyle name="Input 14 4 3 3" xfId="26615" xr:uid="{00000000-0005-0000-0000-000024590000}"/>
    <cellStyle name="Input 14 4 4" xfId="26616" xr:uid="{00000000-0005-0000-0000-000025590000}"/>
    <cellStyle name="Input 14 4 4 2" xfId="26617" xr:uid="{00000000-0005-0000-0000-000026590000}"/>
    <cellStyle name="Input 14 4 4 3" xfId="26618" xr:uid="{00000000-0005-0000-0000-000027590000}"/>
    <cellStyle name="Input 14 4 5" xfId="26619" xr:uid="{00000000-0005-0000-0000-000028590000}"/>
    <cellStyle name="Input 14 4 5 2" xfId="26620" xr:uid="{00000000-0005-0000-0000-000029590000}"/>
    <cellStyle name="Input 14 4 5 3" xfId="26621" xr:uid="{00000000-0005-0000-0000-00002A590000}"/>
    <cellStyle name="Input 14 4 6" xfId="26622" xr:uid="{00000000-0005-0000-0000-00002B590000}"/>
    <cellStyle name="Input 14 4 7" xfId="26623" xr:uid="{00000000-0005-0000-0000-00002C590000}"/>
    <cellStyle name="Input 14 5" xfId="26624" xr:uid="{00000000-0005-0000-0000-00002D590000}"/>
    <cellStyle name="Input 14 5 2" xfId="26625" xr:uid="{00000000-0005-0000-0000-00002E590000}"/>
    <cellStyle name="Input 14 5 2 2" xfId="26626" xr:uid="{00000000-0005-0000-0000-00002F590000}"/>
    <cellStyle name="Input 14 5 2 3" xfId="26627" xr:uid="{00000000-0005-0000-0000-000030590000}"/>
    <cellStyle name="Input 14 5 3" xfId="26628" xr:uid="{00000000-0005-0000-0000-000031590000}"/>
    <cellStyle name="Input 14 5 3 2" xfId="26629" xr:uid="{00000000-0005-0000-0000-000032590000}"/>
    <cellStyle name="Input 14 5 3 3" xfId="26630" xr:uid="{00000000-0005-0000-0000-000033590000}"/>
    <cellStyle name="Input 14 5 4" xfId="26631" xr:uid="{00000000-0005-0000-0000-000034590000}"/>
    <cellStyle name="Input 14 5 4 2" xfId="26632" xr:uid="{00000000-0005-0000-0000-000035590000}"/>
    <cellStyle name="Input 14 5 4 3" xfId="26633" xr:uid="{00000000-0005-0000-0000-000036590000}"/>
    <cellStyle name="Input 14 5 5" xfId="26634" xr:uid="{00000000-0005-0000-0000-000037590000}"/>
    <cellStyle name="Input 14 5 5 2" xfId="26635" xr:uid="{00000000-0005-0000-0000-000038590000}"/>
    <cellStyle name="Input 14 5 5 3" xfId="26636" xr:uid="{00000000-0005-0000-0000-000039590000}"/>
    <cellStyle name="Input 14 5 6" xfId="26637" xr:uid="{00000000-0005-0000-0000-00003A590000}"/>
    <cellStyle name="Input 14 5 7" xfId="26638" xr:uid="{00000000-0005-0000-0000-00003B590000}"/>
    <cellStyle name="Input 14 6" xfId="26639" xr:uid="{00000000-0005-0000-0000-00003C590000}"/>
    <cellStyle name="Input 14 6 2" xfId="26640" xr:uid="{00000000-0005-0000-0000-00003D590000}"/>
    <cellStyle name="Input 14 6 2 2" xfId="26641" xr:uid="{00000000-0005-0000-0000-00003E590000}"/>
    <cellStyle name="Input 14 6 2 3" xfId="26642" xr:uid="{00000000-0005-0000-0000-00003F590000}"/>
    <cellStyle name="Input 14 6 3" xfId="26643" xr:uid="{00000000-0005-0000-0000-000040590000}"/>
    <cellStyle name="Input 14 6 3 2" xfId="26644" xr:uid="{00000000-0005-0000-0000-000041590000}"/>
    <cellStyle name="Input 14 6 3 3" xfId="26645" xr:uid="{00000000-0005-0000-0000-000042590000}"/>
    <cellStyle name="Input 14 6 4" xfId="26646" xr:uid="{00000000-0005-0000-0000-000043590000}"/>
    <cellStyle name="Input 14 6 4 2" xfId="26647" xr:uid="{00000000-0005-0000-0000-000044590000}"/>
    <cellStyle name="Input 14 6 4 3" xfId="26648" xr:uid="{00000000-0005-0000-0000-000045590000}"/>
    <cellStyle name="Input 14 6 5" xfId="26649" xr:uid="{00000000-0005-0000-0000-000046590000}"/>
    <cellStyle name="Input 14 6 5 2" xfId="26650" xr:uid="{00000000-0005-0000-0000-000047590000}"/>
    <cellStyle name="Input 14 6 5 3" xfId="26651" xr:uid="{00000000-0005-0000-0000-000048590000}"/>
    <cellStyle name="Input 14 6 6" xfId="26652" xr:uid="{00000000-0005-0000-0000-000049590000}"/>
    <cellStyle name="Input 14 6 7" xfId="26653" xr:uid="{00000000-0005-0000-0000-00004A590000}"/>
    <cellStyle name="Input 14 7" xfId="26654" xr:uid="{00000000-0005-0000-0000-00004B590000}"/>
    <cellStyle name="Input 14 7 2" xfId="26655" xr:uid="{00000000-0005-0000-0000-00004C590000}"/>
    <cellStyle name="Input 14 7 2 2" xfId="26656" xr:uid="{00000000-0005-0000-0000-00004D590000}"/>
    <cellStyle name="Input 14 7 2 3" xfId="26657" xr:uid="{00000000-0005-0000-0000-00004E590000}"/>
    <cellStyle name="Input 14 7 3" xfId="26658" xr:uid="{00000000-0005-0000-0000-00004F590000}"/>
    <cellStyle name="Input 14 7 3 2" xfId="26659" xr:uid="{00000000-0005-0000-0000-000050590000}"/>
    <cellStyle name="Input 14 7 3 3" xfId="26660" xr:uid="{00000000-0005-0000-0000-000051590000}"/>
    <cellStyle name="Input 14 7 4" xfId="26661" xr:uid="{00000000-0005-0000-0000-000052590000}"/>
    <cellStyle name="Input 14 7 4 2" xfId="26662" xr:uid="{00000000-0005-0000-0000-000053590000}"/>
    <cellStyle name="Input 14 7 4 3" xfId="26663" xr:uid="{00000000-0005-0000-0000-000054590000}"/>
    <cellStyle name="Input 14 7 5" xfId="26664" xr:uid="{00000000-0005-0000-0000-000055590000}"/>
    <cellStyle name="Input 14 7 5 2" xfId="26665" xr:uid="{00000000-0005-0000-0000-000056590000}"/>
    <cellStyle name="Input 14 7 5 3" xfId="26666" xr:uid="{00000000-0005-0000-0000-000057590000}"/>
    <cellStyle name="Input 14 7 6" xfId="26667" xr:uid="{00000000-0005-0000-0000-000058590000}"/>
    <cellStyle name="Input 14 7 7" xfId="26668" xr:uid="{00000000-0005-0000-0000-000059590000}"/>
    <cellStyle name="Input 14 8" xfId="26669" xr:uid="{00000000-0005-0000-0000-00005A590000}"/>
    <cellStyle name="Input 14 8 2" xfId="26670" xr:uid="{00000000-0005-0000-0000-00005B590000}"/>
    <cellStyle name="Input 14 8 2 2" xfId="26671" xr:uid="{00000000-0005-0000-0000-00005C590000}"/>
    <cellStyle name="Input 14 8 2 3" xfId="26672" xr:uid="{00000000-0005-0000-0000-00005D590000}"/>
    <cellStyle name="Input 14 8 3" xfId="26673" xr:uid="{00000000-0005-0000-0000-00005E590000}"/>
    <cellStyle name="Input 14 8 3 2" xfId="26674" xr:uid="{00000000-0005-0000-0000-00005F590000}"/>
    <cellStyle name="Input 14 8 3 3" xfId="26675" xr:uid="{00000000-0005-0000-0000-000060590000}"/>
    <cellStyle name="Input 14 8 4" xfId="26676" xr:uid="{00000000-0005-0000-0000-000061590000}"/>
    <cellStyle name="Input 14 8 4 2" xfId="26677" xr:uid="{00000000-0005-0000-0000-000062590000}"/>
    <cellStyle name="Input 14 8 4 3" xfId="26678" xr:uid="{00000000-0005-0000-0000-000063590000}"/>
    <cellStyle name="Input 14 8 5" xfId="26679" xr:uid="{00000000-0005-0000-0000-000064590000}"/>
    <cellStyle name="Input 14 8 5 2" xfId="26680" xr:uid="{00000000-0005-0000-0000-000065590000}"/>
    <cellStyle name="Input 14 8 5 3" xfId="26681" xr:uid="{00000000-0005-0000-0000-000066590000}"/>
    <cellStyle name="Input 14 8 6" xfId="26682" xr:uid="{00000000-0005-0000-0000-000067590000}"/>
    <cellStyle name="Input 14 8 7" xfId="26683" xr:uid="{00000000-0005-0000-0000-000068590000}"/>
    <cellStyle name="Input 14 9" xfId="26684" xr:uid="{00000000-0005-0000-0000-000069590000}"/>
    <cellStyle name="Input 14 9 2" xfId="26685" xr:uid="{00000000-0005-0000-0000-00006A590000}"/>
    <cellStyle name="Input 14 9 2 2" xfId="26686" xr:uid="{00000000-0005-0000-0000-00006B590000}"/>
    <cellStyle name="Input 14 9 2 3" xfId="26687" xr:uid="{00000000-0005-0000-0000-00006C590000}"/>
    <cellStyle name="Input 14 9 3" xfId="26688" xr:uid="{00000000-0005-0000-0000-00006D590000}"/>
    <cellStyle name="Input 14 9 3 2" xfId="26689" xr:uid="{00000000-0005-0000-0000-00006E590000}"/>
    <cellStyle name="Input 14 9 3 3" xfId="26690" xr:uid="{00000000-0005-0000-0000-00006F590000}"/>
    <cellStyle name="Input 14 9 4" xfId="26691" xr:uid="{00000000-0005-0000-0000-000070590000}"/>
    <cellStyle name="Input 14 9 4 2" xfId="26692" xr:uid="{00000000-0005-0000-0000-000071590000}"/>
    <cellStyle name="Input 14 9 4 3" xfId="26693" xr:uid="{00000000-0005-0000-0000-000072590000}"/>
    <cellStyle name="Input 14 9 5" xfId="26694" xr:uid="{00000000-0005-0000-0000-000073590000}"/>
    <cellStyle name="Input 14 9 5 2" xfId="26695" xr:uid="{00000000-0005-0000-0000-000074590000}"/>
    <cellStyle name="Input 14 9 5 3" xfId="26696" xr:uid="{00000000-0005-0000-0000-000075590000}"/>
    <cellStyle name="Input 14 9 6" xfId="26697" xr:uid="{00000000-0005-0000-0000-000076590000}"/>
    <cellStyle name="Input 14 9 7" xfId="26698" xr:uid="{00000000-0005-0000-0000-000077590000}"/>
    <cellStyle name="Input 15" xfId="3499" xr:uid="{00000000-0005-0000-0000-000078590000}"/>
    <cellStyle name="Input 15 10" xfId="26699" xr:uid="{00000000-0005-0000-0000-000079590000}"/>
    <cellStyle name="Input 15 10 2" xfId="26700" xr:uid="{00000000-0005-0000-0000-00007A590000}"/>
    <cellStyle name="Input 15 10 2 2" xfId="26701" xr:uid="{00000000-0005-0000-0000-00007B590000}"/>
    <cellStyle name="Input 15 10 2 3" xfId="26702" xr:uid="{00000000-0005-0000-0000-00007C590000}"/>
    <cellStyle name="Input 15 10 3" xfId="26703" xr:uid="{00000000-0005-0000-0000-00007D590000}"/>
    <cellStyle name="Input 15 10 3 2" xfId="26704" xr:uid="{00000000-0005-0000-0000-00007E590000}"/>
    <cellStyle name="Input 15 10 3 3" xfId="26705" xr:uid="{00000000-0005-0000-0000-00007F590000}"/>
    <cellStyle name="Input 15 10 4" xfId="26706" xr:uid="{00000000-0005-0000-0000-000080590000}"/>
    <cellStyle name="Input 15 10 4 2" xfId="26707" xr:uid="{00000000-0005-0000-0000-000081590000}"/>
    <cellStyle name="Input 15 10 4 3" xfId="26708" xr:uid="{00000000-0005-0000-0000-000082590000}"/>
    <cellStyle name="Input 15 10 5" xfId="26709" xr:uid="{00000000-0005-0000-0000-000083590000}"/>
    <cellStyle name="Input 15 10 5 2" xfId="26710" xr:uid="{00000000-0005-0000-0000-000084590000}"/>
    <cellStyle name="Input 15 10 5 3" xfId="26711" xr:uid="{00000000-0005-0000-0000-000085590000}"/>
    <cellStyle name="Input 15 10 6" xfId="26712" xr:uid="{00000000-0005-0000-0000-000086590000}"/>
    <cellStyle name="Input 15 10 7" xfId="26713" xr:uid="{00000000-0005-0000-0000-000087590000}"/>
    <cellStyle name="Input 15 11" xfId="26714" xr:uid="{00000000-0005-0000-0000-000088590000}"/>
    <cellStyle name="Input 15 11 2" xfId="26715" xr:uid="{00000000-0005-0000-0000-000089590000}"/>
    <cellStyle name="Input 15 11 2 2" xfId="26716" xr:uid="{00000000-0005-0000-0000-00008A590000}"/>
    <cellStyle name="Input 15 11 2 3" xfId="26717" xr:uid="{00000000-0005-0000-0000-00008B590000}"/>
    <cellStyle name="Input 15 11 3" xfId="26718" xr:uid="{00000000-0005-0000-0000-00008C590000}"/>
    <cellStyle name="Input 15 11 3 2" xfId="26719" xr:uid="{00000000-0005-0000-0000-00008D590000}"/>
    <cellStyle name="Input 15 11 3 3" xfId="26720" xr:uid="{00000000-0005-0000-0000-00008E590000}"/>
    <cellStyle name="Input 15 11 4" xfId="26721" xr:uid="{00000000-0005-0000-0000-00008F590000}"/>
    <cellStyle name="Input 15 11 4 2" xfId="26722" xr:uid="{00000000-0005-0000-0000-000090590000}"/>
    <cellStyle name="Input 15 11 4 3" xfId="26723" xr:uid="{00000000-0005-0000-0000-000091590000}"/>
    <cellStyle name="Input 15 11 5" xfId="26724" xr:uid="{00000000-0005-0000-0000-000092590000}"/>
    <cellStyle name="Input 15 11 5 2" xfId="26725" xr:uid="{00000000-0005-0000-0000-000093590000}"/>
    <cellStyle name="Input 15 11 5 3" xfId="26726" xr:uid="{00000000-0005-0000-0000-000094590000}"/>
    <cellStyle name="Input 15 11 6" xfId="26727" xr:uid="{00000000-0005-0000-0000-000095590000}"/>
    <cellStyle name="Input 15 11 7" xfId="26728" xr:uid="{00000000-0005-0000-0000-000096590000}"/>
    <cellStyle name="Input 15 12" xfId="26729" xr:uid="{00000000-0005-0000-0000-000097590000}"/>
    <cellStyle name="Input 15 12 2" xfId="26730" xr:uid="{00000000-0005-0000-0000-000098590000}"/>
    <cellStyle name="Input 15 12 2 2" xfId="26731" xr:uid="{00000000-0005-0000-0000-000099590000}"/>
    <cellStyle name="Input 15 12 2 3" xfId="26732" xr:uid="{00000000-0005-0000-0000-00009A590000}"/>
    <cellStyle name="Input 15 12 3" xfId="26733" xr:uid="{00000000-0005-0000-0000-00009B590000}"/>
    <cellStyle name="Input 15 12 3 2" xfId="26734" xr:uid="{00000000-0005-0000-0000-00009C590000}"/>
    <cellStyle name="Input 15 12 3 3" xfId="26735" xr:uid="{00000000-0005-0000-0000-00009D590000}"/>
    <cellStyle name="Input 15 12 4" xfId="26736" xr:uid="{00000000-0005-0000-0000-00009E590000}"/>
    <cellStyle name="Input 15 12 4 2" xfId="26737" xr:uid="{00000000-0005-0000-0000-00009F590000}"/>
    <cellStyle name="Input 15 12 4 3" xfId="26738" xr:uid="{00000000-0005-0000-0000-0000A0590000}"/>
    <cellStyle name="Input 15 12 5" xfId="26739" xr:uid="{00000000-0005-0000-0000-0000A1590000}"/>
    <cellStyle name="Input 15 12 5 2" xfId="26740" xr:uid="{00000000-0005-0000-0000-0000A2590000}"/>
    <cellStyle name="Input 15 12 5 3" xfId="26741" xr:uid="{00000000-0005-0000-0000-0000A3590000}"/>
    <cellStyle name="Input 15 12 6" xfId="26742" xr:uid="{00000000-0005-0000-0000-0000A4590000}"/>
    <cellStyle name="Input 15 12 7" xfId="26743" xr:uid="{00000000-0005-0000-0000-0000A5590000}"/>
    <cellStyle name="Input 15 13" xfId="26744" xr:uid="{00000000-0005-0000-0000-0000A6590000}"/>
    <cellStyle name="Input 15 13 2" xfId="26745" xr:uid="{00000000-0005-0000-0000-0000A7590000}"/>
    <cellStyle name="Input 15 13 2 2" xfId="26746" xr:uid="{00000000-0005-0000-0000-0000A8590000}"/>
    <cellStyle name="Input 15 13 2 3" xfId="26747" xr:uid="{00000000-0005-0000-0000-0000A9590000}"/>
    <cellStyle name="Input 15 13 3" xfId="26748" xr:uid="{00000000-0005-0000-0000-0000AA590000}"/>
    <cellStyle name="Input 15 13 3 2" xfId="26749" xr:uid="{00000000-0005-0000-0000-0000AB590000}"/>
    <cellStyle name="Input 15 13 3 3" xfId="26750" xr:uid="{00000000-0005-0000-0000-0000AC590000}"/>
    <cellStyle name="Input 15 13 4" xfId="26751" xr:uid="{00000000-0005-0000-0000-0000AD590000}"/>
    <cellStyle name="Input 15 13 4 2" xfId="26752" xr:uid="{00000000-0005-0000-0000-0000AE590000}"/>
    <cellStyle name="Input 15 13 4 3" xfId="26753" xr:uid="{00000000-0005-0000-0000-0000AF590000}"/>
    <cellStyle name="Input 15 13 5" xfId="26754" xr:uid="{00000000-0005-0000-0000-0000B0590000}"/>
    <cellStyle name="Input 15 13 5 2" xfId="26755" xr:uid="{00000000-0005-0000-0000-0000B1590000}"/>
    <cellStyle name="Input 15 13 5 3" xfId="26756" xr:uid="{00000000-0005-0000-0000-0000B2590000}"/>
    <cellStyle name="Input 15 13 6" xfId="26757" xr:uid="{00000000-0005-0000-0000-0000B3590000}"/>
    <cellStyle name="Input 15 13 7" xfId="26758" xr:uid="{00000000-0005-0000-0000-0000B4590000}"/>
    <cellStyle name="Input 15 14" xfId="26759" xr:uid="{00000000-0005-0000-0000-0000B5590000}"/>
    <cellStyle name="Input 15 14 2" xfId="26760" xr:uid="{00000000-0005-0000-0000-0000B6590000}"/>
    <cellStyle name="Input 15 14 2 2" xfId="26761" xr:uid="{00000000-0005-0000-0000-0000B7590000}"/>
    <cellStyle name="Input 15 14 2 3" xfId="26762" xr:uid="{00000000-0005-0000-0000-0000B8590000}"/>
    <cellStyle name="Input 15 14 3" xfId="26763" xr:uid="{00000000-0005-0000-0000-0000B9590000}"/>
    <cellStyle name="Input 15 14 3 2" xfId="26764" xr:uid="{00000000-0005-0000-0000-0000BA590000}"/>
    <cellStyle name="Input 15 14 3 3" xfId="26765" xr:uid="{00000000-0005-0000-0000-0000BB590000}"/>
    <cellStyle name="Input 15 14 4" xfId="26766" xr:uid="{00000000-0005-0000-0000-0000BC590000}"/>
    <cellStyle name="Input 15 14 4 2" xfId="26767" xr:uid="{00000000-0005-0000-0000-0000BD590000}"/>
    <cellStyle name="Input 15 14 4 3" xfId="26768" xr:uid="{00000000-0005-0000-0000-0000BE590000}"/>
    <cellStyle name="Input 15 14 5" xfId="26769" xr:uid="{00000000-0005-0000-0000-0000BF590000}"/>
    <cellStyle name="Input 15 14 5 2" xfId="26770" xr:uid="{00000000-0005-0000-0000-0000C0590000}"/>
    <cellStyle name="Input 15 14 5 3" xfId="26771" xr:uid="{00000000-0005-0000-0000-0000C1590000}"/>
    <cellStyle name="Input 15 14 6" xfId="26772" xr:uid="{00000000-0005-0000-0000-0000C2590000}"/>
    <cellStyle name="Input 15 14 7" xfId="26773" xr:uid="{00000000-0005-0000-0000-0000C3590000}"/>
    <cellStyle name="Input 15 15" xfId="26774" xr:uid="{00000000-0005-0000-0000-0000C4590000}"/>
    <cellStyle name="Input 15 15 2" xfId="26775" xr:uid="{00000000-0005-0000-0000-0000C5590000}"/>
    <cellStyle name="Input 15 15 2 2" xfId="26776" xr:uid="{00000000-0005-0000-0000-0000C6590000}"/>
    <cellStyle name="Input 15 15 2 3" xfId="26777" xr:uid="{00000000-0005-0000-0000-0000C7590000}"/>
    <cellStyle name="Input 15 15 3" xfId="26778" xr:uid="{00000000-0005-0000-0000-0000C8590000}"/>
    <cellStyle name="Input 15 15 3 2" xfId="26779" xr:uid="{00000000-0005-0000-0000-0000C9590000}"/>
    <cellStyle name="Input 15 15 3 3" xfId="26780" xr:uid="{00000000-0005-0000-0000-0000CA590000}"/>
    <cellStyle name="Input 15 15 4" xfId="26781" xr:uid="{00000000-0005-0000-0000-0000CB590000}"/>
    <cellStyle name="Input 15 15 4 2" xfId="26782" xr:uid="{00000000-0005-0000-0000-0000CC590000}"/>
    <cellStyle name="Input 15 15 4 3" xfId="26783" xr:uid="{00000000-0005-0000-0000-0000CD590000}"/>
    <cellStyle name="Input 15 15 5" xfId="26784" xr:uid="{00000000-0005-0000-0000-0000CE590000}"/>
    <cellStyle name="Input 15 15 5 2" xfId="26785" xr:uid="{00000000-0005-0000-0000-0000CF590000}"/>
    <cellStyle name="Input 15 15 5 3" xfId="26786" xr:uid="{00000000-0005-0000-0000-0000D0590000}"/>
    <cellStyle name="Input 15 15 6" xfId="26787" xr:uid="{00000000-0005-0000-0000-0000D1590000}"/>
    <cellStyle name="Input 15 15 7" xfId="26788" xr:uid="{00000000-0005-0000-0000-0000D2590000}"/>
    <cellStyle name="Input 15 16" xfId="26789" xr:uid="{00000000-0005-0000-0000-0000D3590000}"/>
    <cellStyle name="Input 15 16 2" xfId="26790" xr:uid="{00000000-0005-0000-0000-0000D4590000}"/>
    <cellStyle name="Input 15 16 2 2" xfId="26791" xr:uid="{00000000-0005-0000-0000-0000D5590000}"/>
    <cellStyle name="Input 15 16 2 3" xfId="26792" xr:uid="{00000000-0005-0000-0000-0000D6590000}"/>
    <cellStyle name="Input 15 16 3" xfId="26793" xr:uid="{00000000-0005-0000-0000-0000D7590000}"/>
    <cellStyle name="Input 15 16 3 2" xfId="26794" xr:uid="{00000000-0005-0000-0000-0000D8590000}"/>
    <cellStyle name="Input 15 16 3 3" xfId="26795" xr:uid="{00000000-0005-0000-0000-0000D9590000}"/>
    <cellStyle name="Input 15 16 4" xfId="26796" xr:uid="{00000000-0005-0000-0000-0000DA590000}"/>
    <cellStyle name="Input 15 16 4 2" xfId="26797" xr:uid="{00000000-0005-0000-0000-0000DB590000}"/>
    <cellStyle name="Input 15 16 4 3" xfId="26798" xr:uid="{00000000-0005-0000-0000-0000DC590000}"/>
    <cellStyle name="Input 15 16 5" xfId="26799" xr:uid="{00000000-0005-0000-0000-0000DD590000}"/>
    <cellStyle name="Input 15 16 5 2" xfId="26800" xr:uid="{00000000-0005-0000-0000-0000DE590000}"/>
    <cellStyle name="Input 15 16 5 3" xfId="26801" xr:uid="{00000000-0005-0000-0000-0000DF590000}"/>
    <cellStyle name="Input 15 16 6" xfId="26802" xr:uid="{00000000-0005-0000-0000-0000E0590000}"/>
    <cellStyle name="Input 15 16 7" xfId="26803" xr:uid="{00000000-0005-0000-0000-0000E1590000}"/>
    <cellStyle name="Input 15 17" xfId="26804" xr:uid="{00000000-0005-0000-0000-0000E2590000}"/>
    <cellStyle name="Input 15 17 2" xfId="26805" xr:uid="{00000000-0005-0000-0000-0000E3590000}"/>
    <cellStyle name="Input 15 17 2 2" xfId="26806" xr:uid="{00000000-0005-0000-0000-0000E4590000}"/>
    <cellStyle name="Input 15 17 2 3" xfId="26807" xr:uid="{00000000-0005-0000-0000-0000E5590000}"/>
    <cellStyle name="Input 15 17 3" xfId="26808" xr:uid="{00000000-0005-0000-0000-0000E6590000}"/>
    <cellStyle name="Input 15 17 3 2" xfId="26809" xr:uid="{00000000-0005-0000-0000-0000E7590000}"/>
    <cellStyle name="Input 15 17 3 3" xfId="26810" xr:uid="{00000000-0005-0000-0000-0000E8590000}"/>
    <cellStyle name="Input 15 17 4" xfId="26811" xr:uid="{00000000-0005-0000-0000-0000E9590000}"/>
    <cellStyle name="Input 15 17 4 2" xfId="26812" xr:uid="{00000000-0005-0000-0000-0000EA590000}"/>
    <cellStyle name="Input 15 17 4 3" xfId="26813" xr:uid="{00000000-0005-0000-0000-0000EB590000}"/>
    <cellStyle name="Input 15 17 5" xfId="26814" xr:uid="{00000000-0005-0000-0000-0000EC590000}"/>
    <cellStyle name="Input 15 17 5 2" xfId="26815" xr:uid="{00000000-0005-0000-0000-0000ED590000}"/>
    <cellStyle name="Input 15 17 5 3" xfId="26816" xr:uid="{00000000-0005-0000-0000-0000EE590000}"/>
    <cellStyle name="Input 15 17 6" xfId="26817" xr:uid="{00000000-0005-0000-0000-0000EF590000}"/>
    <cellStyle name="Input 15 17 7" xfId="26818" xr:uid="{00000000-0005-0000-0000-0000F0590000}"/>
    <cellStyle name="Input 15 18" xfId="26819" xr:uid="{00000000-0005-0000-0000-0000F1590000}"/>
    <cellStyle name="Input 15 18 2" xfId="26820" xr:uid="{00000000-0005-0000-0000-0000F2590000}"/>
    <cellStyle name="Input 15 18 2 2" xfId="26821" xr:uid="{00000000-0005-0000-0000-0000F3590000}"/>
    <cellStyle name="Input 15 18 2 3" xfId="26822" xr:uid="{00000000-0005-0000-0000-0000F4590000}"/>
    <cellStyle name="Input 15 18 3" xfId="26823" xr:uid="{00000000-0005-0000-0000-0000F5590000}"/>
    <cellStyle name="Input 15 18 3 2" xfId="26824" xr:uid="{00000000-0005-0000-0000-0000F6590000}"/>
    <cellStyle name="Input 15 18 3 3" xfId="26825" xr:uid="{00000000-0005-0000-0000-0000F7590000}"/>
    <cellStyle name="Input 15 18 4" xfId="26826" xr:uid="{00000000-0005-0000-0000-0000F8590000}"/>
    <cellStyle name="Input 15 18 4 2" xfId="26827" xr:uid="{00000000-0005-0000-0000-0000F9590000}"/>
    <cellStyle name="Input 15 18 4 3" xfId="26828" xr:uid="{00000000-0005-0000-0000-0000FA590000}"/>
    <cellStyle name="Input 15 18 5" xfId="26829" xr:uid="{00000000-0005-0000-0000-0000FB590000}"/>
    <cellStyle name="Input 15 18 5 2" xfId="26830" xr:uid="{00000000-0005-0000-0000-0000FC590000}"/>
    <cellStyle name="Input 15 18 5 3" xfId="26831" xr:uid="{00000000-0005-0000-0000-0000FD590000}"/>
    <cellStyle name="Input 15 18 6" xfId="26832" xr:uid="{00000000-0005-0000-0000-0000FE590000}"/>
    <cellStyle name="Input 15 18 7" xfId="26833" xr:uid="{00000000-0005-0000-0000-0000FF590000}"/>
    <cellStyle name="Input 15 19" xfId="26834" xr:uid="{00000000-0005-0000-0000-0000005A0000}"/>
    <cellStyle name="Input 15 19 2" xfId="26835" xr:uid="{00000000-0005-0000-0000-0000015A0000}"/>
    <cellStyle name="Input 15 19 2 2" xfId="26836" xr:uid="{00000000-0005-0000-0000-0000025A0000}"/>
    <cellStyle name="Input 15 19 2 3" xfId="26837" xr:uid="{00000000-0005-0000-0000-0000035A0000}"/>
    <cellStyle name="Input 15 19 3" xfId="26838" xr:uid="{00000000-0005-0000-0000-0000045A0000}"/>
    <cellStyle name="Input 15 19 3 2" xfId="26839" xr:uid="{00000000-0005-0000-0000-0000055A0000}"/>
    <cellStyle name="Input 15 19 3 3" xfId="26840" xr:uid="{00000000-0005-0000-0000-0000065A0000}"/>
    <cellStyle name="Input 15 19 4" xfId="26841" xr:uid="{00000000-0005-0000-0000-0000075A0000}"/>
    <cellStyle name="Input 15 19 4 2" xfId="26842" xr:uid="{00000000-0005-0000-0000-0000085A0000}"/>
    <cellStyle name="Input 15 19 4 3" xfId="26843" xr:uid="{00000000-0005-0000-0000-0000095A0000}"/>
    <cellStyle name="Input 15 19 5" xfId="26844" xr:uid="{00000000-0005-0000-0000-00000A5A0000}"/>
    <cellStyle name="Input 15 19 5 2" xfId="26845" xr:uid="{00000000-0005-0000-0000-00000B5A0000}"/>
    <cellStyle name="Input 15 19 5 3" xfId="26846" xr:uid="{00000000-0005-0000-0000-00000C5A0000}"/>
    <cellStyle name="Input 15 19 6" xfId="26847" xr:uid="{00000000-0005-0000-0000-00000D5A0000}"/>
    <cellStyle name="Input 15 19 7" xfId="26848" xr:uid="{00000000-0005-0000-0000-00000E5A0000}"/>
    <cellStyle name="Input 15 2" xfId="26849" xr:uid="{00000000-0005-0000-0000-00000F5A0000}"/>
    <cellStyle name="Input 15 2 10" xfId="26850" xr:uid="{00000000-0005-0000-0000-0000105A0000}"/>
    <cellStyle name="Input 15 2 11" xfId="26851" xr:uid="{00000000-0005-0000-0000-0000115A0000}"/>
    <cellStyle name="Input 15 2 2" xfId="26852" xr:uid="{00000000-0005-0000-0000-0000125A0000}"/>
    <cellStyle name="Input 15 2 2 2" xfId="26853" xr:uid="{00000000-0005-0000-0000-0000135A0000}"/>
    <cellStyle name="Input 15 2 2 3" xfId="26854" xr:uid="{00000000-0005-0000-0000-0000145A0000}"/>
    <cellStyle name="Input 15 2 2 4" xfId="26855" xr:uid="{00000000-0005-0000-0000-0000155A0000}"/>
    <cellStyle name="Input 15 2 3" xfId="26856" xr:uid="{00000000-0005-0000-0000-0000165A0000}"/>
    <cellStyle name="Input 15 2 3 2" xfId="26857" xr:uid="{00000000-0005-0000-0000-0000175A0000}"/>
    <cellStyle name="Input 15 2 3 3" xfId="26858" xr:uid="{00000000-0005-0000-0000-0000185A0000}"/>
    <cellStyle name="Input 15 2 3 4" xfId="26859" xr:uid="{00000000-0005-0000-0000-0000195A0000}"/>
    <cellStyle name="Input 15 2 4" xfId="26860" xr:uid="{00000000-0005-0000-0000-00001A5A0000}"/>
    <cellStyle name="Input 15 2 4 2" xfId="26861" xr:uid="{00000000-0005-0000-0000-00001B5A0000}"/>
    <cellStyle name="Input 15 2 4 3" xfId="26862" xr:uid="{00000000-0005-0000-0000-00001C5A0000}"/>
    <cellStyle name="Input 15 2 4 4" xfId="26863" xr:uid="{00000000-0005-0000-0000-00001D5A0000}"/>
    <cellStyle name="Input 15 2 5" xfId="26864" xr:uid="{00000000-0005-0000-0000-00001E5A0000}"/>
    <cellStyle name="Input 15 2 5 2" xfId="26865" xr:uid="{00000000-0005-0000-0000-00001F5A0000}"/>
    <cellStyle name="Input 15 2 5 3" xfId="26866" xr:uid="{00000000-0005-0000-0000-0000205A0000}"/>
    <cellStyle name="Input 15 2 6" xfId="26867" xr:uid="{00000000-0005-0000-0000-0000215A0000}"/>
    <cellStyle name="Input 15 2 6 2" xfId="26868" xr:uid="{00000000-0005-0000-0000-0000225A0000}"/>
    <cellStyle name="Input 15 2 6 3" xfId="26869" xr:uid="{00000000-0005-0000-0000-0000235A0000}"/>
    <cellStyle name="Input 15 2 7" xfId="26870" xr:uid="{00000000-0005-0000-0000-0000245A0000}"/>
    <cellStyle name="Input 15 2 7 2" xfId="26871" xr:uid="{00000000-0005-0000-0000-0000255A0000}"/>
    <cellStyle name="Input 15 2 7 3" xfId="26872" xr:uid="{00000000-0005-0000-0000-0000265A0000}"/>
    <cellStyle name="Input 15 2 8" xfId="26873" xr:uid="{00000000-0005-0000-0000-0000275A0000}"/>
    <cellStyle name="Input 15 2 8 2" xfId="26874" xr:uid="{00000000-0005-0000-0000-0000285A0000}"/>
    <cellStyle name="Input 15 2 8 3" xfId="26875" xr:uid="{00000000-0005-0000-0000-0000295A0000}"/>
    <cellStyle name="Input 15 2 9" xfId="26876" xr:uid="{00000000-0005-0000-0000-00002A5A0000}"/>
    <cellStyle name="Input 15 20" xfId="26877" xr:uid="{00000000-0005-0000-0000-00002B5A0000}"/>
    <cellStyle name="Input 15 20 2" xfId="26878" xr:uid="{00000000-0005-0000-0000-00002C5A0000}"/>
    <cellStyle name="Input 15 20 2 2" xfId="26879" xr:uid="{00000000-0005-0000-0000-00002D5A0000}"/>
    <cellStyle name="Input 15 20 2 3" xfId="26880" xr:uid="{00000000-0005-0000-0000-00002E5A0000}"/>
    <cellStyle name="Input 15 20 3" xfId="26881" xr:uid="{00000000-0005-0000-0000-00002F5A0000}"/>
    <cellStyle name="Input 15 20 3 2" xfId="26882" xr:uid="{00000000-0005-0000-0000-0000305A0000}"/>
    <cellStyle name="Input 15 20 3 3" xfId="26883" xr:uid="{00000000-0005-0000-0000-0000315A0000}"/>
    <cellStyle name="Input 15 20 4" xfId="26884" xr:uid="{00000000-0005-0000-0000-0000325A0000}"/>
    <cellStyle name="Input 15 20 4 2" xfId="26885" xr:uid="{00000000-0005-0000-0000-0000335A0000}"/>
    <cellStyle name="Input 15 20 4 3" xfId="26886" xr:uid="{00000000-0005-0000-0000-0000345A0000}"/>
    <cellStyle name="Input 15 20 5" xfId="26887" xr:uid="{00000000-0005-0000-0000-0000355A0000}"/>
    <cellStyle name="Input 15 20 5 2" xfId="26888" xr:uid="{00000000-0005-0000-0000-0000365A0000}"/>
    <cellStyle name="Input 15 20 5 3" xfId="26889" xr:uid="{00000000-0005-0000-0000-0000375A0000}"/>
    <cellStyle name="Input 15 20 6" xfId="26890" xr:uid="{00000000-0005-0000-0000-0000385A0000}"/>
    <cellStyle name="Input 15 20 7" xfId="26891" xr:uid="{00000000-0005-0000-0000-0000395A0000}"/>
    <cellStyle name="Input 15 21" xfId="26892" xr:uid="{00000000-0005-0000-0000-00003A5A0000}"/>
    <cellStyle name="Input 15 21 2" xfId="26893" xr:uid="{00000000-0005-0000-0000-00003B5A0000}"/>
    <cellStyle name="Input 15 21 2 2" xfId="26894" xr:uid="{00000000-0005-0000-0000-00003C5A0000}"/>
    <cellStyle name="Input 15 21 2 3" xfId="26895" xr:uid="{00000000-0005-0000-0000-00003D5A0000}"/>
    <cellStyle name="Input 15 21 3" xfId="26896" xr:uid="{00000000-0005-0000-0000-00003E5A0000}"/>
    <cellStyle name="Input 15 21 3 2" xfId="26897" xr:uid="{00000000-0005-0000-0000-00003F5A0000}"/>
    <cellStyle name="Input 15 21 3 3" xfId="26898" xr:uid="{00000000-0005-0000-0000-0000405A0000}"/>
    <cellStyle name="Input 15 21 4" xfId="26899" xr:uid="{00000000-0005-0000-0000-0000415A0000}"/>
    <cellStyle name="Input 15 21 4 2" xfId="26900" xr:uid="{00000000-0005-0000-0000-0000425A0000}"/>
    <cellStyle name="Input 15 21 4 3" xfId="26901" xr:uid="{00000000-0005-0000-0000-0000435A0000}"/>
    <cellStyle name="Input 15 21 5" xfId="26902" xr:uid="{00000000-0005-0000-0000-0000445A0000}"/>
    <cellStyle name="Input 15 21 5 2" xfId="26903" xr:uid="{00000000-0005-0000-0000-0000455A0000}"/>
    <cellStyle name="Input 15 21 5 3" xfId="26904" xr:uid="{00000000-0005-0000-0000-0000465A0000}"/>
    <cellStyle name="Input 15 21 6" xfId="26905" xr:uid="{00000000-0005-0000-0000-0000475A0000}"/>
    <cellStyle name="Input 15 21 7" xfId="26906" xr:uid="{00000000-0005-0000-0000-0000485A0000}"/>
    <cellStyle name="Input 15 22" xfId="26907" xr:uid="{00000000-0005-0000-0000-0000495A0000}"/>
    <cellStyle name="Input 15 22 2" xfId="26908" xr:uid="{00000000-0005-0000-0000-00004A5A0000}"/>
    <cellStyle name="Input 15 22 2 2" xfId="26909" xr:uid="{00000000-0005-0000-0000-00004B5A0000}"/>
    <cellStyle name="Input 15 22 2 3" xfId="26910" xr:uid="{00000000-0005-0000-0000-00004C5A0000}"/>
    <cellStyle name="Input 15 22 3" xfId="26911" xr:uid="{00000000-0005-0000-0000-00004D5A0000}"/>
    <cellStyle name="Input 15 22 3 2" xfId="26912" xr:uid="{00000000-0005-0000-0000-00004E5A0000}"/>
    <cellStyle name="Input 15 22 3 3" xfId="26913" xr:uid="{00000000-0005-0000-0000-00004F5A0000}"/>
    <cellStyle name="Input 15 22 4" xfId="26914" xr:uid="{00000000-0005-0000-0000-0000505A0000}"/>
    <cellStyle name="Input 15 22 4 2" xfId="26915" xr:uid="{00000000-0005-0000-0000-0000515A0000}"/>
    <cellStyle name="Input 15 22 4 3" xfId="26916" xr:uid="{00000000-0005-0000-0000-0000525A0000}"/>
    <cellStyle name="Input 15 22 5" xfId="26917" xr:uid="{00000000-0005-0000-0000-0000535A0000}"/>
    <cellStyle name="Input 15 22 5 2" xfId="26918" xr:uid="{00000000-0005-0000-0000-0000545A0000}"/>
    <cellStyle name="Input 15 22 5 3" xfId="26919" xr:uid="{00000000-0005-0000-0000-0000555A0000}"/>
    <cellStyle name="Input 15 22 6" xfId="26920" xr:uid="{00000000-0005-0000-0000-0000565A0000}"/>
    <cellStyle name="Input 15 22 7" xfId="26921" xr:uid="{00000000-0005-0000-0000-0000575A0000}"/>
    <cellStyle name="Input 15 23" xfId="26922" xr:uid="{00000000-0005-0000-0000-0000585A0000}"/>
    <cellStyle name="Input 15 23 2" xfId="26923" xr:uid="{00000000-0005-0000-0000-0000595A0000}"/>
    <cellStyle name="Input 15 23 3" xfId="26924" xr:uid="{00000000-0005-0000-0000-00005A5A0000}"/>
    <cellStyle name="Input 15 24" xfId="26925" xr:uid="{00000000-0005-0000-0000-00005B5A0000}"/>
    <cellStyle name="Input 15 25" xfId="26926" xr:uid="{00000000-0005-0000-0000-00005C5A0000}"/>
    <cellStyle name="Input 15 3" xfId="26927" xr:uid="{00000000-0005-0000-0000-00005D5A0000}"/>
    <cellStyle name="Input 15 3 2" xfId="26928" xr:uid="{00000000-0005-0000-0000-00005E5A0000}"/>
    <cellStyle name="Input 15 3 2 2" xfId="26929" xr:uid="{00000000-0005-0000-0000-00005F5A0000}"/>
    <cellStyle name="Input 15 3 2 3" xfId="26930" xr:uid="{00000000-0005-0000-0000-0000605A0000}"/>
    <cellStyle name="Input 15 3 3" xfId="26931" xr:uid="{00000000-0005-0000-0000-0000615A0000}"/>
    <cellStyle name="Input 15 3 3 2" xfId="26932" xr:uid="{00000000-0005-0000-0000-0000625A0000}"/>
    <cellStyle name="Input 15 3 3 3" xfId="26933" xr:uid="{00000000-0005-0000-0000-0000635A0000}"/>
    <cellStyle name="Input 15 3 4" xfId="26934" xr:uid="{00000000-0005-0000-0000-0000645A0000}"/>
    <cellStyle name="Input 15 3 4 2" xfId="26935" xr:uid="{00000000-0005-0000-0000-0000655A0000}"/>
    <cellStyle name="Input 15 3 4 3" xfId="26936" xr:uid="{00000000-0005-0000-0000-0000665A0000}"/>
    <cellStyle name="Input 15 3 5" xfId="26937" xr:uid="{00000000-0005-0000-0000-0000675A0000}"/>
    <cellStyle name="Input 15 3 5 2" xfId="26938" xr:uid="{00000000-0005-0000-0000-0000685A0000}"/>
    <cellStyle name="Input 15 3 5 3" xfId="26939" xr:uid="{00000000-0005-0000-0000-0000695A0000}"/>
    <cellStyle name="Input 15 3 6" xfId="26940" xr:uid="{00000000-0005-0000-0000-00006A5A0000}"/>
    <cellStyle name="Input 15 3 7" xfId="26941" xr:uid="{00000000-0005-0000-0000-00006B5A0000}"/>
    <cellStyle name="Input 15 4" xfId="26942" xr:uid="{00000000-0005-0000-0000-00006C5A0000}"/>
    <cellStyle name="Input 15 4 2" xfId="26943" xr:uid="{00000000-0005-0000-0000-00006D5A0000}"/>
    <cellStyle name="Input 15 4 2 2" xfId="26944" xr:uid="{00000000-0005-0000-0000-00006E5A0000}"/>
    <cellStyle name="Input 15 4 2 3" xfId="26945" xr:uid="{00000000-0005-0000-0000-00006F5A0000}"/>
    <cellStyle name="Input 15 4 3" xfId="26946" xr:uid="{00000000-0005-0000-0000-0000705A0000}"/>
    <cellStyle name="Input 15 4 3 2" xfId="26947" xr:uid="{00000000-0005-0000-0000-0000715A0000}"/>
    <cellStyle name="Input 15 4 3 3" xfId="26948" xr:uid="{00000000-0005-0000-0000-0000725A0000}"/>
    <cellStyle name="Input 15 4 4" xfId="26949" xr:uid="{00000000-0005-0000-0000-0000735A0000}"/>
    <cellStyle name="Input 15 4 4 2" xfId="26950" xr:uid="{00000000-0005-0000-0000-0000745A0000}"/>
    <cellStyle name="Input 15 4 4 3" xfId="26951" xr:uid="{00000000-0005-0000-0000-0000755A0000}"/>
    <cellStyle name="Input 15 4 5" xfId="26952" xr:uid="{00000000-0005-0000-0000-0000765A0000}"/>
    <cellStyle name="Input 15 4 5 2" xfId="26953" xr:uid="{00000000-0005-0000-0000-0000775A0000}"/>
    <cellStyle name="Input 15 4 5 3" xfId="26954" xr:uid="{00000000-0005-0000-0000-0000785A0000}"/>
    <cellStyle name="Input 15 4 6" xfId="26955" xr:uid="{00000000-0005-0000-0000-0000795A0000}"/>
    <cellStyle name="Input 15 4 7" xfId="26956" xr:uid="{00000000-0005-0000-0000-00007A5A0000}"/>
    <cellStyle name="Input 15 5" xfId="26957" xr:uid="{00000000-0005-0000-0000-00007B5A0000}"/>
    <cellStyle name="Input 15 5 2" xfId="26958" xr:uid="{00000000-0005-0000-0000-00007C5A0000}"/>
    <cellStyle name="Input 15 5 2 2" xfId="26959" xr:uid="{00000000-0005-0000-0000-00007D5A0000}"/>
    <cellStyle name="Input 15 5 2 3" xfId="26960" xr:uid="{00000000-0005-0000-0000-00007E5A0000}"/>
    <cellStyle name="Input 15 5 3" xfId="26961" xr:uid="{00000000-0005-0000-0000-00007F5A0000}"/>
    <cellStyle name="Input 15 5 3 2" xfId="26962" xr:uid="{00000000-0005-0000-0000-0000805A0000}"/>
    <cellStyle name="Input 15 5 3 3" xfId="26963" xr:uid="{00000000-0005-0000-0000-0000815A0000}"/>
    <cellStyle name="Input 15 5 4" xfId="26964" xr:uid="{00000000-0005-0000-0000-0000825A0000}"/>
    <cellStyle name="Input 15 5 4 2" xfId="26965" xr:uid="{00000000-0005-0000-0000-0000835A0000}"/>
    <cellStyle name="Input 15 5 4 3" xfId="26966" xr:uid="{00000000-0005-0000-0000-0000845A0000}"/>
    <cellStyle name="Input 15 5 5" xfId="26967" xr:uid="{00000000-0005-0000-0000-0000855A0000}"/>
    <cellStyle name="Input 15 5 5 2" xfId="26968" xr:uid="{00000000-0005-0000-0000-0000865A0000}"/>
    <cellStyle name="Input 15 5 5 3" xfId="26969" xr:uid="{00000000-0005-0000-0000-0000875A0000}"/>
    <cellStyle name="Input 15 5 6" xfId="26970" xr:uid="{00000000-0005-0000-0000-0000885A0000}"/>
    <cellStyle name="Input 15 5 7" xfId="26971" xr:uid="{00000000-0005-0000-0000-0000895A0000}"/>
    <cellStyle name="Input 15 6" xfId="26972" xr:uid="{00000000-0005-0000-0000-00008A5A0000}"/>
    <cellStyle name="Input 15 6 2" xfId="26973" xr:uid="{00000000-0005-0000-0000-00008B5A0000}"/>
    <cellStyle name="Input 15 6 2 2" xfId="26974" xr:uid="{00000000-0005-0000-0000-00008C5A0000}"/>
    <cellStyle name="Input 15 6 2 3" xfId="26975" xr:uid="{00000000-0005-0000-0000-00008D5A0000}"/>
    <cellStyle name="Input 15 6 3" xfId="26976" xr:uid="{00000000-0005-0000-0000-00008E5A0000}"/>
    <cellStyle name="Input 15 6 3 2" xfId="26977" xr:uid="{00000000-0005-0000-0000-00008F5A0000}"/>
    <cellStyle name="Input 15 6 3 3" xfId="26978" xr:uid="{00000000-0005-0000-0000-0000905A0000}"/>
    <cellStyle name="Input 15 6 4" xfId="26979" xr:uid="{00000000-0005-0000-0000-0000915A0000}"/>
    <cellStyle name="Input 15 6 4 2" xfId="26980" xr:uid="{00000000-0005-0000-0000-0000925A0000}"/>
    <cellStyle name="Input 15 6 4 3" xfId="26981" xr:uid="{00000000-0005-0000-0000-0000935A0000}"/>
    <cellStyle name="Input 15 6 5" xfId="26982" xr:uid="{00000000-0005-0000-0000-0000945A0000}"/>
    <cellStyle name="Input 15 6 5 2" xfId="26983" xr:uid="{00000000-0005-0000-0000-0000955A0000}"/>
    <cellStyle name="Input 15 6 5 3" xfId="26984" xr:uid="{00000000-0005-0000-0000-0000965A0000}"/>
    <cellStyle name="Input 15 6 6" xfId="26985" xr:uid="{00000000-0005-0000-0000-0000975A0000}"/>
    <cellStyle name="Input 15 6 7" xfId="26986" xr:uid="{00000000-0005-0000-0000-0000985A0000}"/>
    <cellStyle name="Input 15 7" xfId="26987" xr:uid="{00000000-0005-0000-0000-0000995A0000}"/>
    <cellStyle name="Input 15 7 2" xfId="26988" xr:uid="{00000000-0005-0000-0000-00009A5A0000}"/>
    <cellStyle name="Input 15 7 2 2" xfId="26989" xr:uid="{00000000-0005-0000-0000-00009B5A0000}"/>
    <cellStyle name="Input 15 7 2 3" xfId="26990" xr:uid="{00000000-0005-0000-0000-00009C5A0000}"/>
    <cellStyle name="Input 15 7 3" xfId="26991" xr:uid="{00000000-0005-0000-0000-00009D5A0000}"/>
    <cellStyle name="Input 15 7 3 2" xfId="26992" xr:uid="{00000000-0005-0000-0000-00009E5A0000}"/>
    <cellStyle name="Input 15 7 3 3" xfId="26993" xr:uid="{00000000-0005-0000-0000-00009F5A0000}"/>
    <cellStyle name="Input 15 7 4" xfId="26994" xr:uid="{00000000-0005-0000-0000-0000A05A0000}"/>
    <cellStyle name="Input 15 7 4 2" xfId="26995" xr:uid="{00000000-0005-0000-0000-0000A15A0000}"/>
    <cellStyle name="Input 15 7 4 3" xfId="26996" xr:uid="{00000000-0005-0000-0000-0000A25A0000}"/>
    <cellStyle name="Input 15 7 5" xfId="26997" xr:uid="{00000000-0005-0000-0000-0000A35A0000}"/>
    <cellStyle name="Input 15 7 5 2" xfId="26998" xr:uid="{00000000-0005-0000-0000-0000A45A0000}"/>
    <cellStyle name="Input 15 7 5 3" xfId="26999" xr:uid="{00000000-0005-0000-0000-0000A55A0000}"/>
    <cellStyle name="Input 15 7 6" xfId="27000" xr:uid="{00000000-0005-0000-0000-0000A65A0000}"/>
    <cellStyle name="Input 15 7 7" xfId="27001" xr:uid="{00000000-0005-0000-0000-0000A75A0000}"/>
    <cellStyle name="Input 15 8" xfId="27002" xr:uid="{00000000-0005-0000-0000-0000A85A0000}"/>
    <cellStyle name="Input 15 8 2" xfId="27003" xr:uid="{00000000-0005-0000-0000-0000A95A0000}"/>
    <cellStyle name="Input 15 8 2 2" xfId="27004" xr:uid="{00000000-0005-0000-0000-0000AA5A0000}"/>
    <cellStyle name="Input 15 8 2 3" xfId="27005" xr:uid="{00000000-0005-0000-0000-0000AB5A0000}"/>
    <cellStyle name="Input 15 8 3" xfId="27006" xr:uid="{00000000-0005-0000-0000-0000AC5A0000}"/>
    <cellStyle name="Input 15 8 3 2" xfId="27007" xr:uid="{00000000-0005-0000-0000-0000AD5A0000}"/>
    <cellStyle name="Input 15 8 3 3" xfId="27008" xr:uid="{00000000-0005-0000-0000-0000AE5A0000}"/>
    <cellStyle name="Input 15 8 4" xfId="27009" xr:uid="{00000000-0005-0000-0000-0000AF5A0000}"/>
    <cellStyle name="Input 15 8 4 2" xfId="27010" xr:uid="{00000000-0005-0000-0000-0000B05A0000}"/>
    <cellStyle name="Input 15 8 4 3" xfId="27011" xr:uid="{00000000-0005-0000-0000-0000B15A0000}"/>
    <cellStyle name="Input 15 8 5" xfId="27012" xr:uid="{00000000-0005-0000-0000-0000B25A0000}"/>
    <cellStyle name="Input 15 8 5 2" xfId="27013" xr:uid="{00000000-0005-0000-0000-0000B35A0000}"/>
    <cellStyle name="Input 15 8 5 3" xfId="27014" xr:uid="{00000000-0005-0000-0000-0000B45A0000}"/>
    <cellStyle name="Input 15 8 6" xfId="27015" xr:uid="{00000000-0005-0000-0000-0000B55A0000}"/>
    <cellStyle name="Input 15 8 7" xfId="27016" xr:uid="{00000000-0005-0000-0000-0000B65A0000}"/>
    <cellStyle name="Input 15 9" xfId="27017" xr:uid="{00000000-0005-0000-0000-0000B75A0000}"/>
    <cellStyle name="Input 15 9 2" xfId="27018" xr:uid="{00000000-0005-0000-0000-0000B85A0000}"/>
    <cellStyle name="Input 15 9 2 2" xfId="27019" xr:uid="{00000000-0005-0000-0000-0000B95A0000}"/>
    <cellStyle name="Input 15 9 2 3" xfId="27020" xr:uid="{00000000-0005-0000-0000-0000BA5A0000}"/>
    <cellStyle name="Input 15 9 3" xfId="27021" xr:uid="{00000000-0005-0000-0000-0000BB5A0000}"/>
    <cellStyle name="Input 15 9 3 2" xfId="27022" xr:uid="{00000000-0005-0000-0000-0000BC5A0000}"/>
    <cellStyle name="Input 15 9 3 3" xfId="27023" xr:uid="{00000000-0005-0000-0000-0000BD5A0000}"/>
    <cellStyle name="Input 15 9 4" xfId="27024" xr:uid="{00000000-0005-0000-0000-0000BE5A0000}"/>
    <cellStyle name="Input 15 9 4 2" xfId="27025" xr:uid="{00000000-0005-0000-0000-0000BF5A0000}"/>
    <cellStyle name="Input 15 9 4 3" xfId="27026" xr:uid="{00000000-0005-0000-0000-0000C05A0000}"/>
    <cellStyle name="Input 15 9 5" xfId="27027" xr:uid="{00000000-0005-0000-0000-0000C15A0000}"/>
    <cellStyle name="Input 15 9 5 2" xfId="27028" xr:uid="{00000000-0005-0000-0000-0000C25A0000}"/>
    <cellStyle name="Input 15 9 5 3" xfId="27029" xr:uid="{00000000-0005-0000-0000-0000C35A0000}"/>
    <cellStyle name="Input 15 9 6" xfId="27030" xr:uid="{00000000-0005-0000-0000-0000C45A0000}"/>
    <cellStyle name="Input 15 9 7" xfId="27031" xr:uid="{00000000-0005-0000-0000-0000C55A0000}"/>
    <cellStyle name="Input 16" xfId="3500" xr:uid="{00000000-0005-0000-0000-0000C65A0000}"/>
    <cellStyle name="Input 16 10" xfId="27032" xr:uid="{00000000-0005-0000-0000-0000C75A0000}"/>
    <cellStyle name="Input 16 11" xfId="27033" xr:uid="{00000000-0005-0000-0000-0000C85A0000}"/>
    <cellStyle name="Input 16 2" xfId="27034" xr:uid="{00000000-0005-0000-0000-0000C95A0000}"/>
    <cellStyle name="Input 16 2 10" xfId="27035" xr:uid="{00000000-0005-0000-0000-0000CA5A0000}"/>
    <cellStyle name="Input 16 2 11" xfId="27036" xr:uid="{00000000-0005-0000-0000-0000CB5A0000}"/>
    <cellStyle name="Input 16 2 2" xfId="27037" xr:uid="{00000000-0005-0000-0000-0000CC5A0000}"/>
    <cellStyle name="Input 16 2 2 2" xfId="27038" xr:uid="{00000000-0005-0000-0000-0000CD5A0000}"/>
    <cellStyle name="Input 16 2 2 3" xfId="27039" xr:uid="{00000000-0005-0000-0000-0000CE5A0000}"/>
    <cellStyle name="Input 16 2 2 4" xfId="27040" xr:uid="{00000000-0005-0000-0000-0000CF5A0000}"/>
    <cellStyle name="Input 16 2 3" xfId="27041" xr:uid="{00000000-0005-0000-0000-0000D05A0000}"/>
    <cellStyle name="Input 16 2 3 2" xfId="27042" xr:uid="{00000000-0005-0000-0000-0000D15A0000}"/>
    <cellStyle name="Input 16 2 3 3" xfId="27043" xr:uid="{00000000-0005-0000-0000-0000D25A0000}"/>
    <cellStyle name="Input 16 2 3 4" xfId="27044" xr:uid="{00000000-0005-0000-0000-0000D35A0000}"/>
    <cellStyle name="Input 16 2 4" xfId="27045" xr:uid="{00000000-0005-0000-0000-0000D45A0000}"/>
    <cellStyle name="Input 16 2 4 2" xfId="27046" xr:uid="{00000000-0005-0000-0000-0000D55A0000}"/>
    <cellStyle name="Input 16 2 4 3" xfId="27047" xr:uid="{00000000-0005-0000-0000-0000D65A0000}"/>
    <cellStyle name="Input 16 2 4 4" xfId="27048" xr:uid="{00000000-0005-0000-0000-0000D75A0000}"/>
    <cellStyle name="Input 16 2 5" xfId="27049" xr:uid="{00000000-0005-0000-0000-0000D85A0000}"/>
    <cellStyle name="Input 16 2 5 2" xfId="27050" xr:uid="{00000000-0005-0000-0000-0000D95A0000}"/>
    <cellStyle name="Input 16 2 5 3" xfId="27051" xr:uid="{00000000-0005-0000-0000-0000DA5A0000}"/>
    <cellStyle name="Input 16 2 6" xfId="27052" xr:uid="{00000000-0005-0000-0000-0000DB5A0000}"/>
    <cellStyle name="Input 16 2 6 2" xfId="27053" xr:uid="{00000000-0005-0000-0000-0000DC5A0000}"/>
    <cellStyle name="Input 16 2 6 3" xfId="27054" xr:uid="{00000000-0005-0000-0000-0000DD5A0000}"/>
    <cellStyle name="Input 16 2 7" xfId="27055" xr:uid="{00000000-0005-0000-0000-0000DE5A0000}"/>
    <cellStyle name="Input 16 2 7 2" xfId="27056" xr:uid="{00000000-0005-0000-0000-0000DF5A0000}"/>
    <cellStyle name="Input 16 2 7 3" xfId="27057" xr:uid="{00000000-0005-0000-0000-0000E05A0000}"/>
    <cellStyle name="Input 16 2 8" xfId="27058" xr:uid="{00000000-0005-0000-0000-0000E15A0000}"/>
    <cellStyle name="Input 16 2 8 2" xfId="27059" xr:uid="{00000000-0005-0000-0000-0000E25A0000}"/>
    <cellStyle name="Input 16 2 8 3" xfId="27060" xr:uid="{00000000-0005-0000-0000-0000E35A0000}"/>
    <cellStyle name="Input 16 2 9" xfId="27061" xr:uid="{00000000-0005-0000-0000-0000E45A0000}"/>
    <cellStyle name="Input 16 3" xfId="27062" xr:uid="{00000000-0005-0000-0000-0000E55A0000}"/>
    <cellStyle name="Input 16 3 2" xfId="27063" xr:uid="{00000000-0005-0000-0000-0000E65A0000}"/>
    <cellStyle name="Input 16 3 3" xfId="27064" xr:uid="{00000000-0005-0000-0000-0000E75A0000}"/>
    <cellStyle name="Input 16 3 4" xfId="27065" xr:uid="{00000000-0005-0000-0000-0000E85A0000}"/>
    <cellStyle name="Input 16 4" xfId="27066" xr:uid="{00000000-0005-0000-0000-0000E95A0000}"/>
    <cellStyle name="Input 16 4 2" xfId="27067" xr:uid="{00000000-0005-0000-0000-0000EA5A0000}"/>
    <cellStyle name="Input 16 4 3" xfId="27068" xr:uid="{00000000-0005-0000-0000-0000EB5A0000}"/>
    <cellStyle name="Input 16 4 4" xfId="27069" xr:uid="{00000000-0005-0000-0000-0000EC5A0000}"/>
    <cellStyle name="Input 16 5" xfId="27070" xr:uid="{00000000-0005-0000-0000-0000ED5A0000}"/>
    <cellStyle name="Input 16 5 2" xfId="27071" xr:uid="{00000000-0005-0000-0000-0000EE5A0000}"/>
    <cellStyle name="Input 16 5 3" xfId="27072" xr:uid="{00000000-0005-0000-0000-0000EF5A0000}"/>
    <cellStyle name="Input 16 5 4" xfId="27073" xr:uid="{00000000-0005-0000-0000-0000F05A0000}"/>
    <cellStyle name="Input 16 6" xfId="27074" xr:uid="{00000000-0005-0000-0000-0000F15A0000}"/>
    <cellStyle name="Input 16 6 2" xfId="27075" xr:uid="{00000000-0005-0000-0000-0000F25A0000}"/>
    <cellStyle name="Input 16 6 3" xfId="27076" xr:uid="{00000000-0005-0000-0000-0000F35A0000}"/>
    <cellStyle name="Input 16 6 4" xfId="27077" xr:uid="{00000000-0005-0000-0000-0000F45A0000}"/>
    <cellStyle name="Input 16 7" xfId="27078" xr:uid="{00000000-0005-0000-0000-0000F55A0000}"/>
    <cellStyle name="Input 16 7 2" xfId="27079" xr:uid="{00000000-0005-0000-0000-0000F65A0000}"/>
    <cellStyle name="Input 16 7 3" xfId="27080" xr:uid="{00000000-0005-0000-0000-0000F75A0000}"/>
    <cellStyle name="Input 16 8" xfId="27081" xr:uid="{00000000-0005-0000-0000-0000F85A0000}"/>
    <cellStyle name="Input 16 9" xfId="27082" xr:uid="{00000000-0005-0000-0000-0000F95A0000}"/>
    <cellStyle name="Input 17" xfId="3501" xr:uid="{00000000-0005-0000-0000-0000FA5A0000}"/>
    <cellStyle name="Input 17 10" xfId="27083" xr:uid="{00000000-0005-0000-0000-0000FB5A0000}"/>
    <cellStyle name="Input 17 11" xfId="27084" xr:uid="{00000000-0005-0000-0000-0000FC5A0000}"/>
    <cellStyle name="Input 17 2" xfId="27085" xr:uid="{00000000-0005-0000-0000-0000FD5A0000}"/>
    <cellStyle name="Input 17 2 10" xfId="27086" xr:uid="{00000000-0005-0000-0000-0000FE5A0000}"/>
    <cellStyle name="Input 17 2 11" xfId="27087" xr:uid="{00000000-0005-0000-0000-0000FF5A0000}"/>
    <cellStyle name="Input 17 2 2" xfId="27088" xr:uid="{00000000-0005-0000-0000-0000005B0000}"/>
    <cellStyle name="Input 17 2 2 2" xfId="27089" xr:uid="{00000000-0005-0000-0000-0000015B0000}"/>
    <cellStyle name="Input 17 2 2 3" xfId="27090" xr:uid="{00000000-0005-0000-0000-0000025B0000}"/>
    <cellStyle name="Input 17 2 2 4" xfId="27091" xr:uid="{00000000-0005-0000-0000-0000035B0000}"/>
    <cellStyle name="Input 17 2 3" xfId="27092" xr:uid="{00000000-0005-0000-0000-0000045B0000}"/>
    <cellStyle name="Input 17 2 3 2" xfId="27093" xr:uid="{00000000-0005-0000-0000-0000055B0000}"/>
    <cellStyle name="Input 17 2 3 3" xfId="27094" xr:uid="{00000000-0005-0000-0000-0000065B0000}"/>
    <cellStyle name="Input 17 2 3 4" xfId="27095" xr:uid="{00000000-0005-0000-0000-0000075B0000}"/>
    <cellStyle name="Input 17 2 4" xfId="27096" xr:uid="{00000000-0005-0000-0000-0000085B0000}"/>
    <cellStyle name="Input 17 2 4 2" xfId="27097" xr:uid="{00000000-0005-0000-0000-0000095B0000}"/>
    <cellStyle name="Input 17 2 4 3" xfId="27098" xr:uid="{00000000-0005-0000-0000-00000A5B0000}"/>
    <cellStyle name="Input 17 2 4 4" xfId="27099" xr:uid="{00000000-0005-0000-0000-00000B5B0000}"/>
    <cellStyle name="Input 17 2 5" xfId="27100" xr:uid="{00000000-0005-0000-0000-00000C5B0000}"/>
    <cellStyle name="Input 17 2 5 2" xfId="27101" xr:uid="{00000000-0005-0000-0000-00000D5B0000}"/>
    <cellStyle name="Input 17 2 5 3" xfId="27102" xr:uid="{00000000-0005-0000-0000-00000E5B0000}"/>
    <cellStyle name="Input 17 2 6" xfId="27103" xr:uid="{00000000-0005-0000-0000-00000F5B0000}"/>
    <cellStyle name="Input 17 2 6 2" xfId="27104" xr:uid="{00000000-0005-0000-0000-0000105B0000}"/>
    <cellStyle name="Input 17 2 6 3" xfId="27105" xr:uid="{00000000-0005-0000-0000-0000115B0000}"/>
    <cellStyle name="Input 17 2 7" xfId="27106" xr:uid="{00000000-0005-0000-0000-0000125B0000}"/>
    <cellStyle name="Input 17 2 7 2" xfId="27107" xr:uid="{00000000-0005-0000-0000-0000135B0000}"/>
    <cellStyle name="Input 17 2 7 3" xfId="27108" xr:uid="{00000000-0005-0000-0000-0000145B0000}"/>
    <cellStyle name="Input 17 2 8" xfId="27109" xr:uid="{00000000-0005-0000-0000-0000155B0000}"/>
    <cellStyle name="Input 17 2 8 2" xfId="27110" xr:uid="{00000000-0005-0000-0000-0000165B0000}"/>
    <cellStyle name="Input 17 2 8 3" xfId="27111" xr:uid="{00000000-0005-0000-0000-0000175B0000}"/>
    <cellStyle name="Input 17 2 9" xfId="27112" xr:uid="{00000000-0005-0000-0000-0000185B0000}"/>
    <cellStyle name="Input 17 3" xfId="27113" xr:uid="{00000000-0005-0000-0000-0000195B0000}"/>
    <cellStyle name="Input 17 3 2" xfId="27114" xr:uid="{00000000-0005-0000-0000-00001A5B0000}"/>
    <cellStyle name="Input 17 3 3" xfId="27115" xr:uid="{00000000-0005-0000-0000-00001B5B0000}"/>
    <cellStyle name="Input 17 3 4" xfId="27116" xr:uid="{00000000-0005-0000-0000-00001C5B0000}"/>
    <cellStyle name="Input 17 4" xfId="27117" xr:uid="{00000000-0005-0000-0000-00001D5B0000}"/>
    <cellStyle name="Input 17 4 2" xfId="27118" xr:uid="{00000000-0005-0000-0000-00001E5B0000}"/>
    <cellStyle name="Input 17 4 3" xfId="27119" xr:uid="{00000000-0005-0000-0000-00001F5B0000}"/>
    <cellStyle name="Input 17 4 4" xfId="27120" xr:uid="{00000000-0005-0000-0000-0000205B0000}"/>
    <cellStyle name="Input 17 5" xfId="27121" xr:uid="{00000000-0005-0000-0000-0000215B0000}"/>
    <cellStyle name="Input 17 5 2" xfId="27122" xr:uid="{00000000-0005-0000-0000-0000225B0000}"/>
    <cellStyle name="Input 17 5 3" xfId="27123" xr:uid="{00000000-0005-0000-0000-0000235B0000}"/>
    <cellStyle name="Input 17 5 4" xfId="27124" xr:uid="{00000000-0005-0000-0000-0000245B0000}"/>
    <cellStyle name="Input 17 6" xfId="27125" xr:uid="{00000000-0005-0000-0000-0000255B0000}"/>
    <cellStyle name="Input 17 6 2" xfId="27126" xr:uid="{00000000-0005-0000-0000-0000265B0000}"/>
    <cellStyle name="Input 17 6 3" xfId="27127" xr:uid="{00000000-0005-0000-0000-0000275B0000}"/>
    <cellStyle name="Input 17 6 4" xfId="27128" xr:uid="{00000000-0005-0000-0000-0000285B0000}"/>
    <cellStyle name="Input 17 7" xfId="27129" xr:uid="{00000000-0005-0000-0000-0000295B0000}"/>
    <cellStyle name="Input 17 7 2" xfId="27130" xr:uid="{00000000-0005-0000-0000-00002A5B0000}"/>
    <cellStyle name="Input 17 7 3" xfId="27131" xr:uid="{00000000-0005-0000-0000-00002B5B0000}"/>
    <cellStyle name="Input 17 8" xfId="27132" xr:uid="{00000000-0005-0000-0000-00002C5B0000}"/>
    <cellStyle name="Input 17 9" xfId="27133" xr:uid="{00000000-0005-0000-0000-00002D5B0000}"/>
    <cellStyle name="Input 18" xfId="3502" xr:uid="{00000000-0005-0000-0000-00002E5B0000}"/>
    <cellStyle name="Input 18 10" xfId="27134" xr:uid="{00000000-0005-0000-0000-00002F5B0000}"/>
    <cellStyle name="Input 18 11" xfId="27135" xr:uid="{00000000-0005-0000-0000-0000305B0000}"/>
    <cellStyle name="Input 18 2" xfId="27136" xr:uid="{00000000-0005-0000-0000-0000315B0000}"/>
    <cellStyle name="Input 18 2 10" xfId="27137" xr:uid="{00000000-0005-0000-0000-0000325B0000}"/>
    <cellStyle name="Input 18 2 11" xfId="27138" xr:uid="{00000000-0005-0000-0000-0000335B0000}"/>
    <cellStyle name="Input 18 2 2" xfId="27139" xr:uid="{00000000-0005-0000-0000-0000345B0000}"/>
    <cellStyle name="Input 18 2 2 2" xfId="27140" xr:uid="{00000000-0005-0000-0000-0000355B0000}"/>
    <cellStyle name="Input 18 2 2 3" xfId="27141" xr:uid="{00000000-0005-0000-0000-0000365B0000}"/>
    <cellStyle name="Input 18 2 2 4" xfId="27142" xr:uid="{00000000-0005-0000-0000-0000375B0000}"/>
    <cellStyle name="Input 18 2 3" xfId="27143" xr:uid="{00000000-0005-0000-0000-0000385B0000}"/>
    <cellStyle name="Input 18 2 3 2" xfId="27144" xr:uid="{00000000-0005-0000-0000-0000395B0000}"/>
    <cellStyle name="Input 18 2 3 3" xfId="27145" xr:uid="{00000000-0005-0000-0000-00003A5B0000}"/>
    <cellStyle name="Input 18 2 3 4" xfId="27146" xr:uid="{00000000-0005-0000-0000-00003B5B0000}"/>
    <cellStyle name="Input 18 2 4" xfId="27147" xr:uid="{00000000-0005-0000-0000-00003C5B0000}"/>
    <cellStyle name="Input 18 2 4 2" xfId="27148" xr:uid="{00000000-0005-0000-0000-00003D5B0000}"/>
    <cellStyle name="Input 18 2 4 3" xfId="27149" xr:uid="{00000000-0005-0000-0000-00003E5B0000}"/>
    <cellStyle name="Input 18 2 4 4" xfId="27150" xr:uid="{00000000-0005-0000-0000-00003F5B0000}"/>
    <cellStyle name="Input 18 2 5" xfId="27151" xr:uid="{00000000-0005-0000-0000-0000405B0000}"/>
    <cellStyle name="Input 18 2 5 2" xfId="27152" xr:uid="{00000000-0005-0000-0000-0000415B0000}"/>
    <cellStyle name="Input 18 2 5 3" xfId="27153" xr:uid="{00000000-0005-0000-0000-0000425B0000}"/>
    <cellStyle name="Input 18 2 6" xfId="27154" xr:uid="{00000000-0005-0000-0000-0000435B0000}"/>
    <cellStyle name="Input 18 2 6 2" xfId="27155" xr:uid="{00000000-0005-0000-0000-0000445B0000}"/>
    <cellStyle name="Input 18 2 6 3" xfId="27156" xr:uid="{00000000-0005-0000-0000-0000455B0000}"/>
    <cellStyle name="Input 18 2 7" xfId="27157" xr:uid="{00000000-0005-0000-0000-0000465B0000}"/>
    <cellStyle name="Input 18 2 7 2" xfId="27158" xr:uid="{00000000-0005-0000-0000-0000475B0000}"/>
    <cellStyle name="Input 18 2 7 3" xfId="27159" xr:uid="{00000000-0005-0000-0000-0000485B0000}"/>
    <cellStyle name="Input 18 2 8" xfId="27160" xr:uid="{00000000-0005-0000-0000-0000495B0000}"/>
    <cellStyle name="Input 18 2 8 2" xfId="27161" xr:uid="{00000000-0005-0000-0000-00004A5B0000}"/>
    <cellStyle name="Input 18 2 8 3" xfId="27162" xr:uid="{00000000-0005-0000-0000-00004B5B0000}"/>
    <cellStyle name="Input 18 2 9" xfId="27163" xr:uid="{00000000-0005-0000-0000-00004C5B0000}"/>
    <cellStyle name="Input 18 3" xfId="27164" xr:uid="{00000000-0005-0000-0000-00004D5B0000}"/>
    <cellStyle name="Input 18 3 2" xfId="27165" xr:uid="{00000000-0005-0000-0000-00004E5B0000}"/>
    <cellStyle name="Input 18 3 3" xfId="27166" xr:uid="{00000000-0005-0000-0000-00004F5B0000}"/>
    <cellStyle name="Input 18 3 4" xfId="27167" xr:uid="{00000000-0005-0000-0000-0000505B0000}"/>
    <cellStyle name="Input 18 4" xfId="27168" xr:uid="{00000000-0005-0000-0000-0000515B0000}"/>
    <cellStyle name="Input 18 4 2" xfId="27169" xr:uid="{00000000-0005-0000-0000-0000525B0000}"/>
    <cellStyle name="Input 18 4 3" xfId="27170" xr:uid="{00000000-0005-0000-0000-0000535B0000}"/>
    <cellStyle name="Input 18 4 4" xfId="27171" xr:uid="{00000000-0005-0000-0000-0000545B0000}"/>
    <cellStyle name="Input 18 5" xfId="27172" xr:uid="{00000000-0005-0000-0000-0000555B0000}"/>
    <cellStyle name="Input 18 5 2" xfId="27173" xr:uid="{00000000-0005-0000-0000-0000565B0000}"/>
    <cellStyle name="Input 18 5 3" xfId="27174" xr:uid="{00000000-0005-0000-0000-0000575B0000}"/>
    <cellStyle name="Input 18 5 4" xfId="27175" xr:uid="{00000000-0005-0000-0000-0000585B0000}"/>
    <cellStyle name="Input 18 6" xfId="27176" xr:uid="{00000000-0005-0000-0000-0000595B0000}"/>
    <cellStyle name="Input 18 6 2" xfId="27177" xr:uid="{00000000-0005-0000-0000-00005A5B0000}"/>
    <cellStyle name="Input 18 6 3" xfId="27178" xr:uid="{00000000-0005-0000-0000-00005B5B0000}"/>
    <cellStyle name="Input 18 6 4" xfId="27179" xr:uid="{00000000-0005-0000-0000-00005C5B0000}"/>
    <cellStyle name="Input 18 7" xfId="27180" xr:uid="{00000000-0005-0000-0000-00005D5B0000}"/>
    <cellStyle name="Input 18 7 2" xfId="27181" xr:uid="{00000000-0005-0000-0000-00005E5B0000}"/>
    <cellStyle name="Input 18 7 3" xfId="27182" xr:uid="{00000000-0005-0000-0000-00005F5B0000}"/>
    <cellStyle name="Input 18 8" xfId="27183" xr:uid="{00000000-0005-0000-0000-0000605B0000}"/>
    <cellStyle name="Input 18 9" xfId="27184" xr:uid="{00000000-0005-0000-0000-0000615B0000}"/>
    <cellStyle name="Input 19" xfId="3503" xr:uid="{00000000-0005-0000-0000-0000625B0000}"/>
    <cellStyle name="Input 19 10" xfId="27185" xr:uid="{00000000-0005-0000-0000-0000635B0000}"/>
    <cellStyle name="Input 19 11" xfId="27186" xr:uid="{00000000-0005-0000-0000-0000645B0000}"/>
    <cellStyle name="Input 19 2" xfId="27187" xr:uid="{00000000-0005-0000-0000-0000655B0000}"/>
    <cellStyle name="Input 19 2 10" xfId="27188" xr:uid="{00000000-0005-0000-0000-0000665B0000}"/>
    <cellStyle name="Input 19 2 11" xfId="27189" xr:uid="{00000000-0005-0000-0000-0000675B0000}"/>
    <cellStyle name="Input 19 2 2" xfId="27190" xr:uid="{00000000-0005-0000-0000-0000685B0000}"/>
    <cellStyle name="Input 19 2 2 2" xfId="27191" xr:uid="{00000000-0005-0000-0000-0000695B0000}"/>
    <cellStyle name="Input 19 2 2 3" xfId="27192" xr:uid="{00000000-0005-0000-0000-00006A5B0000}"/>
    <cellStyle name="Input 19 2 2 4" xfId="27193" xr:uid="{00000000-0005-0000-0000-00006B5B0000}"/>
    <cellStyle name="Input 19 2 3" xfId="27194" xr:uid="{00000000-0005-0000-0000-00006C5B0000}"/>
    <cellStyle name="Input 19 2 3 2" xfId="27195" xr:uid="{00000000-0005-0000-0000-00006D5B0000}"/>
    <cellStyle name="Input 19 2 3 3" xfId="27196" xr:uid="{00000000-0005-0000-0000-00006E5B0000}"/>
    <cellStyle name="Input 19 2 3 4" xfId="27197" xr:uid="{00000000-0005-0000-0000-00006F5B0000}"/>
    <cellStyle name="Input 19 2 4" xfId="27198" xr:uid="{00000000-0005-0000-0000-0000705B0000}"/>
    <cellStyle name="Input 19 2 4 2" xfId="27199" xr:uid="{00000000-0005-0000-0000-0000715B0000}"/>
    <cellStyle name="Input 19 2 4 3" xfId="27200" xr:uid="{00000000-0005-0000-0000-0000725B0000}"/>
    <cellStyle name="Input 19 2 4 4" xfId="27201" xr:uid="{00000000-0005-0000-0000-0000735B0000}"/>
    <cellStyle name="Input 19 2 5" xfId="27202" xr:uid="{00000000-0005-0000-0000-0000745B0000}"/>
    <cellStyle name="Input 19 2 5 2" xfId="27203" xr:uid="{00000000-0005-0000-0000-0000755B0000}"/>
    <cellStyle name="Input 19 2 5 3" xfId="27204" xr:uid="{00000000-0005-0000-0000-0000765B0000}"/>
    <cellStyle name="Input 19 2 6" xfId="27205" xr:uid="{00000000-0005-0000-0000-0000775B0000}"/>
    <cellStyle name="Input 19 2 6 2" xfId="27206" xr:uid="{00000000-0005-0000-0000-0000785B0000}"/>
    <cellStyle name="Input 19 2 6 3" xfId="27207" xr:uid="{00000000-0005-0000-0000-0000795B0000}"/>
    <cellStyle name="Input 19 2 7" xfId="27208" xr:uid="{00000000-0005-0000-0000-00007A5B0000}"/>
    <cellStyle name="Input 19 2 7 2" xfId="27209" xr:uid="{00000000-0005-0000-0000-00007B5B0000}"/>
    <cellStyle name="Input 19 2 7 3" xfId="27210" xr:uid="{00000000-0005-0000-0000-00007C5B0000}"/>
    <cellStyle name="Input 19 2 8" xfId="27211" xr:uid="{00000000-0005-0000-0000-00007D5B0000}"/>
    <cellStyle name="Input 19 2 8 2" xfId="27212" xr:uid="{00000000-0005-0000-0000-00007E5B0000}"/>
    <cellStyle name="Input 19 2 8 3" xfId="27213" xr:uid="{00000000-0005-0000-0000-00007F5B0000}"/>
    <cellStyle name="Input 19 2 9" xfId="27214" xr:uid="{00000000-0005-0000-0000-0000805B0000}"/>
    <cellStyle name="Input 19 3" xfId="27215" xr:uid="{00000000-0005-0000-0000-0000815B0000}"/>
    <cellStyle name="Input 19 3 2" xfId="27216" xr:uid="{00000000-0005-0000-0000-0000825B0000}"/>
    <cellStyle name="Input 19 3 3" xfId="27217" xr:uid="{00000000-0005-0000-0000-0000835B0000}"/>
    <cellStyle name="Input 19 3 4" xfId="27218" xr:uid="{00000000-0005-0000-0000-0000845B0000}"/>
    <cellStyle name="Input 19 4" xfId="27219" xr:uid="{00000000-0005-0000-0000-0000855B0000}"/>
    <cellStyle name="Input 19 4 2" xfId="27220" xr:uid="{00000000-0005-0000-0000-0000865B0000}"/>
    <cellStyle name="Input 19 4 3" xfId="27221" xr:uid="{00000000-0005-0000-0000-0000875B0000}"/>
    <cellStyle name="Input 19 4 4" xfId="27222" xr:uid="{00000000-0005-0000-0000-0000885B0000}"/>
    <cellStyle name="Input 19 5" xfId="27223" xr:uid="{00000000-0005-0000-0000-0000895B0000}"/>
    <cellStyle name="Input 19 5 2" xfId="27224" xr:uid="{00000000-0005-0000-0000-00008A5B0000}"/>
    <cellStyle name="Input 19 5 3" xfId="27225" xr:uid="{00000000-0005-0000-0000-00008B5B0000}"/>
    <cellStyle name="Input 19 5 4" xfId="27226" xr:uid="{00000000-0005-0000-0000-00008C5B0000}"/>
    <cellStyle name="Input 19 6" xfId="27227" xr:uid="{00000000-0005-0000-0000-00008D5B0000}"/>
    <cellStyle name="Input 19 6 2" xfId="27228" xr:uid="{00000000-0005-0000-0000-00008E5B0000}"/>
    <cellStyle name="Input 19 6 3" xfId="27229" xr:uid="{00000000-0005-0000-0000-00008F5B0000}"/>
    <cellStyle name="Input 19 6 4" xfId="27230" xr:uid="{00000000-0005-0000-0000-0000905B0000}"/>
    <cellStyle name="Input 19 7" xfId="27231" xr:uid="{00000000-0005-0000-0000-0000915B0000}"/>
    <cellStyle name="Input 19 7 2" xfId="27232" xr:uid="{00000000-0005-0000-0000-0000925B0000}"/>
    <cellStyle name="Input 19 7 3" xfId="27233" xr:uid="{00000000-0005-0000-0000-0000935B0000}"/>
    <cellStyle name="Input 19 8" xfId="27234" xr:uid="{00000000-0005-0000-0000-0000945B0000}"/>
    <cellStyle name="Input 19 9" xfId="27235" xr:uid="{00000000-0005-0000-0000-0000955B0000}"/>
    <cellStyle name="Input 2" xfId="3504" xr:uid="{00000000-0005-0000-0000-0000965B0000}"/>
    <cellStyle name="Input 2 10" xfId="27236" xr:uid="{00000000-0005-0000-0000-0000975B0000}"/>
    <cellStyle name="Input 2 10 2" xfId="27237" xr:uid="{00000000-0005-0000-0000-0000985B0000}"/>
    <cellStyle name="Input 2 10 3" xfId="27238" xr:uid="{00000000-0005-0000-0000-0000995B0000}"/>
    <cellStyle name="Input 2 10 4" xfId="27239" xr:uid="{00000000-0005-0000-0000-00009A5B0000}"/>
    <cellStyle name="Input 2 11" xfId="27240" xr:uid="{00000000-0005-0000-0000-00009B5B0000}"/>
    <cellStyle name="Input 2 11 2" xfId="27241" xr:uid="{00000000-0005-0000-0000-00009C5B0000}"/>
    <cellStyle name="Input 2 11 3" xfId="27242" xr:uid="{00000000-0005-0000-0000-00009D5B0000}"/>
    <cellStyle name="Input 2 12" xfId="27243" xr:uid="{00000000-0005-0000-0000-00009E5B0000}"/>
    <cellStyle name="Input 2 12 2" xfId="27244" xr:uid="{00000000-0005-0000-0000-00009F5B0000}"/>
    <cellStyle name="Input 2 12 3" xfId="27245" xr:uid="{00000000-0005-0000-0000-0000A05B0000}"/>
    <cellStyle name="Input 2 13" xfId="27246" xr:uid="{00000000-0005-0000-0000-0000A15B0000}"/>
    <cellStyle name="Input 2 14" xfId="27247" xr:uid="{00000000-0005-0000-0000-0000A25B0000}"/>
    <cellStyle name="Input 2 2" xfId="3505" xr:uid="{00000000-0005-0000-0000-0000A35B0000}"/>
    <cellStyle name="Input 2 2 10" xfId="27248" xr:uid="{00000000-0005-0000-0000-0000A45B0000}"/>
    <cellStyle name="Input 2 2 10 2" xfId="27249" xr:uid="{00000000-0005-0000-0000-0000A55B0000}"/>
    <cellStyle name="Input 2 2 10 2 2" xfId="27250" xr:uid="{00000000-0005-0000-0000-0000A65B0000}"/>
    <cellStyle name="Input 2 2 10 2 3" xfId="27251" xr:uid="{00000000-0005-0000-0000-0000A75B0000}"/>
    <cellStyle name="Input 2 2 10 3" xfId="27252" xr:uid="{00000000-0005-0000-0000-0000A85B0000}"/>
    <cellStyle name="Input 2 2 10 3 2" xfId="27253" xr:uid="{00000000-0005-0000-0000-0000A95B0000}"/>
    <cellStyle name="Input 2 2 10 3 3" xfId="27254" xr:uid="{00000000-0005-0000-0000-0000AA5B0000}"/>
    <cellStyle name="Input 2 2 10 4" xfId="27255" xr:uid="{00000000-0005-0000-0000-0000AB5B0000}"/>
    <cellStyle name="Input 2 2 10 4 2" xfId="27256" xr:uid="{00000000-0005-0000-0000-0000AC5B0000}"/>
    <cellStyle name="Input 2 2 10 4 3" xfId="27257" xr:uid="{00000000-0005-0000-0000-0000AD5B0000}"/>
    <cellStyle name="Input 2 2 10 5" xfId="27258" xr:uid="{00000000-0005-0000-0000-0000AE5B0000}"/>
    <cellStyle name="Input 2 2 10 5 2" xfId="27259" xr:uid="{00000000-0005-0000-0000-0000AF5B0000}"/>
    <cellStyle name="Input 2 2 10 5 3" xfId="27260" xr:uid="{00000000-0005-0000-0000-0000B05B0000}"/>
    <cellStyle name="Input 2 2 10 6" xfId="27261" xr:uid="{00000000-0005-0000-0000-0000B15B0000}"/>
    <cellStyle name="Input 2 2 10 7" xfId="27262" xr:uid="{00000000-0005-0000-0000-0000B25B0000}"/>
    <cellStyle name="Input 2 2 11" xfId="27263" xr:uid="{00000000-0005-0000-0000-0000B35B0000}"/>
    <cellStyle name="Input 2 2 11 2" xfId="27264" xr:uid="{00000000-0005-0000-0000-0000B45B0000}"/>
    <cellStyle name="Input 2 2 11 2 2" xfId="27265" xr:uid="{00000000-0005-0000-0000-0000B55B0000}"/>
    <cellStyle name="Input 2 2 11 2 3" xfId="27266" xr:uid="{00000000-0005-0000-0000-0000B65B0000}"/>
    <cellStyle name="Input 2 2 11 3" xfId="27267" xr:uid="{00000000-0005-0000-0000-0000B75B0000}"/>
    <cellStyle name="Input 2 2 11 3 2" xfId="27268" xr:uid="{00000000-0005-0000-0000-0000B85B0000}"/>
    <cellStyle name="Input 2 2 11 3 3" xfId="27269" xr:uid="{00000000-0005-0000-0000-0000B95B0000}"/>
    <cellStyle name="Input 2 2 11 4" xfId="27270" xr:uid="{00000000-0005-0000-0000-0000BA5B0000}"/>
    <cellStyle name="Input 2 2 11 4 2" xfId="27271" xr:uid="{00000000-0005-0000-0000-0000BB5B0000}"/>
    <cellStyle name="Input 2 2 11 4 3" xfId="27272" xr:uid="{00000000-0005-0000-0000-0000BC5B0000}"/>
    <cellStyle name="Input 2 2 11 5" xfId="27273" xr:uid="{00000000-0005-0000-0000-0000BD5B0000}"/>
    <cellStyle name="Input 2 2 11 5 2" xfId="27274" xr:uid="{00000000-0005-0000-0000-0000BE5B0000}"/>
    <cellStyle name="Input 2 2 11 5 3" xfId="27275" xr:uid="{00000000-0005-0000-0000-0000BF5B0000}"/>
    <cellStyle name="Input 2 2 11 6" xfId="27276" xr:uid="{00000000-0005-0000-0000-0000C05B0000}"/>
    <cellStyle name="Input 2 2 11 7" xfId="27277" xr:uid="{00000000-0005-0000-0000-0000C15B0000}"/>
    <cellStyle name="Input 2 2 12" xfId="27278" xr:uid="{00000000-0005-0000-0000-0000C25B0000}"/>
    <cellStyle name="Input 2 2 12 2" xfId="27279" xr:uid="{00000000-0005-0000-0000-0000C35B0000}"/>
    <cellStyle name="Input 2 2 12 2 2" xfId="27280" xr:uid="{00000000-0005-0000-0000-0000C45B0000}"/>
    <cellStyle name="Input 2 2 12 2 3" xfId="27281" xr:uid="{00000000-0005-0000-0000-0000C55B0000}"/>
    <cellStyle name="Input 2 2 12 3" xfId="27282" xr:uid="{00000000-0005-0000-0000-0000C65B0000}"/>
    <cellStyle name="Input 2 2 12 3 2" xfId="27283" xr:uid="{00000000-0005-0000-0000-0000C75B0000}"/>
    <cellStyle name="Input 2 2 12 3 3" xfId="27284" xr:uid="{00000000-0005-0000-0000-0000C85B0000}"/>
    <cellStyle name="Input 2 2 12 4" xfId="27285" xr:uid="{00000000-0005-0000-0000-0000C95B0000}"/>
    <cellStyle name="Input 2 2 12 4 2" xfId="27286" xr:uid="{00000000-0005-0000-0000-0000CA5B0000}"/>
    <cellStyle name="Input 2 2 12 4 3" xfId="27287" xr:uid="{00000000-0005-0000-0000-0000CB5B0000}"/>
    <cellStyle name="Input 2 2 12 5" xfId="27288" xr:uid="{00000000-0005-0000-0000-0000CC5B0000}"/>
    <cellStyle name="Input 2 2 12 5 2" xfId="27289" xr:uid="{00000000-0005-0000-0000-0000CD5B0000}"/>
    <cellStyle name="Input 2 2 12 5 3" xfId="27290" xr:uid="{00000000-0005-0000-0000-0000CE5B0000}"/>
    <cellStyle name="Input 2 2 12 6" xfId="27291" xr:uid="{00000000-0005-0000-0000-0000CF5B0000}"/>
    <cellStyle name="Input 2 2 12 7" xfId="27292" xr:uid="{00000000-0005-0000-0000-0000D05B0000}"/>
    <cellStyle name="Input 2 2 13" xfId="27293" xr:uid="{00000000-0005-0000-0000-0000D15B0000}"/>
    <cellStyle name="Input 2 2 13 2" xfId="27294" xr:uid="{00000000-0005-0000-0000-0000D25B0000}"/>
    <cellStyle name="Input 2 2 13 2 2" xfId="27295" xr:uid="{00000000-0005-0000-0000-0000D35B0000}"/>
    <cellStyle name="Input 2 2 13 2 3" xfId="27296" xr:uid="{00000000-0005-0000-0000-0000D45B0000}"/>
    <cellStyle name="Input 2 2 13 3" xfId="27297" xr:uid="{00000000-0005-0000-0000-0000D55B0000}"/>
    <cellStyle name="Input 2 2 13 3 2" xfId="27298" xr:uid="{00000000-0005-0000-0000-0000D65B0000}"/>
    <cellStyle name="Input 2 2 13 3 3" xfId="27299" xr:uid="{00000000-0005-0000-0000-0000D75B0000}"/>
    <cellStyle name="Input 2 2 13 4" xfId="27300" xr:uid="{00000000-0005-0000-0000-0000D85B0000}"/>
    <cellStyle name="Input 2 2 13 4 2" xfId="27301" xr:uid="{00000000-0005-0000-0000-0000D95B0000}"/>
    <cellStyle name="Input 2 2 13 4 3" xfId="27302" xr:uid="{00000000-0005-0000-0000-0000DA5B0000}"/>
    <cellStyle name="Input 2 2 13 5" xfId="27303" xr:uid="{00000000-0005-0000-0000-0000DB5B0000}"/>
    <cellStyle name="Input 2 2 13 5 2" xfId="27304" xr:uid="{00000000-0005-0000-0000-0000DC5B0000}"/>
    <cellStyle name="Input 2 2 13 5 3" xfId="27305" xr:uid="{00000000-0005-0000-0000-0000DD5B0000}"/>
    <cellStyle name="Input 2 2 13 6" xfId="27306" xr:uid="{00000000-0005-0000-0000-0000DE5B0000}"/>
    <cellStyle name="Input 2 2 13 7" xfId="27307" xr:uid="{00000000-0005-0000-0000-0000DF5B0000}"/>
    <cellStyle name="Input 2 2 14" xfId="27308" xr:uid="{00000000-0005-0000-0000-0000E05B0000}"/>
    <cellStyle name="Input 2 2 14 2" xfId="27309" xr:uid="{00000000-0005-0000-0000-0000E15B0000}"/>
    <cellStyle name="Input 2 2 14 2 2" xfId="27310" xr:uid="{00000000-0005-0000-0000-0000E25B0000}"/>
    <cellStyle name="Input 2 2 14 2 3" xfId="27311" xr:uid="{00000000-0005-0000-0000-0000E35B0000}"/>
    <cellStyle name="Input 2 2 14 3" xfId="27312" xr:uid="{00000000-0005-0000-0000-0000E45B0000}"/>
    <cellStyle name="Input 2 2 14 3 2" xfId="27313" xr:uid="{00000000-0005-0000-0000-0000E55B0000}"/>
    <cellStyle name="Input 2 2 14 3 3" xfId="27314" xr:uid="{00000000-0005-0000-0000-0000E65B0000}"/>
    <cellStyle name="Input 2 2 14 4" xfId="27315" xr:uid="{00000000-0005-0000-0000-0000E75B0000}"/>
    <cellStyle name="Input 2 2 14 4 2" xfId="27316" xr:uid="{00000000-0005-0000-0000-0000E85B0000}"/>
    <cellStyle name="Input 2 2 14 4 3" xfId="27317" xr:uid="{00000000-0005-0000-0000-0000E95B0000}"/>
    <cellStyle name="Input 2 2 14 5" xfId="27318" xr:uid="{00000000-0005-0000-0000-0000EA5B0000}"/>
    <cellStyle name="Input 2 2 14 5 2" xfId="27319" xr:uid="{00000000-0005-0000-0000-0000EB5B0000}"/>
    <cellStyle name="Input 2 2 14 5 3" xfId="27320" xr:uid="{00000000-0005-0000-0000-0000EC5B0000}"/>
    <cellStyle name="Input 2 2 14 6" xfId="27321" xr:uid="{00000000-0005-0000-0000-0000ED5B0000}"/>
    <cellStyle name="Input 2 2 14 7" xfId="27322" xr:uid="{00000000-0005-0000-0000-0000EE5B0000}"/>
    <cellStyle name="Input 2 2 15" xfId="27323" xr:uid="{00000000-0005-0000-0000-0000EF5B0000}"/>
    <cellStyle name="Input 2 2 15 2" xfId="27324" xr:uid="{00000000-0005-0000-0000-0000F05B0000}"/>
    <cellStyle name="Input 2 2 15 2 2" xfId="27325" xr:uid="{00000000-0005-0000-0000-0000F15B0000}"/>
    <cellStyle name="Input 2 2 15 2 3" xfId="27326" xr:uid="{00000000-0005-0000-0000-0000F25B0000}"/>
    <cellStyle name="Input 2 2 15 3" xfId="27327" xr:uid="{00000000-0005-0000-0000-0000F35B0000}"/>
    <cellStyle name="Input 2 2 15 3 2" xfId="27328" xr:uid="{00000000-0005-0000-0000-0000F45B0000}"/>
    <cellStyle name="Input 2 2 15 3 3" xfId="27329" xr:uid="{00000000-0005-0000-0000-0000F55B0000}"/>
    <cellStyle name="Input 2 2 15 4" xfId="27330" xr:uid="{00000000-0005-0000-0000-0000F65B0000}"/>
    <cellStyle name="Input 2 2 15 4 2" xfId="27331" xr:uid="{00000000-0005-0000-0000-0000F75B0000}"/>
    <cellStyle name="Input 2 2 15 4 3" xfId="27332" xr:uid="{00000000-0005-0000-0000-0000F85B0000}"/>
    <cellStyle name="Input 2 2 15 5" xfId="27333" xr:uid="{00000000-0005-0000-0000-0000F95B0000}"/>
    <cellStyle name="Input 2 2 15 5 2" xfId="27334" xr:uid="{00000000-0005-0000-0000-0000FA5B0000}"/>
    <cellStyle name="Input 2 2 15 5 3" xfId="27335" xr:uid="{00000000-0005-0000-0000-0000FB5B0000}"/>
    <cellStyle name="Input 2 2 15 6" xfId="27336" xr:uid="{00000000-0005-0000-0000-0000FC5B0000}"/>
    <cellStyle name="Input 2 2 15 7" xfId="27337" xr:uid="{00000000-0005-0000-0000-0000FD5B0000}"/>
    <cellStyle name="Input 2 2 16" xfId="27338" xr:uid="{00000000-0005-0000-0000-0000FE5B0000}"/>
    <cellStyle name="Input 2 2 16 2" xfId="27339" xr:uid="{00000000-0005-0000-0000-0000FF5B0000}"/>
    <cellStyle name="Input 2 2 16 2 2" xfId="27340" xr:uid="{00000000-0005-0000-0000-0000005C0000}"/>
    <cellStyle name="Input 2 2 16 2 3" xfId="27341" xr:uid="{00000000-0005-0000-0000-0000015C0000}"/>
    <cellStyle name="Input 2 2 16 3" xfId="27342" xr:uid="{00000000-0005-0000-0000-0000025C0000}"/>
    <cellStyle name="Input 2 2 16 3 2" xfId="27343" xr:uid="{00000000-0005-0000-0000-0000035C0000}"/>
    <cellStyle name="Input 2 2 16 3 3" xfId="27344" xr:uid="{00000000-0005-0000-0000-0000045C0000}"/>
    <cellStyle name="Input 2 2 16 4" xfId="27345" xr:uid="{00000000-0005-0000-0000-0000055C0000}"/>
    <cellStyle name="Input 2 2 16 4 2" xfId="27346" xr:uid="{00000000-0005-0000-0000-0000065C0000}"/>
    <cellStyle name="Input 2 2 16 4 3" xfId="27347" xr:uid="{00000000-0005-0000-0000-0000075C0000}"/>
    <cellStyle name="Input 2 2 16 5" xfId="27348" xr:uid="{00000000-0005-0000-0000-0000085C0000}"/>
    <cellStyle name="Input 2 2 16 5 2" xfId="27349" xr:uid="{00000000-0005-0000-0000-0000095C0000}"/>
    <cellStyle name="Input 2 2 16 5 3" xfId="27350" xr:uid="{00000000-0005-0000-0000-00000A5C0000}"/>
    <cellStyle name="Input 2 2 16 6" xfId="27351" xr:uid="{00000000-0005-0000-0000-00000B5C0000}"/>
    <cellStyle name="Input 2 2 16 7" xfId="27352" xr:uid="{00000000-0005-0000-0000-00000C5C0000}"/>
    <cellStyle name="Input 2 2 17" xfId="27353" xr:uid="{00000000-0005-0000-0000-00000D5C0000}"/>
    <cellStyle name="Input 2 2 17 2" xfId="27354" xr:uid="{00000000-0005-0000-0000-00000E5C0000}"/>
    <cellStyle name="Input 2 2 17 2 2" xfId="27355" xr:uid="{00000000-0005-0000-0000-00000F5C0000}"/>
    <cellStyle name="Input 2 2 17 2 3" xfId="27356" xr:uid="{00000000-0005-0000-0000-0000105C0000}"/>
    <cellStyle name="Input 2 2 17 3" xfId="27357" xr:uid="{00000000-0005-0000-0000-0000115C0000}"/>
    <cellStyle name="Input 2 2 17 3 2" xfId="27358" xr:uid="{00000000-0005-0000-0000-0000125C0000}"/>
    <cellStyle name="Input 2 2 17 3 3" xfId="27359" xr:uid="{00000000-0005-0000-0000-0000135C0000}"/>
    <cellStyle name="Input 2 2 17 4" xfId="27360" xr:uid="{00000000-0005-0000-0000-0000145C0000}"/>
    <cellStyle name="Input 2 2 17 4 2" xfId="27361" xr:uid="{00000000-0005-0000-0000-0000155C0000}"/>
    <cellStyle name="Input 2 2 17 4 3" xfId="27362" xr:uid="{00000000-0005-0000-0000-0000165C0000}"/>
    <cellStyle name="Input 2 2 17 5" xfId="27363" xr:uid="{00000000-0005-0000-0000-0000175C0000}"/>
    <cellStyle name="Input 2 2 17 5 2" xfId="27364" xr:uid="{00000000-0005-0000-0000-0000185C0000}"/>
    <cellStyle name="Input 2 2 17 5 3" xfId="27365" xr:uid="{00000000-0005-0000-0000-0000195C0000}"/>
    <cellStyle name="Input 2 2 17 6" xfId="27366" xr:uid="{00000000-0005-0000-0000-00001A5C0000}"/>
    <cellStyle name="Input 2 2 17 7" xfId="27367" xr:uid="{00000000-0005-0000-0000-00001B5C0000}"/>
    <cellStyle name="Input 2 2 18" xfId="27368" xr:uid="{00000000-0005-0000-0000-00001C5C0000}"/>
    <cellStyle name="Input 2 2 18 2" xfId="27369" xr:uid="{00000000-0005-0000-0000-00001D5C0000}"/>
    <cellStyle name="Input 2 2 18 2 2" xfId="27370" xr:uid="{00000000-0005-0000-0000-00001E5C0000}"/>
    <cellStyle name="Input 2 2 18 2 3" xfId="27371" xr:uid="{00000000-0005-0000-0000-00001F5C0000}"/>
    <cellStyle name="Input 2 2 18 3" xfId="27372" xr:uid="{00000000-0005-0000-0000-0000205C0000}"/>
    <cellStyle name="Input 2 2 18 3 2" xfId="27373" xr:uid="{00000000-0005-0000-0000-0000215C0000}"/>
    <cellStyle name="Input 2 2 18 3 3" xfId="27374" xr:uid="{00000000-0005-0000-0000-0000225C0000}"/>
    <cellStyle name="Input 2 2 18 4" xfId="27375" xr:uid="{00000000-0005-0000-0000-0000235C0000}"/>
    <cellStyle name="Input 2 2 18 4 2" xfId="27376" xr:uid="{00000000-0005-0000-0000-0000245C0000}"/>
    <cellStyle name="Input 2 2 18 4 3" xfId="27377" xr:uid="{00000000-0005-0000-0000-0000255C0000}"/>
    <cellStyle name="Input 2 2 18 5" xfId="27378" xr:uid="{00000000-0005-0000-0000-0000265C0000}"/>
    <cellStyle name="Input 2 2 18 5 2" xfId="27379" xr:uid="{00000000-0005-0000-0000-0000275C0000}"/>
    <cellStyle name="Input 2 2 18 5 3" xfId="27380" xr:uid="{00000000-0005-0000-0000-0000285C0000}"/>
    <cellStyle name="Input 2 2 18 6" xfId="27381" xr:uid="{00000000-0005-0000-0000-0000295C0000}"/>
    <cellStyle name="Input 2 2 18 7" xfId="27382" xr:uid="{00000000-0005-0000-0000-00002A5C0000}"/>
    <cellStyle name="Input 2 2 19" xfId="27383" xr:uid="{00000000-0005-0000-0000-00002B5C0000}"/>
    <cellStyle name="Input 2 2 19 2" xfId="27384" xr:uid="{00000000-0005-0000-0000-00002C5C0000}"/>
    <cellStyle name="Input 2 2 19 3" xfId="27385" xr:uid="{00000000-0005-0000-0000-00002D5C0000}"/>
    <cellStyle name="Input 2 2 2" xfId="3506" xr:uid="{00000000-0005-0000-0000-00002E5C0000}"/>
    <cellStyle name="Input 2 2 2 2" xfId="27386" xr:uid="{00000000-0005-0000-0000-00002F5C0000}"/>
    <cellStyle name="Input 2 2 2 2 10" xfId="27387" xr:uid="{00000000-0005-0000-0000-0000305C0000}"/>
    <cellStyle name="Input 2 2 2 2 11" xfId="27388" xr:uid="{00000000-0005-0000-0000-0000315C0000}"/>
    <cellStyle name="Input 2 2 2 2 2" xfId="27389" xr:uid="{00000000-0005-0000-0000-0000325C0000}"/>
    <cellStyle name="Input 2 2 2 2 2 2" xfId="27390" xr:uid="{00000000-0005-0000-0000-0000335C0000}"/>
    <cellStyle name="Input 2 2 2 2 2 3" xfId="27391" xr:uid="{00000000-0005-0000-0000-0000345C0000}"/>
    <cellStyle name="Input 2 2 2 2 2 4" xfId="27392" xr:uid="{00000000-0005-0000-0000-0000355C0000}"/>
    <cellStyle name="Input 2 2 2 2 3" xfId="27393" xr:uid="{00000000-0005-0000-0000-0000365C0000}"/>
    <cellStyle name="Input 2 2 2 2 3 2" xfId="27394" xr:uid="{00000000-0005-0000-0000-0000375C0000}"/>
    <cellStyle name="Input 2 2 2 2 3 3" xfId="27395" xr:uid="{00000000-0005-0000-0000-0000385C0000}"/>
    <cellStyle name="Input 2 2 2 2 3 4" xfId="27396" xr:uid="{00000000-0005-0000-0000-0000395C0000}"/>
    <cellStyle name="Input 2 2 2 2 4" xfId="27397" xr:uid="{00000000-0005-0000-0000-00003A5C0000}"/>
    <cellStyle name="Input 2 2 2 2 4 2" xfId="27398" xr:uid="{00000000-0005-0000-0000-00003B5C0000}"/>
    <cellStyle name="Input 2 2 2 2 4 3" xfId="27399" xr:uid="{00000000-0005-0000-0000-00003C5C0000}"/>
    <cellStyle name="Input 2 2 2 2 4 4" xfId="27400" xr:uid="{00000000-0005-0000-0000-00003D5C0000}"/>
    <cellStyle name="Input 2 2 2 2 5" xfId="27401" xr:uid="{00000000-0005-0000-0000-00003E5C0000}"/>
    <cellStyle name="Input 2 2 2 2 5 2" xfId="27402" xr:uid="{00000000-0005-0000-0000-00003F5C0000}"/>
    <cellStyle name="Input 2 2 2 2 5 3" xfId="27403" xr:uid="{00000000-0005-0000-0000-0000405C0000}"/>
    <cellStyle name="Input 2 2 2 2 6" xfId="27404" xr:uid="{00000000-0005-0000-0000-0000415C0000}"/>
    <cellStyle name="Input 2 2 2 2 6 2" xfId="27405" xr:uid="{00000000-0005-0000-0000-0000425C0000}"/>
    <cellStyle name="Input 2 2 2 2 6 3" xfId="27406" xr:uid="{00000000-0005-0000-0000-0000435C0000}"/>
    <cellStyle name="Input 2 2 2 2 7" xfId="27407" xr:uid="{00000000-0005-0000-0000-0000445C0000}"/>
    <cellStyle name="Input 2 2 2 2 7 2" xfId="27408" xr:uid="{00000000-0005-0000-0000-0000455C0000}"/>
    <cellStyle name="Input 2 2 2 2 7 3" xfId="27409" xr:uid="{00000000-0005-0000-0000-0000465C0000}"/>
    <cellStyle name="Input 2 2 2 2 8" xfId="27410" xr:uid="{00000000-0005-0000-0000-0000475C0000}"/>
    <cellStyle name="Input 2 2 2 2 8 2" xfId="27411" xr:uid="{00000000-0005-0000-0000-0000485C0000}"/>
    <cellStyle name="Input 2 2 2 2 8 3" xfId="27412" xr:uid="{00000000-0005-0000-0000-0000495C0000}"/>
    <cellStyle name="Input 2 2 2 2 9" xfId="27413" xr:uid="{00000000-0005-0000-0000-00004A5C0000}"/>
    <cellStyle name="Input 2 2 2 3" xfId="27414" xr:uid="{00000000-0005-0000-0000-00004B5C0000}"/>
    <cellStyle name="Input 2 2 2 3 2" xfId="27415" xr:uid="{00000000-0005-0000-0000-00004C5C0000}"/>
    <cellStyle name="Input 2 2 2 3 3" xfId="27416" xr:uid="{00000000-0005-0000-0000-00004D5C0000}"/>
    <cellStyle name="Input 2 2 2 3 4" xfId="27417" xr:uid="{00000000-0005-0000-0000-00004E5C0000}"/>
    <cellStyle name="Input 2 2 2 4" xfId="27418" xr:uid="{00000000-0005-0000-0000-00004F5C0000}"/>
    <cellStyle name="Input 2 2 2 4 2" xfId="27419" xr:uid="{00000000-0005-0000-0000-0000505C0000}"/>
    <cellStyle name="Input 2 2 2 4 3" xfId="27420" xr:uid="{00000000-0005-0000-0000-0000515C0000}"/>
    <cellStyle name="Input 2 2 2 4 4" xfId="27421" xr:uid="{00000000-0005-0000-0000-0000525C0000}"/>
    <cellStyle name="Input 2 2 2 5" xfId="27422" xr:uid="{00000000-0005-0000-0000-0000535C0000}"/>
    <cellStyle name="Input 2 2 2 5 2" xfId="27423" xr:uid="{00000000-0005-0000-0000-0000545C0000}"/>
    <cellStyle name="Input 2 2 2 5 3" xfId="27424" xr:uid="{00000000-0005-0000-0000-0000555C0000}"/>
    <cellStyle name="Input 2 2 2 6" xfId="27425" xr:uid="{00000000-0005-0000-0000-0000565C0000}"/>
    <cellStyle name="Input 2 2 2 6 2" xfId="27426" xr:uid="{00000000-0005-0000-0000-0000575C0000}"/>
    <cellStyle name="Input 2 2 2 6 3" xfId="27427" xr:uid="{00000000-0005-0000-0000-0000585C0000}"/>
    <cellStyle name="Input 2 2 2 7" xfId="27428" xr:uid="{00000000-0005-0000-0000-0000595C0000}"/>
    <cellStyle name="Input 2 2 2 8" xfId="27429" xr:uid="{00000000-0005-0000-0000-00005A5C0000}"/>
    <cellStyle name="Input 2 2 20" xfId="27430" xr:uid="{00000000-0005-0000-0000-00005B5C0000}"/>
    <cellStyle name="Input 2 2 20 2" xfId="27431" xr:uid="{00000000-0005-0000-0000-00005C5C0000}"/>
    <cellStyle name="Input 2 2 20 3" xfId="27432" xr:uid="{00000000-0005-0000-0000-00005D5C0000}"/>
    <cellStyle name="Input 2 2 21" xfId="27433" xr:uid="{00000000-0005-0000-0000-00005E5C0000}"/>
    <cellStyle name="Input 2 2 21 2" xfId="27434" xr:uid="{00000000-0005-0000-0000-00005F5C0000}"/>
    <cellStyle name="Input 2 2 21 3" xfId="27435" xr:uid="{00000000-0005-0000-0000-0000605C0000}"/>
    <cellStyle name="Input 2 2 22" xfId="27436" xr:uid="{00000000-0005-0000-0000-0000615C0000}"/>
    <cellStyle name="Input 2 2 23" xfId="27437" xr:uid="{00000000-0005-0000-0000-0000625C0000}"/>
    <cellStyle name="Input 2 2 3" xfId="27438" xr:uid="{00000000-0005-0000-0000-0000635C0000}"/>
    <cellStyle name="Input 2 2 3 10" xfId="27439" xr:uid="{00000000-0005-0000-0000-0000645C0000}"/>
    <cellStyle name="Input 2 2 3 11" xfId="27440" xr:uid="{00000000-0005-0000-0000-0000655C0000}"/>
    <cellStyle name="Input 2 2 3 2" xfId="27441" xr:uid="{00000000-0005-0000-0000-0000665C0000}"/>
    <cellStyle name="Input 2 2 3 2 2" xfId="27442" xr:uid="{00000000-0005-0000-0000-0000675C0000}"/>
    <cellStyle name="Input 2 2 3 2 3" xfId="27443" xr:uid="{00000000-0005-0000-0000-0000685C0000}"/>
    <cellStyle name="Input 2 2 3 2 4" xfId="27444" xr:uid="{00000000-0005-0000-0000-0000695C0000}"/>
    <cellStyle name="Input 2 2 3 3" xfId="27445" xr:uid="{00000000-0005-0000-0000-00006A5C0000}"/>
    <cellStyle name="Input 2 2 3 3 2" xfId="27446" xr:uid="{00000000-0005-0000-0000-00006B5C0000}"/>
    <cellStyle name="Input 2 2 3 3 3" xfId="27447" xr:uid="{00000000-0005-0000-0000-00006C5C0000}"/>
    <cellStyle name="Input 2 2 3 3 4" xfId="27448" xr:uid="{00000000-0005-0000-0000-00006D5C0000}"/>
    <cellStyle name="Input 2 2 3 4" xfId="27449" xr:uid="{00000000-0005-0000-0000-00006E5C0000}"/>
    <cellStyle name="Input 2 2 3 4 2" xfId="27450" xr:uid="{00000000-0005-0000-0000-00006F5C0000}"/>
    <cellStyle name="Input 2 2 3 4 3" xfId="27451" xr:uid="{00000000-0005-0000-0000-0000705C0000}"/>
    <cellStyle name="Input 2 2 3 4 4" xfId="27452" xr:uid="{00000000-0005-0000-0000-0000715C0000}"/>
    <cellStyle name="Input 2 2 3 5" xfId="27453" xr:uid="{00000000-0005-0000-0000-0000725C0000}"/>
    <cellStyle name="Input 2 2 3 5 2" xfId="27454" xr:uid="{00000000-0005-0000-0000-0000735C0000}"/>
    <cellStyle name="Input 2 2 3 5 3" xfId="27455" xr:uid="{00000000-0005-0000-0000-0000745C0000}"/>
    <cellStyle name="Input 2 2 3 6" xfId="27456" xr:uid="{00000000-0005-0000-0000-0000755C0000}"/>
    <cellStyle name="Input 2 2 3 6 2" xfId="27457" xr:uid="{00000000-0005-0000-0000-0000765C0000}"/>
    <cellStyle name="Input 2 2 3 6 3" xfId="27458" xr:uid="{00000000-0005-0000-0000-0000775C0000}"/>
    <cellStyle name="Input 2 2 3 7" xfId="27459" xr:uid="{00000000-0005-0000-0000-0000785C0000}"/>
    <cellStyle name="Input 2 2 3 7 2" xfId="27460" xr:uid="{00000000-0005-0000-0000-0000795C0000}"/>
    <cellStyle name="Input 2 2 3 7 3" xfId="27461" xr:uid="{00000000-0005-0000-0000-00007A5C0000}"/>
    <cellStyle name="Input 2 2 3 8" xfId="27462" xr:uid="{00000000-0005-0000-0000-00007B5C0000}"/>
    <cellStyle name="Input 2 2 3 8 2" xfId="27463" xr:uid="{00000000-0005-0000-0000-00007C5C0000}"/>
    <cellStyle name="Input 2 2 3 8 3" xfId="27464" xr:uid="{00000000-0005-0000-0000-00007D5C0000}"/>
    <cellStyle name="Input 2 2 3 9" xfId="27465" xr:uid="{00000000-0005-0000-0000-00007E5C0000}"/>
    <cellStyle name="Input 2 2 4" xfId="27466" xr:uid="{00000000-0005-0000-0000-00007F5C0000}"/>
    <cellStyle name="Input 2 2 4 2" xfId="27467" xr:uid="{00000000-0005-0000-0000-0000805C0000}"/>
    <cellStyle name="Input 2 2 4 2 2" xfId="27468" xr:uid="{00000000-0005-0000-0000-0000815C0000}"/>
    <cellStyle name="Input 2 2 4 2 3" xfId="27469" xr:uid="{00000000-0005-0000-0000-0000825C0000}"/>
    <cellStyle name="Input 2 2 4 3" xfId="27470" xr:uid="{00000000-0005-0000-0000-0000835C0000}"/>
    <cellStyle name="Input 2 2 4 3 2" xfId="27471" xr:uid="{00000000-0005-0000-0000-0000845C0000}"/>
    <cellStyle name="Input 2 2 4 3 3" xfId="27472" xr:uid="{00000000-0005-0000-0000-0000855C0000}"/>
    <cellStyle name="Input 2 2 4 4" xfId="27473" xr:uid="{00000000-0005-0000-0000-0000865C0000}"/>
    <cellStyle name="Input 2 2 4 4 2" xfId="27474" xr:uid="{00000000-0005-0000-0000-0000875C0000}"/>
    <cellStyle name="Input 2 2 4 4 3" xfId="27475" xr:uid="{00000000-0005-0000-0000-0000885C0000}"/>
    <cellStyle name="Input 2 2 4 5" xfId="27476" xr:uid="{00000000-0005-0000-0000-0000895C0000}"/>
    <cellStyle name="Input 2 2 4 5 2" xfId="27477" xr:uid="{00000000-0005-0000-0000-00008A5C0000}"/>
    <cellStyle name="Input 2 2 4 5 3" xfId="27478" xr:uid="{00000000-0005-0000-0000-00008B5C0000}"/>
    <cellStyle name="Input 2 2 4 6" xfId="27479" xr:uid="{00000000-0005-0000-0000-00008C5C0000}"/>
    <cellStyle name="Input 2 2 4 7" xfId="27480" xr:uid="{00000000-0005-0000-0000-00008D5C0000}"/>
    <cellStyle name="Input 2 2 5" xfId="27481" xr:uid="{00000000-0005-0000-0000-00008E5C0000}"/>
    <cellStyle name="Input 2 2 5 2" xfId="27482" xr:uid="{00000000-0005-0000-0000-00008F5C0000}"/>
    <cellStyle name="Input 2 2 5 2 2" xfId="27483" xr:uid="{00000000-0005-0000-0000-0000905C0000}"/>
    <cellStyle name="Input 2 2 5 2 3" xfId="27484" xr:uid="{00000000-0005-0000-0000-0000915C0000}"/>
    <cellStyle name="Input 2 2 5 3" xfId="27485" xr:uid="{00000000-0005-0000-0000-0000925C0000}"/>
    <cellStyle name="Input 2 2 5 3 2" xfId="27486" xr:uid="{00000000-0005-0000-0000-0000935C0000}"/>
    <cellStyle name="Input 2 2 5 3 3" xfId="27487" xr:uid="{00000000-0005-0000-0000-0000945C0000}"/>
    <cellStyle name="Input 2 2 5 4" xfId="27488" xr:uid="{00000000-0005-0000-0000-0000955C0000}"/>
    <cellStyle name="Input 2 2 5 4 2" xfId="27489" xr:uid="{00000000-0005-0000-0000-0000965C0000}"/>
    <cellStyle name="Input 2 2 5 4 3" xfId="27490" xr:uid="{00000000-0005-0000-0000-0000975C0000}"/>
    <cellStyle name="Input 2 2 5 5" xfId="27491" xr:uid="{00000000-0005-0000-0000-0000985C0000}"/>
    <cellStyle name="Input 2 2 5 5 2" xfId="27492" xr:uid="{00000000-0005-0000-0000-0000995C0000}"/>
    <cellStyle name="Input 2 2 5 5 3" xfId="27493" xr:uid="{00000000-0005-0000-0000-00009A5C0000}"/>
    <cellStyle name="Input 2 2 5 6" xfId="27494" xr:uid="{00000000-0005-0000-0000-00009B5C0000}"/>
    <cellStyle name="Input 2 2 5 7" xfId="27495" xr:uid="{00000000-0005-0000-0000-00009C5C0000}"/>
    <cellStyle name="Input 2 2 6" xfId="27496" xr:uid="{00000000-0005-0000-0000-00009D5C0000}"/>
    <cellStyle name="Input 2 2 6 2" xfId="27497" xr:uid="{00000000-0005-0000-0000-00009E5C0000}"/>
    <cellStyle name="Input 2 2 6 2 2" xfId="27498" xr:uid="{00000000-0005-0000-0000-00009F5C0000}"/>
    <cellStyle name="Input 2 2 6 2 3" xfId="27499" xr:uid="{00000000-0005-0000-0000-0000A05C0000}"/>
    <cellStyle name="Input 2 2 6 3" xfId="27500" xr:uid="{00000000-0005-0000-0000-0000A15C0000}"/>
    <cellStyle name="Input 2 2 6 3 2" xfId="27501" xr:uid="{00000000-0005-0000-0000-0000A25C0000}"/>
    <cellStyle name="Input 2 2 6 3 3" xfId="27502" xr:uid="{00000000-0005-0000-0000-0000A35C0000}"/>
    <cellStyle name="Input 2 2 6 4" xfId="27503" xr:uid="{00000000-0005-0000-0000-0000A45C0000}"/>
    <cellStyle name="Input 2 2 6 4 2" xfId="27504" xr:uid="{00000000-0005-0000-0000-0000A55C0000}"/>
    <cellStyle name="Input 2 2 6 4 3" xfId="27505" xr:uid="{00000000-0005-0000-0000-0000A65C0000}"/>
    <cellStyle name="Input 2 2 6 5" xfId="27506" xr:uid="{00000000-0005-0000-0000-0000A75C0000}"/>
    <cellStyle name="Input 2 2 6 5 2" xfId="27507" xr:uid="{00000000-0005-0000-0000-0000A85C0000}"/>
    <cellStyle name="Input 2 2 6 5 3" xfId="27508" xr:uid="{00000000-0005-0000-0000-0000A95C0000}"/>
    <cellStyle name="Input 2 2 6 6" xfId="27509" xr:uid="{00000000-0005-0000-0000-0000AA5C0000}"/>
    <cellStyle name="Input 2 2 6 7" xfId="27510" xr:uid="{00000000-0005-0000-0000-0000AB5C0000}"/>
    <cellStyle name="Input 2 2 7" xfId="27511" xr:uid="{00000000-0005-0000-0000-0000AC5C0000}"/>
    <cellStyle name="Input 2 2 7 2" xfId="27512" xr:uid="{00000000-0005-0000-0000-0000AD5C0000}"/>
    <cellStyle name="Input 2 2 7 2 2" xfId="27513" xr:uid="{00000000-0005-0000-0000-0000AE5C0000}"/>
    <cellStyle name="Input 2 2 7 2 3" xfId="27514" xr:uid="{00000000-0005-0000-0000-0000AF5C0000}"/>
    <cellStyle name="Input 2 2 7 3" xfId="27515" xr:uid="{00000000-0005-0000-0000-0000B05C0000}"/>
    <cellStyle name="Input 2 2 7 3 2" xfId="27516" xr:uid="{00000000-0005-0000-0000-0000B15C0000}"/>
    <cellStyle name="Input 2 2 7 3 3" xfId="27517" xr:uid="{00000000-0005-0000-0000-0000B25C0000}"/>
    <cellStyle name="Input 2 2 7 4" xfId="27518" xr:uid="{00000000-0005-0000-0000-0000B35C0000}"/>
    <cellStyle name="Input 2 2 7 4 2" xfId="27519" xr:uid="{00000000-0005-0000-0000-0000B45C0000}"/>
    <cellStyle name="Input 2 2 7 4 3" xfId="27520" xr:uid="{00000000-0005-0000-0000-0000B55C0000}"/>
    <cellStyle name="Input 2 2 7 5" xfId="27521" xr:uid="{00000000-0005-0000-0000-0000B65C0000}"/>
    <cellStyle name="Input 2 2 7 5 2" xfId="27522" xr:uid="{00000000-0005-0000-0000-0000B75C0000}"/>
    <cellStyle name="Input 2 2 7 5 3" xfId="27523" xr:uid="{00000000-0005-0000-0000-0000B85C0000}"/>
    <cellStyle name="Input 2 2 7 6" xfId="27524" xr:uid="{00000000-0005-0000-0000-0000B95C0000}"/>
    <cellStyle name="Input 2 2 7 7" xfId="27525" xr:uid="{00000000-0005-0000-0000-0000BA5C0000}"/>
    <cellStyle name="Input 2 2 8" xfId="27526" xr:uid="{00000000-0005-0000-0000-0000BB5C0000}"/>
    <cellStyle name="Input 2 2 8 2" xfId="27527" xr:uid="{00000000-0005-0000-0000-0000BC5C0000}"/>
    <cellStyle name="Input 2 2 8 2 2" xfId="27528" xr:uid="{00000000-0005-0000-0000-0000BD5C0000}"/>
    <cellStyle name="Input 2 2 8 2 3" xfId="27529" xr:uid="{00000000-0005-0000-0000-0000BE5C0000}"/>
    <cellStyle name="Input 2 2 8 3" xfId="27530" xr:uid="{00000000-0005-0000-0000-0000BF5C0000}"/>
    <cellStyle name="Input 2 2 8 3 2" xfId="27531" xr:uid="{00000000-0005-0000-0000-0000C05C0000}"/>
    <cellStyle name="Input 2 2 8 3 3" xfId="27532" xr:uid="{00000000-0005-0000-0000-0000C15C0000}"/>
    <cellStyle name="Input 2 2 8 4" xfId="27533" xr:uid="{00000000-0005-0000-0000-0000C25C0000}"/>
    <cellStyle name="Input 2 2 8 4 2" xfId="27534" xr:uid="{00000000-0005-0000-0000-0000C35C0000}"/>
    <cellStyle name="Input 2 2 8 4 3" xfId="27535" xr:uid="{00000000-0005-0000-0000-0000C45C0000}"/>
    <cellStyle name="Input 2 2 8 5" xfId="27536" xr:uid="{00000000-0005-0000-0000-0000C55C0000}"/>
    <cellStyle name="Input 2 2 8 5 2" xfId="27537" xr:uid="{00000000-0005-0000-0000-0000C65C0000}"/>
    <cellStyle name="Input 2 2 8 5 3" xfId="27538" xr:uid="{00000000-0005-0000-0000-0000C75C0000}"/>
    <cellStyle name="Input 2 2 8 6" xfId="27539" xr:uid="{00000000-0005-0000-0000-0000C85C0000}"/>
    <cellStyle name="Input 2 2 8 7" xfId="27540" xr:uid="{00000000-0005-0000-0000-0000C95C0000}"/>
    <cellStyle name="Input 2 2 9" xfId="27541" xr:uid="{00000000-0005-0000-0000-0000CA5C0000}"/>
    <cellStyle name="Input 2 2 9 2" xfId="27542" xr:uid="{00000000-0005-0000-0000-0000CB5C0000}"/>
    <cellStyle name="Input 2 2 9 2 2" xfId="27543" xr:uid="{00000000-0005-0000-0000-0000CC5C0000}"/>
    <cellStyle name="Input 2 2 9 2 3" xfId="27544" xr:uid="{00000000-0005-0000-0000-0000CD5C0000}"/>
    <cellStyle name="Input 2 2 9 3" xfId="27545" xr:uid="{00000000-0005-0000-0000-0000CE5C0000}"/>
    <cellStyle name="Input 2 2 9 3 2" xfId="27546" xr:uid="{00000000-0005-0000-0000-0000CF5C0000}"/>
    <cellStyle name="Input 2 2 9 3 3" xfId="27547" xr:uid="{00000000-0005-0000-0000-0000D05C0000}"/>
    <cellStyle name="Input 2 2 9 4" xfId="27548" xr:uid="{00000000-0005-0000-0000-0000D15C0000}"/>
    <cellStyle name="Input 2 2 9 4 2" xfId="27549" xr:uid="{00000000-0005-0000-0000-0000D25C0000}"/>
    <cellStyle name="Input 2 2 9 4 3" xfId="27550" xr:uid="{00000000-0005-0000-0000-0000D35C0000}"/>
    <cellStyle name="Input 2 2 9 5" xfId="27551" xr:uid="{00000000-0005-0000-0000-0000D45C0000}"/>
    <cellStyle name="Input 2 2 9 5 2" xfId="27552" xr:uid="{00000000-0005-0000-0000-0000D55C0000}"/>
    <cellStyle name="Input 2 2 9 5 3" xfId="27553" xr:uid="{00000000-0005-0000-0000-0000D65C0000}"/>
    <cellStyle name="Input 2 2 9 6" xfId="27554" xr:uid="{00000000-0005-0000-0000-0000D75C0000}"/>
    <cellStyle name="Input 2 2 9 7" xfId="27555" xr:uid="{00000000-0005-0000-0000-0000D85C0000}"/>
    <cellStyle name="Input 2 3" xfId="3507" xr:uid="{00000000-0005-0000-0000-0000D95C0000}"/>
    <cellStyle name="Input 2 3 10" xfId="27556" xr:uid="{00000000-0005-0000-0000-0000DA5C0000}"/>
    <cellStyle name="Input 2 3 11" xfId="27557" xr:uid="{00000000-0005-0000-0000-0000DB5C0000}"/>
    <cellStyle name="Input 2 3 2" xfId="3508" xr:uid="{00000000-0005-0000-0000-0000DC5C0000}"/>
    <cellStyle name="Input 2 3 2 10" xfId="27558" xr:uid="{00000000-0005-0000-0000-0000DD5C0000}"/>
    <cellStyle name="Input 2 3 2 11" xfId="27559" xr:uid="{00000000-0005-0000-0000-0000DE5C0000}"/>
    <cellStyle name="Input 2 3 2 2" xfId="27560" xr:uid="{00000000-0005-0000-0000-0000DF5C0000}"/>
    <cellStyle name="Input 2 3 2 2 2" xfId="27561" xr:uid="{00000000-0005-0000-0000-0000E05C0000}"/>
    <cellStyle name="Input 2 3 2 2 2 2" xfId="27562" xr:uid="{00000000-0005-0000-0000-0000E15C0000}"/>
    <cellStyle name="Input 2 3 2 2 2 3" xfId="27563" xr:uid="{00000000-0005-0000-0000-0000E25C0000}"/>
    <cellStyle name="Input 2 3 2 2 2 4" xfId="27564" xr:uid="{00000000-0005-0000-0000-0000E35C0000}"/>
    <cellStyle name="Input 2 3 2 2 3" xfId="27565" xr:uid="{00000000-0005-0000-0000-0000E45C0000}"/>
    <cellStyle name="Input 2 3 2 2 3 2" xfId="27566" xr:uid="{00000000-0005-0000-0000-0000E55C0000}"/>
    <cellStyle name="Input 2 3 2 2 3 3" xfId="27567" xr:uid="{00000000-0005-0000-0000-0000E65C0000}"/>
    <cellStyle name="Input 2 3 2 2 3 4" xfId="27568" xr:uid="{00000000-0005-0000-0000-0000E75C0000}"/>
    <cellStyle name="Input 2 3 2 2 4" xfId="27569" xr:uid="{00000000-0005-0000-0000-0000E85C0000}"/>
    <cellStyle name="Input 2 3 2 2 4 2" xfId="27570" xr:uid="{00000000-0005-0000-0000-0000E95C0000}"/>
    <cellStyle name="Input 2 3 2 2 4 3" xfId="27571" xr:uid="{00000000-0005-0000-0000-0000EA5C0000}"/>
    <cellStyle name="Input 2 3 2 2 4 4" xfId="27572" xr:uid="{00000000-0005-0000-0000-0000EB5C0000}"/>
    <cellStyle name="Input 2 3 2 2 5" xfId="27573" xr:uid="{00000000-0005-0000-0000-0000EC5C0000}"/>
    <cellStyle name="Input 2 3 2 2 5 2" xfId="27574" xr:uid="{00000000-0005-0000-0000-0000ED5C0000}"/>
    <cellStyle name="Input 2 3 2 2 6" xfId="27575" xr:uid="{00000000-0005-0000-0000-0000EE5C0000}"/>
    <cellStyle name="Input 2 3 2 2 7" xfId="27576" xr:uid="{00000000-0005-0000-0000-0000EF5C0000}"/>
    <cellStyle name="Input 2 3 2 2 8" xfId="27577" xr:uid="{00000000-0005-0000-0000-0000F05C0000}"/>
    <cellStyle name="Input 2 3 2 3" xfId="27578" xr:uid="{00000000-0005-0000-0000-0000F15C0000}"/>
    <cellStyle name="Input 2 3 2 3 2" xfId="27579" xr:uid="{00000000-0005-0000-0000-0000F25C0000}"/>
    <cellStyle name="Input 2 3 2 3 3" xfId="27580" xr:uid="{00000000-0005-0000-0000-0000F35C0000}"/>
    <cellStyle name="Input 2 3 2 3 4" xfId="27581" xr:uid="{00000000-0005-0000-0000-0000F45C0000}"/>
    <cellStyle name="Input 2 3 2 4" xfId="27582" xr:uid="{00000000-0005-0000-0000-0000F55C0000}"/>
    <cellStyle name="Input 2 3 2 4 2" xfId="27583" xr:uid="{00000000-0005-0000-0000-0000F65C0000}"/>
    <cellStyle name="Input 2 3 2 4 3" xfId="27584" xr:uid="{00000000-0005-0000-0000-0000F75C0000}"/>
    <cellStyle name="Input 2 3 2 4 4" xfId="27585" xr:uid="{00000000-0005-0000-0000-0000F85C0000}"/>
    <cellStyle name="Input 2 3 2 5" xfId="27586" xr:uid="{00000000-0005-0000-0000-0000F95C0000}"/>
    <cellStyle name="Input 2 3 2 5 2" xfId="27587" xr:uid="{00000000-0005-0000-0000-0000FA5C0000}"/>
    <cellStyle name="Input 2 3 2 5 3" xfId="27588" xr:uid="{00000000-0005-0000-0000-0000FB5C0000}"/>
    <cellStyle name="Input 2 3 2 6" xfId="27589" xr:uid="{00000000-0005-0000-0000-0000FC5C0000}"/>
    <cellStyle name="Input 2 3 2 6 2" xfId="27590" xr:uid="{00000000-0005-0000-0000-0000FD5C0000}"/>
    <cellStyle name="Input 2 3 2 6 3" xfId="27591" xr:uid="{00000000-0005-0000-0000-0000FE5C0000}"/>
    <cellStyle name="Input 2 3 2 7" xfId="27592" xr:uid="{00000000-0005-0000-0000-0000FF5C0000}"/>
    <cellStyle name="Input 2 3 2 7 2" xfId="27593" xr:uid="{00000000-0005-0000-0000-0000005D0000}"/>
    <cellStyle name="Input 2 3 2 7 3" xfId="27594" xr:uid="{00000000-0005-0000-0000-0000015D0000}"/>
    <cellStyle name="Input 2 3 2 8" xfId="27595" xr:uid="{00000000-0005-0000-0000-0000025D0000}"/>
    <cellStyle name="Input 2 3 2 9" xfId="27596" xr:uid="{00000000-0005-0000-0000-0000035D0000}"/>
    <cellStyle name="Input 2 3 3" xfId="27597" xr:uid="{00000000-0005-0000-0000-0000045D0000}"/>
    <cellStyle name="Input 2 3 3 10" xfId="27598" xr:uid="{00000000-0005-0000-0000-0000055D0000}"/>
    <cellStyle name="Input 2 3 3 11" xfId="27599" xr:uid="{00000000-0005-0000-0000-0000065D0000}"/>
    <cellStyle name="Input 2 3 3 2" xfId="27600" xr:uid="{00000000-0005-0000-0000-0000075D0000}"/>
    <cellStyle name="Input 2 3 3 2 2" xfId="27601" xr:uid="{00000000-0005-0000-0000-0000085D0000}"/>
    <cellStyle name="Input 2 3 3 2 3" xfId="27602" xr:uid="{00000000-0005-0000-0000-0000095D0000}"/>
    <cellStyle name="Input 2 3 3 2 4" xfId="27603" xr:uid="{00000000-0005-0000-0000-00000A5D0000}"/>
    <cellStyle name="Input 2 3 3 3" xfId="27604" xr:uid="{00000000-0005-0000-0000-00000B5D0000}"/>
    <cellStyle name="Input 2 3 3 3 2" xfId="27605" xr:uid="{00000000-0005-0000-0000-00000C5D0000}"/>
    <cellStyle name="Input 2 3 3 3 3" xfId="27606" xr:uid="{00000000-0005-0000-0000-00000D5D0000}"/>
    <cellStyle name="Input 2 3 3 3 4" xfId="27607" xr:uid="{00000000-0005-0000-0000-00000E5D0000}"/>
    <cellStyle name="Input 2 3 3 4" xfId="27608" xr:uid="{00000000-0005-0000-0000-00000F5D0000}"/>
    <cellStyle name="Input 2 3 3 4 2" xfId="27609" xr:uid="{00000000-0005-0000-0000-0000105D0000}"/>
    <cellStyle name="Input 2 3 3 4 3" xfId="27610" xr:uid="{00000000-0005-0000-0000-0000115D0000}"/>
    <cellStyle name="Input 2 3 3 4 4" xfId="27611" xr:uid="{00000000-0005-0000-0000-0000125D0000}"/>
    <cellStyle name="Input 2 3 3 5" xfId="27612" xr:uid="{00000000-0005-0000-0000-0000135D0000}"/>
    <cellStyle name="Input 2 3 3 5 2" xfId="27613" xr:uid="{00000000-0005-0000-0000-0000145D0000}"/>
    <cellStyle name="Input 2 3 3 5 3" xfId="27614" xr:uid="{00000000-0005-0000-0000-0000155D0000}"/>
    <cellStyle name="Input 2 3 3 6" xfId="27615" xr:uid="{00000000-0005-0000-0000-0000165D0000}"/>
    <cellStyle name="Input 2 3 3 6 2" xfId="27616" xr:uid="{00000000-0005-0000-0000-0000175D0000}"/>
    <cellStyle name="Input 2 3 3 6 3" xfId="27617" xr:uid="{00000000-0005-0000-0000-0000185D0000}"/>
    <cellStyle name="Input 2 3 3 7" xfId="27618" xr:uid="{00000000-0005-0000-0000-0000195D0000}"/>
    <cellStyle name="Input 2 3 3 7 2" xfId="27619" xr:uid="{00000000-0005-0000-0000-00001A5D0000}"/>
    <cellStyle name="Input 2 3 3 7 3" xfId="27620" xr:uid="{00000000-0005-0000-0000-00001B5D0000}"/>
    <cellStyle name="Input 2 3 3 8" xfId="27621" xr:uid="{00000000-0005-0000-0000-00001C5D0000}"/>
    <cellStyle name="Input 2 3 3 8 2" xfId="27622" xr:uid="{00000000-0005-0000-0000-00001D5D0000}"/>
    <cellStyle name="Input 2 3 3 8 3" xfId="27623" xr:uid="{00000000-0005-0000-0000-00001E5D0000}"/>
    <cellStyle name="Input 2 3 3 9" xfId="27624" xr:uid="{00000000-0005-0000-0000-00001F5D0000}"/>
    <cellStyle name="Input 2 3 4" xfId="27625" xr:uid="{00000000-0005-0000-0000-0000205D0000}"/>
    <cellStyle name="Input 2 3 4 2" xfId="27626" xr:uid="{00000000-0005-0000-0000-0000215D0000}"/>
    <cellStyle name="Input 2 3 4 3" xfId="27627" xr:uid="{00000000-0005-0000-0000-0000225D0000}"/>
    <cellStyle name="Input 2 3 4 4" xfId="27628" xr:uid="{00000000-0005-0000-0000-0000235D0000}"/>
    <cellStyle name="Input 2 3 5" xfId="27629" xr:uid="{00000000-0005-0000-0000-0000245D0000}"/>
    <cellStyle name="Input 2 3 5 2" xfId="27630" xr:uid="{00000000-0005-0000-0000-0000255D0000}"/>
    <cellStyle name="Input 2 3 5 3" xfId="27631" xr:uid="{00000000-0005-0000-0000-0000265D0000}"/>
    <cellStyle name="Input 2 3 5 4" xfId="27632" xr:uid="{00000000-0005-0000-0000-0000275D0000}"/>
    <cellStyle name="Input 2 3 6" xfId="27633" xr:uid="{00000000-0005-0000-0000-0000285D0000}"/>
    <cellStyle name="Input 2 3 6 2" xfId="27634" xr:uid="{00000000-0005-0000-0000-0000295D0000}"/>
    <cellStyle name="Input 2 3 6 3" xfId="27635" xr:uid="{00000000-0005-0000-0000-00002A5D0000}"/>
    <cellStyle name="Input 2 3 6 4" xfId="27636" xr:uid="{00000000-0005-0000-0000-00002B5D0000}"/>
    <cellStyle name="Input 2 3 7" xfId="27637" xr:uid="{00000000-0005-0000-0000-00002C5D0000}"/>
    <cellStyle name="Input 2 3 7 2" xfId="27638" xr:uid="{00000000-0005-0000-0000-00002D5D0000}"/>
    <cellStyle name="Input 2 3 7 3" xfId="27639" xr:uid="{00000000-0005-0000-0000-00002E5D0000}"/>
    <cellStyle name="Input 2 3 8" xfId="27640" xr:uid="{00000000-0005-0000-0000-00002F5D0000}"/>
    <cellStyle name="Input 2 3 8 2" xfId="27641" xr:uid="{00000000-0005-0000-0000-0000305D0000}"/>
    <cellStyle name="Input 2 3 8 3" xfId="27642" xr:uid="{00000000-0005-0000-0000-0000315D0000}"/>
    <cellStyle name="Input 2 3 9" xfId="27643" xr:uid="{00000000-0005-0000-0000-0000325D0000}"/>
    <cellStyle name="Input 2 4" xfId="27644" xr:uid="{00000000-0005-0000-0000-0000335D0000}"/>
    <cellStyle name="Input 2 4 10" xfId="27645" xr:uid="{00000000-0005-0000-0000-0000345D0000}"/>
    <cellStyle name="Input 2 4 11" xfId="27646" xr:uid="{00000000-0005-0000-0000-0000355D0000}"/>
    <cellStyle name="Input 2 4 2" xfId="27647" xr:uid="{00000000-0005-0000-0000-0000365D0000}"/>
    <cellStyle name="Input 2 4 2 2" xfId="27648" xr:uid="{00000000-0005-0000-0000-0000375D0000}"/>
    <cellStyle name="Input 2 4 2 3" xfId="27649" xr:uid="{00000000-0005-0000-0000-0000385D0000}"/>
    <cellStyle name="Input 2 4 2 4" xfId="27650" xr:uid="{00000000-0005-0000-0000-0000395D0000}"/>
    <cellStyle name="Input 2 4 3" xfId="27651" xr:uid="{00000000-0005-0000-0000-00003A5D0000}"/>
    <cellStyle name="Input 2 4 3 2" xfId="27652" xr:uid="{00000000-0005-0000-0000-00003B5D0000}"/>
    <cellStyle name="Input 2 4 3 3" xfId="27653" xr:uid="{00000000-0005-0000-0000-00003C5D0000}"/>
    <cellStyle name="Input 2 4 3 4" xfId="27654" xr:uid="{00000000-0005-0000-0000-00003D5D0000}"/>
    <cellStyle name="Input 2 4 4" xfId="27655" xr:uid="{00000000-0005-0000-0000-00003E5D0000}"/>
    <cellStyle name="Input 2 4 4 2" xfId="27656" xr:uid="{00000000-0005-0000-0000-00003F5D0000}"/>
    <cellStyle name="Input 2 4 4 3" xfId="27657" xr:uid="{00000000-0005-0000-0000-0000405D0000}"/>
    <cellStyle name="Input 2 4 4 4" xfId="27658" xr:uid="{00000000-0005-0000-0000-0000415D0000}"/>
    <cellStyle name="Input 2 4 5" xfId="27659" xr:uid="{00000000-0005-0000-0000-0000425D0000}"/>
    <cellStyle name="Input 2 4 5 2" xfId="27660" xr:uid="{00000000-0005-0000-0000-0000435D0000}"/>
    <cellStyle name="Input 2 4 5 3" xfId="27661" xr:uid="{00000000-0005-0000-0000-0000445D0000}"/>
    <cellStyle name="Input 2 4 5 4" xfId="27662" xr:uid="{00000000-0005-0000-0000-0000455D0000}"/>
    <cellStyle name="Input 2 4 6" xfId="27663" xr:uid="{00000000-0005-0000-0000-0000465D0000}"/>
    <cellStyle name="Input 2 4 6 2" xfId="27664" xr:uid="{00000000-0005-0000-0000-0000475D0000}"/>
    <cellStyle name="Input 2 4 6 3" xfId="27665" xr:uid="{00000000-0005-0000-0000-0000485D0000}"/>
    <cellStyle name="Input 2 4 7" xfId="27666" xr:uid="{00000000-0005-0000-0000-0000495D0000}"/>
    <cellStyle name="Input 2 4 7 2" xfId="27667" xr:uid="{00000000-0005-0000-0000-00004A5D0000}"/>
    <cellStyle name="Input 2 4 7 3" xfId="27668" xr:uid="{00000000-0005-0000-0000-00004B5D0000}"/>
    <cellStyle name="Input 2 4 8" xfId="27669" xr:uid="{00000000-0005-0000-0000-00004C5D0000}"/>
    <cellStyle name="Input 2 4 8 2" xfId="27670" xr:uid="{00000000-0005-0000-0000-00004D5D0000}"/>
    <cellStyle name="Input 2 4 8 3" xfId="27671" xr:uid="{00000000-0005-0000-0000-00004E5D0000}"/>
    <cellStyle name="Input 2 4 9" xfId="27672" xr:uid="{00000000-0005-0000-0000-00004F5D0000}"/>
    <cellStyle name="Input 2 5" xfId="27673" xr:uid="{00000000-0005-0000-0000-0000505D0000}"/>
    <cellStyle name="Input 2 5 2" xfId="27674" xr:uid="{00000000-0005-0000-0000-0000515D0000}"/>
    <cellStyle name="Input 2 5 2 2" xfId="27675" xr:uid="{00000000-0005-0000-0000-0000525D0000}"/>
    <cellStyle name="Input 2 5 2 3" xfId="27676" xr:uid="{00000000-0005-0000-0000-0000535D0000}"/>
    <cellStyle name="Input 2 5 2 4" xfId="27677" xr:uid="{00000000-0005-0000-0000-0000545D0000}"/>
    <cellStyle name="Input 2 5 3" xfId="27678" xr:uid="{00000000-0005-0000-0000-0000555D0000}"/>
    <cellStyle name="Input 2 5 3 2" xfId="27679" xr:uid="{00000000-0005-0000-0000-0000565D0000}"/>
    <cellStyle name="Input 2 5 3 3" xfId="27680" xr:uid="{00000000-0005-0000-0000-0000575D0000}"/>
    <cellStyle name="Input 2 5 4" xfId="27681" xr:uid="{00000000-0005-0000-0000-0000585D0000}"/>
    <cellStyle name="Input 2 5 4 2" xfId="27682" xr:uid="{00000000-0005-0000-0000-0000595D0000}"/>
    <cellStyle name="Input 2 5 4 3" xfId="27683" xr:uid="{00000000-0005-0000-0000-00005A5D0000}"/>
    <cellStyle name="Input 2 5 5" xfId="27684" xr:uid="{00000000-0005-0000-0000-00005B5D0000}"/>
    <cellStyle name="Input 2 5 5 2" xfId="27685" xr:uid="{00000000-0005-0000-0000-00005C5D0000}"/>
    <cellStyle name="Input 2 5 5 3" xfId="27686" xr:uid="{00000000-0005-0000-0000-00005D5D0000}"/>
    <cellStyle name="Input 2 5 6" xfId="27687" xr:uid="{00000000-0005-0000-0000-00005E5D0000}"/>
    <cellStyle name="Input 2 5 7" xfId="27688" xr:uid="{00000000-0005-0000-0000-00005F5D0000}"/>
    <cellStyle name="Input 2 5 8" xfId="27689" xr:uid="{00000000-0005-0000-0000-0000605D0000}"/>
    <cellStyle name="Input 2 6" xfId="27690" xr:uid="{00000000-0005-0000-0000-0000615D0000}"/>
    <cellStyle name="Input 2 6 2" xfId="27691" xr:uid="{00000000-0005-0000-0000-0000625D0000}"/>
    <cellStyle name="Input 2 6 3" xfId="27692" xr:uid="{00000000-0005-0000-0000-0000635D0000}"/>
    <cellStyle name="Input 2 6 4" xfId="27693" xr:uid="{00000000-0005-0000-0000-0000645D0000}"/>
    <cellStyle name="Input 2 7" xfId="27694" xr:uid="{00000000-0005-0000-0000-0000655D0000}"/>
    <cellStyle name="Input 2 7 2" xfId="27695" xr:uid="{00000000-0005-0000-0000-0000665D0000}"/>
    <cellStyle name="Input 2 7 3" xfId="27696" xr:uid="{00000000-0005-0000-0000-0000675D0000}"/>
    <cellStyle name="Input 2 7 4" xfId="27697" xr:uid="{00000000-0005-0000-0000-0000685D0000}"/>
    <cellStyle name="Input 2 8" xfId="27698" xr:uid="{00000000-0005-0000-0000-0000695D0000}"/>
    <cellStyle name="Input 2 8 2" xfId="27699" xr:uid="{00000000-0005-0000-0000-00006A5D0000}"/>
    <cellStyle name="Input 2 8 3" xfId="27700" xr:uid="{00000000-0005-0000-0000-00006B5D0000}"/>
    <cellStyle name="Input 2 8 4" xfId="27701" xr:uid="{00000000-0005-0000-0000-00006C5D0000}"/>
    <cellStyle name="Input 2 9" xfId="27702" xr:uid="{00000000-0005-0000-0000-00006D5D0000}"/>
    <cellStyle name="Input 2 9 2" xfId="27703" xr:uid="{00000000-0005-0000-0000-00006E5D0000}"/>
    <cellStyle name="Input 2 9 3" xfId="27704" xr:uid="{00000000-0005-0000-0000-00006F5D0000}"/>
    <cellStyle name="Input 2 9 4" xfId="27705" xr:uid="{00000000-0005-0000-0000-0000705D0000}"/>
    <cellStyle name="Input 2_FERC versus US GAAP differences - GSE MECO and Nantucket" xfId="3509" xr:uid="{00000000-0005-0000-0000-0000715D0000}"/>
    <cellStyle name="Input 20" xfId="27706" xr:uid="{00000000-0005-0000-0000-0000725D0000}"/>
    <cellStyle name="Input 20 10" xfId="27707" xr:uid="{00000000-0005-0000-0000-0000735D0000}"/>
    <cellStyle name="Input 20 11" xfId="27708" xr:uid="{00000000-0005-0000-0000-0000745D0000}"/>
    <cellStyle name="Input 20 2" xfId="27709" xr:uid="{00000000-0005-0000-0000-0000755D0000}"/>
    <cellStyle name="Input 20 2 2" xfId="27710" xr:uid="{00000000-0005-0000-0000-0000765D0000}"/>
    <cellStyle name="Input 20 2 2 2" xfId="27711" xr:uid="{00000000-0005-0000-0000-0000775D0000}"/>
    <cellStyle name="Input 20 2 2 3" xfId="27712" xr:uid="{00000000-0005-0000-0000-0000785D0000}"/>
    <cellStyle name="Input 20 2 3" xfId="27713" xr:uid="{00000000-0005-0000-0000-0000795D0000}"/>
    <cellStyle name="Input 20 2 3 2" xfId="27714" xr:uid="{00000000-0005-0000-0000-00007A5D0000}"/>
    <cellStyle name="Input 20 2 3 3" xfId="27715" xr:uid="{00000000-0005-0000-0000-00007B5D0000}"/>
    <cellStyle name="Input 20 2 4" xfId="27716" xr:uid="{00000000-0005-0000-0000-00007C5D0000}"/>
    <cellStyle name="Input 20 2 4 2" xfId="27717" xr:uid="{00000000-0005-0000-0000-00007D5D0000}"/>
    <cellStyle name="Input 20 2 4 3" xfId="27718" xr:uid="{00000000-0005-0000-0000-00007E5D0000}"/>
    <cellStyle name="Input 20 2 5" xfId="27719" xr:uid="{00000000-0005-0000-0000-00007F5D0000}"/>
    <cellStyle name="Input 20 2 6" xfId="27720" xr:uid="{00000000-0005-0000-0000-0000805D0000}"/>
    <cellStyle name="Input 20 2 7" xfId="27721" xr:uid="{00000000-0005-0000-0000-0000815D0000}"/>
    <cellStyle name="Input 20 2 8" xfId="27722" xr:uid="{00000000-0005-0000-0000-0000825D0000}"/>
    <cellStyle name="Input 20 3" xfId="27723" xr:uid="{00000000-0005-0000-0000-0000835D0000}"/>
    <cellStyle name="Input 20 3 2" xfId="27724" xr:uid="{00000000-0005-0000-0000-0000845D0000}"/>
    <cellStyle name="Input 20 3 3" xfId="27725" xr:uid="{00000000-0005-0000-0000-0000855D0000}"/>
    <cellStyle name="Input 20 3 4" xfId="27726" xr:uid="{00000000-0005-0000-0000-0000865D0000}"/>
    <cellStyle name="Input 20 4" xfId="27727" xr:uid="{00000000-0005-0000-0000-0000875D0000}"/>
    <cellStyle name="Input 20 4 2" xfId="27728" xr:uid="{00000000-0005-0000-0000-0000885D0000}"/>
    <cellStyle name="Input 20 4 3" xfId="27729" xr:uid="{00000000-0005-0000-0000-0000895D0000}"/>
    <cellStyle name="Input 20 4 4" xfId="27730" xr:uid="{00000000-0005-0000-0000-00008A5D0000}"/>
    <cellStyle name="Input 20 5" xfId="27731" xr:uid="{00000000-0005-0000-0000-00008B5D0000}"/>
    <cellStyle name="Input 20 5 2" xfId="27732" xr:uid="{00000000-0005-0000-0000-00008C5D0000}"/>
    <cellStyle name="Input 20 5 3" xfId="27733" xr:uid="{00000000-0005-0000-0000-00008D5D0000}"/>
    <cellStyle name="Input 20 5 4" xfId="27734" xr:uid="{00000000-0005-0000-0000-00008E5D0000}"/>
    <cellStyle name="Input 20 6" xfId="27735" xr:uid="{00000000-0005-0000-0000-00008F5D0000}"/>
    <cellStyle name="Input 20 6 2" xfId="27736" xr:uid="{00000000-0005-0000-0000-0000905D0000}"/>
    <cellStyle name="Input 20 6 3" xfId="27737" xr:uid="{00000000-0005-0000-0000-0000915D0000}"/>
    <cellStyle name="Input 20 6 4" xfId="27738" xr:uid="{00000000-0005-0000-0000-0000925D0000}"/>
    <cellStyle name="Input 20 7" xfId="27739" xr:uid="{00000000-0005-0000-0000-0000935D0000}"/>
    <cellStyle name="Input 20 7 2" xfId="27740" xr:uid="{00000000-0005-0000-0000-0000945D0000}"/>
    <cellStyle name="Input 20 7 3" xfId="27741" xr:uid="{00000000-0005-0000-0000-0000955D0000}"/>
    <cellStyle name="Input 20 8" xfId="27742" xr:uid="{00000000-0005-0000-0000-0000965D0000}"/>
    <cellStyle name="Input 20 9" xfId="27743" xr:uid="{00000000-0005-0000-0000-0000975D0000}"/>
    <cellStyle name="Input 21" xfId="27744" xr:uid="{00000000-0005-0000-0000-0000985D0000}"/>
    <cellStyle name="Input 21 10" xfId="27745" xr:uid="{00000000-0005-0000-0000-0000995D0000}"/>
    <cellStyle name="Input 21 11" xfId="27746" xr:uid="{00000000-0005-0000-0000-00009A5D0000}"/>
    <cellStyle name="Input 21 2" xfId="27747" xr:uid="{00000000-0005-0000-0000-00009B5D0000}"/>
    <cellStyle name="Input 21 2 2" xfId="27748" xr:uid="{00000000-0005-0000-0000-00009C5D0000}"/>
    <cellStyle name="Input 21 2 2 2" xfId="27749" xr:uid="{00000000-0005-0000-0000-00009D5D0000}"/>
    <cellStyle name="Input 21 2 2 3" xfId="27750" xr:uid="{00000000-0005-0000-0000-00009E5D0000}"/>
    <cellStyle name="Input 21 2 3" xfId="27751" xr:uid="{00000000-0005-0000-0000-00009F5D0000}"/>
    <cellStyle name="Input 21 2 3 2" xfId="27752" xr:uid="{00000000-0005-0000-0000-0000A05D0000}"/>
    <cellStyle name="Input 21 2 3 3" xfId="27753" xr:uid="{00000000-0005-0000-0000-0000A15D0000}"/>
    <cellStyle name="Input 21 2 4" xfId="27754" xr:uid="{00000000-0005-0000-0000-0000A25D0000}"/>
    <cellStyle name="Input 21 2 4 2" xfId="27755" xr:uid="{00000000-0005-0000-0000-0000A35D0000}"/>
    <cellStyle name="Input 21 2 4 3" xfId="27756" xr:uid="{00000000-0005-0000-0000-0000A45D0000}"/>
    <cellStyle name="Input 21 2 5" xfId="27757" xr:uid="{00000000-0005-0000-0000-0000A55D0000}"/>
    <cellStyle name="Input 21 2 6" xfId="27758" xr:uid="{00000000-0005-0000-0000-0000A65D0000}"/>
    <cellStyle name="Input 21 2 7" xfId="27759" xr:uid="{00000000-0005-0000-0000-0000A75D0000}"/>
    <cellStyle name="Input 21 2 8" xfId="27760" xr:uid="{00000000-0005-0000-0000-0000A85D0000}"/>
    <cellStyle name="Input 21 3" xfId="27761" xr:uid="{00000000-0005-0000-0000-0000A95D0000}"/>
    <cellStyle name="Input 21 3 2" xfId="27762" xr:uid="{00000000-0005-0000-0000-0000AA5D0000}"/>
    <cellStyle name="Input 21 3 3" xfId="27763" xr:uid="{00000000-0005-0000-0000-0000AB5D0000}"/>
    <cellStyle name="Input 21 3 4" xfId="27764" xr:uid="{00000000-0005-0000-0000-0000AC5D0000}"/>
    <cellStyle name="Input 21 4" xfId="27765" xr:uid="{00000000-0005-0000-0000-0000AD5D0000}"/>
    <cellStyle name="Input 21 4 2" xfId="27766" xr:uid="{00000000-0005-0000-0000-0000AE5D0000}"/>
    <cellStyle name="Input 21 4 3" xfId="27767" xr:uid="{00000000-0005-0000-0000-0000AF5D0000}"/>
    <cellStyle name="Input 21 4 4" xfId="27768" xr:uid="{00000000-0005-0000-0000-0000B05D0000}"/>
    <cellStyle name="Input 21 5" xfId="27769" xr:uid="{00000000-0005-0000-0000-0000B15D0000}"/>
    <cellStyle name="Input 21 5 2" xfId="27770" xr:uid="{00000000-0005-0000-0000-0000B25D0000}"/>
    <cellStyle name="Input 21 5 3" xfId="27771" xr:uid="{00000000-0005-0000-0000-0000B35D0000}"/>
    <cellStyle name="Input 21 5 4" xfId="27772" xr:uid="{00000000-0005-0000-0000-0000B45D0000}"/>
    <cellStyle name="Input 21 6" xfId="27773" xr:uid="{00000000-0005-0000-0000-0000B55D0000}"/>
    <cellStyle name="Input 21 6 2" xfId="27774" xr:uid="{00000000-0005-0000-0000-0000B65D0000}"/>
    <cellStyle name="Input 21 6 3" xfId="27775" xr:uid="{00000000-0005-0000-0000-0000B75D0000}"/>
    <cellStyle name="Input 21 6 4" xfId="27776" xr:uid="{00000000-0005-0000-0000-0000B85D0000}"/>
    <cellStyle name="Input 21 7" xfId="27777" xr:uid="{00000000-0005-0000-0000-0000B95D0000}"/>
    <cellStyle name="Input 21 7 2" xfId="27778" xr:uid="{00000000-0005-0000-0000-0000BA5D0000}"/>
    <cellStyle name="Input 21 7 3" xfId="27779" xr:uid="{00000000-0005-0000-0000-0000BB5D0000}"/>
    <cellStyle name="Input 21 8" xfId="27780" xr:uid="{00000000-0005-0000-0000-0000BC5D0000}"/>
    <cellStyle name="Input 21 9" xfId="27781" xr:uid="{00000000-0005-0000-0000-0000BD5D0000}"/>
    <cellStyle name="Input 22" xfId="27782" xr:uid="{00000000-0005-0000-0000-0000BE5D0000}"/>
    <cellStyle name="Input 22 10" xfId="27783" xr:uid="{00000000-0005-0000-0000-0000BF5D0000}"/>
    <cellStyle name="Input 22 11" xfId="27784" xr:uid="{00000000-0005-0000-0000-0000C05D0000}"/>
    <cellStyle name="Input 22 2" xfId="27785" xr:uid="{00000000-0005-0000-0000-0000C15D0000}"/>
    <cellStyle name="Input 22 2 2" xfId="27786" xr:uid="{00000000-0005-0000-0000-0000C25D0000}"/>
    <cellStyle name="Input 22 2 2 2" xfId="27787" xr:uid="{00000000-0005-0000-0000-0000C35D0000}"/>
    <cellStyle name="Input 22 2 2 3" xfId="27788" xr:uid="{00000000-0005-0000-0000-0000C45D0000}"/>
    <cellStyle name="Input 22 2 3" xfId="27789" xr:uid="{00000000-0005-0000-0000-0000C55D0000}"/>
    <cellStyle name="Input 22 2 3 2" xfId="27790" xr:uid="{00000000-0005-0000-0000-0000C65D0000}"/>
    <cellStyle name="Input 22 2 3 3" xfId="27791" xr:uid="{00000000-0005-0000-0000-0000C75D0000}"/>
    <cellStyle name="Input 22 2 4" xfId="27792" xr:uid="{00000000-0005-0000-0000-0000C85D0000}"/>
    <cellStyle name="Input 22 2 4 2" xfId="27793" xr:uid="{00000000-0005-0000-0000-0000C95D0000}"/>
    <cellStyle name="Input 22 2 4 3" xfId="27794" xr:uid="{00000000-0005-0000-0000-0000CA5D0000}"/>
    <cellStyle name="Input 22 2 5" xfId="27795" xr:uid="{00000000-0005-0000-0000-0000CB5D0000}"/>
    <cellStyle name="Input 22 2 6" xfId="27796" xr:uid="{00000000-0005-0000-0000-0000CC5D0000}"/>
    <cellStyle name="Input 22 2 7" xfId="27797" xr:uid="{00000000-0005-0000-0000-0000CD5D0000}"/>
    <cellStyle name="Input 22 2 8" xfId="27798" xr:uid="{00000000-0005-0000-0000-0000CE5D0000}"/>
    <cellStyle name="Input 22 3" xfId="27799" xr:uid="{00000000-0005-0000-0000-0000CF5D0000}"/>
    <cellStyle name="Input 22 3 2" xfId="27800" xr:uid="{00000000-0005-0000-0000-0000D05D0000}"/>
    <cellStyle name="Input 22 3 3" xfId="27801" xr:uid="{00000000-0005-0000-0000-0000D15D0000}"/>
    <cellStyle name="Input 22 3 4" xfId="27802" xr:uid="{00000000-0005-0000-0000-0000D25D0000}"/>
    <cellStyle name="Input 22 4" xfId="27803" xr:uid="{00000000-0005-0000-0000-0000D35D0000}"/>
    <cellStyle name="Input 22 4 2" xfId="27804" xr:uid="{00000000-0005-0000-0000-0000D45D0000}"/>
    <cellStyle name="Input 22 4 3" xfId="27805" xr:uid="{00000000-0005-0000-0000-0000D55D0000}"/>
    <cellStyle name="Input 22 4 4" xfId="27806" xr:uid="{00000000-0005-0000-0000-0000D65D0000}"/>
    <cellStyle name="Input 22 5" xfId="27807" xr:uid="{00000000-0005-0000-0000-0000D75D0000}"/>
    <cellStyle name="Input 22 5 2" xfId="27808" xr:uid="{00000000-0005-0000-0000-0000D85D0000}"/>
    <cellStyle name="Input 22 5 3" xfId="27809" xr:uid="{00000000-0005-0000-0000-0000D95D0000}"/>
    <cellStyle name="Input 22 5 4" xfId="27810" xr:uid="{00000000-0005-0000-0000-0000DA5D0000}"/>
    <cellStyle name="Input 22 6" xfId="27811" xr:uid="{00000000-0005-0000-0000-0000DB5D0000}"/>
    <cellStyle name="Input 22 6 2" xfId="27812" xr:uid="{00000000-0005-0000-0000-0000DC5D0000}"/>
    <cellStyle name="Input 22 6 3" xfId="27813" xr:uid="{00000000-0005-0000-0000-0000DD5D0000}"/>
    <cellStyle name="Input 22 6 4" xfId="27814" xr:uid="{00000000-0005-0000-0000-0000DE5D0000}"/>
    <cellStyle name="Input 22 7" xfId="27815" xr:uid="{00000000-0005-0000-0000-0000DF5D0000}"/>
    <cellStyle name="Input 22 7 2" xfId="27816" xr:uid="{00000000-0005-0000-0000-0000E05D0000}"/>
    <cellStyle name="Input 22 7 3" xfId="27817" xr:uid="{00000000-0005-0000-0000-0000E15D0000}"/>
    <cellStyle name="Input 22 8" xfId="27818" xr:uid="{00000000-0005-0000-0000-0000E25D0000}"/>
    <cellStyle name="Input 22 9" xfId="27819" xr:uid="{00000000-0005-0000-0000-0000E35D0000}"/>
    <cellStyle name="Input 23" xfId="27820" xr:uid="{00000000-0005-0000-0000-0000E45D0000}"/>
    <cellStyle name="Input 23 10" xfId="27821" xr:uid="{00000000-0005-0000-0000-0000E55D0000}"/>
    <cellStyle name="Input 23 11" xfId="27822" xr:uid="{00000000-0005-0000-0000-0000E65D0000}"/>
    <cellStyle name="Input 23 2" xfId="27823" xr:uid="{00000000-0005-0000-0000-0000E75D0000}"/>
    <cellStyle name="Input 23 2 2" xfId="27824" xr:uid="{00000000-0005-0000-0000-0000E85D0000}"/>
    <cellStyle name="Input 23 2 2 2" xfId="27825" xr:uid="{00000000-0005-0000-0000-0000E95D0000}"/>
    <cellStyle name="Input 23 2 2 3" xfId="27826" xr:uid="{00000000-0005-0000-0000-0000EA5D0000}"/>
    <cellStyle name="Input 23 2 3" xfId="27827" xr:uid="{00000000-0005-0000-0000-0000EB5D0000}"/>
    <cellStyle name="Input 23 2 3 2" xfId="27828" xr:uid="{00000000-0005-0000-0000-0000EC5D0000}"/>
    <cellStyle name="Input 23 2 3 3" xfId="27829" xr:uid="{00000000-0005-0000-0000-0000ED5D0000}"/>
    <cellStyle name="Input 23 2 4" xfId="27830" xr:uid="{00000000-0005-0000-0000-0000EE5D0000}"/>
    <cellStyle name="Input 23 2 4 2" xfId="27831" xr:uid="{00000000-0005-0000-0000-0000EF5D0000}"/>
    <cellStyle name="Input 23 2 4 3" xfId="27832" xr:uid="{00000000-0005-0000-0000-0000F05D0000}"/>
    <cellStyle name="Input 23 2 5" xfId="27833" xr:uid="{00000000-0005-0000-0000-0000F15D0000}"/>
    <cellStyle name="Input 23 2 6" xfId="27834" xr:uid="{00000000-0005-0000-0000-0000F25D0000}"/>
    <cellStyle name="Input 23 2 7" xfId="27835" xr:uid="{00000000-0005-0000-0000-0000F35D0000}"/>
    <cellStyle name="Input 23 2 8" xfId="27836" xr:uid="{00000000-0005-0000-0000-0000F45D0000}"/>
    <cellStyle name="Input 23 3" xfId="27837" xr:uid="{00000000-0005-0000-0000-0000F55D0000}"/>
    <cellStyle name="Input 23 3 2" xfId="27838" xr:uid="{00000000-0005-0000-0000-0000F65D0000}"/>
    <cellStyle name="Input 23 3 3" xfId="27839" xr:uid="{00000000-0005-0000-0000-0000F75D0000}"/>
    <cellStyle name="Input 23 3 4" xfId="27840" xr:uid="{00000000-0005-0000-0000-0000F85D0000}"/>
    <cellStyle name="Input 23 4" xfId="27841" xr:uid="{00000000-0005-0000-0000-0000F95D0000}"/>
    <cellStyle name="Input 23 4 2" xfId="27842" xr:uid="{00000000-0005-0000-0000-0000FA5D0000}"/>
    <cellStyle name="Input 23 4 3" xfId="27843" xr:uid="{00000000-0005-0000-0000-0000FB5D0000}"/>
    <cellStyle name="Input 23 4 4" xfId="27844" xr:uid="{00000000-0005-0000-0000-0000FC5D0000}"/>
    <cellStyle name="Input 23 5" xfId="27845" xr:uid="{00000000-0005-0000-0000-0000FD5D0000}"/>
    <cellStyle name="Input 23 5 2" xfId="27846" xr:uid="{00000000-0005-0000-0000-0000FE5D0000}"/>
    <cellStyle name="Input 23 5 3" xfId="27847" xr:uid="{00000000-0005-0000-0000-0000FF5D0000}"/>
    <cellStyle name="Input 23 5 4" xfId="27848" xr:uid="{00000000-0005-0000-0000-0000005E0000}"/>
    <cellStyle name="Input 23 6" xfId="27849" xr:uid="{00000000-0005-0000-0000-0000015E0000}"/>
    <cellStyle name="Input 23 6 2" xfId="27850" xr:uid="{00000000-0005-0000-0000-0000025E0000}"/>
    <cellStyle name="Input 23 6 3" xfId="27851" xr:uid="{00000000-0005-0000-0000-0000035E0000}"/>
    <cellStyle name="Input 23 6 4" xfId="27852" xr:uid="{00000000-0005-0000-0000-0000045E0000}"/>
    <cellStyle name="Input 23 7" xfId="27853" xr:uid="{00000000-0005-0000-0000-0000055E0000}"/>
    <cellStyle name="Input 23 7 2" xfId="27854" xr:uid="{00000000-0005-0000-0000-0000065E0000}"/>
    <cellStyle name="Input 23 7 3" xfId="27855" xr:uid="{00000000-0005-0000-0000-0000075E0000}"/>
    <cellStyle name="Input 23 8" xfId="27856" xr:uid="{00000000-0005-0000-0000-0000085E0000}"/>
    <cellStyle name="Input 23 9" xfId="27857" xr:uid="{00000000-0005-0000-0000-0000095E0000}"/>
    <cellStyle name="Input 24" xfId="27858" xr:uid="{00000000-0005-0000-0000-00000A5E0000}"/>
    <cellStyle name="Input 24 10" xfId="27859" xr:uid="{00000000-0005-0000-0000-00000B5E0000}"/>
    <cellStyle name="Input 24 11" xfId="27860" xr:uid="{00000000-0005-0000-0000-00000C5E0000}"/>
    <cellStyle name="Input 24 2" xfId="27861" xr:uid="{00000000-0005-0000-0000-00000D5E0000}"/>
    <cellStyle name="Input 24 2 2" xfId="27862" xr:uid="{00000000-0005-0000-0000-00000E5E0000}"/>
    <cellStyle name="Input 24 2 2 2" xfId="27863" xr:uid="{00000000-0005-0000-0000-00000F5E0000}"/>
    <cellStyle name="Input 24 2 2 3" xfId="27864" xr:uid="{00000000-0005-0000-0000-0000105E0000}"/>
    <cellStyle name="Input 24 2 3" xfId="27865" xr:uid="{00000000-0005-0000-0000-0000115E0000}"/>
    <cellStyle name="Input 24 2 3 2" xfId="27866" xr:uid="{00000000-0005-0000-0000-0000125E0000}"/>
    <cellStyle name="Input 24 2 3 3" xfId="27867" xr:uid="{00000000-0005-0000-0000-0000135E0000}"/>
    <cellStyle name="Input 24 2 4" xfId="27868" xr:uid="{00000000-0005-0000-0000-0000145E0000}"/>
    <cellStyle name="Input 24 2 4 2" xfId="27869" xr:uid="{00000000-0005-0000-0000-0000155E0000}"/>
    <cellStyle name="Input 24 2 4 3" xfId="27870" xr:uid="{00000000-0005-0000-0000-0000165E0000}"/>
    <cellStyle name="Input 24 2 5" xfId="27871" xr:uid="{00000000-0005-0000-0000-0000175E0000}"/>
    <cellStyle name="Input 24 2 6" xfId="27872" xr:uid="{00000000-0005-0000-0000-0000185E0000}"/>
    <cellStyle name="Input 24 2 7" xfId="27873" xr:uid="{00000000-0005-0000-0000-0000195E0000}"/>
    <cellStyle name="Input 24 2 8" xfId="27874" xr:uid="{00000000-0005-0000-0000-00001A5E0000}"/>
    <cellStyle name="Input 24 3" xfId="27875" xr:uid="{00000000-0005-0000-0000-00001B5E0000}"/>
    <cellStyle name="Input 24 3 2" xfId="27876" xr:uid="{00000000-0005-0000-0000-00001C5E0000}"/>
    <cellStyle name="Input 24 3 3" xfId="27877" xr:uid="{00000000-0005-0000-0000-00001D5E0000}"/>
    <cellStyle name="Input 24 3 4" xfId="27878" xr:uid="{00000000-0005-0000-0000-00001E5E0000}"/>
    <cellStyle name="Input 24 4" xfId="27879" xr:uid="{00000000-0005-0000-0000-00001F5E0000}"/>
    <cellStyle name="Input 24 4 2" xfId="27880" xr:uid="{00000000-0005-0000-0000-0000205E0000}"/>
    <cellStyle name="Input 24 4 3" xfId="27881" xr:uid="{00000000-0005-0000-0000-0000215E0000}"/>
    <cellStyle name="Input 24 4 4" xfId="27882" xr:uid="{00000000-0005-0000-0000-0000225E0000}"/>
    <cellStyle name="Input 24 5" xfId="27883" xr:uid="{00000000-0005-0000-0000-0000235E0000}"/>
    <cellStyle name="Input 24 5 2" xfId="27884" xr:uid="{00000000-0005-0000-0000-0000245E0000}"/>
    <cellStyle name="Input 24 5 3" xfId="27885" xr:uid="{00000000-0005-0000-0000-0000255E0000}"/>
    <cellStyle name="Input 24 5 4" xfId="27886" xr:uid="{00000000-0005-0000-0000-0000265E0000}"/>
    <cellStyle name="Input 24 6" xfId="27887" xr:uid="{00000000-0005-0000-0000-0000275E0000}"/>
    <cellStyle name="Input 24 6 2" xfId="27888" xr:uid="{00000000-0005-0000-0000-0000285E0000}"/>
    <cellStyle name="Input 24 6 3" xfId="27889" xr:uid="{00000000-0005-0000-0000-0000295E0000}"/>
    <cellStyle name="Input 24 6 4" xfId="27890" xr:uid="{00000000-0005-0000-0000-00002A5E0000}"/>
    <cellStyle name="Input 24 7" xfId="27891" xr:uid="{00000000-0005-0000-0000-00002B5E0000}"/>
    <cellStyle name="Input 24 7 2" xfId="27892" xr:uid="{00000000-0005-0000-0000-00002C5E0000}"/>
    <cellStyle name="Input 24 7 3" xfId="27893" xr:uid="{00000000-0005-0000-0000-00002D5E0000}"/>
    <cellStyle name="Input 24 8" xfId="27894" xr:uid="{00000000-0005-0000-0000-00002E5E0000}"/>
    <cellStyle name="Input 24 9" xfId="27895" xr:uid="{00000000-0005-0000-0000-00002F5E0000}"/>
    <cellStyle name="Input 25" xfId="27896" xr:uid="{00000000-0005-0000-0000-0000305E0000}"/>
    <cellStyle name="Input 25 10" xfId="27897" xr:uid="{00000000-0005-0000-0000-0000315E0000}"/>
    <cellStyle name="Input 25 11" xfId="27898" xr:uid="{00000000-0005-0000-0000-0000325E0000}"/>
    <cellStyle name="Input 25 2" xfId="27899" xr:uid="{00000000-0005-0000-0000-0000335E0000}"/>
    <cellStyle name="Input 25 2 2" xfId="27900" xr:uid="{00000000-0005-0000-0000-0000345E0000}"/>
    <cellStyle name="Input 25 2 2 2" xfId="27901" xr:uid="{00000000-0005-0000-0000-0000355E0000}"/>
    <cellStyle name="Input 25 2 2 3" xfId="27902" xr:uid="{00000000-0005-0000-0000-0000365E0000}"/>
    <cellStyle name="Input 25 2 3" xfId="27903" xr:uid="{00000000-0005-0000-0000-0000375E0000}"/>
    <cellStyle name="Input 25 2 4" xfId="27904" xr:uid="{00000000-0005-0000-0000-0000385E0000}"/>
    <cellStyle name="Input 25 2 5" xfId="27905" xr:uid="{00000000-0005-0000-0000-0000395E0000}"/>
    <cellStyle name="Input 25 2 6" xfId="27906" xr:uid="{00000000-0005-0000-0000-00003A5E0000}"/>
    <cellStyle name="Input 25 3" xfId="27907" xr:uid="{00000000-0005-0000-0000-00003B5E0000}"/>
    <cellStyle name="Input 25 3 2" xfId="27908" xr:uid="{00000000-0005-0000-0000-00003C5E0000}"/>
    <cellStyle name="Input 25 3 3" xfId="27909" xr:uid="{00000000-0005-0000-0000-00003D5E0000}"/>
    <cellStyle name="Input 25 3 4" xfId="27910" xr:uid="{00000000-0005-0000-0000-00003E5E0000}"/>
    <cellStyle name="Input 25 4" xfId="27911" xr:uid="{00000000-0005-0000-0000-00003F5E0000}"/>
    <cellStyle name="Input 25 4 2" xfId="27912" xr:uid="{00000000-0005-0000-0000-0000405E0000}"/>
    <cellStyle name="Input 25 4 3" xfId="27913" xr:uid="{00000000-0005-0000-0000-0000415E0000}"/>
    <cellStyle name="Input 25 5" xfId="27914" xr:uid="{00000000-0005-0000-0000-0000425E0000}"/>
    <cellStyle name="Input 25 5 2" xfId="27915" xr:uid="{00000000-0005-0000-0000-0000435E0000}"/>
    <cellStyle name="Input 25 5 3" xfId="27916" xr:uid="{00000000-0005-0000-0000-0000445E0000}"/>
    <cellStyle name="Input 25 6" xfId="27917" xr:uid="{00000000-0005-0000-0000-0000455E0000}"/>
    <cellStyle name="Input 25 6 2" xfId="27918" xr:uid="{00000000-0005-0000-0000-0000465E0000}"/>
    <cellStyle name="Input 25 6 3" xfId="27919" xr:uid="{00000000-0005-0000-0000-0000475E0000}"/>
    <cellStyle name="Input 25 7" xfId="27920" xr:uid="{00000000-0005-0000-0000-0000485E0000}"/>
    <cellStyle name="Input 25 7 2" xfId="27921" xr:uid="{00000000-0005-0000-0000-0000495E0000}"/>
    <cellStyle name="Input 25 7 3" xfId="27922" xr:uid="{00000000-0005-0000-0000-00004A5E0000}"/>
    <cellStyle name="Input 25 8" xfId="27923" xr:uid="{00000000-0005-0000-0000-00004B5E0000}"/>
    <cellStyle name="Input 25 8 2" xfId="27924" xr:uid="{00000000-0005-0000-0000-00004C5E0000}"/>
    <cellStyle name="Input 25 8 3" xfId="27925" xr:uid="{00000000-0005-0000-0000-00004D5E0000}"/>
    <cellStyle name="Input 25 9" xfId="27926" xr:uid="{00000000-0005-0000-0000-00004E5E0000}"/>
    <cellStyle name="Input 26" xfId="27927" xr:uid="{00000000-0005-0000-0000-00004F5E0000}"/>
    <cellStyle name="Input 26 10" xfId="27928" xr:uid="{00000000-0005-0000-0000-0000505E0000}"/>
    <cellStyle name="Input 26 11" xfId="27929" xr:uid="{00000000-0005-0000-0000-0000515E0000}"/>
    <cellStyle name="Input 26 2" xfId="27930" xr:uid="{00000000-0005-0000-0000-0000525E0000}"/>
    <cellStyle name="Input 26 2 2" xfId="27931" xr:uid="{00000000-0005-0000-0000-0000535E0000}"/>
    <cellStyle name="Input 26 2 2 2" xfId="27932" xr:uid="{00000000-0005-0000-0000-0000545E0000}"/>
    <cellStyle name="Input 26 2 2 3" xfId="27933" xr:uid="{00000000-0005-0000-0000-0000555E0000}"/>
    <cellStyle name="Input 26 2 3" xfId="27934" xr:uid="{00000000-0005-0000-0000-0000565E0000}"/>
    <cellStyle name="Input 26 2 4" xfId="27935" xr:uid="{00000000-0005-0000-0000-0000575E0000}"/>
    <cellStyle name="Input 26 2 5" xfId="27936" xr:uid="{00000000-0005-0000-0000-0000585E0000}"/>
    <cellStyle name="Input 26 2 6" xfId="27937" xr:uid="{00000000-0005-0000-0000-0000595E0000}"/>
    <cellStyle name="Input 26 3" xfId="27938" xr:uid="{00000000-0005-0000-0000-00005A5E0000}"/>
    <cellStyle name="Input 26 3 2" xfId="27939" xr:uid="{00000000-0005-0000-0000-00005B5E0000}"/>
    <cellStyle name="Input 26 3 3" xfId="27940" xr:uid="{00000000-0005-0000-0000-00005C5E0000}"/>
    <cellStyle name="Input 26 3 4" xfId="27941" xr:uid="{00000000-0005-0000-0000-00005D5E0000}"/>
    <cellStyle name="Input 26 4" xfId="27942" xr:uid="{00000000-0005-0000-0000-00005E5E0000}"/>
    <cellStyle name="Input 26 4 2" xfId="27943" xr:uid="{00000000-0005-0000-0000-00005F5E0000}"/>
    <cellStyle name="Input 26 4 3" xfId="27944" xr:uid="{00000000-0005-0000-0000-0000605E0000}"/>
    <cellStyle name="Input 26 5" xfId="27945" xr:uid="{00000000-0005-0000-0000-0000615E0000}"/>
    <cellStyle name="Input 26 5 2" xfId="27946" xr:uid="{00000000-0005-0000-0000-0000625E0000}"/>
    <cellStyle name="Input 26 5 3" xfId="27947" xr:uid="{00000000-0005-0000-0000-0000635E0000}"/>
    <cellStyle name="Input 26 6" xfId="27948" xr:uid="{00000000-0005-0000-0000-0000645E0000}"/>
    <cellStyle name="Input 26 6 2" xfId="27949" xr:uid="{00000000-0005-0000-0000-0000655E0000}"/>
    <cellStyle name="Input 26 6 3" xfId="27950" xr:uid="{00000000-0005-0000-0000-0000665E0000}"/>
    <cellStyle name="Input 26 7" xfId="27951" xr:uid="{00000000-0005-0000-0000-0000675E0000}"/>
    <cellStyle name="Input 26 7 2" xfId="27952" xr:uid="{00000000-0005-0000-0000-0000685E0000}"/>
    <cellStyle name="Input 26 7 3" xfId="27953" xr:uid="{00000000-0005-0000-0000-0000695E0000}"/>
    <cellStyle name="Input 26 8" xfId="27954" xr:uid="{00000000-0005-0000-0000-00006A5E0000}"/>
    <cellStyle name="Input 26 8 2" xfId="27955" xr:uid="{00000000-0005-0000-0000-00006B5E0000}"/>
    <cellStyle name="Input 26 8 3" xfId="27956" xr:uid="{00000000-0005-0000-0000-00006C5E0000}"/>
    <cellStyle name="Input 26 9" xfId="27957" xr:uid="{00000000-0005-0000-0000-00006D5E0000}"/>
    <cellStyle name="Input 27" xfId="27958" xr:uid="{00000000-0005-0000-0000-00006E5E0000}"/>
    <cellStyle name="Input 27 2" xfId="27959" xr:uid="{00000000-0005-0000-0000-00006F5E0000}"/>
    <cellStyle name="Input 27 2 2" xfId="27960" xr:uid="{00000000-0005-0000-0000-0000705E0000}"/>
    <cellStyle name="Input 27 2 2 2" xfId="27961" xr:uid="{00000000-0005-0000-0000-0000715E0000}"/>
    <cellStyle name="Input 27 2 2 3" xfId="27962" xr:uid="{00000000-0005-0000-0000-0000725E0000}"/>
    <cellStyle name="Input 27 2 3" xfId="27963" xr:uid="{00000000-0005-0000-0000-0000735E0000}"/>
    <cellStyle name="Input 27 2 4" xfId="27964" xr:uid="{00000000-0005-0000-0000-0000745E0000}"/>
    <cellStyle name="Input 27 3" xfId="27965" xr:uid="{00000000-0005-0000-0000-0000755E0000}"/>
    <cellStyle name="Input 27 3 2" xfId="27966" xr:uid="{00000000-0005-0000-0000-0000765E0000}"/>
    <cellStyle name="Input 27 3 3" xfId="27967" xr:uid="{00000000-0005-0000-0000-0000775E0000}"/>
    <cellStyle name="Input 27 3 4" xfId="27968" xr:uid="{00000000-0005-0000-0000-0000785E0000}"/>
    <cellStyle name="Input 27 4" xfId="27969" xr:uid="{00000000-0005-0000-0000-0000795E0000}"/>
    <cellStyle name="Input 27 4 2" xfId="27970" xr:uid="{00000000-0005-0000-0000-00007A5E0000}"/>
    <cellStyle name="Input 27 4 3" xfId="27971" xr:uid="{00000000-0005-0000-0000-00007B5E0000}"/>
    <cellStyle name="Input 27 4 4" xfId="27972" xr:uid="{00000000-0005-0000-0000-00007C5E0000}"/>
    <cellStyle name="Input 27 5" xfId="27973" xr:uid="{00000000-0005-0000-0000-00007D5E0000}"/>
    <cellStyle name="Input 27 5 2" xfId="27974" xr:uid="{00000000-0005-0000-0000-00007E5E0000}"/>
    <cellStyle name="Input 27 5 3" xfId="27975" xr:uid="{00000000-0005-0000-0000-00007F5E0000}"/>
    <cellStyle name="Input 27 6" xfId="27976" xr:uid="{00000000-0005-0000-0000-0000805E0000}"/>
    <cellStyle name="Input 27 6 2" xfId="27977" xr:uid="{00000000-0005-0000-0000-0000815E0000}"/>
    <cellStyle name="Input 27 6 3" xfId="27978" xr:uid="{00000000-0005-0000-0000-0000825E0000}"/>
    <cellStyle name="Input 27 7" xfId="27979" xr:uid="{00000000-0005-0000-0000-0000835E0000}"/>
    <cellStyle name="Input 27 8" xfId="27980" xr:uid="{00000000-0005-0000-0000-0000845E0000}"/>
    <cellStyle name="Input 27 9" xfId="27981" xr:uid="{00000000-0005-0000-0000-0000855E0000}"/>
    <cellStyle name="Input 28" xfId="27982" xr:uid="{00000000-0005-0000-0000-0000865E0000}"/>
    <cellStyle name="Input 28 2" xfId="27983" xr:uid="{00000000-0005-0000-0000-0000875E0000}"/>
    <cellStyle name="Input 28 2 2" xfId="27984" xr:uid="{00000000-0005-0000-0000-0000885E0000}"/>
    <cellStyle name="Input 28 2 3" xfId="27985" xr:uid="{00000000-0005-0000-0000-0000895E0000}"/>
    <cellStyle name="Input 28 2 4" xfId="27986" xr:uid="{00000000-0005-0000-0000-00008A5E0000}"/>
    <cellStyle name="Input 28 3" xfId="27987" xr:uid="{00000000-0005-0000-0000-00008B5E0000}"/>
    <cellStyle name="Input 28 3 2" xfId="27988" xr:uid="{00000000-0005-0000-0000-00008C5E0000}"/>
    <cellStyle name="Input 28 3 3" xfId="27989" xr:uid="{00000000-0005-0000-0000-00008D5E0000}"/>
    <cellStyle name="Input 28 3 4" xfId="27990" xr:uid="{00000000-0005-0000-0000-00008E5E0000}"/>
    <cellStyle name="Input 28 4" xfId="27991" xr:uid="{00000000-0005-0000-0000-00008F5E0000}"/>
    <cellStyle name="Input 28 4 2" xfId="27992" xr:uid="{00000000-0005-0000-0000-0000905E0000}"/>
    <cellStyle name="Input 28 4 3" xfId="27993" xr:uid="{00000000-0005-0000-0000-0000915E0000}"/>
    <cellStyle name="Input 28 5" xfId="27994" xr:uid="{00000000-0005-0000-0000-0000925E0000}"/>
    <cellStyle name="Input 28 5 2" xfId="27995" xr:uid="{00000000-0005-0000-0000-0000935E0000}"/>
    <cellStyle name="Input 28 5 3" xfId="27996" xr:uid="{00000000-0005-0000-0000-0000945E0000}"/>
    <cellStyle name="Input 28 6" xfId="27997" xr:uid="{00000000-0005-0000-0000-0000955E0000}"/>
    <cellStyle name="Input 28 6 2" xfId="27998" xr:uid="{00000000-0005-0000-0000-0000965E0000}"/>
    <cellStyle name="Input 28 6 3" xfId="27999" xr:uid="{00000000-0005-0000-0000-0000975E0000}"/>
    <cellStyle name="Input 28 7" xfId="28000" xr:uid="{00000000-0005-0000-0000-0000985E0000}"/>
    <cellStyle name="Input 28 8" xfId="28001" xr:uid="{00000000-0005-0000-0000-0000995E0000}"/>
    <cellStyle name="Input 28 9" xfId="28002" xr:uid="{00000000-0005-0000-0000-00009A5E0000}"/>
    <cellStyle name="Input 29" xfId="28003" xr:uid="{00000000-0005-0000-0000-00009B5E0000}"/>
    <cellStyle name="Input 29 2" xfId="28004" xr:uid="{00000000-0005-0000-0000-00009C5E0000}"/>
    <cellStyle name="Input 29 2 2" xfId="28005" xr:uid="{00000000-0005-0000-0000-00009D5E0000}"/>
    <cellStyle name="Input 29 2 3" xfId="28006" xr:uid="{00000000-0005-0000-0000-00009E5E0000}"/>
    <cellStyle name="Input 29 3" xfId="28007" xr:uid="{00000000-0005-0000-0000-00009F5E0000}"/>
    <cellStyle name="Input 29 3 2" xfId="28008" xr:uid="{00000000-0005-0000-0000-0000A05E0000}"/>
    <cellStyle name="Input 29 3 3" xfId="28009" xr:uid="{00000000-0005-0000-0000-0000A15E0000}"/>
    <cellStyle name="Input 29 4" xfId="28010" xr:uid="{00000000-0005-0000-0000-0000A25E0000}"/>
    <cellStyle name="Input 29 4 2" xfId="28011" xr:uid="{00000000-0005-0000-0000-0000A35E0000}"/>
    <cellStyle name="Input 29 4 3" xfId="28012" xr:uid="{00000000-0005-0000-0000-0000A45E0000}"/>
    <cellStyle name="Input 29 5" xfId="28013" xr:uid="{00000000-0005-0000-0000-0000A55E0000}"/>
    <cellStyle name="Input 29 6" xfId="28014" xr:uid="{00000000-0005-0000-0000-0000A65E0000}"/>
    <cellStyle name="Input 29 7" xfId="28015" xr:uid="{00000000-0005-0000-0000-0000A75E0000}"/>
    <cellStyle name="Input 29 8" xfId="28016" xr:uid="{00000000-0005-0000-0000-0000A85E0000}"/>
    <cellStyle name="Input 29 9" xfId="28017" xr:uid="{00000000-0005-0000-0000-0000A95E0000}"/>
    <cellStyle name="Input 3" xfId="3510" xr:uid="{00000000-0005-0000-0000-0000AA5E0000}"/>
    <cellStyle name="Input 3 10" xfId="28018" xr:uid="{00000000-0005-0000-0000-0000AB5E0000}"/>
    <cellStyle name="Input 3 11" xfId="28019" xr:uid="{00000000-0005-0000-0000-0000AC5E0000}"/>
    <cellStyle name="Input 3 2" xfId="3511" xr:uid="{00000000-0005-0000-0000-0000AD5E0000}"/>
    <cellStyle name="Input 3 2 10" xfId="28020" xr:uid="{00000000-0005-0000-0000-0000AE5E0000}"/>
    <cellStyle name="Input 3 2 10 2" xfId="28021" xr:uid="{00000000-0005-0000-0000-0000AF5E0000}"/>
    <cellStyle name="Input 3 2 10 2 2" xfId="28022" xr:uid="{00000000-0005-0000-0000-0000B05E0000}"/>
    <cellStyle name="Input 3 2 10 2 3" xfId="28023" xr:uid="{00000000-0005-0000-0000-0000B15E0000}"/>
    <cellStyle name="Input 3 2 10 3" xfId="28024" xr:uid="{00000000-0005-0000-0000-0000B25E0000}"/>
    <cellStyle name="Input 3 2 10 3 2" xfId="28025" xr:uid="{00000000-0005-0000-0000-0000B35E0000}"/>
    <cellStyle name="Input 3 2 10 3 3" xfId="28026" xr:uid="{00000000-0005-0000-0000-0000B45E0000}"/>
    <cellStyle name="Input 3 2 10 4" xfId="28027" xr:uid="{00000000-0005-0000-0000-0000B55E0000}"/>
    <cellStyle name="Input 3 2 10 4 2" xfId="28028" xr:uid="{00000000-0005-0000-0000-0000B65E0000}"/>
    <cellStyle name="Input 3 2 10 4 3" xfId="28029" xr:uid="{00000000-0005-0000-0000-0000B75E0000}"/>
    <cellStyle name="Input 3 2 10 5" xfId="28030" xr:uid="{00000000-0005-0000-0000-0000B85E0000}"/>
    <cellStyle name="Input 3 2 10 5 2" xfId="28031" xr:uid="{00000000-0005-0000-0000-0000B95E0000}"/>
    <cellStyle name="Input 3 2 10 5 3" xfId="28032" xr:uid="{00000000-0005-0000-0000-0000BA5E0000}"/>
    <cellStyle name="Input 3 2 10 6" xfId="28033" xr:uid="{00000000-0005-0000-0000-0000BB5E0000}"/>
    <cellStyle name="Input 3 2 10 7" xfId="28034" xr:uid="{00000000-0005-0000-0000-0000BC5E0000}"/>
    <cellStyle name="Input 3 2 11" xfId="28035" xr:uid="{00000000-0005-0000-0000-0000BD5E0000}"/>
    <cellStyle name="Input 3 2 11 2" xfId="28036" xr:uid="{00000000-0005-0000-0000-0000BE5E0000}"/>
    <cellStyle name="Input 3 2 11 2 2" xfId="28037" xr:uid="{00000000-0005-0000-0000-0000BF5E0000}"/>
    <cellStyle name="Input 3 2 11 2 3" xfId="28038" xr:uid="{00000000-0005-0000-0000-0000C05E0000}"/>
    <cellStyle name="Input 3 2 11 3" xfId="28039" xr:uid="{00000000-0005-0000-0000-0000C15E0000}"/>
    <cellStyle name="Input 3 2 11 3 2" xfId="28040" xr:uid="{00000000-0005-0000-0000-0000C25E0000}"/>
    <cellStyle name="Input 3 2 11 3 3" xfId="28041" xr:uid="{00000000-0005-0000-0000-0000C35E0000}"/>
    <cellStyle name="Input 3 2 11 4" xfId="28042" xr:uid="{00000000-0005-0000-0000-0000C45E0000}"/>
    <cellStyle name="Input 3 2 11 4 2" xfId="28043" xr:uid="{00000000-0005-0000-0000-0000C55E0000}"/>
    <cellStyle name="Input 3 2 11 4 3" xfId="28044" xr:uid="{00000000-0005-0000-0000-0000C65E0000}"/>
    <cellStyle name="Input 3 2 11 5" xfId="28045" xr:uid="{00000000-0005-0000-0000-0000C75E0000}"/>
    <cellStyle name="Input 3 2 11 5 2" xfId="28046" xr:uid="{00000000-0005-0000-0000-0000C85E0000}"/>
    <cellStyle name="Input 3 2 11 5 3" xfId="28047" xr:uid="{00000000-0005-0000-0000-0000C95E0000}"/>
    <cellStyle name="Input 3 2 11 6" xfId="28048" xr:uid="{00000000-0005-0000-0000-0000CA5E0000}"/>
    <cellStyle name="Input 3 2 11 7" xfId="28049" xr:uid="{00000000-0005-0000-0000-0000CB5E0000}"/>
    <cellStyle name="Input 3 2 12" xfId="28050" xr:uid="{00000000-0005-0000-0000-0000CC5E0000}"/>
    <cellStyle name="Input 3 2 12 2" xfId="28051" xr:uid="{00000000-0005-0000-0000-0000CD5E0000}"/>
    <cellStyle name="Input 3 2 12 2 2" xfId="28052" xr:uid="{00000000-0005-0000-0000-0000CE5E0000}"/>
    <cellStyle name="Input 3 2 12 2 3" xfId="28053" xr:uid="{00000000-0005-0000-0000-0000CF5E0000}"/>
    <cellStyle name="Input 3 2 12 3" xfId="28054" xr:uid="{00000000-0005-0000-0000-0000D05E0000}"/>
    <cellStyle name="Input 3 2 12 3 2" xfId="28055" xr:uid="{00000000-0005-0000-0000-0000D15E0000}"/>
    <cellStyle name="Input 3 2 12 3 3" xfId="28056" xr:uid="{00000000-0005-0000-0000-0000D25E0000}"/>
    <cellStyle name="Input 3 2 12 4" xfId="28057" xr:uid="{00000000-0005-0000-0000-0000D35E0000}"/>
    <cellStyle name="Input 3 2 12 4 2" xfId="28058" xr:uid="{00000000-0005-0000-0000-0000D45E0000}"/>
    <cellStyle name="Input 3 2 12 4 3" xfId="28059" xr:uid="{00000000-0005-0000-0000-0000D55E0000}"/>
    <cellStyle name="Input 3 2 12 5" xfId="28060" xr:uid="{00000000-0005-0000-0000-0000D65E0000}"/>
    <cellStyle name="Input 3 2 12 5 2" xfId="28061" xr:uid="{00000000-0005-0000-0000-0000D75E0000}"/>
    <cellStyle name="Input 3 2 12 5 3" xfId="28062" xr:uid="{00000000-0005-0000-0000-0000D85E0000}"/>
    <cellStyle name="Input 3 2 12 6" xfId="28063" xr:uid="{00000000-0005-0000-0000-0000D95E0000}"/>
    <cellStyle name="Input 3 2 12 7" xfId="28064" xr:uid="{00000000-0005-0000-0000-0000DA5E0000}"/>
    <cellStyle name="Input 3 2 13" xfId="28065" xr:uid="{00000000-0005-0000-0000-0000DB5E0000}"/>
    <cellStyle name="Input 3 2 13 2" xfId="28066" xr:uid="{00000000-0005-0000-0000-0000DC5E0000}"/>
    <cellStyle name="Input 3 2 13 2 2" xfId="28067" xr:uid="{00000000-0005-0000-0000-0000DD5E0000}"/>
    <cellStyle name="Input 3 2 13 2 3" xfId="28068" xr:uid="{00000000-0005-0000-0000-0000DE5E0000}"/>
    <cellStyle name="Input 3 2 13 3" xfId="28069" xr:uid="{00000000-0005-0000-0000-0000DF5E0000}"/>
    <cellStyle name="Input 3 2 13 3 2" xfId="28070" xr:uid="{00000000-0005-0000-0000-0000E05E0000}"/>
    <cellStyle name="Input 3 2 13 3 3" xfId="28071" xr:uid="{00000000-0005-0000-0000-0000E15E0000}"/>
    <cellStyle name="Input 3 2 13 4" xfId="28072" xr:uid="{00000000-0005-0000-0000-0000E25E0000}"/>
    <cellStyle name="Input 3 2 13 4 2" xfId="28073" xr:uid="{00000000-0005-0000-0000-0000E35E0000}"/>
    <cellStyle name="Input 3 2 13 4 3" xfId="28074" xr:uid="{00000000-0005-0000-0000-0000E45E0000}"/>
    <cellStyle name="Input 3 2 13 5" xfId="28075" xr:uid="{00000000-0005-0000-0000-0000E55E0000}"/>
    <cellStyle name="Input 3 2 13 5 2" xfId="28076" xr:uid="{00000000-0005-0000-0000-0000E65E0000}"/>
    <cellStyle name="Input 3 2 13 5 3" xfId="28077" xr:uid="{00000000-0005-0000-0000-0000E75E0000}"/>
    <cellStyle name="Input 3 2 13 6" xfId="28078" xr:uid="{00000000-0005-0000-0000-0000E85E0000}"/>
    <cellStyle name="Input 3 2 13 7" xfId="28079" xr:uid="{00000000-0005-0000-0000-0000E95E0000}"/>
    <cellStyle name="Input 3 2 14" xfId="28080" xr:uid="{00000000-0005-0000-0000-0000EA5E0000}"/>
    <cellStyle name="Input 3 2 14 2" xfId="28081" xr:uid="{00000000-0005-0000-0000-0000EB5E0000}"/>
    <cellStyle name="Input 3 2 14 2 2" xfId="28082" xr:uid="{00000000-0005-0000-0000-0000EC5E0000}"/>
    <cellStyle name="Input 3 2 14 2 3" xfId="28083" xr:uid="{00000000-0005-0000-0000-0000ED5E0000}"/>
    <cellStyle name="Input 3 2 14 3" xfId="28084" xr:uid="{00000000-0005-0000-0000-0000EE5E0000}"/>
    <cellStyle name="Input 3 2 14 3 2" xfId="28085" xr:uid="{00000000-0005-0000-0000-0000EF5E0000}"/>
    <cellStyle name="Input 3 2 14 3 3" xfId="28086" xr:uid="{00000000-0005-0000-0000-0000F05E0000}"/>
    <cellStyle name="Input 3 2 14 4" xfId="28087" xr:uid="{00000000-0005-0000-0000-0000F15E0000}"/>
    <cellStyle name="Input 3 2 14 4 2" xfId="28088" xr:uid="{00000000-0005-0000-0000-0000F25E0000}"/>
    <cellStyle name="Input 3 2 14 4 3" xfId="28089" xr:uid="{00000000-0005-0000-0000-0000F35E0000}"/>
    <cellStyle name="Input 3 2 14 5" xfId="28090" xr:uid="{00000000-0005-0000-0000-0000F45E0000}"/>
    <cellStyle name="Input 3 2 14 5 2" xfId="28091" xr:uid="{00000000-0005-0000-0000-0000F55E0000}"/>
    <cellStyle name="Input 3 2 14 5 3" xfId="28092" xr:uid="{00000000-0005-0000-0000-0000F65E0000}"/>
    <cellStyle name="Input 3 2 14 6" xfId="28093" xr:uid="{00000000-0005-0000-0000-0000F75E0000}"/>
    <cellStyle name="Input 3 2 14 7" xfId="28094" xr:uid="{00000000-0005-0000-0000-0000F85E0000}"/>
    <cellStyle name="Input 3 2 15" xfId="28095" xr:uid="{00000000-0005-0000-0000-0000F95E0000}"/>
    <cellStyle name="Input 3 2 15 2" xfId="28096" xr:uid="{00000000-0005-0000-0000-0000FA5E0000}"/>
    <cellStyle name="Input 3 2 15 2 2" xfId="28097" xr:uid="{00000000-0005-0000-0000-0000FB5E0000}"/>
    <cellStyle name="Input 3 2 15 2 3" xfId="28098" xr:uid="{00000000-0005-0000-0000-0000FC5E0000}"/>
    <cellStyle name="Input 3 2 15 3" xfId="28099" xr:uid="{00000000-0005-0000-0000-0000FD5E0000}"/>
    <cellStyle name="Input 3 2 15 3 2" xfId="28100" xr:uid="{00000000-0005-0000-0000-0000FE5E0000}"/>
    <cellStyle name="Input 3 2 15 3 3" xfId="28101" xr:uid="{00000000-0005-0000-0000-0000FF5E0000}"/>
    <cellStyle name="Input 3 2 15 4" xfId="28102" xr:uid="{00000000-0005-0000-0000-0000005F0000}"/>
    <cellStyle name="Input 3 2 15 4 2" xfId="28103" xr:uid="{00000000-0005-0000-0000-0000015F0000}"/>
    <cellStyle name="Input 3 2 15 4 3" xfId="28104" xr:uid="{00000000-0005-0000-0000-0000025F0000}"/>
    <cellStyle name="Input 3 2 15 5" xfId="28105" xr:uid="{00000000-0005-0000-0000-0000035F0000}"/>
    <cellStyle name="Input 3 2 15 5 2" xfId="28106" xr:uid="{00000000-0005-0000-0000-0000045F0000}"/>
    <cellStyle name="Input 3 2 15 5 3" xfId="28107" xr:uid="{00000000-0005-0000-0000-0000055F0000}"/>
    <cellStyle name="Input 3 2 15 6" xfId="28108" xr:uid="{00000000-0005-0000-0000-0000065F0000}"/>
    <cellStyle name="Input 3 2 15 7" xfId="28109" xr:uid="{00000000-0005-0000-0000-0000075F0000}"/>
    <cellStyle name="Input 3 2 16" xfId="28110" xr:uid="{00000000-0005-0000-0000-0000085F0000}"/>
    <cellStyle name="Input 3 2 16 2" xfId="28111" xr:uid="{00000000-0005-0000-0000-0000095F0000}"/>
    <cellStyle name="Input 3 2 16 2 2" xfId="28112" xr:uid="{00000000-0005-0000-0000-00000A5F0000}"/>
    <cellStyle name="Input 3 2 16 2 3" xfId="28113" xr:uid="{00000000-0005-0000-0000-00000B5F0000}"/>
    <cellStyle name="Input 3 2 16 3" xfId="28114" xr:uid="{00000000-0005-0000-0000-00000C5F0000}"/>
    <cellStyle name="Input 3 2 16 3 2" xfId="28115" xr:uid="{00000000-0005-0000-0000-00000D5F0000}"/>
    <cellStyle name="Input 3 2 16 3 3" xfId="28116" xr:uid="{00000000-0005-0000-0000-00000E5F0000}"/>
    <cellStyle name="Input 3 2 16 4" xfId="28117" xr:uid="{00000000-0005-0000-0000-00000F5F0000}"/>
    <cellStyle name="Input 3 2 16 4 2" xfId="28118" xr:uid="{00000000-0005-0000-0000-0000105F0000}"/>
    <cellStyle name="Input 3 2 16 4 3" xfId="28119" xr:uid="{00000000-0005-0000-0000-0000115F0000}"/>
    <cellStyle name="Input 3 2 16 5" xfId="28120" xr:uid="{00000000-0005-0000-0000-0000125F0000}"/>
    <cellStyle name="Input 3 2 16 5 2" xfId="28121" xr:uid="{00000000-0005-0000-0000-0000135F0000}"/>
    <cellStyle name="Input 3 2 16 5 3" xfId="28122" xr:uid="{00000000-0005-0000-0000-0000145F0000}"/>
    <cellStyle name="Input 3 2 16 6" xfId="28123" xr:uid="{00000000-0005-0000-0000-0000155F0000}"/>
    <cellStyle name="Input 3 2 16 7" xfId="28124" xr:uid="{00000000-0005-0000-0000-0000165F0000}"/>
    <cellStyle name="Input 3 2 17" xfId="28125" xr:uid="{00000000-0005-0000-0000-0000175F0000}"/>
    <cellStyle name="Input 3 2 17 2" xfId="28126" xr:uid="{00000000-0005-0000-0000-0000185F0000}"/>
    <cellStyle name="Input 3 2 17 2 2" xfId="28127" xr:uid="{00000000-0005-0000-0000-0000195F0000}"/>
    <cellStyle name="Input 3 2 17 2 3" xfId="28128" xr:uid="{00000000-0005-0000-0000-00001A5F0000}"/>
    <cellStyle name="Input 3 2 17 3" xfId="28129" xr:uid="{00000000-0005-0000-0000-00001B5F0000}"/>
    <cellStyle name="Input 3 2 17 3 2" xfId="28130" xr:uid="{00000000-0005-0000-0000-00001C5F0000}"/>
    <cellStyle name="Input 3 2 17 3 3" xfId="28131" xr:uid="{00000000-0005-0000-0000-00001D5F0000}"/>
    <cellStyle name="Input 3 2 17 4" xfId="28132" xr:uid="{00000000-0005-0000-0000-00001E5F0000}"/>
    <cellStyle name="Input 3 2 17 4 2" xfId="28133" xr:uid="{00000000-0005-0000-0000-00001F5F0000}"/>
    <cellStyle name="Input 3 2 17 4 3" xfId="28134" xr:uid="{00000000-0005-0000-0000-0000205F0000}"/>
    <cellStyle name="Input 3 2 17 5" xfId="28135" xr:uid="{00000000-0005-0000-0000-0000215F0000}"/>
    <cellStyle name="Input 3 2 17 5 2" xfId="28136" xr:uid="{00000000-0005-0000-0000-0000225F0000}"/>
    <cellStyle name="Input 3 2 17 5 3" xfId="28137" xr:uid="{00000000-0005-0000-0000-0000235F0000}"/>
    <cellStyle name="Input 3 2 17 6" xfId="28138" xr:uid="{00000000-0005-0000-0000-0000245F0000}"/>
    <cellStyle name="Input 3 2 17 7" xfId="28139" xr:uid="{00000000-0005-0000-0000-0000255F0000}"/>
    <cellStyle name="Input 3 2 18" xfId="28140" xr:uid="{00000000-0005-0000-0000-0000265F0000}"/>
    <cellStyle name="Input 3 2 18 2" xfId="28141" xr:uid="{00000000-0005-0000-0000-0000275F0000}"/>
    <cellStyle name="Input 3 2 18 2 2" xfId="28142" xr:uid="{00000000-0005-0000-0000-0000285F0000}"/>
    <cellStyle name="Input 3 2 18 2 3" xfId="28143" xr:uid="{00000000-0005-0000-0000-0000295F0000}"/>
    <cellStyle name="Input 3 2 18 3" xfId="28144" xr:uid="{00000000-0005-0000-0000-00002A5F0000}"/>
    <cellStyle name="Input 3 2 18 3 2" xfId="28145" xr:uid="{00000000-0005-0000-0000-00002B5F0000}"/>
    <cellStyle name="Input 3 2 18 3 3" xfId="28146" xr:uid="{00000000-0005-0000-0000-00002C5F0000}"/>
    <cellStyle name="Input 3 2 18 4" xfId="28147" xr:uid="{00000000-0005-0000-0000-00002D5F0000}"/>
    <cellStyle name="Input 3 2 18 4 2" xfId="28148" xr:uid="{00000000-0005-0000-0000-00002E5F0000}"/>
    <cellStyle name="Input 3 2 18 4 3" xfId="28149" xr:uid="{00000000-0005-0000-0000-00002F5F0000}"/>
    <cellStyle name="Input 3 2 18 5" xfId="28150" xr:uid="{00000000-0005-0000-0000-0000305F0000}"/>
    <cellStyle name="Input 3 2 18 5 2" xfId="28151" xr:uid="{00000000-0005-0000-0000-0000315F0000}"/>
    <cellStyle name="Input 3 2 18 5 3" xfId="28152" xr:uid="{00000000-0005-0000-0000-0000325F0000}"/>
    <cellStyle name="Input 3 2 18 6" xfId="28153" xr:uid="{00000000-0005-0000-0000-0000335F0000}"/>
    <cellStyle name="Input 3 2 18 7" xfId="28154" xr:uid="{00000000-0005-0000-0000-0000345F0000}"/>
    <cellStyle name="Input 3 2 19" xfId="28155" xr:uid="{00000000-0005-0000-0000-0000355F0000}"/>
    <cellStyle name="Input 3 2 19 2" xfId="28156" xr:uid="{00000000-0005-0000-0000-0000365F0000}"/>
    <cellStyle name="Input 3 2 19 3" xfId="28157" xr:uid="{00000000-0005-0000-0000-0000375F0000}"/>
    <cellStyle name="Input 3 2 2" xfId="3512" xr:uid="{00000000-0005-0000-0000-0000385F0000}"/>
    <cellStyle name="Input 3 2 2 2" xfId="28158" xr:uid="{00000000-0005-0000-0000-0000395F0000}"/>
    <cellStyle name="Input 3 2 2 2 10" xfId="28159" xr:uid="{00000000-0005-0000-0000-00003A5F0000}"/>
    <cellStyle name="Input 3 2 2 2 11" xfId="28160" xr:uid="{00000000-0005-0000-0000-00003B5F0000}"/>
    <cellStyle name="Input 3 2 2 2 2" xfId="28161" xr:uid="{00000000-0005-0000-0000-00003C5F0000}"/>
    <cellStyle name="Input 3 2 2 2 2 2" xfId="28162" xr:uid="{00000000-0005-0000-0000-00003D5F0000}"/>
    <cellStyle name="Input 3 2 2 2 2 3" xfId="28163" xr:uid="{00000000-0005-0000-0000-00003E5F0000}"/>
    <cellStyle name="Input 3 2 2 2 2 4" xfId="28164" xr:uid="{00000000-0005-0000-0000-00003F5F0000}"/>
    <cellStyle name="Input 3 2 2 2 3" xfId="28165" xr:uid="{00000000-0005-0000-0000-0000405F0000}"/>
    <cellStyle name="Input 3 2 2 2 3 2" xfId="28166" xr:uid="{00000000-0005-0000-0000-0000415F0000}"/>
    <cellStyle name="Input 3 2 2 2 3 3" xfId="28167" xr:uid="{00000000-0005-0000-0000-0000425F0000}"/>
    <cellStyle name="Input 3 2 2 2 3 4" xfId="28168" xr:uid="{00000000-0005-0000-0000-0000435F0000}"/>
    <cellStyle name="Input 3 2 2 2 4" xfId="28169" xr:uid="{00000000-0005-0000-0000-0000445F0000}"/>
    <cellStyle name="Input 3 2 2 2 4 2" xfId="28170" xr:uid="{00000000-0005-0000-0000-0000455F0000}"/>
    <cellStyle name="Input 3 2 2 2 4 3" xfId="28171" xr:uid="{00000000-0005-0000-0000-0000465F0000}"/>
    <cellStyle name="Input 3 2 2 2 4 4" xfId="28172" xr:uid="{00000000-0005-0000-0000-0000475F0000}"/>
    <cellStyle name="Input 3 2 2 2 5" xfId="28173" xr:uid="{00000000-0005-0000-0000-0000485F0000}"/>
    <cellStyle name="Input 3 2 2 2 5 2" xfId="28174" xr:uid="{00000000-0005-0000-0000-0000495F0000}"/>
    <cellStyle name="Input 3 2 2 2 5 3" xfId="28175" xr:uid="{00000000-0005-0000-0000-00004A5F0000}"/>
    <cellStyle name="Input 3 2 2 2 6" xfId="28176" xr:uid="{00000000-0005-0000-0000-00004B5F0000}"/>
    <cellStyle name="Input 3 2 2 2 6 2" xfId="28177" xr:uid="{00000000-0005-0000-0000-00004C5F0000}"/>
    <cellStyle name="Input 3 2 2 2 6 3" xfId="28178" xr:uid="{00000000-0005-0000-0000-00004D5F0000}"/>
    <cellStyle name="Input 3 2 2 2 7" xfId="28179" xr:uid="{00000000-0005-0000-0000-00004E5F0000}"/>
    <cellStyle name="Input 3 2 2 2 7 2" xfId="28180" xr:uid="{00000000-0005-0000-0000-00004F5F0000}"/>
    <cellStyle name="Input 3 2 2 2 7 3" xfId="28181" xr:uid="{00000000-0005-0000-0000-0000505F0000}"/>
    <cellStyle name="Input 3 2 2 2 8" xfId="28182" xr:uid="{00000000-0005-0000-0000-0000515F0000}"/>
    <cellStyle name="Input 3 2 2 2 8 2" xfId="28183" xr:uid="{00000000-0005-0000-0000-0000525F0000}"/>
    <cellStyle name="Input 3 2 2 2 8 3" xfId="28184" xr:uid="{00000000-0005-0000-0000-0000535F0000}"/>
    <cellStyle name="Input 3 2 2 2 9" xfId="28185" xr:uid="{00000000-0005-0000-0000-0000545F0000}"/>
    <cellStyle name="Input 3 2 2 3" xfId="28186" xr:uid="{00000000-0005-0000-0000-0000555F0000}"/>
    <cellStyle name="Input 3 2 2 3 2" xfId="28187" xr:uid="{00000000-0005-0000-0000-0000565F0000}"/>
    <cellStyle name="Input 3 2 2 3 3" xfId="28188" xr:uid="{00000000-0005-0000-0000-0000575F0000}"/>
    <cellStyle name="Input 3 2 2 3 4" xfId="28189" xr:uid="{00000000-0005-0000-0000-0000585F0000}"/>
    <cellStyle name="Input 3 2 2 4" xfId="28190" xr:uid="{00000000-0005-0000-0000-0000595F0000}"/>
    <cellStyle name="Input 3 2 2 4 2" xfId="28191" xr:uid="{00000000-0005-0000-0000-00005A5F0000}"/>
    <cellStyle name="Input 3 2 2 4 3" xfId="28192" xr:uid="{00000000-0005-0000-0000-00005B5F0000}"/>
    <cellStyle name="Input 3 2 2 4 4" xfId="28193" xr:uid="{00000000-0005-0000-0000-00005C5F0000}"/>
    <cellStyle name="Input 3 2 2 5" xfId="28194" xr:uid="{00000000-0005-0000-0000-00005D5F0000}"/>
    <cellStyle name="Input 3 2 2 5 2" xfId="28195" xr:uid="{00000000-0005-0000-0000-00005E5F0000}"/>
    <cellStyle name="Input 3 2 2 5 3" xfId="28196" xr:uid="{00000000-0005-0000-0000-00005F5F0000}"/>
    <cellStyle name="Input 3 2 2 6" xfId="28197" xr:uid="{00000000-0005-0000-0000-0000605F0000}"/>
    <cellStyle name="Input 3 2 2 6 2" xfId="28198" xr:uid="{00000000-0005-0000-0000-0000615F0000}"/>
    <cellStyle name="Input 3 2 2 6 3" xfId="28199" xr:uid="{00000000-0005-0000-0000-0000625F0000}"/>
    <cellStyle name="Input 3 2 2 7" xfId="28200" xr:uid="{00000000-0005-0000-0000-0000635F0000}"/>
    <cellStyle name="Input 3 2 2 8" xfId="28201" xr:uid="{00000000-0005-0000-0000-0000645F0000}"/>
    <cellStyle name="Input 3 2 2 9" xfId="28202" xr:uid="{00000000-0005-0000-0000-0000655F0000}"/>
    <cellStyle name="Input 3 2 20" xfId="28203" xr:uid="{00000000-0005-0000-0000-0000665F0000}"/>
    <cellStyle name="Input 3 2 20 2" xfId="28204" xr:uid="{00000000-0005-0000-0000-0000675F0000}"/>
    <cellStyle name="Input 3 2 20 3" xfId="28205" xr:uid="{00000000-0005-0000-0000-0000685F0000}"/>
    <cellStyle name="Input 3 2 21" xfId="28206" xr:uid="{00000000-0005-0000-0000-0000695F0000}"/>
    <cellStyle name="Input 3 2 21 2" xfId="28207" xr:uid="{00000000-0005-0000-0000-00006A5F0000}"/>
    <cellStyle name="Input 3 2 21 3" xfId="28208" xr:uid="{00000000-0005-0000-0000-00006B5F0000}"/>
    <cellStyle name="Input 3 2 22" xfId="28209" xr:uid="{00000000-0005-0000-0000-00006C5F0000}"/>
    <cellStyle name="Input 3 2 3" xfId="28210" xr:uid="{00000000-0005-0000-0000-00006D5F0000}"/>
    <cellStyle name="Input 3 2 3 10" xfId="28211" xr:uid="{00000000-0005-0000-0000-00006E5F0000}"/>
    <cellStyle name="Input 3 2 3 2" xfId="28212" xr:uid="{00000000-0005-0000-0000-00006F5F0000}"/>
    <cellStyle name="Input 3 2 3 2 2" xfId="28213" xr:uid="{00000000-0005-0000-0000-0000705F0000}"/>
    <cellStyle name="Input 3 2 3 2 3" xfId="28214" xr:uid="{00000000-0005-0000-0000-0000715F0000}"/>
    <cellStyle name="Input 3 2 3 2 4" xfId="28215" xr:uid="{00000000-0005-0000-0000-0000725F0000}"/>
    <cellStyle name="Input 3 2 3 3" xfId="28216" xr:uid="{00000000-0005-0000-0000-0000735F0000}"/>
    <cellStyle name="Input 3 2 3 3 2" xfId="28217" xr:uid="{00000000-0005-0000-0000-0000745F0000}"/>
    <cellStyle name="Input 3 2 3 3 3" xfId="28218" xr:uid="{00000000-0005-0000-0000-0000755F0000}"/>
    <cellStyle name="Input 3 2 3 3 4" xfId="28219" xr:uid="{00000000-0005-0000-0000-0000765F0000}"/>
    <cellStyle name="Input 3 2 3 4" xfId="28220" xr:uid="{00000000-0005-0000-0000-0000775F0000}"/>
    <cellStyle name="Input 3 2 3 4 2" xfId="28221" xr:uid="{00000000-0005-0000-0000-0000785F0000}"/>
    <cellStyle name="Input 3 2 3 4 3" xfId="28222" xr:uid="{00000000-0005-0000-0000-0000795F0000}"/>
    <cellStyle name="Input 3 2 3 4 4" xfId="28223" xr:uid="{00000000-0005-0000-0000-00007A5F0000}"/>
    <cellStyle name="Input 3 2 3 5" xfId="28224" xr:uid="{00000000-0005-0000-0000-00007B5F0000}"/>
    <cellStyle name="Input 3 2 3 5 2" xfId="28225" xr:uid="{00000000-0005-0000-0000-00007C5F0000}"/>
    <cellStyle name="Input 3 2 3 5 3" xfId="28226" xr:uid="{00000000-0005-0000-0000-00007D5F0000}"/>
    <cellStyle name="Input 3 2 3 6" xfId="28227" xr:uid="{00000000-0005-0000-0000-00007E5F0000}"/>
    <cellStyle name="Input 3 2 3 6 2" xfId="28228" xr:uid="{00000000-0005-0000-0000-00007F5F0000}"/>
    <cellStyle name="Input 3 2 3 6 3" xfId="28229" xr:uid="{00000000-0005-0000-0000-0000805F0000}"/>
    <cellStyle name="Input 3 2 3 7" xfId="28230" xr:uid="{00000000-0005-0000-0000-0000815F0000}"/>
    <cellStyle name="Input 3 2 3 7 2" xfId="28231" xr:uid="{00000000-0005-0000-0000-0000825F0000}"/>
    <cellStyle name="Input 3 2 3 7 3" xfId="28232" xr:uid="{00000000-0005-0000-0000-0000835F0000}"/>
    <cellStyle name="Input 3 2 3 8" xfId="28233" xr:uid="{00000000-0005-0000-0000-0000845F0000}"/>
    <cellStyle name="Input 3 2 3 9" xfId="28234" xr:uid="{00000000-0005-0000-0000-0000855F0000}"/>
    <cellStyle name="Input 3 2 4" xfId="28235" xr:uid="{00000000-0005-0000-0000-0000865F0000}"/>
    <cellStyle name="Input 3 2 4 2" xfId="28236" xr:uid="{00000000-0005-0000-0000-0000875F0000}"/>
    <cellStyle name="Input 3 2 4 2 2" xfId="28237" xr:uid="{00000000-0005-0000-0000-0000885F0000}"/>
    <cellStyle name="Input 3 2 4 2 3" xfId="28238" xr:uid="{00000000-0005-0000-0000-0000895F0000}"/>
    <cellStyle name="Input 3 2 4 3" xfId="28239" xr:uid="{00000000-0005-0000-0000-00008A5F0000}"/>
    <cellStyle name="Input 3 2 4 3 2" xfId="28240" xr:uid="{00000000-0005-0000-0000-00008B5F0000}"/>
    <cellStyle name="Input 3 2 4 3 3" xfId="28241" xr:uid="{00000000-0005-0000-0000-00008C5F0000}"/>
    <cellStyle name="Input 3 2 4 4" xfId="28242" xr:uid="{00000000-0005-0000-0000-00008D5F0000}"/>
    <cellStyle name="Input 3 2 4 4 2" xfId="28243" xr:uid="{00000000-0005-0000-0000-00008E5F0000}"/>
    <cellStyle name="Input 3 2 4 4 3" xfId="28244" xr:uid="{00000000-0005-0000-0000-00008F5F0000}"/>
    <cellStyle name="Input 3 2 4 5" xfId="28245" xr:uid="{00000000-0005-0000-0000-0000905F0000}"/>
    <cellStyle name="Input 3 2 4 5 2" xfId="28246" xr:uid="{00000000-0005-0000-0000-0000915F0000}"/>
    <cellStyle name="Input 3 2 4 5 3" xfId="28247" xr:uid="{00000000-0005-0000-0000-0000925F0000}"/>
    <cellStyle name="Input 3 2 4 6" xfId="28248" xr:uid="{00000000-0005-0000-0000-0000935F0000}"/>
    <cellStyle name="Input 3 2 4 7" xfId="28249" xr:uid="{00000000-0005-0000-0000-0000945F0000}"/>
    <cellStyle name="Input 3 2 5" xfId="28250" xr:uid="{00000000-0005-0000-0000-0000955F0000}"/>
    <cellStyle name="Input 3 2 5 2" xfId="28251" xr:uid="{00000000-0005-0000-0000-0000965F0000}"/>
    <cellStyle name="Input 3 2 5 2 2" xfId="28252" xr:uid="{00000000-0005-0000-0000-0000975F0000}"/>
    <cellStyle name="Input 3 2 5 2 3" xfId="28253" xr:uid="{00000000-0005-0000-0000-0000985F0000}"/>
    <cellStyle name="Input 3 2 5 3" xfId="28254" xr:uid="{00000000-0005-0000-0000-0000995F0000}"/>
    <cellStyle name="Input 3 2 5 3 2" xfId="28255" xr:uid="{00000000-0005-0000-0000-00009A5F0000}"/>
    <cellStyle name="Input 3 2 5 3 3" xfId="28256" xr:uid="{00000000-0005-0000-0000-00009B5F0000}"/>
    <cellStyle name="Input 3 2 5 4" xfId="28257" xr:uid="{00000000-0005-0000-0000-00009C5F0000}"/>
    <cellStyle name="Input 3 2 5 4 2" xfId="28258" xr:uid="{00000000-0005-0000-0000-00009D5F0000}"/>
    <cellStyle name="Input 3 2 5 4 3" xfId="28259" xr:uid="{00000000-0005-0000-0000-00009E5F0000}"/>
    <cellStyle name="Input 3 2 5 5" xfId="28260" xr:uid="{00000000-0005-0000-0000-00009F5F0000}"/>
    <cellStyle name="Input 3 2 5 5 2" xfId="28261" xr:uid="{00000000-0005-0000-0000-0000A05F0000}"/>
    <cellStyle name="Input 3 2 5 5 3" xfId="28262" xr:uid="{00000000-0005-0000-0000-0000A15F0000}"/>
    <cellStyle name="Input 3 2 5 6" xfId="28263" xr:uid="{00000000-0005-0000-0000-0000A25F0000}"/>
    <cellStyle name="Input 3 2 5 7" xfId="28264" xr:uid="{00000000-0005-0000-0000-0000A35F0000}"/>
    <cellStyle name="Input 3 2 6" xfId="28265" xr:uid="{00000000-0005-0000-0000-0000A45F0000}"/>
    <cellStyle name="Input 3 2 6 2" xfId="28266" xr:uid="{00000000-0005-0000-0000-0000A55F0000}"/>
    <cellStyle name="Input 3 2 6 2 2" xfId="28267" xr:uid="{00000000-0005-0000-0000-0000A65F0000}"/>
    <cellStyle name="Input 3 2 6 2 3" xfId="28268" xr:uid="{00000000-0005-0000-0000-0000A75F0000}"/>
    <cellStyle name="Input 3 2 6 3" xfId="28269" xr:uid="{00000000-0005-0000-0000-0000A85F0000}"/>
    <cellStyle name="Input 3 2 6 3 2" xfId="28270" xr:uid="{00000000-0005-0000-0000-0000A95F0000}"/>
    <cellStyle name="Input 3 2 6 3 3" xfId="28271" xr:uid="{00000000-0005-0000-0000-0000AA5F0000}"/>
    <cellStyle name="Input 3 2 6 4" xfId="28272" xr:uid="{00000000-0005-0000-0000-0000AB5F0000}"/>
    <cellStyle name="Input 3 2 6 4 2" xfId="28273" xr:uid="{00000000-0005-0000-0000-0000AC5F0000}"/>
    <cellStyle name="Input 3 2 6 4 3" xfId="28274" xr:uid="{00000000-0005-0000-0000-0000AD5F0000}"/>
    <cellStyle name="Input 3 2 6 5" xfId="28275" xr:uid="{00000000-0005-0000-0000-0000AE5F0000}"/>
    <cellStyle name="Input 3 2 6 5 2" xfId="28276" xr:uid="{00000000-0005-0000-0000-0000AF5F0000}"/>
    <cellStyle name="Input 3 2 6 5 3" xfId="28277" xr:uid="{00000000-0005-0000-0000-0000B05F0000}"/>
    <cellStyle name="Input 3 2 6 6" xfId="28278" xr:uid="{00000000-0005-0000-0000-0000B15F0000}"/>
    <cellStyle name="Input 3 2 6 7" xfId="28279" xr:uid="{00000000-0005-0000-0000-0000B25F0000}"/>
    <cellStyle name="Input 3 2 7" xfId="28280" xr:uid="{00000000-0005-0000-0000-0000B35F0000}"/>
    <cellStyle name="Input 3 2 7 2" xfId="28281" xr:uid="{00000000-0005-0000-0000-0000B45F0000}"/>
    <cellStyle name="Input 3 2 7 2 2" xfId="28282" xr:uid="{00000000-0005-0000-0000-0000B55F0000}"/>
    <cellStyle name="Input 3 2 7 2 3" xfId="28283" xr:uid="{00000000-0005-0000-0000-0000B65F0000}"/>
    <cellStyle name="Input 3 2 7 3" xfId="28284" xr:uid="{00000000-0005-0000-0000-0000B75F0000}"/>
    <cellStyle name="Input 3 2 7 3 2" xfId="28285" xr:uid="{00000000-0005-0000-0000-0000B85F0000}"/>
    <cellStyle name="Input 3 2 7 3 3" xfId="28286" xr:uid="{00000000-0005-0000-0000-0000B95F0000}"/>
    <cellStyle name="Input 3 2 7 4" xfId="28287" xr:uid="{00000000-0005-0000-0000-0000BA5F0000}"/>
    <cellStyle name="Input 3 2 7 4 2" xfId="28288" xr:uid="{00000000-0005-0000-0000-0000BB5F0000}"/>
    <cellStyle name="Input 3 2 7 4 3" xfId="28289" xr:uid="{00000000-0005-0000-0000-0000BC5F0000}"/>
    <cellStyle name="Input 3 2 7 5" xfId="28290" xr:uid="{00000000-0005-0000-0000-0000BD5F0000}"/>
    <cellStyle name="Input 3 2 7 5 2" xfId="28291" xr:uid="{00000000-0005-0000-0000-0000BE5F0000}"/>
    <cellStyle name="Input 3 2 7 5 3" xfId="28292" xr:uid="{00000000-0005-0000-0000-0000BF5F0000}"/>
    <cellStyle name="Input 3 2 7 6" xfId="28293" xr:uid="{00000000-0005-0000-0000-0000C05F0000}"/>
    <cellStyle name="Input 3 2 7 7" xfId="28294" xr:uid="{00000000-0005-0000-0000-0000C15F0000}"/>
    <cellStyle name="Input 3 2 8" xfId="28295" xr:uid="{00000000-0005-0000-0000-0000C25F0000}"/>
    <cellStyle name="Input 3 2 8 2" xfId="28296" xr:uid="{00000000-0005-0000-0000-0000C35F0000}"/>
    <cellStyle name="Input 3 2 8 2 2" xfId="28297" xr:uid="{00000000-0005-0000-0000-0000C45F0000}"/>
    <cellStyle name="Input 3 2 8 2 3" xfId="28298" xr:uid="{00000000-0005-0000-0000-0000C55F0000}"/>
    <cellStyle name="Input 3 2 8 3" xfId="28299" xr:uid="{00000000-0005-0000-0000-0000C65F0000}"/>
    <cellStyle name="Input 3 2 8 3 2" xfId="28300" xr:uid="{00000000-0005-0000-0000-0000C75F0000}"/>
    <cellStyle name="Input 3 2 8 3 3" xfId="28301" xr:uid="{00000000-0005-0000-0000-0000C85F0000}"/>
    <cellStyle name="Input 3 2 8 4" xfId="28302" xr:uid="{00000000-0005-0000-0000-0000C95F0000}"/>
    <cellStyle name="Input 3 2 8 4 2" xfId="28303" xr:uid="{00000000-0005-0000-0000-0000CA5F0000}"/>
    <cellStyle name="Input 3 2 8 4 3" xfId="28304" xr:uid="{00000000-0005-0000-0000-0000CB5F0000}"/>
    <cellStyle name="Input 3 2 8 5" xfId="28305" xr:uid="{00000000-0005-0000-0000-0000CC5F0000}"/>
    <cellStyle name="Input 3 2 8 5 2" xfId="28306" xr:uid="{00000000-0005-0000-0000-0000CD5F0000}"/>
    <cellStyle name="Input 3 2 8 5 3" xfId="28307" xr:uid="{00000000-0005-0000-0000-0000CE5F0000}"/>
    <cellStyle name="Input 3 2 8 6" xfId="28308" xr:uid="{00000000-0005-0000-0000-0000CF5F0000}"/>
    <cellStyle name="Input 3 2 8 7" xfId="28309" xr:uid="{00000000-0005-0000-0000-0000D05F0000}"/>
    <cellStyle name="Input 3 2 9" xfId="28310" xr:uid="{00000000-0005-0000-0000-0000D15F0000}"/>
    <cellStyle name="Input 3 2 9 2" xfId="28311" xr:uid="{00000000-0005-0000-0000-0000D25F0000}"/>
    <cellStyle name="Input 3 2 9 2 2" xfId="28312" xr:uid="{00000000-0005-0000-0000-0000D35F0000}"/>
    <cellStyle name="Input 3 2 9 2 3" xfId="28313" xr:uid="{00000000-0005-0000-0000-0000D45F0000}"/>
    <cellStyle name="Input 3 2 9 3" xfId="28314" xr:uid="{00000000-0005-0000-0000-0000D55F0000}"/>
    <cellStyle name="Input 3 2 9 3 2" xfId="28315" xr:uid="{00000000-0005-0000-0000-0000D65F0000}"/>
    <cellStyle name="Input 3 2 9 3 3" xfId="28316" xr:uid="{00000000-0005-0000-0000-0000D75F0000}"/>
    <cellStyle name="Input 3 2 9 4" xfId="28317" xr:uid="{00000000-0005-0000-0000-0000D85F0000}"/>
    <cellStyle name="Input 3 2 9 4 2" xfId="28318" xr:uid="{00000000-0005-0000-0000-0000D95F0000}"/>
    <cellStyle name="Input 3 2 9 4 3" xfId="28319" xr:uid="{00000000-0005-0000-0000-0000DA5F0000}"/>
    <cellStyle name="Input 3 2 9 5" xfId="28320" xr:uid="{00000000-0005-0000-0000-0000DB5F0000}"/>
    <cellStyle name="Input 3 2 9 5 2" xfId="28321" xr:uid="{00000000-0005-0000-0000-0000DC5F0000}"/>
    <cellStyle name="Input 3 2 9 5 3" xfId="28322" xr:uid="{00000000-0005-0000-0000-0000DD5F0000}"/>
    <cellStyle name="Input 3 2 9 6" xfId="28323" xr:uid="{00000000-0005-0000-0000-0000DE5F0000}"/>
    <cellStyle name="Input 3 2 9 7" xfId="28324" xr:uid="{00000000-0005-0000-0000-0000DF5F0000}"/>
    <cellStyle name="Input 3 3" xfId="3513" xr:uid="{00000000-0005-0000-0000-0000E05F0000}"/>
    <cellStyle name="Input 3 3 2" xfId="28325" xr:uid="{00000000-0005-0000-0000-0000E15F0000}"/>
    <cellStyle name="Input 3 3 2 10" xfId="28326" xr:uid="{00000000-0005-0000-0000-0000E25F0000}"/>
    <cellStyle name="Input 3 3 2 11" xfId="28327" xr:uid="{00000000-0005-0000-0000-0000E35F0000}"/>
    <cellStyle name="Input 3 3 2 2" xfId="28328" xr:uid="{00000000-0005-0000-0000-0000E45F0000}"/>
    <cellStyle name="Input 3 3 2 2 2" xfId="28329" xr:uid="{00000000-0005-0000-0000-0000E55F0000}"/>
    <cellStyle name="Input 3 3 2 2 3" xfId="28330" xr:uid="{00000000-0005-0000-0000-0000E65F0000}"/>
    <cellStyle name="Input 3 3 2 2 4" xfId="28331" xr:uid="{00000000-0005-0000-0000-0000E75F0000}"/>
    <cellStyle name="Input 3 3 2 3" xfId="28332" xr:uid="{00000000-0005-0000-0000-0000E85F0000}"/>
    <cellStyle name="Input 3 3 2 3 2" xfId="28333" xr:uid="{00000000-0005-0000-0000-0000E95F0000}"/>
    <cellStyle name="Input 3 3 2 3 3" xfId="28334" xr:uid="{00000000-0005-0000-0000-0000EA5F0000}"/>
    <cellStyle name="Input 3 3 2 3 4" xfId="28335" xr:uid="{00000000-0005-0000-0000-0000EB5F0000}"/>
    <cellStyle name="Input 3 3 2 4" xfId="28336" xr:uid="{00000000-0005-0000-0000-0000EC5F0000}"/>
    <cellStyle name="Input 3 3 2 4 2" xfId="28337" xr:uid="{00000000-0005-0000-0000-0000ED5F0000}"/>
    <cellStyle name="Input 3 3 2 4 3" xfId="28338" xr:uid="{00000000-0005-0000-0000-0000EE5F0000}"/>
    <cellStyle name="Input 3 3 2 4 4" xfId="28339" xr:uid="{00000000-0005-0000-0000-0000EF5F0000}"/>
    <cellStyle name="Input 3 3 2 5" xfId="28340" xr:uid="{00000000-0005-0000-0000-0000F05F0000}"/>
    <cellStyle name="Input 3 3 2 5 2" xfId="28341" xr:uid="{00000000-0005-0000-0000-0000F15F0000}"/>
    <cellStyle name="Input 3 3 2 5 3" xfId="28342" xr:uid="{00000000-0005-0000-0000-0000F25F0000}"/>
    <cellStyle name="Input 3 3 2 6" xfId="28343" xr:uid="{00000000-0005-0000-0000-0000F35F0000}"/>
    <cellStyle name="Input 3 3 2 6 2" xfId="28344" xr:uid="{00000000-0005-0000-0000-0000F45F0000}"/>
    <cellStyle name="Input 3 3 2 6 3" xfId="28345" xr:uid="{00000000-0005-0000-0000-0000F55F0000}"/>
    <cellStyle name="Input 3 3 2 7" xfId="28346" xr:uid="{00000000-0005-0000-0000-0000F65F0000}"/>
    <cellStyle name="Input 3 3 2 7 2" xfId="28347" xr:uid="{00000000-0005-0000-0000-0000F75F0000}"/>
    <cellStyle name="Input 3 3 2 7 3" xfId="28348" xr:uid="{00000000-0005-0000-0000-0000F85F0000}"/>
    <cellStyle name="Input 3 3 2 8" xfId="28349" xr:uid="{00000000-0005-0000-0000-0000F95F0000}"/>
    <cellStyle name="Input 3 3 2 8 2" xfId="28350" xr:uid="{00000000-0005-0000-0000-0000FA5F0000}"/>
    <cellStyle name="Input 3 3 2 8 3" xfId="28351" xr:uid="{00000000-0005-0000-0000-0000FB5F0000}"/>
    <cellStyle name="Input 3 3 2 9" xfId="28352" xr:uid="{00000000-0005-0000-0000-0000FC5F0000}"/>
    <cellStyle name="Input 3 3 3" xfId="28353" xr:uid="{00000000-0005-0000-0000-0000FD5F0000}"/>
    <cellStyle name="Input 3 3 3 2" xfId="28354" xr:uid="{00000000-0005-0000-0000-0000FE5F0000}"/>
    <cellStyle name="Input 3 3 3 3" xfId="28355" xr:uid="{00000000-0005-0000-0000-0000FF5F0000}"/>
    <cellStyle name="Input 3 3 3 4" xfId="28356" xr:uid="{00000000-0005-0000-0000-000000600000}"/>
    <cellStyle name="Input 3 3 4" xfId="28357" xr:uid="{00000000-0005-0000-0000-000001600000}"/>
    <cellStyle name="Input 3 3 4 2" xfId="28358" xr:uid="{00000000-0005-0000-0000-000002600000}"/>
    <cellStyle name="Input 3 3 4 3" xfId="28359" xr:uid="{00000000-0005-0000-0000-000003600000}"/>
    <cellStyle name="Input 3 3 4 4" xfId="28360" xr:uid="{00000000-0005-0000-0000-000004600000}"/>
    <cellStyle name="Input 3 3 5" xfId="28361" xr:uid="{00000000-0005-0000-0000-000005600000}"/>
    <cellStyle name="Input 3 3 5 2" xfId="28362" xr:uid="{00000000-0005-0000-0000-000006600000}"/>
    <cellStyle name="Input 3 3 5 3" xfId="28363" xr:uid="{00000000-0005-0000-0000-000007600000}"/>
    <cellStyle name="Input 3 3 6" xfId="28364" xr:uid="{00000000-0005-0000-0000-000008600000}"/>
    <cellStyle name="Input 3 3 6 2" xfId="28365" xr:uid="{00000000-0005-0000-0000-000009600000}"/>
    <cellStyle name="Input 3 3 6 3" xfId="28366" xr:uid="{00000000-0005-0000-0000-00000A600000}"/>
    <cellStyle name="Input 3 3 7" xfId="28367" xr:uid="{00000000-0005-0000-0000-00000B600000}"/>
    <cellStyle name="Input 3 3 7 2" xfId="28368" xr:uid="{00000000-0005-0000-0000-00000C600000}"/>
    <cellStyle name="Input 3 3 7 3" xfId="28369" xr:uid="{00000000-0005-0000-0000-00000D600000}"/>
    <cellStyle name="Input 3 3 8" xfId="28370" xr:uid="{00000000-0005-0000-0000-00000E600000}"/>
    <cellStyle name="Input 3 3 9" xfId="28371" xr:uid="{00000000-0005-0000-0000-00000F600000}"/>
    <cellStyle name="Input 3 4" xfId="28372" xr:uid="{00000000-0005-0000-0000-000010600000}"/>
    <cellStyle name="Input 3 4 10" xfId="28373" xr:uid="{00000000-0005-0000-0000-000011600000}"/>
    <cellStyle name="Input 3 4 11" xfId="28374" xr:uid="{00000000-0005-0000-0000-000012600000}"/>
    <cellStyle name="Input 3 4 2" xfId="28375" xr:uid="{00000000-0005-0000-0000-000013600000}"/>
    <cellStyle name="Input 3 4 2 2" xfId="28376" xr:uid="{00000000-0005-0000-0000-000014600000}"/>
    <cellStyle name="Input 3 4 2 3" xfId="28377" xr:uid="{00000000-0005-0000-0000-000015600000}"/>
    <cellStyle name="Input 3 4 2 4" xfId="28378" xr:uid="{00000000-0005-0000-0000-000016600000}"/>
    <cellStyle name="Input 3 4 3" xfId="28379" xr:uid="{00000000-0005-0000-0000-000017600000}"/>
    <cellStyle name="Input 3 4 3 2" xfId="28380" xr:uid="{00000000-0005-0000-0000-000018600000}"/>
    <cellStyle name="Input 3 4 3 3" xfId="28381" xr:uid="{00000000-0005-0000-0000-000019600000}"/>
    <cellStyle name="Input 3 4 3 4" xfId="28382" xr:uid="{00000000-0005-0000-0000-00001A600000}"/>
    <cellStyle name="Input 3 4 4" xfId="28383" xr:uid="{00000000-0005-0000-0000-00001B600000}"/>
    <cellStyle name="Input 3 4 4 2" xfId="28384" xr:uid="{00000000-0005-0000-0000-00001C600000}"/>
    <cellStyle name="Input 3 4 4 3" xfId="28385" xr:uid="{00000000-0005-0000-0000-00001D600000}"/>
    <cellStyle name="Input 3 4 4 4" xfId="28386" xr:uid="{00000000-0005-0000-0000-00001E600000}"/>
    <cellStyle name="Input 3 4 5" xfId="28387" xr:uid="{00000000-0005-0000-0000-00001F600000}"/>
    <cellStyle name="Input 3 4 5 2" xfId="28388" xr:uid="{00000000-0005-0000-0000-000020600000}"/>
    <cellStyle name="Input 3 4 5 3" xfId="28389" xr:uid="{00000000-0005-0000-0000-000021600000}"/>
    <cellStyle name="Input 3 4 6" xfId="28390" xr:uid="{00000000-0005-0000-0000-000022600000}"/>
    <cellStyle name="Input 3 4 6 2" xfId="28391" xr:uid="{00000000-0005-0000-0000-000023600000}"/>
    <cellStyle name="Input 3 4 6 3" xfId="28392" xr:uid="{00000000-0005-0000-0000-000024600000}"/>
    <cellStyle name="Input 3 4 7" xfId="28393" xr:uid="{00000000-0005-0000-0000-000025600000}"/>
    <cellStyle name="Input 3 4 7 2" xfId="28394" xr:uid="{00000000-0005-0000-0000-000026600000}"/>
    <cellStyle name="Input 3 4 7 3" xfId="28395" xr:uid="{00000000-0005-0000-0000-000027600000}"/>
    <cellStyle name="Input 3 4 8" xfId="28396" xr:uid="{00000000-0005-0000-0000-000028600000}"/>
    <cellStyle name="Input 3 4 8 2" xfId="28397" xr:uid="{00000000-0005-0000-0000-000029600000}"/>
    <cellStyle name="Input 3 4 8 3" xfId="28398" xr:uid="{00000000-0005-0000-0000-00002A600000}"/>
    <cellStyle name="Input 3 4 9" xfId="28399" xr:uid="{00000000-0005-0000-0000-00002B600000}"/>
    <cellStyle name="Input 3 5" xfId="28400" xr:uid="{00000000-0005-0000-0000-00002C600000}"/>
    <cellStyle name="Input 3 5 2" xfId="28401" xr:uid="{00000000-0005-0000-0000-00002D600000}"/>
    <cellStyle name="Input 3 5 2 2" xfId="28402" xr:uid="{00000000-0005-0000-0000-00002E600000}"/>
    <cellStyle name="Input 3 5 2 3" xfId="28403" xr:uid="{00000000-0005-0000-0000-00002F600000}"/>
    <cellStyle name="Input 3 5 3" xfId="28404" xr:uid="{00000000-0005-0000-0000-000030600000}"/>
    <cellStyle name="Input 3 5 3 2" xfId="28405" xr:uid="{00000000-0005-0000-0000-000031600000}"/>
    <cellStyle name="Input 3 5 3 3" xfId="28406" xr:uid="{00000000-0005-0000-0000-000032600000}"/>
    <cellStyle name="Input 3 5 4" xfId="28407" xr:uid="{00000000-0005-0000-0000-000033600000}"/>
    <cellStyle name="Input 3 5 4 2" xfId="28408" xr:uid="{00000000-0005-0000-0000-000034600000}"/>
    <cellStyle name="Input 3 5 4 3" xfId="28409" xr:uid="{00000000-0005-0000-0000-000035600000}"/>
    <cellStyle name="Input 3 5 5" xfId="28410" xr:uid="{00000000-0005-0000-0000-000036600000}"/>
    <cellStyle name="Input 3 5 5 2" xfId="28411" xr:uid="{00000000-0005-0000-0000-000037600000}"/>
    <cellStyle name="Input 3 5 5 3" xfId="28412" xr:uid="{00000000-0005-0000-0000-000038600000}"/>
    <cellStyle name="Input 3 5 6" xfId="28413" xr:uid="{00000000-0005-0000-0000-000039600000}"/>
    <cellStyle name="Input 3 5 7" xfId="28414" xr:uid="{00000000-0005-0000-0000-00003A600000}"/>
    <cellStyle name="Input 3 5 8" xfId="28415" xr:uid="{00000000-0005-0000-0000-00003B600000}"/>
    <cellStyle name="Input 3 6" xfId="28416" xr:uid="{00000000-0005-0000-0000-00003C600000}"/>
    <cellStyle name="Input 3 6 2" xfId="28417" xr:uid="{00000000-0005-0000-0000-00003D600000}"/>
    <cellStyle name="Input 3 6 3" xfId="28418" xr:uid="{00000000-0005-0000-0000-00003E600000}"/>
    <cellStyle name="Input 3 6 4" xfId="28419" xr:uid="{00000000-0005-0000-0000-00003F600000}"/>
    <cellStyle name="Input 3 7" xfId="28420" xr:uid="{00000000-0005-0000-0000-000040600000}"/>
    <cellStyle name="Input 3 7 2" xfId="28421" xr:uid="{00000000-0005-0000-0000-000041600000}"/>
    <cellStyle name="Input 3 7 3" xfId="28422" xr:uid="{00000000-0005-0000-0000-000042600000}"/>
    <cellStyle name="Input 3 7 4" xfId="28423" xr:uid="{00000000-0005-0000-0000-000043600000}"/>
    <cellStyle name="Input 3 8" xfId="28424" xr:uid="{00000000-0005-0000-0000-000044600000}"/>
    <cellStyle name="Input 3 8 2" xfId="28425" xr:uid="{00000000-0005-0000-0000-000045600000}"/>
    <cellStyle name="Input 3 8 3" xfId="28426" xr:uid="{00000000-0005-0000-0000-000046600000}"/>
    <cellStyle name="Input 3 9" xfId="28427" xr:uid="{00000000-0005-0000-0000-000047600000}"/>
    <cellStyle name="Input 3 9 2" xfId="28428" xr:uid="{00000000-0005-0000-0000-000048600000}"/>
    <cellStyle name="Input 3 9 3" xfId="28429" xr:uid="{00000000-0005-0000-0000-000049600000}"/>
    <cellStyle name="Input 30" xfId="28430" xr:uid="{00000000-0005-0000-0000-00004A600000}"/>
    <cellStyle name="Input 30 2" xfId="28431" xr:uid="{00000000-0005-0000-0000-00004B600000}"/>
    <cellStyle name="Input 30 2 2" xfId="28432" xr:uid="{00000000-0005-0000-0000-00004C600000}"/>
    <cellStyle name="Input 30 3" xfId="28433" xr:uid="{00000000-0005-0000-0000-00004D600000}"/>
    <cellStyle name="Input 30 4" xfId="28434" xr:uid="{00000000-0005-0000-0000-00004E600000}"/>
    <cellStyle name="Input 30 5" xfId="28435" xr:uid="{00000000-0005-0000-0000-00004F600000}"/>
    <cellStyle name="Input 30 6" xfId="28436" xr:uid="{00000000-0005-0000-0000-000050600000}"/>
    <cellStyle name="Input 31" xfId="28437" xr:uid="{00000000-0005-0000-0000-000051600000}"/>
    <cellStyle name="Input 31 2" xfId="28438" xr:uid="{00000000-0005-0000-0000-000052600000}"/>
    <cellStyle name="Input 31 3" xfId="28439" xr:uid="{00000000-0005-0000-0000-000053600000}"/>
    <cellStyle name="Input 31 4" xfId="28440" xr:uid="{00000000-0005-0000-0000-000054600000}"/>
    <cellStyle name="Input 31 5" xfId="28441" xr:uid="{00000000-0005-0000-0000-000055600000}"/>
    <cellStyle name="Input 32" xfId="28442" xr:uid="{00000000-0005-0000-0000-000056600000}"/>
    <cellStyle name="Input 32 2" xfId="28443" xr:uid="{00000000-0005-0000-0000-000057600000}"/>
    <cellStyle name="Input 32 3" xfId="28444" xr:uid="{00000000-0005-0000-0000-000058600000}"/>
    <cellStyle name="Input 32 4" xfId="28445" xr:uid="{00000000-0005-0000-0000-000059600000}"/>
    <cellStyle name="Input 32 5" xfId="28446" xr:uid="{00000000-0005-0000-0000-00005A600000}"/>
    <cellStyle name="Input 33" xfId="28447" xr:uid="{00000000-0005-0000-0000-00005B600000}"/>
    <cellStyle name="Input 33 2" xfId="28448" xr:uid="{00000000-0005-0000-0000-00005C600000}"/>
    <cellStyle name="Input 33 3" xfId="28449" xr:uid="{00000000-0005-0000-0000-00005D600000}"/>
    <cellStyle name="Input 33 4" xfId="28450" xr:uid="{00000000-0005-0000-0000-00005E600000}"/>
    <cellStyle name="Input 33 5" xfId="28451" xr:uid="{00000000-0005-0000-0000-00005F600000}"/>
    <cellStyle name="Input 34" xfId="28452" xr:uid="{00000000-0005-0000-0000-000060600000}"/>
    <cellStyle name="Input 34 2" xfId="28453" xr:uid="{00000000-0005-0000-0000-000061600000}"/>
    <cellStyle name="Input 34 3" xfId="28454" xr:uid="{00000000-0005-0000-0000-000062600000}"/>
    <cellStyle name="Input 34 4" xfId="28455" xr:uid="{00000000-0005-0000-0000-000063600000}"/>
    <cellStyle name="Input 34 5" xfId="28456" xr:uid="{00000000-0005-0000-0000-000064600000}"/>
    <cellStyle name="Input 35" xfId="28457" xr:uid="{00000000-0005-0000-0000-000065600000}"/>
    <cellStyle name="Input 35 2" xfId="28458" xr:uid="{00000000-0005-0000-0000-000066600000}"/>
    <cellStyle name="Input 35 3" xfId="28459" xr:uid="{00000000-0005-0000-0000-000067600000}"/>
    <cellStyle name="Input 35 4" xfId="28460" xr:uid="{00000000-0005-0000-0000-000068600000}"/>
    <cellStyle name="Input 35 5" xfId="28461" xr:uid="{00000000-0005-0000-0000-000069600000}"/>
    <cellStyle name="Input 36" xfId="28462" xr:uid="{00000000-0005-0000-0000-00006A600000}"/>
    <cellStyle name="Input 36 2" xfId="28463" xr:uid="{00000000-0005-0000-0000-00006B600000}"/>
    <cellStyle name="Input 36 3" xfId="28464" xr:uid="{00000000-0005-0000-0000-00006C600000}"/>
    <cellStyle name="Input 36 4" xfId="28465" xr:uid="{00000000-0005-0000-0000-00006D600000}"/>
    <cellStyle name="Input 37" xfId="28466" xr:uid="{00000000-0005-0000-0000-00006E600000}"/>
    <cellStyle name="Input 37 2" xfId="28467" xr:uid="{00000000-0005-0000-0000-00006F600000}"/>
    <cellStyle name="Input 37 3" xfId="28468" xr:uid="{00000000-0005-0000-0000-000070600000}"/>
    <cellStyle name="Input 37 4" xfId="28469" xr:uid="{00000000-0005-0000-0000-000071600000}"/>
    <cellStyle name="Input 38" xfId="28470" xr:uid="{00000000-0005-0000-0000-000072600000}"/>
    <cellStyle name="Input 38 2" xfId="28471" xr:uid="{00000000-0005-0000-0000-000073600000}"/>
    <cellStyle name="Input 38 3" xfId="28472" xr:uid="{00000000-0005-0000-0000-000074600000}"/>
    <cellStyle name="Input 38 4" xfId="28473" xr:uid="{00000000-0005-0000-0000-000075600000}"/>
    <cellStyle name="Input 39" xfId="28474" xr:uid="{00000000-0005-0000-0000-000076600000}"/>
    <cellStyle name="Input 39 2" xfId="28475" xr:uid="{00000000-0005-0000-0000-000077600000}"/>
    <cellStyle name="Input 39 3" xfId="28476" xr:uid="{00000000-0005-0000-0000-000078600000}"/>
    <cellStyle name="Input 39 4" xfId="28477" xr:uid="{00000000-0005-0000-0000-000079600000}"/>
    <cellStyle name="Input 4" xfId="3514" xr:uid="{00000000-0005-0000-0000-00007A600000}"/>
    <cellStyle name="Input 4 10" xfId="28478" xr:uid="{00000000-0005-0000-0000-00007B600000}"/>
    <cellStyle name="Input 4 11" xfId="28479" xr:uid="{00000000-0005-0000-0000-00007C600000}"/>
    <cellStyle name="Input 4 2" xfId="3515" xr:uid="{00000000-0005-0000-0000-00007D600000}"/>
    <cellStyle name="Input 4 2 10" xfId="28480" xr:uid="{00000000-0005-0000-0000-00007E600000}"/>
    <cellStyle name="Input 4 2 10 2" xfId="28481" xr:uid="{00000000-0005-0000-0000-00007F600000}"/>
    <cellStyle name="Input 4 2 10 2 2" xfId="28482" xr:uid="{00000000-0005-0000-0000-000080600000}"/>
    <cellStyle name="Input 4 2 10 2 3" xfId="28483" xr:uid="{00000000-0005-0000-0000-000081600000}"/>
    <cellStyle name="Input 4 2 10 3" xfId="28484" xr:uid="{00000000-0005-0000-0000-000082600000}"/>
    <cellStyle name="Input 4 2 10 3 2" xfId="28485" xr:uid="{00000000-0005-0000-0000-000083600000}"/>
    <cellStyle name="Input 4 2 10 3 3" xfId="28486" xr:uid="{00000000-0005-0000-0000-000084600000}"/>
    <cellStyle name="Input 4 2 10 4" xfId="28487" xr:uid="{00000000-0005-0000-0000-000085600000}"/>
    <cellStyle name="Input 4 2 10 4 2" xfId="28488" xr:uid="{00000000-0005-0000-0000-000086600000}"/>
    <cellStyle name="Input 4 2 10 4 3" xfId="28489" xr:uid="{00000000-0005-0000-0000-000087600000}"/>
    <cellStyle name="Input 4 2 10 5" xfId="28490" xr:uid="{00000000-0005-0000-0000-000088600000}"/>
    <cellStyle name="Input 4 2 10 5 2" xfId="28491" xr:uid="{00000000-0005-0000-0000-000089600000}"/>
    <cellStyle name="Input 4 2 10 5 3" xfId="28492" xr:uid="{00000000-0005-0000-0000-00008A600000}"/>
    <cellStyle name="Input 4 2 10 6" xfId="28493" xr:uid="{00000000-0005-0000-0000-00008B600000}"/>
    <cellStyle name="Input 4 2 10 7" xfId="28494" xr:uid="{00000000-0005-0000-0000-00008C600000}"/>
    <cellStyle name="Input 4 2 11" xfId="28495" xr:uid="{00000000-0005-0000-0000-00008D600000}"/>
    <cellStyle name="Input 4 2 11 2" xfId="28496" xr:uid="{00000000-0005-0000-0000-00008E600000}"/>
    <cellStyle name="Input 4 2 11 2 2" xfId="28497" xr:uid="{00000000-0005-0000-0000-00008F600000}"/>
    <cellStyle name="Input 4 2 11 2 3" xfId="28498" xr:uid="{00000000-0005-0000-0000-000090600000}"/>
    <cellStyle name="Input 4 2 11 3" xfId="28499" xr:uid="{00000000-0005-0000-0000-000091600000}"/>
    <cellStyle name="Input 4 2 11 3 2" xfId="28500" xr:uid="{00000000-0005-0000-0000-000092600000}"/>
    <cellStyle name="Input 4 2 11 3 3" xfId="28501" xr:uid="{00000000-0005-0000-0000-000093600000}"/>
    <cellStyle name="Input 4 2 11 4" xfId="28502" xr:uid="{00000000-0005-0000-0000-000094600000}"/>
    <cellStyle name="Input 4 2 11 4 2" xfId="28503" xr:uid="{00000000-0005-0000-0000-000095600000}"/>
    <cellStyle name="Input 4 2 11 4 3" xfId="28504" xr:uid="{00000000-0005-0000-0000-000096600000}"/>
    <cellStyle name="Input 4 2 11 5" xfId="28505" xr:uid="{00000000-0005-0000-0000-000097600000}"/>
    <cellStyle name="Input 4 2 11 5 2" xfId="28506" xr:uid="{00000000-0005-0000-0000-000098600000}"/>
    <cellStyle name="Input 4 2 11 5 3" xfId="28507" xr:uid="{00000000-0005-0000-0000-000099600000}"/>
    <cellStyle name="Input 4 2 11 6" xfId="28508" xr:uid="{00000000-0005-0000-0000-00009A600000}"/>
    <cellStyle name="Input 4 2 11 7" xfId="28509" xr:uid="{00000000-0005-0000-0000-00009B600000}"/>
    <cellStyle name="Input 4 2 12" xfId="28510" xr:uid="{00000000-0005-0000-0000-00009C600000}"/>
    <cellStyle name="Input 4 2 12 2" xfId="28511" xr:uid="{00000000-0005-0000-0000-00009D600000}"/>
    <cellStyle name="Input 4 2 12 2 2" xfId="28512" xr:uid="{00000000-0005-0000-0000-00009E600000}"/>
    <cellStyle name="Input 4 2 12 2 3" xfId="28513" xr:uid="{00000000-0005-0000-0000-00009F600000}"/>
    <cellStyle name="Input 4 2 12 3" xfId="28514" xr:uid="{00000000-0005-0000-0000-0000A0600000}"/>
    <cellStyle name="Input 4 2 12 3 2" xfId="28515" xr:uid="{00000000-0005-0000-0000-0000A1600000}"/>
    <cellStyle name="Input 4 2 12 3 3" xfId="28516" xr:uid="{00000000-0005-0000-0000-0000A2600000}"/>
    <cellStyle name="Input 4 2 12 4" xfId="28517" xr:uid="{00000000-0005-0000-0000-0000A3600000}"/>
    <cellStyle name="Input 4 2 12 4 2" xfId="28518" xr:uid="{00000000-0005-0000-0000-0000A4600000}"/>
    <cellStyle name="Input 4 2 12 4 3" xfId="28519" xr:uid="{00000000-0005-0000-0000-0000A5600000}"/>
    <cellStyle name="Input 4 2 12 5" xfId="28520" xr:uid="{00000000-0005-0000-0000-0000A6600000}"/>
    <cellStyle name="Input 4 2 12 5 2" xfId="28521" xr:uid="{00000000-0005-0000-0000-0000A7600000}"/>
    <cellStyle name="Input 4 2 12 5 3" xfId="28522" xr:uid="{00000000-0005-0000-0000-0000A8600000}"/>
    <cellStyle name="Input 4 2 12 6" xfId="28523" xr:uid="{00000000-0005-0000-0000-0000A9600000}"/>
    <cellStyle name="Input 4 2 12 7" xfId="28524" xr:uid="{00000000-0005-0000-0000-0000AA600000}"/>
    <cellStyle name="Input 4 2 13" xfId="28525" xr:uid="{00000000-0005-0000-0000-0000AB600000}"/>
    <cellStyle name="Input 4 2 13 2" xfId="28526" xr:uid="{00000000-0005-0000-0000-0000AC600000}"/>
    <cellStyle name="Input 4 2 13 2 2" xfId="28527" xr:uid="{00000000-0005-0000-0000-0000AD600000}"/>
    <cellStyle name="Input 4 2 13 2 3" xfId="28528" xr:uid="{00000000-0005-0000-0000-0000AE600000}"/>
    <cellStyle name="Input 4 2 13 3" xfId="28529" xr:uid="{00000000-0005-0000-0000-0000AF600000}"/>
    <cellStyle name="Input 4 2 13 3 2" xfId="28530" xr:uid="{00000000-0005-0000-0000-0000B0600000}"/>
    <cellStyle name="Input 4 2 13 3 3" xfId="28531" xr:uid="{00000000-0005-0000-0000-0000B1600000}"/>
    <cellStyle name="Input 4 2 13 4" xfId="28532" xr:uid="{00000000-0005-0000-0000-0000B2600000}"/>
    <cellStyle name="Input 4 2 13 4 2" xfId="28533" xr:uid="{00000000-0005-0000-0000-0000B3600000}"/>
    <cellStyle name="Input 4 2 13 4 3" xfId="28534" xr:uid="{00000000-0005-0000-0000-0000B4600000}"/>
    <cellStyle name="Input 4 2 13 5" xfId="28535" xr:uid="{00000000-0005-0000-0000-0000B5600000}"/>
    <cellStyle name="Input 4 2 13 5 2" xfId="28536" xr:uid="{00000000-0005-0000-0000-0000B6600000}"/>
    <cellStyle name="Input 4 2 13 5 3" xfId="28537" xr:uid="{00000000-0005-0000-0000-0000B7600000}"/>
    <cellStyle name="Input 4 2 13 6" xfId="28538" xr:uid="{00000000-0005-0000-0000-0000B8600000}"/>
    <cellStyle name="Input 4 2 13 7" xfId="28539" xr:uid="{00000000-0005-0000-0000-0000B9600000}"/>
    <cellStyle name="Input 4 2 14" xfId="28540" xr:uid="{00000000-0005-0000-0000-0000BA600000}"/>
    <cellStyle name="Input 4 2 14 2" xfId="28541" xr:uid="{00000000-0005-0000-0000-0000BB600000}"/>
    <cellStyle name="Input 4 2 14 2 2" xfId="28542" xr:uid="{00000000-0005-0000-0000-0000BC600000}"/>
    <cellStyle name="Input 4 2 14 2 3" xfId="28543" xr:uid="{00000000-0005-0000-0000-0000BD600000}"/>
    <cellStyle name="Input 4 2 14 3" xfId="28544" xr:uid="{00000000-0005-0000-0000-0000BE600000}"/>
    <cellStyle name="Input 4 2 14 3 2" xfId="28545" xr:uid="{00000000-0005-0000-0000-0000BF600000}"/>
    <cellStyle name="Input 4 2 14 3 3" xfId="28546" xr:uid="{00000000-0005-0000-0000-0000C0600000}"/>
    <cellStyle name="Input 4 2 14 4" xfId="28547" xr:uid="{00000000-0005-0000-0000-0000C1600000}"/>
    <cellStyle name="Input 4 2 14 4 2" xfId="28548" xr:uid="{00000000-0005-0000-0000-0000C2600000}"/>
    <cellStyle name="Input 4 2 14 4 3" xfId="28549" xr:uid="{00000000-0005-0000-0000-0000C3600000}"/>
    <cellStyle name="Input 4 2 14 5" xfId="28550" xr:uid="{00000000-0005-0000-0000-0000C4600000}"/>
    <cellStyle name="Input 4 2 14 5 2" xfId="28551" xr:uid="{00000000-0005-0000-0000-0000C5600000}"/>
    <cellStyle name="Input 4 2 14 5 3" xfId="28552" xr:uid="{00000000-0005-0000-0000-0000C6600000}"/>
    <cellStyle name="Input 4 2 14 6" xfId="28553" xr:uid="{00000000-0005-0000-0000-0000C7600000}"/>
    <cellStyle name="Input 4 2 14 7" xfId="28554" xr:uid="{00000000-0005-0000-0000-0000C8600000}"/>
    <cellStyle name="Input 4 2 15" xfId="28555" xr:uid="{00000000-0005-0000-0000-0000C9600000}"/>
    <cellStyle name="Input 4 2 15 2" xfId="28556" xr:uid="{00000000-0005-0000-0000-0000CA600000}"/>
    <cellStyle name="Input 4 2 15 2 2" xfId="28557" xr:uid="{00000000-0005-0000-0000-0000CB600000}"/>
    <cellStyle name="Input 4 2 15 2 3" xfId="28558" xr:uid="{00000000-0005-0000-0000-0000CC600000}"/>
    <cellStyle name="Input 4 2 15 3" xfId="28559" xr:uid="{00000000-0005-0000-0000-0000CD600000}"/>
    <cellStyle name="Input 4 2 15 3 2" xfId="28560" xr:uid="{00000000-0005-0000-0000-0000CE600000}"/>
    <cellStyle name="Input 4 2 15 3 3" xfId="28561" xr:uid="{00000000-0005-0000-0000-0000CF600000}"/>
    <cellStyle name="Input 4 2 15 4" xfId="28562" xr:uid="{00000000-0005-0000-0000-0000D0600000}"/>
    <cellStyle name="Input 4 2 15 4 2" xfId="28563" xr:uid="{00000000-0005-0000-0000-0000D1600000}"/>
    <cellStyle name="Input 4 2 15 4 3" xfId="28564" xr:uid="{00000000-0005-0000-0000-0000D2600000}"/>
    <cellStyle name="Input 4 2 15 5" xfId="28565" xr:uid="{00000000-0005-0000-0000-0000D3600000}"/>
    <cellStyle name="Input 4 2 15 5 2" xfId="28566" xr:uid="{00000000-0005-0000-0000-0000D4600000}"/>
    <cellStyle name="Input 4 2 15 5 3" xfId="28567" xr:uid="{00000000-0005-0000-0000-0000D5600000}"/>
    <cellStyle name="Input 4 2 15 6" xfId="28568" xr:uid="{00000000-0005-0000-0000-0000D6600000}"/>
    <cellStyle name="Input 4 2 15 7" xfId="28569" xr:uid="{00000000-0005-0000-0000-0000D7600000}"/>
    <cellStyle name="Input 4 2 16" xfId="28570" xr:uid="{00000000-0005-0000-0000-0000D8600000}"/>
    <cellStyle name="Input 4 2 16 2" xfId="28571" xr:uid="{00000000-0005-0000-0000-0000D9600000}"/>
    <cellStyle name="Input 4 2 16 2 2" xfId="28572" xr:uid="{00000000-0005-0000-0000-0000DA600000}"/>
    <cellStyle name="Input 4 2 16 2 3" xfId="28573" xr:uid="{00000000-0005-0000-0000-0000DB600000}"/>
    <cellStyle name="Input 4 2 16 3" xfId="28574" xr:uid="{00000000-0005-0000-0000-0000DC600000}"/>
    <cellStyle name="Input 4 2 16 3 2" xfId="28575" xr:uid="{00000000-0005-0000-0000-0000DD600000}"/>
    <cellStyle name="Input 4 2 16 3 3" xfId="28576" xr:uid="{00000000-0005-0000-0000-0000DE600000}"/>
    <cellStyle name="Input 4 2 16 4" xfId="28577" xr:uid="{00000000-0005-0000-0000-0000DF600000}"/>
    <cellStyle name="Input 4 2 16 4 2" xfId="28578" xr:uid="{00000000-0005-0000-0000-0000E0600000}"/>
    <cellStyle name="Input 4 2 16 4 3" xfId="28579" xr:uid="{00000000-0005-0000-0000-0000E1600000}"/>
    <cellStyle name="Input 4 2 16 5" xfId="28580" xr:uid="{00000000-0005-0000-0000-0000E2600000}"/>
    <cellStyle name="Input 4 2 16 5 2" xfId="28581" xr:uid="{00000000-0005-0000-0000-0000E3600000}"/>
    <cellStyle name="Input 4 2 16 5 3" xfId="28582" xr:uid="{00000000-0005-0000-0000-0000E4600000}"/>
    <cellStyle name="Input 4 2 16 6" xfId="28583" xr:uid="{00000000-0005-0000-0000-0000E5600000}"/>
    <cellStyle name="Input 4 2 16 7" xfId="28584" xr:uid="{00000000-0005-0000-0000-0000E6600000}"/>
    <cellStyle name="Input 4 2 17" xfId="28585" xr:uid="{00000000-0005-0000-0000-0000E7600000}"/>
    <cellStyle name="Input 4 2 17 2" xfId="28586" xr:uid="{00000000-0005-0000-0000-0000E8600000}"/>
    <cellStyle name="Input 4 2 17 2 2" xfId="28587" xr:uid="{00000000-0005-0000-0000-0000E9600000}"/>
    <cellStyle name="Input 4 2 17 2 3" xfId="28588" xr:uid="{00000000-0005-0000-0000-0000EA600000}"/>
    <cellStyle name="Input 4 2 17 3" xfId="28589" xr:uid="{00000000-0005-0000-0000-0000EB600000}"/>
    <cellStyle name="Input 4 2 17 3 2" xfId="28590" xr:uid="{00000000-0005-0000-0000-0000EC600000}"/>
    <cellStyle name="Input 4 2 17 3 3" xfId="28591" xr:uid="{00000000-0005-0000-0000-0000ED600000}"/>
    <cellStyle name="Input 4 2 17 4" xfId="28592" xr:uid="{00000000-0005-0000-0000-0000EE600000}"/>
    <cellStyle name="Input 4 2 17 4 2" xfId="28593" xr:uid="{00000000-0005-0000-0000-0000EF600000}"/>
    <cellStyle name="Input 4 2 17 4 3" xfId="28594" xr:uid="{00000000-0005-0000-0000-0000F0600000}"/>
    <cellStyle name="Input 4 2 17 5" xfId="28595" xr:uid="{00000000-0005-0000-0000-0000F1600000}"/>
    <cellStyle name="Input 4 2 17 5 2" xfId="28596" xr:uid="{00000000-0005-0000-0000-0000F2600000}"/>
    <cellStyle name="Input 4 2 17 5 3" xfId="28597" xr:uid="{00000000-0005-0000-0000-0000F3600000}"/>
    <cellStyle name="Input 4 2 17 6" xfId="28598" xr:uid="{00000000-0005-0000-0000-0000F4600000}"/>
    <cellStyle name="Input 4 2 17 7" xfId="28599" xr:uid="{00000000-0005-0000-0000-0000F5600000}"/>
    <cellStyle name="Input 4 2 18" xfId="28600" xr:uid="{00000000-0005-0000-0000-0000F6600000}"/>
    <cellStyle name="Input 4 2 18 2" xfId="28601" xr:uid="{00000000-0005-0000-0000-0000F7600000}"/>
    <cellStyle name="Input 4 2 18 2 2" xfId="28602" xr:uid="{00000000-0005-0000-0000-0000F8600000}"/>
    <cellStyle name="Input 4 2 18 2 3" xfId="28603" xr:uid="{00000000-0005-0000-0000-0000F9600000}"/>
    <cellStyle name="Input 4 2 18 3" xfId="28604" xr:uid="{00000000-0005-0000-0000-0000FA600000}"/>
    <cellStyle name="Input 4 2 18 3 2" xfId="28605" xr:uid="{00000000-0005-0000-0000-0000FB600000}"/>
    <cellStyle name="Input 4 2 18 3 3" xfId="28606" xr:uid="{00000000-0005-0000-0000-0000FC600000}"/>
    <cellStyle name="Input 4 2 18 4" xfId="28607" xr:uid="{00000000-0005-0000-0000-0000FD600000}"/>
    <cellStyle name="Input 4 2 18 4 2" xfId="28608" xr:uid="{00000000-0005-0000-0000-0000FE600000}"/>
    <cellStyle name="Input 4 2 18 4 3" xfId="28609" xr:uid="{00000000-0005-0000-0000-0000FF600000}"/>
    <cellStyle name="Input 4 2 18 5" xfId="28610" xr:uid="{00000000-0005-0000-0000-000000610000}"/>
    <cellStyle name="Input 4 2 18 5 2" xfId="28611" xr:uid="{00000000-0005-0000-0000-000001610000}"/>
    <cellStyle name="Input 4 2 18 5 3" xfId="28612" xr:uid="{00000000-0005-0000-0000-000002610000}"/>
    <cellStyle name="Input 4 2 18 6" xfId="28613" xr:uid="{00000000-0005-0000-0000-000003610000}"/>
    <cellStyle name="Input 4 2 18 7" xfId="28614" xr:uid="{00000000-0005-0000-0000-000004610000}"/>
    <cellStyle name="Input 4 2 19" xfId="28615" xr:uid="{00000000-0005-0000-0000-000005610000}"/>
    <cellStyle name="Input 4 2 19 2" xfId="28616" xr:uid="{00000000-0005-0000-0000-000006610000}"/>
    <cellStyle name="Input 4 2 19 3" xfId="28617" xr:uid="{00000000-0005-0000-0000-000007610000}"/>
    <cellStyle name="Input 4 2 2" xfId="3516" xr:uid="{00000000-0005-0000-0000-000008610000}"/>
    <cellStyle name="Input 4 2 2 2" xfId="28618" xr:uid="{00000000-0005-0000-0000-000009610000}"/>
    <cellStyle name="Input 4 2 2 2 10" xfId="28619" xr:uid="{00000000-0005-0000-0000-00000A610000}"/>
    <cellStyle name="Input 4 2 2 2 11" xfId="28620" xr:uid="{00000000-0005-0000-0000-00000B610000}"/>
    <cellStyle name="Input 4 2 2 2 2" xfId="28621" xr:uid="{00000000-0005-0000-0000-00000C610000}"/>
    <cellStyle name="Input 4 2 2 2 2 2" xfId="28622" xr:uid="{00000000-0005-0000-0000-00000D610000}"/>
    <cellStyle name="Input 4 2 2 2 2 3" xfId="28623" xr:uid="{00000000-0005-0000-0000-00000E610000}"/>
    <cellStyle name="Input 4 2 2 2 2 4" xfId="28624" xr:uid="{00000000-0005-0000-0000-00000F610000}"/>
    <cellStyle name="Input 4 2 2 2 3" xfId="28625" xr:uid="{00000000-0005-0000-0000-000010610000}"/>
    <cellStyle name="Input 4 2 2 2 3 2" xfId="28626" xr:uid="{00000000-0005-0000-0000-000011610000}"/>
    <cellStyle name="Input 4 2 2 2 3 3" xfId="28627" xr:uid="{00000000-0005-0000-0000-000012610000}"/>
    <cellStyle name="Input 4 2 2 2 3 4" xfId="28628" xr:uid="{00000000-0005-0000-0000-000013610000}"/>
    <cellStyle name="Input 4 2 2 2 4" xfId="28629" xr:uid="{00000000-0005-0000-0000-000014610000}"/>
    <cellStyle name="Input 4 2 2 2 4 2" xfId="28630" xr:uid="{00000000-0005-0000-0000-000015610000}"/>
    <cellStyle name="Input 4 2 2 2 4 3" xfId="28631" xr:uid="{00000000-0005-0000-0000-000016610000}"/>
    <cellStyle name="Input 4 2 2 2 4 4" xfId="28632" xr:uid="{00000000-0005-0000-0000-000017610000}"/>
    <cellStyle name="Input 4 2 2 2 5" xfId="28633" xr:uid="{00000000-0005-0000-0000-000018610000}"/>
    <cellStyle name="Input 4 2 2 2 5 2" xfId="28634" xr:uid="{00000000-0005-0000-0000-000019610000}"/>
    <cellStyle name="Input 4 2 2 2 5 3" xfId="28635" xr:uid="{00000000-0005-0000-0000-00001A610000}"/>
    <cellStyle name="Input 4 2 2 2 6" xfId="28636" xr:uid="{00000000-0005-0000-0000-00001B610000}"/>
    <cellStyle name="Input 4 2 2 2 6 2" xfId="28637" xr:uid="{00000000-0005-0000-0000-00001C610000}"/>
    <cellStyle name="Input 4 2 2 2 6 3" xfId="28638" xr:uid="{00000000-0005-0000-0000-00001D610000}"/>
    <cellStyle name="Input 4 2 2 2 7" xfId="28639" xr:uid="{00000000-0005-0000-0000-00001E610000}"/>
    <cellStyle name="Input 4 2 2 2 7 2" xfId="28640" xr:uid="{00000000-0005-0000-0000-00001F610000}"/>
    <cellStyle name="Input 4 2 2 2 7 3" xfId="28641" xr:uid="{00000000-0005-0000-0000-000020610000}"/>
    <cellStyle name="Input 4 2 2 2 8" xfId="28642" xr:uid="{00000000-0005-0000-0000-000021610000}"/>
    <cellStyle name="Input 4 2 2 2 8 2" xfId="28643" xr:uid="{00000000-0005-0000-0000-000022610000}"/>
    <cellStyle name="Input 4 2 2 2 8 3" xfId="28644" xr:uid="{00000000-0005-0000-0000-000023610000}"/>
    <cellStyle name="Input 4 2 2 2 9" xfId="28645" xr:uid="{00000000-0005-0000-0000-000024610000}"/>
    <cellStyle name="Input 4 2 2 3" xfId="28646" xr:uid="{00000000-0005-0000-0000-000025610000}"/>
    <cellStyle name="Input 4 2 2 3 2" xfId="28647" xr:uid="{00000000-0005-0000-0000-000026610000}"/>
    <cellStyle name="Input 4 2 2 3 3" xfId="28648" xr:uid="{00000000-0005-0000-0000-000027610000}"/>
    <cellStyle name="Input 4 2 2 3 4" xfId="28649" xr:uid="{00000000-0005-0000-0000-000028610000}"/>
    <cellStyle name="Input 4 2 2 4" xfId="28650" xr:uid="{00000000-0005-0000-0000-000029610000}"/>
    <cellStyle name="Input 4 2 2 4 2" xfId="28651" xr:uid="{00000000-0005-0000-0000-00002A610000}"/>
    <cellStyle name="Input 4 2 2 4 3" xfId="28652" xr:uid="{00000000-0005-0000-0000-00002B610000}"/>
    <cellStyle name="Input 4 2 2 4 4" xfId="28653" xr:uid="{00000000-0005-0000-0000-00002C610000}"/>
    <cellStyle name="Input 4 2 2 5" xfId="28654" xr:uid="{00000000-0005-0000-0000-00002D610000}"/>
    <cellStyle name="Input 4 2 2 5 2" xfId="28655" xr:uid="{00000000-0005-0000-0000-00002E610000}"/>
    <cellStyle name="Input 4 2 2 5 3" xfId="28656" xr:uid="{00000000-0005-0000-0000-00002F610000}"/>
    <cellStyle name="Input 4 2 2 6" xfId="28657" xr:uid="{00000000-0005-0000-0000-000030610000}"/>
    <cellStyle name="Input 4 2 2 6 2" xfId="28658" xr:uid="{00000000-0005-0000-0000-000031610000}"/>
    <cellStyle name="Input 4 2 2 6 3" xfId="28659" xr:uid="{00000000-0005-0000-0000-000032610000}"/>
    <cellStyle name="Input 4 2 2 7" xfId="28660" xr:uid="{00000000-0005-0000-0000-000033610000}"/>
    <cellStyle name="Input 4 2 2 8" xfId="28661" xr:uid="{00000000-0005-0000-0000-000034610000}"/>
    <cellStyle name="Input 4 2 2 9" xfId="28662" xr:uid="{00000000-0005-0000-0000-000035610000}"/>
    <cellStyle name="Input 4 2 20" xfId="28663" xr:uid="{00000000-0005-0000-0000-000036610000}"/>
    <cellStyle name="Input 4 2 20 2" xfId="28664" xr:uid="{00000000-0005-0000-0000-000037610000}"/>
    <cellStyle name="Input 4 2 20 3" xfId="28665" xr:uid="{00000000-0005-0000-0000-000038610000}"/>
    <cellStyle name="Input 4 2 21" xfId="28666" xr:uid="{00000000-0005-0000-0000-000039610000}"/>
    <cellStyle name="Input 4 2 21 2" xfId="28667" xr:uid="{00000000-0005-0000-0000-00003A610000}"/>
    <cellStyle name="Input 4 2 21 3" xfId="28668" xr:uid="{00000000-0005-0000-0000-00003B610000}"/>
    <cellStyle name="Input 4 2 22" xfId="28669" xr:uid="{00000000-0005-0000-0000-00003C610000}"/>
    <cellStyle name="Input 4 2 3" xfId="28670" xr:uid="{00000000-0005-0000-0000-00003D610000}"/>
    <cellStyle name="Input 4 2 3 10" xfId="28671" xr:uid="{00000000-0005-0000-0000-00003E610000}"/>
    <cellStyle name="Input 4 2 3 2" xfId="28672" xr:uid="{00000000-0005-0000-0000-00003F610000}"/>
    <cellStyle name="Input 4 2 3 2 2" xfId="28673" xr:uid="{00000000-0005-0000-0000-000040610000}"/>
    <cellStyle name="Input 4 2 3 2 3" xfId="28674" xr:uid="{00000000-0005-0000-0000-000041610000}"/>
    <cellStyle name="Input 4 2 3 2 4" xfId="28675" xr:uid="{00000000-0005-0000-0000-000042610000}"/>
    <cellStyle name="Input 4 2 3 3" xfId="28676" xr:uid="{00000000-0005-0000-0000-000043610000}"/>
    <cellStyle name="Input 4 2 3 3 2" xfId="28677" xr:uid="{00000000-0005-0000-0000-000044610000}"/>
    <cellStyle name="Input 4 2 3 3 3" xfId="28678" xr:uid="{00000000-0005-0000-0000-000045610000}"/>
    <cellStyle name="Input 4 2 3 3 4" xfId="28679" xr:uid="{00000000-0005-0000-0000-000046610000}"/>
    <cellStyle name="Input 4 2 3 4" xfId="28680" xr:uid="{00000000-0005-0000-0000-000047610000}"/>
    <cellStyle name="Input 4 2 3 4 2" xfId="28681" xr:uid="{00000000-0005-0000-0000-000048610000}"/>
    <cellStyle name="Input 4 2 3 4 3" xfId="28682" xr:uid="{00000000-0005-0000-0000-000049610000}"/>
    <cellStyle name="Input 4 2 3 4 4" xfId="28683" xr:uid="{00000000-0005-0000-0000-00004A610000}"/>
    <cellStyle name="Input 4 2 3 5" xfId="28684" xr:uid="{00000000-0005-0000-0000-00004B610000}"/>
    <cellStyle name="Input 4 2 3 5 2" xfId="28685" xr:uid="{00000000-0005-0000-0000-00004C610000}"/>
    <cellStyle name="Input 4 2 3 5 3" xfId="28686" xr:uid="{00000000-0005-0000-0000-00004D610000}"/>
    <cellStyle name="Input 4 2 3 6" xfId="28687" xr:uid="{00000000-0005-0000-0000-00004E610000}"/>
    <cellStyle name="Input 4 2 3 6 2" xfId="28688" xr:uid="{00000000-0005-0000-0000-00004F610000}"/>
    <cellStyle name="Input 4 2 3 6 3" xfId="28689" xr:uid="{00000000-0005-0000-0000-000050610000}"/>
    <cellStyle name="Input 4 2 3 7" xfId="28690" xr:uid="{00000000-0005-0000-0000-000051610000}"/>
    <cellStyle name="Input 4 2 3 7 2" xfId="28691" xr:uid="{00000000-0005-0000-0000-000052610000}"/>
    <cellStyle name="Input 4 2 3 7 3" xfId="28692" xr:uid="{00000000-0005-0000-0000-000053610000}"/>
    <cellStyle name="Input 4 2 3 8" xfId="28693" xr:uid="{00000000-0005-0000-0000-000054610000}"/>
    <cellStyle name="Input 4 2 3 9" xfId="28694" xr:uid="{00000000-0005-0000-0000-000055610000}"/>
    <cellStyle name="Input 4 2 4" xfId="28695" xr:uid="{00000000-0005-0000-0000-000056610000}"/>
    <cellStyle name="Input 4 2 4 2" xfId="28696" xr:uid="{00000000-0005-0000-0000-000057610000}"/>
    <cellStyle name="Input 4 2 4 2 2" xfId="28697" xr:uid="{00000000-0005-0000-0000-000058610000}"/>
    <cellStyle name="Input 4 2 4 2 3" xfId="28698" xr:uid="{00000000-0005-0000-0000-000059610000}"/>
    <cellStyle name="Input 4 2 4 3" xfId="28699" xr:uid="{00000000-0005-0000-0000-00005A610000}"/>
    <cellStyle name="Input 4 2 4 3 2" xfId="28700" xr:uid="{00000000-0005-0000-0000-00005B610000}"/>
    <cellStyle name="Input 4 2 4 3 3" xfId="28701" xr:uid="{00000000-0005-0000-0000-00005C610000}"/>
    <cellStyle name="Input 4 2 4 4" xfId="28702" xr:uid="{00000000-0005-0000-0000-00005D610000}"/>
    <cellStyle name="Input 4 2 4 4 2" xfId="28703" xr:uid="{00000000-0005-0000-0000-00005E610000}"/>
    <cellStyle name="Input 4 2 4 4 3" xfId="28704" xr:uid="{00000000-0005-0000-0000-00005F610000}"/>
    <cellStyle name="Input 4 2 4 5" xfId="28705" xr:uid="{00000000-0005-0000-0000-000060610000}"/>
    <cellStyle name="Input 4 2 4 5 2" xfId="28706" xr:uid="{00000000-0005-0000-0000-000061610000}"/>
    <cellStyle name="Input 4 2 4 5 3" xfId="28707" xr:uid="{00000000-0005-0000-0000-000062610000}"/>
    <cellStyle name="Input 4 2 4 6" xfId="28708" xr:uid="{00000000-0005-0000-0000-000063610000}"/>
    <cellStyle name="Input 4 2 4 7" xfId="28709" xr:uid="{00000000-0005-0000-0000-000064610000}"/>
    <cellStyle name="Input 4 2 5" xfId="28710" xr:uid="{00000000-0005-0000-0000-000065610000}"/>
    <cellStyle name="Input 4 2 5 2" xfId="28711" xr:uid="{00000000-0005-0000-0000-000066610000}"/>
    <cellStyle name="Input 4 2 5 2 2" xfId="28712" xr:uid="{00000000-0005-0000-0000-000067610000}"/>
    <cellStyle name="Input 4 2 5 2 3" xfId="28713" xr:uid="{00000000-0005-0000-0000-000068610000}"/>
    <cellStyle name="Input 4 2 5 3" xfId="28714" xr:uid="{00000000-0005-0000-0000-000069610000}"/>
    <cellStyle name="Input 4 2 5 3 2" xfId="28715" xr:uid="{00000000-0005-0000-0000-00006A610000}"/>
    <cellStyle name="Input 4 2 5 3 3" xfId="28716" xr:uid="{00000000-0005-0000-0000-00006B610000}"/>
    <cellStyle name="Input 4 2 5 4" xfId="28717" xr:uid="{00000000-0005-0000-0000-00006C610000}"/>
    <cellStyle name="Input 4 2 5 4 2" xfId="28718" xr:uid="{00000000-0005-0000-0000-00006D610000}"/>
    <cellStyle name="Input 4 2 5 4 3" xfId="28719" xr:uid="{00000000-0005-0000-0000-00006E610000}"/>
    <cellStyle name="Input 4 2 5 5" xfId="28720" xr:uid="{00000000-0005-0000-0000-00006F610000}"/>
    <cellStyle name="Input 4 2 5 5 2" xfId="28721" xr:uid="{00000000-0005-0000-0000-000070610000}"/>
    <cellStyle name="Input 4 2 5 5 3" xfId="28722" xr:uid="{00000000-0005-0000-0000-000071610000}"/>
    <cellStyle name="Input 4 2 5 6" xfId="28723" xr:uid="{00000000-0005-0000-0000-000072610000}"/>
    <cellStyle name="Input 4 2 5 7" xfId="28724" xr:uid="{00000000-0005-0000-0000-000073610000}"/>
    <cellStyle name="Input 4 2 6" xfId="28725" xr:uid="{00000000-0005-0000-0000-000074610000}"/>
    <cellStyle name="Input 4 2 6 2" xfId="28726" xr:uid="{00000000-0005-0000-0000-000075610000}"/>
    <cellStyle name="Input 4 2 6 2 2" xfId="28727" xr:uid="{00000000-0005-0000-0000-000076610000}"/>
    <cellStyle name="Input 4 2 6 2 3" xfId="28728" xr:uid="{00000000-0005-0000-0000-000077610000}"/>
    <cellStyle name="Input 4 2 6 3" xfId="28729" xr:uid="{00000000-0005-0000-0000-000078610000}"/>
    <cellStyle name="Input 4 2 6 3 2" xfId="28730" xr:uid="{00000000-0005-0000-0000-000079610000}"/>
    <cellStyle name="Input 4 2 6 3 3" xfId="28731" xr:uid="{00000000-0005-0000-0000-00007A610000}"/>
    <cellStyle name="Input 4 2 6 4" xfId="28732" xr:uid="{00000000-0005-0000-0000-00007B610000}"/>
    <cellStyle name="Input 4 2 6 4 2" xfId="28733" xr:uid="{00000000-0005-0000-0000-00007C610000}"/>
    <cellStyle name="Input 4 2 6 4 3" xfId="28734" xr:uid="{00000000-0005-0000-0000-00007D610000}"/>
    <cellStyle name="Input 4 2 6 5" xfId="28735" xr:uid="{00000000-0005-0000-0000-00007E610000}"/>
    <cellStyle name="Input 4 2 6 5 2" xfId="28736" xr:uid="{00000000-0005-0000-0000-00007F610000}"/>
    <cellStyle name="Input 4 2 6 5 3" xfId="28737" xr:uid="{00000000-0005-0000-0000-000080610000}"/>
    <cellStyle name="Input 4 2 6 6" xfId="28738" xr:uid="{00000000-0005-0000-0000-000081610000}"/>
    <cellStyle name="Input 4 2 6 7" xfId="28739" xr:uid="{00000000-0005-0000-0000-000082610000}"/>
    <cellStyle name="Input 4 2 7" xfId="28740" xr:uid="{00000000-0005-0000-0000-000083610000}"/>
    <cellStyle name="Input 4 2 7 2" xfId="28741" xr:uid="{00000000-0005-0000-0000-000084610000}"/>
    <cellStyle name="Input 4 2 7 2 2" xfId="28742" xr:uid="{00000000-0005-0000-0000-000085610000}"/>
    <cellStyle name="Input 4 2 7 2 3" xfId="28743" xr:uid="{00000000-0005-0000-0000-000086610000}"/>
    <cellStyle name="Input 4 2 7 3" xfId="28744" xr:uid="{00000000-0005-0000-0000-000087610000}"/>
    <cellStyle name="Input 4 2 7 3 2" xfId="28745" xr:uid="{00000000-0005-0000-0000-000088610000}"/>
    <cellStyle name="Input 4 2 7 3 3" xfId="28746" xr:uid="{00000000-0005-0000-0000-000089610000}"/>
    <cellStyle name="Input 4 2 7 4" xfId="28747" xr:uid="{00000000-0005-0000-0000-00008A610000}"/>
    <cellStyle name="Input 4 2 7 4 2" xfId="28748" xr:uid="{00000000-0005-0000-0000-00008B610000}"/>
    <cellStyle name="Input 4 2 7 4 3" xfId="28749" xr:uid="{00000000-0005-0000-0000-00008C610000}"/>
    <cellStyle name="Input 4 2 7 5" xfId="28750" xr:uid="{00000000-0005-0000-0000-00008D610000}"/>
    <cellStyle name="Input 4 2 7 5 2" xfId="28751" xr:uid="{00000000-0005-0000-0000-00008E610000}"/>
    <cellStyle name="Input 4 2 7 5 3" xfId="28752" xr:uid="{00000000-0005-0000-0000-00008F610000}"/>
    <cellStyle name="Input 4 2 7 6" xfId="28753" xr:uid="{00000000-0005-0000-0000-000090610000}"/>
    <cellStyle name="Input 4 2 7 7" xfId="28754" xr:uid="{00000000-0005-0000-0000-000091610000}"/>
    <cellStyle name="Input 4 2 8" xfId="28755" xr:uid="{00000000-0005-0000-0000-000092610000}"/>
    <cellStyle name="Input 4 2 8 2" xfId="28756" xr:uid="{00000000-0005-0000-0000-000093610000}"/>
    <cellStyle name="Input 4 2 8 2 2" xfId="28757" xr:uid="{00000000-0005-0000-0000-000094610000}"/>
    <cellStyle name="Input 4 2 8 2 3" xfId="28758" xr:uid="{00000000-0005-0000-0000-000095610000}"/>
    <cellStyle name="Input 4 2 8 3" xfId="28759" xr:uid="{00000000-0005-0000-0000-000096610000}"/>
    <cellStyle name="Input 4 2 8 3 2" xfId="28760" xr:uid="{00000000-0005-0000-0000-000097610000}"/>
    <cellStyle name="Input 4 2 8 3 3" xfId="28761" xr:uid="{00000000-0005-0000-0000-000098610000}"/>
    <cellStyle name="Input 4 2 8 4" xfId="28762" xr:uid="{00000000-0005-0000-0000-000099610000}"/>
    <cellStyle name="Input 4 2 8 4 2" xfId="28763" xr:uid="{00000000-0005-0000-0000-00009A610000}"/>
    <cellStyle name="Input 4 2 8 4 3" xfId="28764" xr:uid="{00000000-0005-0000-0000-00009B610000}"/>
    <cellStyle name="Input 4 2 8 5" xfId="28765" xr:uid="{00000000-0005-0000-0000-00009C610000}"/>
    <cellStyle name="Input 4 2 8 5 2" xfId="28766" xr:uid="{00000000-0005-0000-0000-00009D610000}"/>
    <cellStyle name="Input 4 2 8 5 3" xfId="28767" xr:uid="{00000000-0005-0000-0000-00009E610000}"/>
    <cellStyle name="Input 4 2 8 6" xfId="28768" xr:uid="{00000000-0005-0000-0000-00009F610000}"/>
    <cellStyle name="Input 4 2 8 7" xfId="28769" xr:uid="{00000000-0005-0000-0000-0000A0610000}"/>
    <cellStyle name="Input 4 2 9" xfId="28770" xr:uid="{00000000-0005-0000-0000-0000A1610000}"/>
    <cellStyle name="Input 4 2 9 2" xfId="28771" xr:uid="{00000000-0005-0000-0000-0000A2610000}"/>
    <cellStyle name="Input 4 2 9 2 2" xfId="28772" xr:uid="{00000000-0005-0000-0000-0000A3610000}"/>
    <cellStyle name="Input 4 2 9 2 3" xfId="28773" xr:uid="{00000000-0005-0000-0000-0000A4610000}"/>
    <cellStyle name="Input 4 2 9 3" xfId="28774" xr:uid="{00000000-0005-0000-0000-0000A5610000}"/>
    <cellStyle name="Input 4 2 9 3 2" xfId="28775" xr:uid="{00000000-0005-0000-0000-0000A6610000}"/>
    <cellStyle name="Input 4 2 9 3 3" xfId="28776" xr:uid="{00000000-0005-0000-0000-0000A7610000}"/>
    <cellStyle name="Input 4 2 9 4" xfId="28777" xr:uid="{00000000-0005-0000-0000-0000A8610000}"/>
    <cellStyle name="Input 4 2 9 4 2" xfId="28778" xr:uid="{00000000-0005-0000-0000-0000A9610000}"/>
    <cellStyle name="Input 4 2 9 4 3" xfId="28779" xr:uid="{00000000-0005-0000-0000-0000AA610000}"/>
    <cellStyle name="Input 4 2 9 5" xfId="28780" xr:uid="{00000000-0005-0000-0000-0000AB610000}"/>
    <cellStyle name="Input 4 2 9 5 2" xfId="28781" xr:uid="{00000000-0005-0000-0000-0000AC610000}"/>
    <cellStyle name="Input 4 2 9 5 3" xfId="28782" xr:uid="{00000000-0005-0000-0000-0000AD610000}"/>
    <cellStyle name="Input 4 2 9 6" xfId="28783" xr:uid="{00000000-0005-0000-0000-0000AE610000}"/>
    <cellStyle name="Input 4 2 9 7" xfId="28784" xr:uid="{00000000-0005-0000-0000-0000AF610000}"/>
    <cellStyle name="Input 4 3" xfId="3517" xr:uid="{00000000-0005-0000-0000-0000B0610000}"/>
    <cellStyle name="Input 4 3 2" xfId="28785" xr:uid="{00000000-0005-0000-0000-0000B1610000}"/>
    <cellStyle name="Input 4 3 2 10" xfId="28786" xr:uid="{00000000-0005-0000-0000-0000B2610000}"/>
    <cellStyle name="Input 4 3 2 11" xfId="28787" xr:uid="{00000000-0005-0000-0000-0000B3610000}"/>
    <cellStyle name="Input 4 3 2 2" xfId="28788" xr:uid="{00000000-0005-0000-0000-0000B4610000}"/>
    <cellStyle name="Input 4 3 2 2 2" xfId="28789" xr:uid="{00000000-0005-0000-0000-0000B5610000}"/>
    <cellStyle name="Input 4 3 2 2 3" xfId="28790" xr:uid="{00000000-0005-0000-0000-0000B6610000}"/>
    <cellStyle name="Input 4 3 2 2 4" xfId="28791" xr:uid="{00000000-0005-0000-0000-0000B7610000}"/>
    <cellStyle name="Input 4 3 2 3" xfId="28792" xr:uid="{00000000-0005-0000-0000-0000B8610000}"/>
    <cellStyle name="Input 4 3 2 3 2" xfId="28793" xr:uid="{00000000-0005-0000-0000-0000B9610000}"/>
    <cellStyle name="Input 4 3 2 3 3" xfId="28794" xr:uid="{00000000-0005-0000-0000-0000BA610000}"/>
    <cellStyle name="Input 4 3 2 3 4" xfId="28795" xr:uid="{00000000-0005-0000-0000-0000BB610000}"/>
    <cellStyle name="Input 4 3 2 4" xfId="28796" xr:uid="{00000000-0005-0000-0000-0000BC610000}"/>
    <cellStyle name="Input 4 3 2 4 2" xfId="28797" xr:uid="{00000000-0005-0000-0000-0000BD610000}"/>
    <cellStyle name="Input 4 3 2 4 3" xfId="28798" xr:uid="{00000000-0005-0000-0000-0000BE610000}"/>
    <cellStyle name="Input 4 3 2 4 4" xfId="28799" xr:uid="{00000000-0005-0000-0000-0000BF610000}"/>
    <cellStyle name="Input 4 3 2 5" xfId="28800" xr:uid="{00000000-0005-0000-0000-0000C0610000}"/>
    <cellStyle name="Input 4 3 2 5 2" xfId="28801" xr:uid="{00000000-0005-0000-0000-0000C1610000}"/>
    <cellStyle name="Input 4 3 2 5 3" xfId="28802" xr:uid="{00000000-0005-0000-0000-0000C2610000}"/>
    <cellStyle name="Input 4 3 2 6" xfId="28803" xr:uid="{00000000-0005-0000-0000-0000C3610000}"/>
    <cellStyle name="Input 4 3 2 6 2" xfId="28804" xr:uid="{00000000-0005-0000-0000-0000C4610000}"/>
    <cellStyle name="Input 4 3 2 6 3" xfId="28805" xr:uid="{00000000-0005-0000-0000-0000C5610000}"/>
    <cellStyle name="Input 4 3 2 7" xfId="28806" xr:uid="{00000000-0005-0000-0000-0000C6610000}"/>
    <cellStyle name="Input 4 3 2 7 2" xfId="28807" xr:uid="{00000000-0005-0000-0000-0000C7610000}"/>
    <cellStyle name="Input 4 3 2 7 3" xfId="28808" xr:uid="{00000000-0005-0000-0000-0000C8610000}"/>
    <cellStyle name="Input 4 3 2 8" xfId="28809" xr:uid="{00000000-0005-0000-0000-0000C9610000}"/>
    <cellStyle name="Input 4 3 2 8 2" xfId="28810" xr:uid="{00000000-0005-0000-0000-0000CA610000}"/>
    <cellStyle name="Input 4 3 2 8 3" xfId="28811" xr:uid="{00000000-0005-0000-0000-0000CB610000}"/>
    <cellStyle name="Input 4 3 2 9" xfId="28812" xr:uid="{00000000-0005-0000-0000-0000CC610000}"/>
    <cellStyle name="Input 4 3 3" xfId="28813" xr:uid="{00000000-0005-0000-0000-0000CD610000}"/>
    <cellStyle name="Input 4 3 3 2" xfId="28814" xr:uid="{00000000-0005-0000-0000-0000CE610000}"/>
    <cellStyle name="Input 4 3 3 3" xfId="28815" xr:uid="{00000000-0005-0000-0000-0000CF610000}"/>
    <cellStyle name="Input 4 3 3 4" xfId="28816" xr:uid="{00000000-0005-0000-0000-0000D0610000}"/>
    <cellStyle name="Input 4 3 4" xfId="28817" xr:uid="{00000000-0005-0000-0000-0000D1610000}"/>
    <cellStyle name="Input 4 3 4 2" xfId="28818" xr:uid="{00000000-0005-0000-0000-0000D2610000}"/>
    <cellStyle name="Input 4 3 4 3" xfId="28819" xr:uid="{00000000-0005-0000-0000-0000D3610000}"/>
    <cellStyle name="Input 4 3 4 4" xfId="28820" xr:uid="{00000000-0005-0000-0000-0000D4610000}"/>
    <cellStyle name="Input 4 3 5" xfId="28821" xr:uid="{00000000-0005-0000-0000-0000D5610000}"/>
    <cellStyle name="Input 4 3 5 2" xfId="28822" xr:uid="{00000000-0005-0000-0000-0000D6610000}"/>
    <cellStyle name="Input 4 3 5 3" xfId="28823" xr:uid="{00000000-0005-0000-0000-0000D7610000}"/>
    <cellStyle name="Input 4 3 6" xfId="28824" xr:uid="{00000000-0005-0000-0000-0000D8610000}"/>
    <cellStyle name="Input 4 3 6 2" xfId="28825" xr:uid="{00000000-0005-0000-0000-0000D9610000}"/>
    <cellStyle name="Input 4 3 6 3" xfId="28826" xr:uid="{00000000-0005-0000-0000-0000DA610000}"/>
    <cellStyle name="Input 4 3 7" xfId="28827" xr:uid="{00000000-0005-0000-0000-0000DB610000}"/>
    <cellStyle name="Input 4 3 7 2" xfId="28828" xr:uid="{00000000-0005-0000-0000-0000DC610000}"/>
    <cellStyle name="Input 4 3 7 3" xfId="28829" xr:uid="{00000000-0005-0000-0000-0000DD610000}"/>
    <cellStyle name="Input 4 3 8" xfId="28830" xr:uid="{00000000-0005-0000-0000-0000DE610000}"/>
    <cellStyle name="Input 4 3 9" xfId="28831" xr:uid="{00000000-0005-0000-0000-0000DF610000}"/>
    <cellStyle name="Input 4 4" xfId="28832" xr:uid="{00000000-0005-0000-0000-0000E0610000}"/>
    <cellStyle name="Input 4 4 10" xfId="28833" xr:uid="{00000000-0005-0000-0000-0000E1610000}"/>
    <cellStyle name="Input 4 4 11" xfId="28834" xr:uid="{00000000-0005-0000-0000-0000E2610000}"/>
    <cellStyle name="Input 4 4 2" xfId="28835" xr:uid="{00000000-0005-0000-0000-0000E3610000}"/>
    <cellStyle name="Input 4 4 2 2" xfId="28836" xr:uid="{00000000-0005-0000-0000-0000E4610000}"/>
    <cellStyle name="Input 4 4 2 3" xfId="28837" xr:uid="{00000000-0005-0000-0000-0000E5610000}"/>
    <cellStyle name="Input 4 4 2 4" xfId="28838" xr:uid="{00000000-0005-0000-0000-0000E6610000}"/>
    <cellStyle name="Input 4 4 3" xfId="28839" xr:uid="{00000000-0005-0000-0000-0000E7610000}"/>
    <cellStyle name="Input 4 4 3 2" xfId="28840" xr:uid="{00000000-0005-0000-0000-0000E8610000}"/>
    <cellStyle name="Input 4 4 3 3" xfId="28841" xr:uid="{00000000-0005-0000-0000-0000E9610000}"/>
    <cellStyle name="Input 4 4 3 4" xfId="28842" xr:uid="{00000000-0005-0000-0000-0000EA610000}"/>
    <cellStyle name="Input 4 4 4" xfId="28843" xr:uid="{00000000-0005-0000-0000-0000EB610000}"/>
    <cellStyle name="Input 4 4 4 2" xfId="28844" xr:uid="{00000000-0005-0000-0000-0000EC610000}"/>
    <cellStyle name="Input 4 4 4 3" xfId="28845" xr:uid="{00000000-0005-0000-0000-0000ED610000}"/>
    <cellStyle name="Input 4 4 4 4" xfId="28846" xr:uid="{00000000-0005-0000-0000-0000EE610000}"/>
    <cellStyle name="Input 4 4 5" xfId="28847" xr:uid="{00000000-0005-0000-0000-0000EF610000}"/>
    <cellStyle name="Input 4 4 5 2" xfId="28848" xr:uid="{00000000-0005-0000-0000-0000F0610000}"/>
    <cellStyle name="Input 4 4 5 3" xfId="28849" xr:uid="{00000000-0005-0000-0000-0000F1610000}"/>
    <cellStyle name="Input 4 4 6" xfId="28850" xr:uid="{00000000-0005-0000-0000-0000F2610000}"/>
    <cellStyle name="Input 4 4 6 2" xfId="28851" xr:uid="{00000000-0005-0000-0000-0000F3610000}"/>
    <cellStyle name="Input 4 4 6 3" xfId="28852" xr:uid="{00000000-0005-0000-0000-0000F4610000}"/>
    <cellStyle name="Input 4 4 7" xfId="28853" xr:uid="{00000000-0005-0000-0000-0000F5610000}"/>
    <cellStyle name="Input 4 4 7 2" xfId="28854" xr:uid="{00000000-0005-0000-0000-0000F6610000}"/>
    <cellStyle name="Input 4 4 7 3" xfId="28855" xr:uid="{00000000-0005-0000-0000-0000F7610000}"/>
    <cellStyle name="Input 4 4 8" xfId="28856" xr:uid="{00000000-0005-0000-0000-0000F8610000}"/>
    <cellStyle name="Input 4 4 8 2" xfId="28857" xr:uid="{00000000-0005-0000-0000-0000F9610000}"/>
    <cellStyle name="Input 4 4 8 3" xfId="28858" xr:uid="{00000000-0005-0000-0000-0000FA610000}"/>
    <cellStyle name="Input 4 4 9" xfId="28859" xr:uid="{00000000-0005-0000-0000-0000FB610000}"/>
    <cellStyle name="Input 4 5" xfId="28860" xr:uid="{00000000-0005-0000-0000-0000FC610000}"/>
    <cellStyle name="Input 4 5 2" xfId="28861" xr:uid="{00000000-0005-0000-0000-0000FD610000}"/>
    <cellStyle name="Input 4 5 2 2" xfId="28862" xr:uid="{00000000-0005-0000-0000-0000FE610000}"/>
    <cellStyle name="Input 4 5 2 3" xfId="28863" xr:uid="{00000000-0005-0000-0000-0000FF610000}"/>
    <cellStyle name="Input 4 5 3" xfId="28864" xr:uid="{00000000-0005-0000-0000-000000620000}"/>
    <cellStyle name="Input 4 5 3 2" xfId="28865" xr:uid="{00000000-0005-0000-0000-000001620000}"/>
    <cellStyle name="Input 4 5 3 3" xfId="28866" xr:uid="{00000000-0005-0000-0000-000002620000}"/>
    <cellStyle name="Input 4 5 4" xfId="28867" xr:uid="{00000000-0005-0000-0000-000003620000}"/>
    <cellStyle name="Input 4 5 4 2" xfId="28868" xr:uid="{00000000-0005-0000-0000-000004620000}"/>
    <cellStyle name="Input 4 5 4 3" xfId="28869" xr:uid="{00000000-0005-0000-0000-000005620000}"/>
    <cellStyle name="Input 4 5 5" xfId="28870" xr:uid="{00000000-0005-0000-0000-000006620000}"/>
    <cellStyle name="Input 4 5 5 2" xfId="28871" xr:uid="{00000000-0005-0000-0000-000007620000}"/>
    <cellStyle name="Input 4 5 5 3" xfId="28872" xr:uid="{00000000-0005-0000-0000-000008620000}"/>
    <cellStyle name="Input 4 5 6" xfId="28873" xr:uid="{00000000-0005-0000-0000-000009620000}"/>
    <cellStyle name="Input 4 5 7" xfId="28874" xr:uid="{00000000-0005-0000-0000-00000A620000}"/>
    <cellStyle name="Input 4 5 8" xfId="28875" xr:uid="{00000000-0005-0000-0000-00000B620000}"/>
    <cellStyle name="Input 4 6" xfId="28876" xr:uid="{00000000-0005-0000-0000-00000C620000}"/>
    <cellStyle name="Input 4 6 2" xfId="28877" xr:uid="{00000000-0005-0000-0000-00000D620000}"/>
    <cellStyle name="Input 4 6 3" xfId="28878" xr:uid="{00000000-0005-0000-0000-00000E620000}"/>
    <cellStyle name="Input 4 6 4" xfId="28879" xr:uid="{00000000-0005-0000-0000-00000F620000}"/>
    <cellStyle name="Input 4 7" xfId="28880" xr:uid="{00000000-0005-0000-0000-000010620000}"/>
    <cellStyle name="Input 4 7 2" xfId="28881" xr:uid="{00000000-0005-0000-0000-000011620000}"/>
    <cellStyle name="Input 4 7 3" xfId="28882" xr:uid="{00000000-0005-0000-0000-000012620000}"/>
    <cellStyle name="Input 4 7 4" xfId="28883" xr:uid="{00000000-0005-0000-0000-000013620000}"/>
    <cellStyle name="Input 4 8" xfId="28884" xr:uid="{00000000-0005-0000-0000-000014620000}"/>
    <cellStyle name="Input 4 8 2" xfId="28885" xr:uid="{00000000-0005-0000-0000-000015620000}"/>
    <cellStyle name="Input 4 8 3" xfId="28886" xr:uid="{00000000-0005-0000-0000-000016620000}"/>
    <cellStyle name="Input 4 9" xfId="28887" xr:uid="{00000000-0005-0000-0000-000017620000}"/>
    <cellStyle name="Input 4 9 2" xfId="28888" xr:uid="{00000000-0005-0000-0000-000018620000}"/>
    <cellStyle name="Input 4 9 3" xfId="28889" xr:uid="{00000000-0005-0000-0000-000019620000}"/>
    <cellStyle name="Input 40" xfId="28890" xr:uid="{00000000-0005-0000-0000-00001A620000}"/>
    <cellStyle name="Input 40 2" xfId="28891" xr:uid="{00000000-0005-0000-0000-00001B620000}"/>
    <cellStyle name="Input 40 3" xfId="28892" xr:uid="{00000000-0005-0000-0000-00001C620000}"/>
    <cellStyle name="Input 40 4" xfId="28893" xr:uid="{00000000-0005-0000-0000-00001D620000}"/>
    <cellStyle name="Input 41" xfId="28894" xr:uid="{00000000-0005-0000-0000-00001E620000}"/>
    <cellStyle name="Input 41 2" xfId="28895" xr:uid="{00000000-0005-0000-0000-00001F620000}"/>
    <cellStyle name="Input 41 3" xfId="28896" xr:uid="{00000000-0005-0000-0000-000020620000}"/>
    <cellStyle name="Input 41 4" xfId="28897" xr:uid="{00000000-0005-0000-0000-000021620000}"/>
    <cellStyle name="Input 42" xfId="28898" xr:uid="{00000000-0005-0000-0000-000022620000}"/>
    <cellStyle name="Input 42 2" xfId="28899" xr:uid="{00000000-0005-0000-0000-000023620000}"/>
    <cellStyle name="Input 42 3" xfId="28900" xr:uid="{00000000-0005-0000-0000-000024620000}"/>
    <cellStyle name="Input 42 4" xfId="28901" xr:uid="{00000000-0005-0000-0000-000025620000}"/>
    <cellStyle name="Input 43" xfId="28902" xr:uid="{00000000-0005-0000-0000-000026620000}"/>
    <cellStyle name="Input 43 2" xfId="28903" xr:uid="{00000000-0005-0000-0000-000027620000}"/>
    <cellStyle name="Input 43 3" xfId="28904" xr:uid="{00000000-0005-0000-0000-000028620000}"/>
    <cellStyle name="Input 43 4" xfId="28905" xr:uid="{00000000-0005-0000-0000-000029620000}"/>
    <cellStyle name="Input 44" xfId="28906" xr:uid="{00000000-0005-0000-0000-00002A620000}"/>
    <cellStyle name="Input 44 2" xfId="28907" xr:uid="{00000000-0005-0000-0000-00002B620000}"/>
    <cellStyle name="Input 44 3" xfId="28908" xr:uid="{00000000-0005-0000-0000-00002C620000}"/>
    <cellStyle name="Input 44 4" xfId="28909" xr:uid="{00000000-0005-0000-0000-00002D620000}"/>
    <cellStyle name="Input 45" xfId="28910" xr:uid="{00000000-0005-0000-0000-00002E620000}"/>
    <cellStyle name="Input 45 2" xfId="28911" xr:uid="{00000000-0005-0000-0000-00002F620000}"/>
    <cellStyle name="Input 45 3" xfId="28912" xr:uid="{00000000-0005-0000-0000-000030620000}"/>
    <cellStyle name="Input 45 4" xfId="28913" xr:uid="{00000000-0005-0000-0000-000031620000}"/>
    <cellStyle name="Input 46" xfId="28914" xr:uid="{00000000-0005-0000-0000-000032620000}"/>
    <cellStyle name="Input 46 2" xfId="28915" xr:uid="{00000000-0005-0000-0000-000033620000}"/>
    <cellStyle name="Input 46 3" xfId="28916" xr:uid="{00000000-0005-0000-0000-000034620000}"/>
    <cellStyle name="Input 46 4" xfId="28917" xr:uid="{00000000-0005-0000-0000-000035620000}"/>
    <cellStyle name="Input 47" xfId="28918" xr:uid="{00000000-0005-0000-0000-000036620000}"/>
    <cellStyle name="Input 47 2" xfId="28919" xr:uid="{00000000-0005-0000-0000-000037620000}"/>
    <cellStyle name="Input 47 3" xfId="28920" xr:uid="{00000000-0005-0000-0000-000038620000}"/>
    <cellStyle name="Input 47 4" xfId="28921" xr:uid="{00000000-0005-0000-0000-000039620000}"/>
    <cellStyle name="Input 48" xfId="28922" xr:uid="{00000000-0005-0000-0000-00003A620000}"/>
    <cellStyle name="Input 48 2" xfId="28923" xr:uid="{00000000-0005-0000-0000-00003B620000}"/>
    <cellStyle name="Input 48 3" xfId="28924" xr:uid="{00000000-0005-0000-0000-00003C620000}"/>
    <cellStyle name="Input 48 4" xfId="28925" xr:uid="{00000000-0005-0000-0000-00003D620000}"/>
    <cellStyle name="Input 49" xfId="28926" xr:uid="{00000000-0005-0000-0000-00003E620000}"/>
    <cellStyle name="Input 49 2" xfId="28927" xr:uid="{00000000-0005-0000-0000-00003F620000}"/>
    <cellStyle name="Input 49 3" xfId="28928" xr:uid="{00000000-0005-0000-0000-000040620000}"/>
    <cellStyle name="Input 49 4" xfId="28929" xr:uid="{00000000-0005-0000-0000-000041620000}"/>
    <cellStyle name="Input 5" xfId="3518" xr:uid="{00000000-0005-0000-0000-000042620000}"/>
    <cellStyle name="Input 5 10" xfId="28930" xr:uid="{00000000-0005-0000-0000-000043620000}"/>
    <cellStyle name="Input 5 11" xfId="28931" xr:uid="{00000000-0005-0000-0000-000044620000}"/>
    <cellStyle name="Input 5 2" xfId="3519" xr:uid="{00000000-0005-0000-0000-000045620000}"/>
    <cellStyle name="Input 5 2 10" xfId="28932" xr:uid="{00000000-0005-0000-0000-000046620000}"/>
    <cellStyle name="Input 5 2 10 2" xfId="28933" xr:uid="{00000000-0005-0000-0000-000047620000}"/>
    <cellStyle name="Input 5 2 10 2 2" xfId="28934" xr:uid="{00000000-0005-0000-0000-000048620000}"/>
    <cellStyle name="Input 5 2 10 2 3" xfId="28935" xr:uid="{00000000-0005-0000-0000-000049620000}"/>
    <cellStyle name="Input 5 2 10 3" xfId="28936" xr:uid="{00000000-0005-0000-0000-00004A620000}"/>
    <cellStyle name="Input 5 2 10 3 2" xfId="28937" xr:uid="{00000000-0005-0000-0000-00004B620000}"/>
    <cellStyle name="Input 5 2 10 3 3" xfId="28938" xr:uid="{00000000-0005-0000-0000-00004C620000}"/>
    <cellStyle name="Input 5 2 10 4" xfId="28939" xr:uid="{00000000-0005-0000-0000-00004D620000}"/>
    <cellStyle name="Input 5 2 10 4 2" xfId="28940" xr:uid="{00000000-0005-0000-0000-00004E620000}"/>
    <cellStyle name="Input 5 2 10 4 3" xfId="28941" xr:uid="{00000000-0005-0000-0000-00004F620000}"/>
    <cellStyle name="Input 5 2 10 5" xfId="28942" xr:uid="{00000000-0005-0000-0000-000050620000}"/>
    <cellStyle name="Input 5 2 10 5 2" xfId="28943" xr:uid="{00000000-0005-0000-0000-000051620000}"/>
    <cellStyle name="Input 5 2 10 5 3" xfId="28944" xr:uid="{00000000-0005-0000-0000-000052620000}"/>
    <cellStyle name="Input 5 2 10 6" xfId="28945" xr:uid="{00000000-0005-0000-0000-000053620000}"/>
    <cellStyle name="Input 5 2 10 7" xfId="28946" xr:uid="{00000000-0005-0000-0000-000054620000}"/>
    <cellStyle name="Input 5 2 11" xfId="28947" xr:uid="{00000000-0005-0000-0000-000055620000}"/>
    <cellStyle name="Input 5 2 11 2" xfId="28948" xr:uid="{00000000-0005-0000-0000-000056620000}"/>
    <cellStyle name="Input 5 2 11 2 2" xfId="28949" xr:uid="{00000000-0005-0000-0000-000057620000}"/>
    <cellStyle name="Input 5 2 11 2 3" xfId="28950" xr:uid="{00000000-0005-0000-0000-000058620000}"/>
    <cellStyle name="Input 5 2 11 3" xfId="28951" xr:uid="{00000000-0005-0000-0000-000059620000}"/>
    <cellStyle name="Input 5 2 11 3 2" xfId="28952" xr:uid="{00000000-0005-0000-0000-00005A620000}"/>
    <cellStyle name="Input 5 2 11 3 3" xfId="28953" xr:uid="{00000000-0005-0000-0000-00005B620000}"/>
    <cellStyle name="Input 5 2 11 4" xfId="28954" xr:uid="{00000000-0005-0000-0000-00005C620000}"/>
    <cellStyle name="Input 5 2 11 4 2" xfId="28955" xr:uid="{00000000-0005-0000-0000-00005D620000}"/>
    <cellStyle name="Input 5 2 11 4 3" xfId="28956" xr:uid="{00000000-0005-0000-0000-00005E620000}"/>
    <cellStyle name="Input 5 2 11 5" xfId="28957" xr:uid="{00000000-0005-0000-0000-00005F620000}"/>
    <cellStyle name="Input 5 2 11 5 2" xfId="28958" xr:uid="{00000000-0005-0000-0000-000060620000}"/>
    <cellStyle name="Input 5 2 11 5 3" xfId="28959" xr:uid="{00000000-0005-0000-0000-000061620000}"/>
    <cellStyle name="Input 5 2 11 6" xfId="28960" xr:uid="{00000000-0005-0000-0000-000062620000}"/>
    <cellStyle name="Input 5 2 11 7" xfId="28961" xr:uid="{00000000-0005-0000-0000-000063620000}"/>
    <cellStyle name="Input 5 2 12" xfId="28962" xr:uid="{00000000-0005-0000-0000-000064620000}"/>
    <cellStyle name="Input 5 2 12 2" xfId="28963" xr:uid="{00000000-0005-0000-0000-000065620000}"/>
    <cellStyle name="Input 5 2 12 2 2" xfId="28964" xr:uid="{00000000-0005-0000-0000-000066620000}"/>
    <cellStyle name="Input 5 2 12 2 3" xfId="28965" xr:uid="{00000000-0005-0000-0000-000067620000}"/>
    <cellStyle name="Input 5 2 12 3" xfId="28966" xr:uid="{00000000-0005-0000-0000-000068620000}"/>
    <cellStyle name="Input 5 2 12 3 2" xfId="28967" xr:uid="{00000000-0005-0000-0000-000069620000}"/>
    <cellStyle name="Input 5 2 12 3 3" xfId="28968" xr:uid="{00000000-0005-0000-0000-00006A620000}"/>
    <cellStyle name="Input 5 2 12 4" xfId="28969" xr:uid="{00000000-0005-0000-0000-00006B620000}"/>
    <cellStyle name="Input 5 2 12 4 2" xfId="28970" xr:uid="{00000000-0005-0000-0000-00006C620000}"/>
    <cellStyle name="Input 5 2 12 4 3" xfId="28971" xr:uid="{00000000-0005-0000-0000-00006D620000}"/>
    <cellStyle name="Input 5 2 12 5" xfId="28972" xr:uid="{00000000-0005-0000-0000-00006E620000}"/>
    <cellStyle name="Input 5 2 12 5 2" xfId="28973" xr:uid="{00000000-0005-0000-0000-00006F620000}"/>
    <cellStyle name="Input 5 2 12 5 3" xfId="28974" xr:uid="{00000000-0005-0000-0000-000070620000}"/>
    <cellStyle name="Input 5 2 12 6" xfId="28975" xr:uid="{00000000-0005-0000-0000-000071620000}"/>
    <cellStyle name="Input 5 2 12 7" xfId="28976" xr:uid="{00000000-0005-0000-0000-000072620000}"/>
    <cellStyle name="Input 5 2 13" xfId="28977" xr:uid="{00000000-0005-0000-0000-000073620000}"/>
    <cellStyle name="Input 5 2 13 2" xfId="28978" xr:uid="{00000000-0005-0000-0000-000074620000}"/>
    <cellStyle name="Input 5 2 13 2 2" xfId="28979" xr:uid="{00000000-0005-0000-0000-000075620000}"/>
    <cellStyle name="Input 5 2 13 2 3" xfId="28980" xr:uid="{00000000-0005-0000-0000-000076620000}"/>
    <cellStyle name="Input 5 2 13 3" xfId="28981" xr:uid="{00000000-0005-0000-0000-000077620000}"/>
    <cellStyle name="Input 5 2 13 3 2" xfId="28982" xr:uid="{00000000-0005-0000-0000-000078620000}"/>
    <cellStyle name="Input 5 2 13 3 3" xfId="28983" xr:uid="{00000000-0005-0000-0000-000079620000}"/>
    <cellStyle name="Input 5 2 13 4" xfId="28984" xr:uid="{00000000-0005-0000-0000-00007A620000}"/>
    <cellStyle name="Input 5 2 13 4 2" xfId="28985" xr:uid="{00000000-0005-0000-0000-00007B620000}"/>
    <cellStyle name="Input 5 2 13 4 3" xfId="28986" xr:uid="{00000000-0005-0000-0000-00007C620000}"/>
    <cellStyle name="Input 5 2 13 5" xfId="28987" xr:uid="{00000000-0005-0000-0000-00007D620000}"/>
    <cellStyle name="Input 5 2 13 5 2" xfId="28988" xr:uid="{00000000-0005-0000-0000-00007E620000}"/>
    <cellStyle name="Input 5 2 13 5 3" xfId="28989" xr:uid="{00000000-0005-0000-0000-00007F620000}"/>
    <cellStyle name="Input 5 2 13 6" xfId="28990" xr:uid="{00000000-0005-0000-0000-000080620000}"/>
    <cellStyle name="Input 5 2 13 7" xfId="28991" xr:uid="{00000000-0005-0000-0000-000081620000}"/>
    <cellStyle name="Input 5 2 14" xfId="28992" xr:uid="{00000000-0005-0000-0000-000082620000}"/>
    <cellStyle name="Input 5 2 14 2" xfId="28993" xr:uid="{00000000-0005-0000-0000-000083620000}"/>
    <cellStyle name="Input 5 2 14 2 2" xfId="28994" xr:uid="{00000000-0005-0000-0000-000084620000}"/>
    <cellStyle name="Input 5 2 14 2 3" xfId="28995" xr:uid="{00000000-0005-0000-0000-000085620000}"/>
    <cellStyle name="Input 5 2 14 3" xfId="28996" xr:uid="{00000000-0005-0000-0000-000086620000}"/>
    <cellStyle name="Input 5 2 14 3 2" xfId="28997" xr:uid="{00000000-0005-0000-0000-000087620000}"/>
    <cellStyle name="Input 5 2 14 3 3" xfId="28998" xr:uid="{00000000-0005-0000-0000-000088620000}"/>
    <cellStyle name="Input 5 2 14 4" xfId="28999" xr:uid="{00000000-0005-0000-0000-000089620000}"/>
    <cellStyle name="Input 5 2 14 4 2" xfId="29000" xr:uid="{00000000-0005-0000-0000-00008A620000}"/>
    <cellStyle name="Input 5 2 14 4 3" xfId="29001" xr:uid="{00000000-0005-0000-0000-00008B620000}"/>
    <cellStyle name="Input 5 2 14 5" xfId="29002" xr:uid="{00000000-0005-0000-0000-00008C620000}"/>
    <cellStyle name="Input 5 2 14 5 2" xfId="29003" xr:uid="{00000000-0005-0000-0000-00008D620000}"/>
    <cellStyle name="Input 5 2 14 5 3" xfId="29004" xr:uid="{00000000-0005-0000-0000-00008E620000}"/>
    <cellStyle name="Input 5 2 14 6" xfId="29005" xr:uid="{00000000-0005-0000-0000-00008F620000}"/>
    <cellStyle name="Input 5 2 14 7" xfId="29006" xr:uid="{00000000-0005-0000-0000-000090620000}"/>
    <cellStyle name="Input 5 2 15" xfId="29007" xr:uid="{00000000-0005-0000-0000-000091620000}"/>
    <cellStyle name="Input 5 2 15 2" xfId="29008" xr:uid="{00000000-0005-0000-0000-000092620000}"/>
    <cellStyle name="Input 5 2 15 2 2" xfId="29009" xr:uid="{00000000-0005-0000-0000-000093620000}"/>
    <cellStyle name="Input 5 2 15 2 3" xfId="29010" xr:uid="{00000000-0005-0000-0000-000094620000}"/>
    <cellStyle name="Input 5 2 15 3" xfId="29011" xr:uid="{00000000-0005-0000-0000-000095620000}"/>
    <cellStyle name="Input 5 2 15 3 2" xfId="29012" xr:uid="{00000000-0005-0000-0000-000096620000}"/>
    <cellStyle name="Input 5 2 15 3 3" xfId="29013" xr:uid="{00000000-0005-0000-0000-000097620000}"/>
    <cellStyle name="Input 5 2 15 4" xfId="29014" xr:uid="{00000000-0005-0000-0000-000098620000}"/>
    <cellStyle name="Input 5 2 15 4 2" xfId="29015" xr:uid="{00000000-0005-0000-0000-000099620000}"/>
    <cellStyle name="Input 5 2 15 4 3" xfId="29016" xr:uid="{00000000-0005-0000-0000-00009A620000}"/>
    <cellStyle name="Input 5 2 15 5" xfId="29017" xr:uid="{00000000-0005-0000-0000-00009B620000}"/>
    <cellStyle name="Input 5 2 15 5 2" xfId="29018" xr:uid="{00000000-0005-0000-0000-00009C620000}"/>
    <cellStyle name="Input 5 2 15 5 3" xfId="29019" xr:uid="{00000000-0005-0000-0000-00009D620000}"/>
    <cellStyle name="Input 5 2 15 6" xfId="29020" xr:uid="{00000000-0005-0000-0000-00009E620000}"/>
    <cellStyle name="Input 5 2 15 7" xfId="29021" xr:uid="{00000000-0005-0000-0000-00009F620000}"/>
    <cellStyle name="Input 5 2 16" xfId="29022" xr:uid="{00000000-0005-0000-0000-0000A0620000}"/>
    <cellStyle name="Input 5 2 16 2" xfId="29023" xr:uid="{00000000-0005-0000-0000-0000A1620000}"/>
    <cellStyle name="Input 5 2 16 2 2" xfId="29024" xr:uid="{00000000-0005-0000-0000-0000A2620000}"/>
    <cellStyle name="Input 5 2 16 2 3" xfId="29025" xr:uid="{00000000-0005-0000-0000-0000A3620000}"/>
    <cellStyle name="Input 5 2 16 3" xfId="29026" xr:uid="{00000000-0005-0000-0000-0000A4620000}"/>
    <cellStyle name="Input 5 2 16 3 2" xfId="29027" xr:uid="{00000000-0005-0000-0000-0000A5620000}"/>
    <cellStyle name="Input 5 2 16 3 3" xfId="29028" xr:uid="{00000000-0005-0000-0000-0000A6620000}"/>
    <cellStyle name="Input 5 2 16 4" xfId="29029" xr:uid="{00000000-0005-0000-0000-0000A7620000}"/>
    <cellStyle name="Input 5 2 16 4 2" xfId="29030" xr:uid="{00000000-0005-0000-0000-0000A8620000}"/>
    <cellStyle name="Input 5 2 16 4 3" xfId="29031" xr:uid="{00000000-0005-0000-0000-0000A9620000}"/>
    <cellStyle name="Input 5 2 16 5" xfId="29032" xr:uid="{00000000-0005-0000-0000-0000AA620000}"/>
    <cellStyle name="Input 5 2 16 5 2" xfId="29033" xr:uid="{00000000-0005-0000-0000-0000AB620000}"/>
    <cellStyle name="Input 5 2 16 5 3" xfId="29034" xr:uid="{00000000-0005-0000-0000-0000AC620000}"/>
    <cellStyle name="Input 5 2 16 6" xfId="29035" xr:uid="{00000000-0005-0000-0000-0000AD620000}"/>
    <cellStyle name="Input 5 2 16 7" xfId="29036" xr:uid="{00000000-0005-0000-0000-0000AE620000}"/>
    <cellStyle name="Input 5 2 17" xfId="29037" xr:uid="{00000000-0005-0000-0000-0000AF620000}"/>
    <cellStyle name="Input 5 2 17 2" xfId="29038" xr:uid="{00000000-0005-0000-0000-0000B0620000}"/>
    <cellStyle name="Input 5 2 17 2 2" xfId="29039" xr:uid="{00000000-0005-0000-0000-0000B1620000}"/>
    <cellStyle name="Input 5 2 17 2 3" xfId="29040" xr:uid="{00000000-0005-0000-0000-0000B2620000}"/>
    <cellStyle name="Input 5 2 17 3" xfId="29041" xr:uid="{00000000-0005-0000-0000-0000B3620000}"/>
    <cellStyle name="Input 5 2 17 3 2" xfId="29042" xr:uid="{00000000-0005-0000-0000-0000B4620000}"/>
    <cellStyle name="Input 5 2 17 3 3" xfId="29043" xr:uid="{00000000-0005-0000-0000-0000B5620000}"/>
    <cellStyle name="Input 5 2 17 4" xfId="29044" xr:uid="{00000000-0005-0000-0000-0000B6620000}"/>
    <cellStyle name="Input 5 2 17 4 2" xfId="29045" xr:uid="{00000000-0005-0000-0000-0000B7620000}"/>
    <cellStyle name="Input 5 2 17 4 3" xfId="29046" xr:uid="{00000000-0005-0000-0000-0000B8620000}"/>
    <cellStyle name="Input 5 2 17 5" xfId="29047" xr:uid="{00000000-0005-0000-0000-0000B9620000}"/>
    <cellStyle name="Input 5 2 17 5 2" xfId="29048" xr:uid="{00000000-0005-0000-0000-0000BA620000}"/>
    <cellStyle name="Input 5 2 17 5 3" xfId="29049" xr:uid="{00000000-0005-0000-0000-0000BB620000}"/>
    <cellStyle name="Input 5 2 17 6" xfId="29050" xr:uid="{00000000-0005-0000-0000-0000BC620000}"/>
    <cellStyle name="Input 5 2 17 7" xfId="29051" xr:uid="{00000000-0005-0000-0000-0000BD620000}"/>
    <cellStyle name="Input 5 2 18" xfId="29052" xr:uid="{00000000-0005-0000-0000-0000BE620000}"/>
    <cellStyle name="Input 5 2 18 2" xfId="29053" xr:uid="{00000000-0005-0000-0000-0000BF620000}"/>
    <cellStyle name="Input 5 2 18 2 2" xfId="29054" xr:uid="{00000000-0005-0000-0000-0000C0620000}"/>
    <cellStyle name="Input 5 2 18 2 3" xfId="29055" xr:uid="{00000000-0005-0000-0000-0000C1620000}"/>
    <cellStyle name="Input 5 2 18 3" xfId="29056" xr:uid="{00000000-0005-0000-0000-0000C2620000}"/>
    <cellStyle name="Input 5 2 18 3 2" xfId="29057" xr:uid="{00000000-0005-0000-0000-0000C3620000}"/>
    <cellStyle name="Input 5 2 18 3 3" xfId="29058" xr:uid="{00000000-0005-0000-0000-0000C4620000}"/>
    <cellStyle name="Input 5 2 18 4" xfId="29059" xr:uid="{00000000-0005-0000-0000-0000C5620000}"/>
    <cellStyle name="Input 5 2 18 4 2" xfId="29060" xr:uid="{00000000-0005-0000-0000-0000C6620000}"/>
    <cellStyle name="Input 5 2 18 4 3" xfId="29061" xr:uid="{00000000-0005-0000-0000-0000C7620000}"/>
    <cellStyle name="Input 5 2 18 5" xfId="29062" xr:uid="{00000000-0005-0000-0000-0000C8620000}"/>
    <cellStyle name="Input 5 2 18 5 2" xfId="29063" xr:uid="{00000000-0005-0000-0000-0000C9620000}"/>
    <cellStyle name="Input 5 2 18 5 3" xfId="29064" xr:uid="{00000000-0005-0000-0000-0000CA620000}"/>
    <cellStyle name="Input 5 2 18 6" xfId="29065" xr:uid="{00000000-0005-0000-0000-0000CB620000}"/>
    <cellStyle name="Input 5 2 18 7" xfId="29066" xr:uid="{00000000-0005-0000-0000-0000CC620000}"/>
    <cellStyle name="Input 5 2 19" xfId="29067" xr:uid="{00000000-0005-0000-0000-0000CD620000}"/>
    <cellStyle name="Input 5 2 19 2" xfId="29068" xr:uid="{00000000-0005-0000-0000-0000CE620000}"/>
    <cellStyle name="Input 5 2 19 3" xfId="29069" xr:uid="{00000000-0005-0000-0000-0000CF620000}"/>
    <cellStyle name="Input 5 2 2" xfId="3520" xr:uid="{00000000-0005-0000-0000-0000D0620000}"/>
    <cellStyle name="Input 5 2 2 2" xfId="29070" xr:uid="{00000000-0005-0000-0000-0000D1620000}"/>
    <cellStyle name="Input 5 2 2 2 10" xfId="29071" xr:uid="{00000000-0005-0000-0000-0000D2620000}"/>
    <cellStyle name="Input 5 2 2 2 11" xfId="29072" xr:uid="{00000000-0005-0000-0000-0000D3620000}"/>
    <cellStyle name="Input 5 2 2 2 2" xfId="29073" xr:uid="{00000000-0005-0000-0000-0000D4620000}"/>
    <cellStyle name="Input 5 2 2 2 2 2" xfId="29074" xr:uid="{00000000-0005-0000-0000-0000D5620000}"/>
    <cellStyle name="Input 5 2 2 2 2 3" xfId="29075" xr:uid="{00000000-0005-0000-0000-0000D6620000}"/>
    <cellStyle name="Input 5 2 2 2 2 4" xfId="29076" xr:uid="{00000000-0005-0000-0000-0000D7620000}"/>
    <cellStyle name="Input 5 2 2 2 3" xfId="29077" xr:uid="{00000000-0005-0000-0000-0000D8620000}"/>
    <cellStyle name="Input 5 2 2 2 3 2" xfId="29078" xr:uid="{00000000-0005-0000-0000-0000D9620000}"/>
    <cellStyle name="Input 5 2 2 2 3 3" xfId="29079" xr:uid="{00000000-0005-0000-0000-0000DA620000}"/>
    <cellStyle name="Input 5 2 2 2 3 4" xfId="29080" xr:uid="{00000000-0005-0000-0000-0000DB620000}"/>
    <cellStyle name="Input 5 2 2 2 4" xfId="29081" xr:uid="{00000000-0005-0000-0000-0000DC620000}"/>
    <cellStyle name="Input 5 2 2 2 4 2" xfId="29082" xr:uid="{00000000-0005-0000-0000-0000DD620000}"/>
    <cellStyle name="Input 5 2 2 2 4 3" xfId="29083" xr:uid="{00000000-0005-0000-0000-0000DE620000}"/>
    <cellStyle name="Input 5 2 2 2 4 4" xfId="29084" xr:uid="{00000000-0005-0000-0000-0000DF620000}"/>
    <cellStyle name="Input 5 2 2 2 5" xfId="29085" xr:uid="{00000000-0005-0000-0000-0000E0620000}"/>
    <cellStyle name="Input 5 2 2 2 5 2" xfId="29086" xr:uid="{00000000-0005-0000-0000-0000E1620000}"/>
    <cellStyle name="Input 5 2 2 2 5 3" xfId="29087" xr:uid="{00000000-0005-0000-0000-0000E2620000}"/>
    <cellStyle name="Input 5 2 2 2 6" xfId="29088" xr:uid="{00000000-0005-0000-0000-0000E3620000}"/>
    <cellStyle name="Input 5 2 2 2 6 2" xfId="29089" xr:uid="{00000000-0005-0000-0000-0000E4620000}"/>
    <cellStyle name="Input 5 2 2 2 6 3" xfId="29090" xr:uid="{00000000-0005-0000-0000-0000E5620000}"/>
    <cellStyle name="Input 5 2 2 2 7" xfId="29091" xr:uid="{00000000-0005-0000-0000-0000E6620000}"/>
    <cellStyle name="Input 5 2 2 2 7 2" xfId="29092" xr:uid="{00000000-0005-0000-0000-0000E7620000}"/>
    <cellStyle name="Input 5 2 2 2 7 3" xfId="29093" xr:uid="{00000000-0005-0000-0000-0000E8620000}"/>
    <cellStyle name="Input 5 2 2 2 8" xfId="29094" xr:uid="{00000000-0005-0000-0000-0000E9620000}"/>
    <cellStyle name="Input 5 2 2 2 8 2" xfId="29095" xr:uid="{00000000-0005-0000-0000-0000EA620000}"/>
    <cellStyle name="Input 5 2 2 2 8 3" xfId="29096" xr:uid="{00000000-0005-0000-0000-0000EB620000}"/>
    <cellStyle name="Input 5 2 2 2 9" xfId="29097" xr:uid="{00000000-0005-0000-0000-0000EC620000}"/>
    <cellStyle name="Input 5 2 2 3" xfId="29098" xr:uid="{00000000-0005-0000-0000-0000ED620000}"/>
    <cellStyle name="Input 5 2 2 3 2" xfId="29099" xr:uid="{00000000-0005-0000-0000-0000EE620000}"/>
    <cellStyle name="Input 5 2 2 3 3" xfId="29100" xr:uid="{00000000-0005-0000-0000-0000EF620000}"/>
    <cellStyle name="Input 5 2 2 3 4" xfId="29101" xr:uid="{00000000-0005-0000-0000-0000F0620000}"/>
    <cellStyle name="Input 5 2 2 4" xfId="29102" xr:uid="{00000000-0005-0000-0000-0000F1620000}"/>
    <cellStyle name="Input 5 2 2 4 2" xfId="29103" xr:uid="{00000000-0005-0000-0000-0000F2620000}"/>
    <cellStyle name="Input 5 2 2 4 3" xfId="29104" xr:uid="{00000000-0005-0000-0000-0000F3620000}"/>
    <cellStyle name="Input 5 2 2 4 4" xfId="29105" xr:uid="{00000000-0005-0000-0000-0000F4620000}"/>
    <cellStyle name="Input 5 2 2 5" xfId="29106" xr:uid="{00000000-0005-0000-0000-0000F5620000}"/>
    <cellStyle name="Input 5 2 2 5 2" xfId="29107" xr:uid="{00000000-0005-0000-0000-0000F6620000}"/>
    <cellStyle name="Input 5 2 2 5 3" xfId="29108" xr:uid="{00000000-0005-0000-0000-0000F7620000}"/>
    <cellStyle name="Input 5 2 2 6" xfId="29109" xr:uid="{00000000-0005-0000-0000-0000F8620000}"/>
    <cellStyle name="Input 5 2 2 6 2" xfId="29110" xr:uid="{00000000-0005-0000-0000-0000F9620000}"/>
    <cellStyle name="Input 5 2 2 6 3" xfId="29111" xr:uid="{00000000-0005-0000-0000-0000FA620000}"/>
    <cellStyle name="Input 5 2 2 7" xfId="29112" xr:uid="{00000000-0005-0000-0000-0000FB620000}"/>
    <cellStyle name="Input 5 2 2 8" xfId="29113" xr:uid="{00000000-0005-0000-0000-0000FC620000}"/>
    <cellStyle name="Input 5 2 2 9" xfId="29114" xr:uid="{00000000-0005-0000-0000-0000FD620000}"/>
    <cellStyle name="Input 5 2 20" xfId="29115" xr:uid="{00000000-0005-0000-0000-0000FE620000}"/>
    <cellStyle name="Input 5 2 20 2" xfId="29116" xr:uid="{00000000-0005-0000-0000-0000FF620000}"/>
    <cellStyle name="Input 5 2 20 3" xfId="29117" xr:uid="{00000000-0005-0000-0000-000000630000}"/>
    <cellStyle name="Input 5 2 21" xfId="29118" xr:uid="{00000000-0005-0000-0000-000001630000}"/>
    <cellStyle name="Input 5 2 21 2" xfId="29119" xr:uid="{00000000-0005-0000-0000-000002630000}"/>
    <cellStyle name="Input 5 2 21 3" xfId="29120" xr:uid="{00000000-0005-0000-0000-000003630000}"/>
    <cellStyle name="Input 5 2 22" xfId="29121" xr:uid="{00000000-0005-0000-0000-000004630000}"/>
    <cellStyle name="Input 5 2 3" xfId="29122" xr:uid="{00000000-0005-0000-0000-000005630000}"/>
    <cellStyle name="Input 5 2 3 10" xfId="29123" xr:uid="{00000000-0005-0000-0000-000006630000}"/>
    <cellStyle name="Input 5 2 3 2" xfId="29124" xr:uid="{00000000-0005-0000-0000-000007630000}"/>
    <cellStyle name="Input 5 2 3 2 2" xfId="29125" xr:uid="{00000000-0005-0000-0000-000008630000}"/>
    <cellStyle name="Input 5 2 3 2 3" xfId="29126" xr:uid="{00000000-0005-0000-0000-000009630000}"/>
    <cellStyle name="Input 5 2 3 2 4" xfId="29127" xr:uid="{00000000-0005-0000-0000-00000A630000}"/>
    <cellStyle name="Input 5 2 3 3" xfId="29128" xr:uid="{00000000-0005-0000-0000-00000B630000}"/>
    <cellStyle name="Input 5 2 3 3 2" xfId="29129" xr:uid="{00000000-0005-0000-0000-00000C630000}"/>
    <cellStyle name="Input 5 2 3 3 3" xfId="29130" xr:uid="{00000000-0005-0000-0000-00000D630000}"/>
    <cellStyle name="Input 5 2 3 3 4" xfId="29131" xr:uid="{00000000-0005-0000-0000-00000E630000}"/>
    <cellStyle name="Input 5 2 3 4" xfId="29132" xr:uid="{00000000-0005-0000-0000-00000F630000}"/>
    <cellStyle name="Input 5 2 3 4 2" xfId="29133" xr:uid="{00000000-0005-0000-0000-000010630000}"/>
    <cellStyle name="Input 5 2 3 4 3" xfId="29134" xr:uid="{00000000-0005-0000-0000-000011630000}"/>
    <cellStyle name="Input 5 2 3 4 4" xfId="29135" xr:uid="{00000000-0005-0000-0000-000012630000}"/>
    <cellStyle name="Input 5 2 3 5" xfId="29136" xr:uid="{00000000-0005-0000-0000-000013630000}"/>
    <cellStyle name="Input 5 2 3 5 2" xfId="29137" xr:uid="{00000000-0005-0000-0000-000014630000}"/>
    <cellStyle name="Input 5 2 3 5 3" xfId="29138" xr:uid="{00000000-0005-0000-0000-000015630000}"/>
    <cellStyle name="Input 5 2 3 6" xfId="29139" xr:uid="{00000000-0005-0000-0000-000016630000}"/>
    <cellStyle name="Input 5 2 3 6 2" xfId="29140" xr:uid="{00000000-0005-0000-0000-000017630000}"/>
    <cellStyle name="Input 5 2 3 6 3" xfId="29141" xr:uid="{00000000-0005-0000-0000-000018630000}"/>
    <cellStyle name="Input 5 2 3 7" xfId="29142" xr:uid="{00000000-0005-0000-0000-000019630000}"/>
    <cellStyle name="Input 5 2 3 7 2" xfId="29143" xr:uid="{00000000-0005-0000-0000-00001A630000}"/>
    <cellStyle name="Input 5 2 3 7 3" xfId="29144" xr:uid="{00000000-0005-0000-0000-00001B630000}"/>
    <cellStyle name="Input 5 2 3 8" xfId="29145" xr:uid="{00000000-0005-0000-0000-00001C630000}"/>
    <cellStyle name="Input 5 2 3 9" xfId="29146" xr:uid="{00000000-0005-0000-0000-00001D630000}"/>
    <cellStyle name="Input 5 2 4" xfId="29147" xr:uid="{00000000-0005-0000-0000-00001E630000}"/>
    <cellStyle name="Input 5 2 4 2" xfId="29148" xr:uid="{00000000-0005-0000-0000-00001F630000}"/>
    <cellStyle name="Input 5 2 4 2 2" xfId="29149" xr:uid="{00000000-0005-0000-0000-000020630000}"/>
    <cellStyle name="Input 5 2 4 2 3" xfId="29150" xr:uid="{00000000-0005-0000-0000-000021630000}"/>
    <cellStyle name="Input 5 2 4 3" xfId="29151" xr:uid="{00000000-0005-0000-0000-000022630000}"/>
    <cellStyle name="Input 5 2 4 3 2" xfId="29152" xr:uid="{00000000-0005-0000-0000-000023630000}"/>
    <cellStyle name="Input 5 2 4 3 3" xfId="29153" xr:uid="{00000000-0005-0000-0000-000024630000}"/>
    <cellStyle name="Input 5 2 4 4" xfId="29154" xr:uid="{00000000-0005-0000-0000-000025630000}"/>
    <cellStyle name="Input 5 2 4 4 2" xfId="29155" xr:uid="{00000000-0005-0000-0000-000026630000}"/>
    <cellStyle name="Input 5 2 4 4 3" xfId="29156" xr:uid="{00000000-0005-0000-0000-000027630000}"/>
    <cellStyle name="Input 5 2 4 5" xfId="29157" xr:uid="{00000000-0005-0000-0000-000028630000}"/>
    <cellStyle name="Input 5 2 4 5 2" xfId="29158" xr:uid="{00000000-0005-0000-0000-000029630000}"/>
    <cellStyle name="Input 5 2 4 5 3" xfId="29159" xr:uid="{00000000-0005-0000-0000-00002A630000}"/>
    <cellStyle name="Input 5 2 4 6" xfId="29160" xr:uid="{00000000-0005-0000-0000-00002B630000}"/>
    <cellStyle name="Input 5 2 4 7" xfId="29161" xr:uid="{00000000-0005-0000-0000-00002C630000}"/>
    <cellStyle name="Input 5 2 5" xfId="29162" xr:uid="{00000000-0005-0000-0000-00002D630000}"/>
    <cellStyle name="Input 5 2 5 2" xfId="29163" xr:uid="{00000000-0005-0000-0000-00002E630000}"/>
    <cellStyle name="Input 5 2 5 2 2" xfId="29164" xr:uid="{00000000-0005-0000-0000-00002F630000}"/>
    <cellStyle name="Input 5 2 5 2 3" xfId="29165" xr:uid="{00000000-0005-0000-0000-000030630000}"/>
    <cellStyle name="Input 5 2 5 3" xfId="29166" xr:uid="{00000000-0005-0000-0000-000031630000}"/>
    <cellStyle name="Input 5 2 5 3 2" xfId="29167" xr:uid="{00000000-0005-0000-0000-000032630000}"/>
    <cellStyle name="Input 5 2 5 3 3" xfId="29168" xr:uid="{00000000-0005-0000-0000-000033630000}"/>
    <cellStyle name="Input 5 2 5 4" xfId="29169" xr:uid="{00000000-0005-0000-0000-000034630000}"/>
    <cellStyle name="Input 5 2 5 4 2" xfId="29170" xr:uid="{00000000-0005-0000-0000-000035630000}"/>
    <cellStyle name="Input 5 2 5 4 3" xfId="29171" xr:uid="{00000000-0005-0000-0000-000036630000}"/>
    <cellStyle name="Input 5 2 5 5" xfId="29172" xr:uid="{00000000-0005-0000-0000-000037630000}"/>
    <cellStyle name="Input 5 2 5 5 2" xfId="29173" xr:uid="{00000000-0005-0000-0000-000038630000}"/>
    <cellStyle name="Input 5 2 5 5 3" xfId="29174" xr:uid="{00000000-0005-0000-0000-000039630000}"/>
    <cellStyle name="Input 5 2 5 6" xfId="29175" xr:uid="{00000000-0005-0000-0000-00003A630000}"/>
    <cellStyle name="Input 5 2 5 7" xfId="29176" xr:uid="{00000000-0005-0000-0000-00003B630000}"/>
    <cellStyle name="Input 5 2 6" xfId="29177" xr:uid="{00000000-0005-0000-0000-00003C630000}"/>
    <cellStyle name="Input 5 2 6 2" xfId="29178" xr:uid="{00000000-0005-0000-0000-00003D630000}"/>
    <cellStyle name="Input 5 2 6 2 2" xfId="29179" xr:uid="{00000000-0005-0000-0000-00003E630000}"/>
    <cellStyle name="Input 5 2 6 2 3" xfId="29180" xr:uid="{00000000-0005-0000-0000-00003F630000}"/>
    <cellStyle name="Input 5 2 6 3" xfId="29181" xr:uid="{00000000-0005-0000-0000-000040630000}"/>
    <cellStyle name="Input 5 2 6 3 2" xfId="29182" xr:uid="{00000000-0005-0000-0000-000041630000}"/>
    <cellStyle name="Input 5 2 6 3 3" xfId="29183" xr:uid="{00000000-0005-0000-0000-000042630000}"/>
    <cellStyle name="Input 5 2 6 4" xfId="29184" xr:uid="{00000000-0005-0000-0000-000043630000}"/>
    <cellStyle name="Input 5 2 6 4 2" xfId="29185" xr:uid="{00000000-0005-0000-0000-000044630000}"/>
    <cellStyle name="Input 5 2 6 4 3" xfId="29186" xr:uid="{00000000-0005-0000-0000-000045630000}"/>
    <cellStyle name="Input 5 2 6 5" xfId="29187" xr:uid="{00000000-0005-0000-0000-000046630000}"/>
    <cellStyle name="Input 5 2 6 5 2" xfId="29188" xr:uid="{00000000-0005-0000-0000-000047630000}"/>
    <cellStyle name="Input 5 2 6 5 3" xfId="29189" xr:uid="{00000000-0005-0000-0000-000048630000}"/>
    <cellStyle name="Input 5 2 6 6" xfId="29190" xr:uid="{00000000-0005-0000-0000-000049630000}"/>
    <cellStyle name="Input 5 2 6 7" xfId="29191" xr:uid="{00000000-0005-0000-0000-00004A630000}"/>
    <cellStyle name="Input 5 2 7" xfId="29192" xr:uid="{00000000-0005-0000-0000-00004B630000}"/>
    <cellStyle name="Input 5 2 7 2" xfId="29193" xr:uid="{00000000-0005-0000-0000-00004C630000}"/>
    <cellStyle name="Input 5 2 7 2 2" xfId="29194" xr:uid="{00000000-0005-0000-0000-00004D630000}"/>
    <cellStyle name="Input 5 2 7 2 3" xfId="29195" xr:uid="{00000000-0005-0000-0000-00004E630000}"/>
    <cellStyle name="Input 5 2 7 3" xfId="29196" xr:uid="{00000000-0005-0000-0000-00004F630000}"/>
    <cellStyle name="Input 5 2 7 3 2" xfId="29197" xr:uid="{00000000-0005-0000-0000-000050630000}"/>
    <cellStyle name="Input 5 2 7 3 3" xfId="29198" xr:uid="{00000000-0005-0000-0000-000051630000}"/>
    <cellStyle name="Input 5 2 7 4" xfId="29199" xr:uid="{00000000-0005-0000-0000-000052630000}"/>
    <cellStyle name="Input 5 2 7 4 2" xfId="29200" xr:uid="{00000000-0005-0000-0000-000053630000}"/>
    <cellStyle name="Input 5 2 7 4 3" xfId="29201" xr:uid="{00000000-0005-0000-0000-000054630000}"/>
    <cellStyle name="Input 5 2 7 5" xfId="29202" xr:uid="{00000000-0005-0000-0000-000055630000}"/>
    <cellStyle name="Input 5 2 7 5 2" xfId="29203" xr:uid="{00000000-0005-0000-0000-000056630000}"/>
    <cellStyle name="Input 5 2 7 5 3" xfId="29204" xr:uid="{00000000-0005-0000-0000-000057630000}"/>
    <cellStyle name="Input 5 2 7 6" xfId="29205" xr:uid="{00000000-0005-0000-0000-000058630000}"/>
    <cellStyle name="Input 5 2 7 7" xfId="29206" xr:uid="{00000000-0005-0000-0000-000059630000}"/>
    <cellStyle name="Input 5 2 8" xfId="29207" xr:uid="{00000000-0005-0000-0000-00005A630000}"/>
    <cellStyle name="Input 5 2 8 2" xfId="29208" xr:uid="{00000000-0005-0000-0000-00005B630000}"/>
    <cellStyle name="Input 5 2 8 2 2" xfId="29209" xr:uid="{00000000-0005-0000-0000-00005C630000}"/>
    <cellStyle name="Input 5 2 8 2 3" xfId="29210" xr:uid="{00000000-0005-0000-0000-00005D630000}"/>
    <cellStyle name="Input 5 2 8 3" xfId="29211" xr:uid="{00000000-0005-0000-0000-00005E630000}"/>
    <cellStyle name="Input 5 2 8 3 2" xfId="29212" xr:uid="{00000000-0005-0000-0000-00005F630000}"/>
    <cellStyle name="Input 5 2 8 3 3" xfId="29213" xr:uid="{00000000-0005-0000-0000-000060630000}"/>
    <cellStyle name="Input 5 2 8 4" xfId="29214" xr:uid="{00000000-0005-0000-0000-000061630000}"/>
    <cellStyle name="Input 5 2 8 4 2" xfId="29215" xr:uid="{00000000-0005-0000-0000-000062630000}"/>
    <cellStyle name="Input 5 2 8 4 3" xfId="29216" xr:uid="{00000000-0005-0000-0000-000063630000}"/>
    <cellStyle name="Input 5 2 8 5" xfId="29217" xr:uid="{00000000-0005-0000-0000-000064630000}"/>
    <cellStyle name="Input 5 2 8 5 2" xfId="29218" xr:uid="{00000000-0005-0000-0000-000065630000}"/>
    <cellStyle name="Input 5 2 8 5 3" xfId="29219" xr:uid="{00000000-0005-0000-0000-000066630000}"/>
    <cellStyle name="Input 5 2 8 6" xfId="29220" xr:uid="{00000000-0005-0000-0000-000067630000}"/>
    <cellStyle name="Input 5 2 8 7" xfId="29221" xr:uid="{00000000-0005-0000-0000-000068630000}"/>
    <cellStyle name="Input 5 2 9" xfId="29222" xr:uid="{00000000-0005-0000-0000-000069630000}"/>
    <cellStyle name="Input 5 2 9 2" xfId="29223" xr:uid="{00000000-0005-0000-0000-00006A630000}"/>
    <cellStyle name="Input 5 2 9 2 2" xfId="29224" xr:uid="{00000000-0005-0000-0000-00006B630000}"/>
    <cellStyle name="Input 5 2 9 2 3" xfId="29225" xr:uid="{00000000-0005-0000-0000-00006C630000}"/>
    <cellStyle name="Input 5 2 9 3" xfId="29226" xr:uid="{00000000-0005-0000-0000-00006D630000}"/>
    <cellStyle name="Input 5 2 9 3 2" xfId="29227" xr:uid="{00000000-0005-0000-0000-00006E630000}"/>
    <cellStyle name="Input 5 2 9 3 3" xfId="29228" xr:uid="{00000000-0005-0000-0000-00006F630000}"/>
    <cellStyle name="Input 5 2 9 4" xfId="29229" xr:uid="{00000000-0005-0000-0000-000070630000}"/>
    <cellStyle name="Input 5 2 9 4 2" xfId="29230" xr:uid="{00000000-0005-0000-0000-000071630000}"/>
    <cellStyle name="Input 5 2 9 4 3" xfId="29231" xr:uid="{00000000-0005-0000-0000-000072630000}"/>
    <cellStyle name="Input 5 2 9 5" xfId="29232" xr:uid="{00000000-0005-0000-0000-000073630000}"/>
    <cellStyle name="Input 5 2 9 5 2" xfId="29233" xr:uid="{00000000-0005-0000-0000-000074630000}"/>
    <cellStyle name="Input 5 2 9 5 3" xfId="29234" xr:uid="{00000000-0005-0000-0000-000075630000}"/>
    <cellStyle name="Input 5 2 9 6" xfId="29235" xr:uid="{00000000-0005-0000-0000-000076630000}"/>
    <cellStyle name="Input 5 2 9 7" xfId="29236" xr:uid="{00000000-0005-0000-0000-000077630000}"/>
    <cellStyle name="Input 5 3" xfId="3521" xr:uid="{00000000-0005-0000-0000-000078630000}"/>
    <cellStyle name="Input 5 3 2" xfId="29237" xr:uid="{00000000-0005-0000-0000-000079630000}"/>
    <cellStyle name="Input 5 3 2 10" xfId="29238" xr:uid="{00000000-0005-0000-0000-00007A630000}"/>
    <cellStyle name="Input 5 3 2 11" xfId="29239" xr:uid="{00000000-0005-0000-0000-00007B630000}"/>
    <cellStyle name="Input 5 3 2 2" xfId="29240" xr:uid="{00000000-0005-0000-0000-00007C630000}"/>
    <cellStyle name="Input 5 3 2 2 2" xfId="29241" xr:uid="{00000000-0005-0000-0000-00007D630000}"/>
    <cellStyle name="Input 5 3 2 2 3" xfId="29242" xr:uid="{00000000-0005-0000-0000-00007E630000}"/>
    <cellStyle name="Input 5 3 2 2 4" xfId="29243" xr:uid="{00000000-0005-0000-0000-00007F630000}"/>
    <cellStyle name="Input 5 3 2 3" xfId="29244" xr:uid="{00000000-0005-0000-0000-000080630000}"/>
    <cellStyle name="Input 5 3 2 3 2" xfId="29245" xr:uid="{00000000-0005-0000-0000-000081630000}"/>
    <cellStyle name="Input 5 3 2 3 3" xfId="29246" xr:uid="{00000000-0005-0000-0000-000082630000}"/>
    <cellStyle name="Input 5 3 2 3 4" xfId="29247" xr:uid="{00000000-0005-0000-0000-000083630000}"/>
    <cellStyle name="Input 5 3 2 4" xfId="29248" xr:uid="{00000000-0005-0000-0000-000084630000}"/>
    <cellStyle name="Input 5 3 2 4 2" xfId="29249" xr:uid="{00000000-0005-0000-0000-000085630000}"/>
    <cellStyle name="Input 5 3 2 4 3" xfId="29250" xr:uid="{00000000-0005-0000-0000-000086630000}"/>
    <cellStyle name="Input 5 3 2 4 4" xfId="29251" xr:uid="{00000000-0005-0000-0000-000087630000}"/>
    <cellStyle name="Input 5 3 2 5" xfId="29252" xr:uid="{00000000-0005-0000-0000-000088630000}"/>
    <cellStyle name="Input 5 3 2 5 2" xfId="29253" xr:uid="{00000000-0005-0000-0000-000089630000}"/>
    <cellStyle name="Input 5 3 2 5 3" xfId="29254" xr:uid="{00000000-0005-0000-0000-00008A630000}"/>
    <cellStyle name="Input 5 3 2 6" xfId="29255" xr:uid="{00000000-0005-0000-0000-00008B630000}"/>
    <cellStyle name="Input 5 3 2 6 2" xfId="29256" xr:uid="{00000000-0005-0000-0000-00008C630000}"/>
    <cellStyle name="Input 5 3 2 6 3" xfId="29257" xr:uid="{00000000-0005-0000-0000-00008D630000}"/>
    <cellStyle name="Input 5 3 2 7" xfId="29258" xr:uid="{00000000-0005-0000-0000-00008E630000}"/>
    <cellStyle name="Input 5 3 2 7 2" xfId="29259" xr:uid="{00000000-0005-0000-0000-00008F630000}"/>
    <cellStyle name="Input 5 3 2 7 3" xfId="29260" xr:uid="{00000000-0005-0000-0000-000090630000}"/>
    <cellStyle name="Input 5 3 2 8" xfId="29261" xr:uid="{00000000-0005-0000-0000-000091630000}"/>
    <cellStyle name="Input 5 3 2 8 2" xfId="29262" xr:uid="{00000000-0005-0000-0000-000092630000}"/>
    <cellStyle name="Input 5 3 2 8 3" xfId="29263" xr:uid="{00000000-0005-0000-0000-000093630000}"/>
    <cellStyle name="Input 5 3 2 9" xfId="29264" xr:uid="{00000000-0005-0000-0000-000094630000}"/>
    <cellStyle name="Input 5 3 3" xfId="29265" xr:uid="{00000000-0005-0000-0000-000095630000}"/>
    <cellStyle name="Input 5 3 3 2" xfId="29266" xr:uid="{00000000-0005-0000-0000-000096630000}"/>
    <cellStyle name="Input 5 3 3 3" xfId="29267" xr:uid="{00000000-0005-0000-0000-000097630000}"/>
    <cellStyle name="Input 5 3 3 4" xfId="29268" xr:uid="{00000000-0005-0000-0000-000098630000}"/>
    <cellStyle name="Input 5 3 4" xfId="29269" xr:uid="{00000000-0005-0000-0000-000099630000}"/>
    <cellStyle name="Input 5 3 4 2" xfId="29270" xr:uid="{00000000-0005-0000-0000-00009A630000}"/>
    <cellStyle name="Input 5 3 4 3" xfId="29271" xr:uid="{00000000-0005-0000-0000-00009B630000}"/>
    <cellStyle name="Input 5 3 4 4" xfId="29272" xr:uid="{00000000-0005-0000-0000-00009C630000}"/>
    <cellStyle name="Input 5 3 5" xfId="29273" xr:uid="{00000000-0005-0000-0000-00009D630000}"/>
    <cellStyle name="Input 5 3 5 2" xfId="29274" xr:uid="{00000000-0005-0000-0000-00009E630000}"/>
    <cellStyle name="Input 5 3 5 3" xfId="29275" xr:uid="{00000000-0005-0000-0000-00009F630000}"/>
    <cellStyle name="Input 5 3 6" xfId="29276" xr:uid="{00000000-0005-0000-0000-0000A0630000}"/>
    <cellStyle name="Input 5 3 6 2" xfId="29277" xr:uid="{00000000-0005-0000-0000-0000A1630000}"/>
    <cellStyle name="Input 5 3 6 3" xfId="29278" xr:uid="{00000000-0005-0000-0000-0000A2630000}"/>
    <cellStyle name="Input 5 3 7" xfId="29279" xr:uid="{00000000-0005-0000-0000-0000A3630000}"/>
    <cellStyle name="Input 5 3 7 2" xfId="29280" xr:uid="{00000000-0005-0000-0000-0000A4630000}"/>
    <cellStyle name="Input 5 3 7 3" xfId="29281" xr:uid="{00000000-0005-0000-0000-0000A5630000}"/>
    <cellStyle name="Input 5 3 8" xfId="29282" xr:uid="{00000000-0005-0000-0000-0000A6630000}"/>
    <cellStyle name="Input 5 3 9" xfId="29283" xr:uid="{00000000-0005-0000-0000-0000A7630000}"/>
    <cellStyle name="Input 5 4" xfId="29284" xr:uid="{00000000-0005-0000-0000-0000A8630000}"/>
    <cellStyle name="Input 5 4 10" xfId="29285" xr:uid="{00000000-0005-0000-0000-0000A9630000}"/>
    <cellStyle name="Input 5 4 11" xfId="29286" xr:uid="{00000000-0005-0000-0000-0000AA630000}"/>
    <cellStyle name="Input 5 4 2" xfId="29287" xr:uid="{00000000-0005-0000-0000-0000AB630000}"/>
    <cellStyle name="Input 5 4 2 2" xfId="29288" xr:uid="{00000000-0005-0000-0000-0000AC630000}"/>
    <cellStyle name="Input 5 4 2 3" xfId="29289" xr:uid="{00000000-0005-0000-0000-0000AD630000}"/>
    <cellStyle name="Input 5 4 2 4" xfId="29290" xr:uid="{00000000-0005-0000-0000-0000AE630000}"/>
    <cellStyle name="Input 5 4 3" xfId="29291" xr:uid="{00000000-0005-0000-0000-0000AF630000}"/>
    <cellStyle name="Input 5 4 3 2" xfId="29292" xr:uid="{00000000-0005-0000-0000-0000B0630000}"/>
    <cellStyle name="Input 5 4 3 3" xfId="29293" xr:uid="{00000000-0005-0000-0000-0000B1630000}"/>
    <cellStyle name="Input 5 4 3 4" xfId="29294" xr:uid="{00000000-0005-0000-0000-0000B2630000}"/>
    <cellStyle name="Input 5 4 4" xfId="29295" xr:uid="{00000000-0005-0000-0000-0000B3630000}"/>
    <cellStyle name="Input 5 4 4 2" xfId="29296" xr:uid="{00000000-0005-0000-0000-0000B4630000}"/>
    <cellStyle name="Input 5 4 4 3" xfId="29297" xr:uid="{00000000-0005-0000-0000-0000B5630000}"/>
    <cellStyle name="Input 5 4 4 4" xfId="29298" xr:uid="{00000000-0005-0000-0000-0000B6630000}"/>
    <cellStyle name="Input 5 4 5" xfId="29299" xr:uid="{00000000-0005-0000-0000-0000B7630000}"/>
    <cellStyle name="Input 5 4 5 2" xfId="29300" xr:uid="{00000000-0005-0000-0000-0000B8630000}"/>
    <cellStyle name="Input 5 4 5 3" xfId="29301" xr:uid="{00000000-0005-0000-0000-0000B9630000}"/>
    <cellStyle name="Input 5 4 6" xfId="29302" xr:uid="{00000000-0005-0000-0000-0000BA630000}"/>
    <cellStyle name="Input 5 4 6 2" xfId="29303" xr:uid="{00000000-0005-0000-0000-0000BB630000}"/>
    <cellStyle name="Input 5 4 6 3" xfId="29304" xr:uid="{00000000-0005-0000-0000-0000BC630000}"/>
    <cellStyle name="Input 5 4 7" xfId="29305" xr:uid="{00000000-0005-0000-0000-0000BD630000}"/>
    <cellStyle name="Input 5 4 7 2" xfId="29306" xr:uid="{00000000-0005-0000-0000-0000BE630000}"/>
    <cellStyle name="Input 5 4 7 3" xfId="29307" xr:uid="{00000000-0005-0000-0000-0000BF630000}"/>
    <cellStyle name="Input 5 4 8" xfId="29308" xr:uid="{00000000-0005-0000-0000-0000C0630000}"/>
    <cellStyle name="Input 5 4 8 2" xfId="29309" xr:uid="{00000000-0005-0000-0000-0000C1630000}"/>
    <cellStyle name="Input 5 4 8 3" xfId="29310" xr:uid="{00000000-0005-0000-0000-0000C2630000}"/>
    <cellStyle name="Input 5 4 9" xfId="29311" xr:uid="{00000000-0005-0000-0000-0000C3630000}"/>
    <cellStyle name="Input 5 5" xfId="29312" xr:uid="{00000000-0005-0000-0000-0000C4630000}"/>
    <cellStyle name="Input 5 5 2" xfId="29313" xr:uid="{00000000-0005-0000-0000-0000C5630000}"/>
    <cellStyle name="Input 5 5 2 2" xfId="29314" xr:uid="{00000000-0005-0000-0000-0000C6630000}"/>
    <cellStyle name="Input 5 5 2 3" xfId="29315" xr:uid="{00000000-0005-0000-0000-0000C7630000}"/>
    <cellStyle name="Input 5 5 3" xfId="29316" xr:uid="{00000000-0005-0000-0000-0000C8630000}"/>
    <cellStyle name="Input 5 5 3 2" xfId="29317" xr:uid="{00000000-0005-0000-0000-0000C9630000}"/>
    <cellStyle name="Input 5 5 3 3" xfId="29318" xr:uid="{00000000-0005-0000-0000-0000CA630000}"/>
    <cellStyle name="Input 5 5 4" xfId="29319" xr:uid="{00000000-0005-0000-0000-0000CB630000}"/>
    <cellStyle name="Input 5 5 4 2" xfId="29320" xr:uid="{00000000-0005-0000-0000-0000CC630000}"/>
    <cellStyle name="Input 5 5 4 3" xfId="29321" xr:uid="{00000000-0005-0000-0000-0000CD630000}"/>
    <cellStyle name="Input 5 5 5" xfId="29322" xr:uid="{00000000-0005-0000-0000-0000CE630000}"/>
    <cellStyle name="Input 5 5 5 2" xfId="29323" xr:uid="{00000000-0005-0000-0000-0000CF630000}"/>
    <cellStyle name="Input 5 5 5 3" xfId="29324" xr:uid="{00000000-0005-0000-0000-0000D0630000}"/>
    <cellStyle name="Input 5 5 6" xfId="29325" xr:uid="{00000000-0005-0000-0000-0000D1630000}"/>
    <cellStyle name="Input 5 5 7" xfId="29326" xr:uid="{00000000-0005-0000-0000-0000D2630000}"/>
    <cellStyle name="Input 5 5 8" xfId="29327" xr:uid="{00000000-0005-0000-0000-0000D3630000}"/>
    <cellStyle name="Input 5 6" xfId="29328" xr:uid="{00000000-0005-0000-0000-0000D4630000}"/>
    <cellStyle name="Input 5 6 2" xfId="29329" xr:uid="{00000000-0005-0000-0000-0000D5630000}"/>
    <cellStyle name="Input 5 6 3" xfId="29330" xr:uid="{00000000-0005-0000-0000-0000D6630000}"/>
    <cellStyle name="Input 5 6 4" xfId="29331" xr:uid="{00000000-0005-0000-0000-0000D7630000}"/>
    <cellStyle name="Input 5 7" xfId="29332" xr:uid="{00000000-0005-0000-0000-0000D8630000}"/>
    <cellStyle name="Input 5 7 2" xfId="29333" xr:uid="{00000000-0005-0000-0000-0000D9630000}"/>
    <cellStyle name="Input 5 7 3" xfId="29334" xr:uid="{00000000-0005-0000-0000-0000DA630000}"/>
    <cellStyle name="Input 5 7 4" xfId="29335" xr:uid="{00000000-0005-0000-0000-0000DB630000}"/>
    <cellStyle name="Input 5 8" xfId="29336" xr:uid="{00000000-0005-0000-0000-0000DC630000}"/>
    <cellStyle name="Input 5 8 2" xfId="29337" xr:uid="{00000000-0005-0000-0000-0000DD630000}"/>
    <cellStyle name="Input 5 8 3" xfId="29338" xr:uid="{00000000-0005-0000-0000-0000DE630000}"/>
    <cellStyle name="Input 5 9" xfId="29339" xr:uid="{00000000-0005-0000-0000-0000DF630000}"/>
    <cellStyle name="Input 5 9 2" xfId="29340" xr:uid="{00000000-0005-0000-0000-0000E0630000}"/>
    <cellStyle name="Input 5 9 3" xfId="29341" xr:uid="{00000000-0005-0000-0000-0000E1630000}"/>
    <cellStyle name="Input 50" xfId="29342" xr:uid="{00000000-0005-0000-0000-0000E2630000}"/>
    <cellStyle name="Input 50 2" xfId="29343" xr:uid="{00000000-0005-0000-0000-0000E3630000}"/>
    <cellStyle name="Input 50 3" xfId="29344" xr:uid="{00000000-0005-0000-0000-0000E4630000}"/>
    <cellStyle name="Input 50 4" xfId="29345" xr:uid="{00000000-0005-0000-0000-0000E5630000}"/>
    <cellStyle name="Input 51" xfId="29346" xr:uid="{00000000-0005-0000-0000-0000E6630000}"/>
    <cellStyle name="Input 51 2" xfId="29347" xr:uid="{00000000-0005-0000-0000-0000E7630000}"/>
    <cellStyle name="Input 51 3" xfId="29348" xr:uid="{00000000-0005-0000-0000-0000E8630000}"/>
    <cellStyle name="Input 51 4" xfId="29349" xr:uid="{00000000-0005-0000-0000-0000E9630000}"/>
    <cellStyle name="Input 52" xfId="29350" xr:uid="{00000000-0005-0000-0000-0000EA630000}"/>
    <cellStyle name="Input 52 2" xfId="29351" xr:uid="{00000000-0005-0000-0000-0000EB630000}"/>
    <cellStyle name="Input 52 3" xfId="29352" xr:uid="{00000000-0005-0000-0000-0000EC630000}"/>
    <cellStyle name="Input 52 4" xfId="29353" xr:uid="{00000000-0005-0000-0000-0000ED630000}"/>
    <cellStyle name="Input 53" xfId="29354" xr:uid="{00000000-0005-0000-0000-0000EE630000}"/>
    <cellStyle name="Input 53 2" xfId="29355" xr:uid="{00000000-0005-0000-0000-0000EF630000}"/>
    <cellStyle name="Input 53 3" xfId="29356" xr:uid="{00000000-0005-0000-0000-0000F0630000}"/>
    <cellStyle name="Input 53 4" xfId="29357" xr:uid="{00000000-0005-0000-0000-0000F1630000}"/>
    <cellStyle name="Input 54" xfId="29358" xr:uid="{00000000-0005-0000-0000-0000F2630000}"/>
    <cellStyle name="Input 54 2" xfId="29359" xr:uid="{00000000-0005-0000-0000-0000F3630000}"/>
    <cellStyle name="Input 54 3" xfId="29360" xr:uid="{00000000-0005-0000-0000-0000F4630000}"/>
    <cellStyle name="Input 54 4" xfId="29361" xr:uid="{00000000-0005-0000-0000-0000F5630000}"/>
    <cellStyle name="Input 55" xfId="29362" xr:uid="{00000000-0005-0000-0000-0000F6630000}"/>
    <cellStyle name="Input 55 2" xfId="29363" xr:uid="{00000000-0005-0000-0000-0000F7630000}"/>
    <cellStyle name="Input 55 3" xfId="29364" xr:uid="{00000000-0005-0000-0000-0000F8630000}"/>
    <cellStyle name="Input 55 4" xfId="29365" xr:uid="{00000000-0005-0000-0000-0000F9630000}"/>
    <cellStyle name="Input 56" xfId="29366" xr:uid="{00000000-0005-0000-0000-0000FA630000}"/>
    <cellStyle name="Input 56 2" xfId="29367" xr:uid="{00000000-0005-0000-0000-0000FB630000}"/>
    <cellStyle name="Input 56 3" xfId="29368" xr:uid="{00000000-0005-0000-0000-0000FC630000}"/>
    <cellStyle name="Input 56 4" xfId="29369" xr:uid="{00000000-0005-0000-0000-0000FD630000}"/>
    <cellStyle name="Input 57" xfId="29370" xr:uid="{00000000-0005-0000-0000-0000FE630000}"/>
    <cellStyle name="Input 57 2" xfId="29371" xr:uid="{00000000-0005-0000-0000-0000FF630000}"/>
    <cellStyle name="Input 57 3" xfId="29372" xr:uid="{00000000-0005-0000-0000-000000640000}"/>
    <cellStyle name="Input 57 4" xfId="29373" xr:uid="{00000000-0005-0000-0000-000001640000}"/>
    <cellStyle name="Input 58" xfId="29374" xr:uid="{00000000-0005-0000-0000-000002640000}"/>
    <cellStyle name="Input 58 2" xfId="29375" xr:uid="{00000000-0005-0000-0000-000003640000}"/>
    <cellStyle name="Input 58 3" xfId="29376" xr:uid="{00000000-0005-0000-0000-000004640000}"/>
    <cellStyle name="Input 58 4" xfId="29377" xr:uid="{00000000-0005-0000-0000-000005640000}"/>
    <cellStyle name="Input 59" xfId="29378" xr:uid="{00000000-0005-0000-0000-000006640000}"/>
    <cellStyle name="Input 59 2" xfId="29379" xr:uid="{00000000-0005-0000-0000-000007640000}"/>
    <cellStyle name="Input 59 3" xfId="29380" xr:uid="{00000000-0005-0000-0000-000008640000}"/>
    <cellStyle name="Input 59 4" xfId="29381" xr:uid="{00000000-0005-0000-0000-000009640000}"/>
    <cellStyle name="Input 6" xfId="3522" xr:uid="{00000000-0005-0000-0000-00000A640000}"/>
    <cellStyle name="Input 6 10" xfId="29382" xr:uid="{00000000-0005-0000-0000-00000B640000}"/>
    <cellStyle name="Input 6 11" xfId="29383" xr:uid="{00000000-0005-0000-0000-00000C640000}"/>
    <cellStyle name="Input 6 2" xfId="3523" xr:uid="{00000000-0005-0000-0000-00000D640000}"/>
    <cellStyle name="Input 6 2 10" xfId="29384" xr:uid="{00000000-0005-0000-0000-00000E640000}"/>
    <cellStyle name="Input 6 2 10 2" xfId="29385" xr:uid="{00000000-0005-0000-0000-00000F640000}"/>
    <cellStyle name="Input 6 2 10 2 2" xfId="29386" xr:uid="{00000000-0005-0000-0000-000010640000}"/>
    <cellStyle name="Input 6 2 10 2 3" xfId="29387" xr:uid="{00000000-0005-0000-0000-000011640000}"/>
    <cellStyle name="Input 6 2 10 3" xfId="29388" xr:uid="{00000000-0005-0000-0000-000012640000}"/>
    <cellStyle name="Input 6 2 10 3 2" xfId="29389" xr:uid="{00000000-0005-0000-0000-000013640000}"/>
    <cellStyle name="Input 6 2 10 3 3" xfId="29390" xr:uid="{00000000-0005-0000-0000-000014640000}"/>
    <cellStyle name="Input 6 2 10 4" xfId="29391" xr:uid="{00000000-0005-0000-0000-000015640000}"/>
    <cellStyle name="Input 6 2 10 4 2" xfId="29392" xr:uid="{00000000-0005-0000-0000-000016640000}"/>
    <cellStyle name="Input 6 2 10 4 3" xfId="29393" xr:uid="{00000000-0005-0000-0000-000017640000}"/>
    <cellStyle name="Input 6 2 10 5" xfId="29394" xr:uid="{00000000-0005-0000-0000-000018640000}"/>
    <cellStyle name="Input 6 2 10 5 2" xfId="29395" xr:uid="{00000000-0005-0000-0000-000019640000}"/>
    <cellStyle name="Input 6 2 10 5 3" xfId="29396" xr:uid="{00000000-0005-0000-0000-00001A640000}"/>
    <cellStyle name="Input 6 2 10 6" xfId="29397" xr:uid="{00000000-0005-0000-0000-00001B640000}"/>
    <cellStyle name="Input 6 2 10 7" xfId="29398" xr:uid="{00000000-0005-0000-0000-00001C640000}"/>
    <cellStyle name="Input 6 2 11" xfId="29399" xr:uid="{00000000-0005-0000-0000-00001D640000}"/>
    <cellStyle name="Input 6 2 11 2" xfId="29400" xr:uid="{00000000-0005-0000-0000-00001E640000}"/>
    <cellStyle name="Input 6 2 11 2 2" xfId="29401" xr:uid="{00000000-0005-0000-0000-00001F640000}"/>
    <cellStyle name="Input 6 2 11 2 3" xfId="29402" xr:uid="{00000000-0005-0000-0000-000020640000}"/>
    <cellStyle name="Input 6 2 11 3" xfId="29403" xr:uid="{00000000-0005-0000-0000-000021640000}"/>
    <cellStyle name="Input 6 2 11 3 2" xfId="29404" xr:uid="{00000000-0005-0000-0000-000022640000}"/>
    <cellStyle name="Input 6 2 11 3 3" xfId="29405" xr:uid="{00000000-0005-0000-0000-000023640000}"/>
    <cellStyle name="Input 6 2 11 4" xfId="29406" xr:uid="{00000000-0005-0000-0000-000024640000}"/>
    <cellStyle name="Input 6 2 11 4 2" xfId="29407" xr:uid="{00000000-0005-0000-0000-000025640000}"/>
    <cellStyle name="Input 6 2 11 4 3" xfId="29408" xr:uid="{00000000-0005-0000-0000-000026640000}"/>
    <cellStyle name="Input 6 2 11 5" xfId="29409" xr:uid="{00000000-0005-0000-0000-000027640000}"/>
    <cellStyle name="Input 6 2 11 5 2" xfId="29410" xr:uid="{00000000-0005-0000-0000-000028640000}"/>
    <cellStyle name="Input 6 2 11 5 3" xfId="29411" xr:uid="{00000000-0005-0000-0000-000029640000}"/>
    <cellStyle name="Input 6 2 11 6" xfId="29412" xr:uid="{00000000-0005-0000-0000-00002A640000}"/>
    <cellStyle name="Input 6 2 11 7" xfId="29413" xr:uid="{00000000-0005-0000-0000-00002B640000}"/>
    <cellStyle name="Input 6 2 12" xfId="29414" xr:uid="{00000000-0005-0000-0000-00002C640000}"/>
    <cellStyle name="Input 6 2 12 2" xfId="29415" xr:uid="{00000000-0005-0000-0000-00002D640000}"/>
    <cellStyle name="Input 6 2 12 2 2" xfId="29416" xr:uid="{00000000-0005-0000-0000-00002E640000}"/>
    <cellStyle name="Input 6 2 12 2 3" xfId="29417" xr:uid="{00000000-0005-0000-0000-00002F640000}"/>
    <cellStyle name="Input 6 2 12 3" xfId="29418" xr:uid="{00000000-0005-0000-0000-000030640000}"/>
    <cellStyle name="Input 6 2 12 3 2" xfId="29419" xr:uid="{00000000-0005-0000-0000-000031640000}"/>
    <cellStyle name="Input 6 2 12 3 3" xfId="29420" xr:uid="{00000000-0005-0000-0000-000032640000}"/>
    <cellStyle name="Input 6 2 12 4" xfId="29421" xr:uid="{00000000-0005-0000-0000-000033640000}"/>
    <cellStyle name="Input 6 2 12 4 2" xfId="29422" xr:uid="{00000000-0005-0000-0000-000034640000}"/>
    <cellStyle name="Input 6 2 12 4 3" xfId="29423" xr:uid="{00000000-0005-0000-0000-000035640000}"/>
    <cellStyle name="Input 6 2 12 5" xfId="29424" xr:uid="{00000000-0005-0000-0000-000036640000}"/>
    <cellStyle name="Input 6 2 12 5 2" xfId="29425" xr:uid="{00000000-0005-0000-0000-000037640000}"/>
    <cellStyle name="Input 6 2 12 5 3" xfId="29426" xr:uid="{00000000-0005-0000-0000-000038640000}"/>
    <cellStyle name="Input 6 2 12 6" xfId="29427" xr:uid="{00000000-0005-0000-0000-000039640000}"/>
    <cellStyle name="Input 6 2 12 7" xfId="29428" xr:uid="{00000000-0005-0000-0000-00003A640000}"/>
    <cellStyle name="Input 6 2 13" xfId="29429" xr:uid="{00000000-0005-0000-0000-00003B640000}"/>
    <cellStyle name="Input 6 2 13 2" xfId="29430" xr:uid="{00000000-0005-0000-0000-00003C640000}"/>
    <cellStyle name="Input 6 2 13 2 2" xfId="29431" xr:uid="{00000000-0005-0000-0000-00003D640000}"/>
    <cellStyle name="Input 6 2 13 2 3" xfId="29432" xr:uid="{00000000-0005-0000-0000-00003E640000}"/>
    <cellStyle name="Input 6 2 13 3" xfId="29433" xr:uid="{00000000-0005-0000-0000-00003F640000}"/>
    <cellStyle name="Input 6 2 13 3 2" xfId="29434" xr:uid="{00000000-0005-0000-0000-000040640000}"/>
    <cellStyle name="Input 6 2 13 3 3" xfId="29435" xr:uid="{00000000-0005-0000-0000-000041640000}"/>
    <cellStyle name="Input 6 2 13 4" xfId="29436" xr:uid="{00000000-0005-0000-0000-000042640000}"/>
    <cellStyle name="Input 6 2 13 4 2" xfId="29437" xr:uid="{00000000-0005-0000-0000-000043640000}"/>
    <cellStyle name="Input 6 2 13 4 3" xfId="29438" xr:uid="{00000000-0005-0000-0000-000044640000}"/>
    <cellStyle name="Input 6 2 13 5" xfId="29439" xr:uid="{00000000-0005-0000-0000-000045640000}"/>
    <cellStyle name="Input 6 2 13 5 2" xfId="29440" xr:uid="{00000000-0005-0000-0000-000046640000}"/>
    <cellStyle name="Input 6 2 13 5 3" xfId="29441" xr:uid="{00000000-0005-0000-0000-000047640000}"/>
    <cellStyle name="Input 6 2 13 6" xfId="29442" xr:uid="{00000000-0005-0000-0000-000048640000}"/>
    <cellStyle name="Input 6 2 13 7" xfId="29443" xr:uid="{00000000-0005-0000-0000-000049640000}"/>
    <cellStyle name="Input 6 2 14" xfId="29444" xr:uid="{00000000-0005-0000-0000-00004A640000}"/>
    <cellStyle name="Input 6 2 14 2" xfId="29445" xr:uid="{00000000-0005-0000-0000-00004B640000}"/>
    <cellStyle name="Input 6 2 14 2 2" xfId="29446" xr:uid="{00000000-0005-0000-0000-00004C640000}"/>
    <cellStyle name="Input 6 2 14 2 3" xfId="29447" xr:uid="{00000000-0005-0000-0000-00004D640000}"/>
    <cellStyle name="Input 6 2 14 3" xfId="29448" xr:uid="{00000000-0005-0000-0000-00004E640000}"/>
    <cellStyle name="Input 6 2 14 3 2" xfId="29449" xr:uid="{00000000-0005-0000-0000-00004F640000}"/>
    <cellStyle name="Input 6 2 14 3 3" xfId="29450" xr:uid="{00000000-0005-0000-0000-000050640000}"/>
    <cellStyle name="Input 6 2 14 4" xfId="29451" xr:uid="{00000000-0005-0000-0000-000051640000}"/>
    <cellStyle name="Input 6 2 14 4 2" xfId="29452" xr:uid="{00000000-0005-0000-0000-000052640000}"/>
    <cellStyle name="Input 6 2 14 4 3" xfId="29453" xr:uid="{00000000-0005-0000-0000-000053640000}"/>
    <cellStyle name="Input 6 2 14 5" xfId="29454" xr:uid="{00000000-0005-0000-0000-000054640000}"/>
    <cellStyle name="Input 6 2 14 5 2" xfId="29455" xr:uid="{00000000-0005-0000-0000-000055640000}"/>
    <cellStyle name="Input 6 2 14 5 3" xfId="29456" xr:uid="{00000000-0005-0000-0000-000056640000}"/>
    <cellStyle name="Input 6 2 14 6" xfId="29457" xr:uid="{00000000-0005-0000-0000-000057640000}"/>
    <cellStyle name="Input 6 2 14 7" xfId="29458" xr:uid="{00000000-0005-0000-0000-000058640000}"/>
    <cellStyle name="Input 6 2 15" xfId="29459" xr:uid="{00000000-0005-0000-0000-000059640000}"/>
    <cellStyle name="Input 6 2 15 2" xfId="29460" xr:uid="{00000000-0005-0000-0000-00005A640000}"/>
    <cellStyle name="Input 6 2 15 2 2" xfId="29461" xr:uid="{00000000-0005-0000-0000-00005B640000}"/>
    <cellStyle name="Input 6 2 15 2 3" xfId="29462" xr:uid="{00000000-0005-0000-0000-00005C640000}"/>
    <cellStyle name="Input 6 2 15 3" xfId="29463" xr:uid="{00000000-0005-0000-0000-00005D640000}"/>
    <cellStyle name="Input 6 2 15 3 2" xfId="29464" xr:uid="{00000000-0005-0000-0000-00005E640000}"/>
    <cellStyle name="Input 6 2 15 3 3" xfId="29465" xr:uid="{00000000-0005-0000-0000-00005F640000}"/>
    <cellStyle name="Input 6 2 15 4" xfId="29466" xr:uid="{00000000-0005-0000-0000-000060640000}"/>
    <cellStyle name="Input 6 2 15 4 2" xfId="29467" xr:uid="{00000000-0005-0000-0000-000061640000}"/>
    <cellStyle name="Input 6 2 15 4 3" xfId="29468" xr:uid="{00000000-0005-0000-0000-000062640000}"/>
    <cellStyle name="Input 6 2 15 5" xfId="29469" xr:uid="{00000000-0005-0000-0000-000063640000}"/>
    <cellStyle name="Input 6 2 15 5 2" xfId="29470" xr:uid="{00000000-0005-0000-0000-000064640000}"/>
    <cellStyle name="Input 6 2 15 5 3" xfId="29471" xr:uid="{00000000-0005-0000-0000-000065640000}"/>
    <cellStyle name="Input 6 2 15 6" xfId="29472" xr:uid="{00000000-0005-0000-0000-000066640000}"/>
    <cellStyle name="Input 6 2 15 7" xfId="29473" xr:uid="{00000000-0005-0000-0000-000067640000}"/>
    <cellStyle name="Input 6 2 16" xfId="29474" xr:uid="{00000000-0005-0000-0000-000068640000}"/>
    <cellStyle name="Input 6 2 16 2" xfId="29475" xr:uid="{00000000-0005-0000-0000-000069640000}"/>
    <cellStyle name="Input 6 2 16 2 2" xfId="29476" xr:uid="{00000000-0005-0000-0000-00006A640000}"/>
    <cellStyle name="Input 6 2 16 2 3" xfId="29477" xr:uid="{00000000-0005-0000-0000-00006B640000}"/>
    <cellStyle name="Input 6 2 16 3" xfId="29478" xr:uid="{00000000-0005-0000-0000-00006C640000}"/>
    <cellStyle name="Input 6 2 16 3 2" xfId="29479" xr:uid="{00000000-0005-0000-0000-00006D640000}"/>
    <cellStyle name="Input 6 2 16 3 3" xfId="29480" xr:uid="{00000000-0005-0000-0000-00006E640000}"/>
    <cellStyle name="Input 6 2 16 4" xfId="29481" xr:uid="{00000000-0005-0000-0000-00006F640000}"/>
    <cellStyle name="Input 6 2 16 4 2" xfId="29482" xr:uid="{00000000-0005-0000-0000-000070640000}"/>
    <cellStyle name="Input 6 2 16 4 3" xfId="29483" xr:uid="{00000000-0005-0000-0000-000071640000}"/>
    <cellStyle name="Input 6 2 16 5" xfId="29484" xr:uid="{00000000-0005-0000-0000-000072640000}"/>
    <cellStyle name="Input 6 2 16 5 2" xfId="29485" xr:uid="{00000000-0005-0000-0000-000073640000}"/>
    <cellStyle name="Input 6 2 16 5 3" xfId="29486" xr:uid="{00000000-0005-0000-0000-000074640000}"/>
    <cellStyle name="Input 6 2 16 6" xfId="29487" xr:uid="{00000000-0005-0000-0000-000075640000}"/>
    <cellStyle name="Input 6 2 16 7" xfId="29488" xr:uid="{00000000-0005-0000-0000-000076640000}"/>
    <cellStyle name="Input 6 2 17" xfId="29489" xr:uid="{00000000-0005-0000-0000-000077640000}"/>
    <cellStyle name="Input 6 2 17 2" xfId="29490" xr:uid="{00000000-0005-0000-0000-000078640000}"/>
    <cellStyle name="Input 6 2 17 2 2" xfId="29491" xr:uid="{00000000-0005-0000-0000-000079640000}"/>
    <cellStyle name="Input 6 2 17 2 3" xfId="29492" xr:uid="{00000000-0005-0000-0000-00007A640000}"/>
    <cellStyle name="Input 6 2 17 3" xfId="29493" xr:uid="{00000000-0005-0000-0000-00007B640000}"/>
    <cellStyle name="Input 6 2 17 3 2" xfId="29494" xr:uid="{00000000-0005-0000-0000-00007C640000}"/>
    <cellStyle name="Input 6 2 17 3 3" xfId="29495" xr:uid="{00000000-0005-0000-0000-00007D640000}"/>
    <cellStyle name="Input 6 2 17 4" xfId="29496" xr:uid="{00000000-0005-0000-0000-00007E640000}"/>
    <cellStyle name="Input 6 2 17 4 2" xfId="29497" xr:uid="{00000000-0005-0000-0000-00007F640000}"/>
    <cellStyle name="Input 6 2 17 4 3" xfId="29498" xr:uid="{00000000-0005-0000-0000-000080640000}"/>
    <cellStyle name="Input 6 2 17 5" xfId="29499" xr:uid="{00000000-0005-0000-0000-000081640000}"/>
    <cellStyle name="Input 6 2 17 5 2" xfId="29500" xr:uid="{00000000-0005-0000-0000-000082640000}"/>
    <cellStyle name="Input 6 2 17 5 3" xfId="29501" xr:uid="{00000000-0005-0000-0000-000083640000}"/>
    <cellStyle name="Input 6 2 17 6" xfId="29502" xr:uid="{00000000-0005-0000-0000-000084640000}"/>
    <cellStyle name="Input 6 2 17 7" xfId="29503" xr:uid="{00000000-0005-0000-0000-000085640000}"/>
    <cellStyle name="Input 6 2 18" xfId="29504" xr:uid="{00000000-0005-0000-0000-000086640000}"/>
    <cellStyle name="Input 6 2 18 2" xfId="29505" xr:uid="{00000000-0005-0000-0000-000087640000}"/>
    <cellStyle name="Input 6 2 18 2 2" xfId="29506" xr:uid="{00000000-0005-0000-0000-000088640000}"/>
    <cellStyle name="Input 6 2 18 2 3" xfId="29507" xr:uid="{00000000-0005-0000-0000-000089640000}"/>
    <cellStyle name="Input 6 2 18 3" xfId="29508" xr:uid="{00000000-0005-0000-0000-00008A640000}"/>
    <cellStyle name="Input 6 2 18 3 2" xfId="29509" xr:uid="{00000000-0005-0000-0000-00008B640000}"/>
    <cellStyle name="Input 6 2 18 3 3" xfId="29510" xr:uid="{00000000-0005-0000-0000-00008C640000}"/>
    <cellStyle name="Input 6 2 18 4" xfId="29511" xr:uid="{00000000-0005-0000-0000-00008D640000}"/>
    <cellStyle name="Input 6 2 18 4 2" xfId="29512" xr:uid="{00000000-0005-0000-0000-00008E640000}"/>
    <cellStyle name="Input 6 2 18 4 3" xfId="29513" xr:uid="{00000000-0005-0000-0000-00008F640000}"/>
    <cellStyle name="Input 6 2 18 5" xfId="29514" xr:uid="{00000000-0005-0000-0000-000090640000}"/>
    <cellStyle name="Input 6 2 18 5 2" xfId="29515" xr:uid="{00000000-0005-0000-0000-000091640000}"/>
    <cellStyle name="Input 6 2 18 5 3" xfId="29516" xr:uid="{00000000-0005-0000-0000-000092640000}"/>
    <cellStyle name="Input 6 2 18 6" xfId="29517" xr:uid="{00000000-0005-0000-0000-000093640000}"/>
    <cellStyle name="Input 6 2 18 7" xfId="29518" xr:uid="{00000000-0005-0000-0000-000094640000}"/>
    <cellStyle name="Input 6 2 19" xfId="29519" xr:uid="{00000000-0005-0000-0000-000095640000}"/>
    <cellStyle name="Input 6 2 19 2" xfId="29520" xr:uid="{00000000-0005-0000-0000-000096640000}"/>
    <cellStyle name="Input 6 2 19 3" xfId="29521" xr:uid="{00000000-0005-0000-0000-000097640000}"/>
    <cellStyle name="Input 6 2 2" xfId="3524" xr:uid="{00000000-0005-0000-0000-000098640000}"/>
    <cellStyle name="Input 6 2 2 2" xfId="29522" xr:uid="{00000000-0005-0000-0000-000099640000}"/>
    <cellStyle name="Input 6 2 2 2 10" xfId="29523" xr:uid="{00000000-0005-0000-0000-00009A640000}"/>
    <cellStyle name="Input 6 2 2 2 11" xfId="29524" xr:uid="{00000000-0005-0000-0000-00009B640000}"/>
    <cellStyle name="Input 6 2 2 2 2" xfId="29525" xr:uid="{00000000-0005-0000-0000-00009C640000}"/>
    <cellStyle name="Input 6 2 2 2 2 2" xfId="29526" xr:uid="{00000000-0005-0000-0000-00009D640000}"/>
    <cellStyle name="Input 6 2 2 2 2 3" xfId="29527" xr:uid="{00000000-0005-0000-0000-00009E640000}"/>
    <cellStyle name="Input 6 2 2 2 2 4" xfId="29528" xr:uid="{00000000-0005-0000-0000-00009F640000}"/>
    <cellStyle name="Input 6 2 2 2 3" xfId="29529" xr:uid="{00000000-0005-0000-0000-0000A0640000}"/>
    <cellStyle name="Input 6 2 2 2 3 2" xfId="29530" xr:uid="{00000000-0005-0000-0000-0000A1640000}"/>
    <cellStyle name="Input 6 2 2 2 3 3" xfId="29531" xr:uid="{00000000-0005-0000-0000-0000A2640000}"/>
    <cellStyle name="Input 6 2 2 2 3 4" xfId="29532" xr:uid="{00000000-0005-0000-0000-0000A3640000}"/>
    <cellStyle name="Input 6 2 2 2 4" xfId="29533" xr:uid="{00000000-0005-0000-0000-0000A4640000}"/>
    <cellStyle name="Input 6 2 2 2 4 2" xfId="29534" xr:uid="{00000000-0005-0000-0000-0000A5640000}"/>
    <cellStyle name="Input 6 2 2 2 4 3" xfId="29535" xr:uid="{00000000-0005-0000-0000-0000A6640000}"/>
    <cellStyle name="Input 6 2 2 2 4 4" xfId="29536" xr:uid="{00000000-0005-0000-0000-0000A7640000}"/>
    <cellStyle name="Input 6 2 2 2 5" xfId="29537" xr:uid="{00000000-0005-0000-0000-0000A8640000}"/>
    <cellStyle name="Input 6 2 2 2 5 2" xfId="29538" xr:uid="{00000000-0005-0000-0000-0000A9640000}"/>
    <cellStyle name="Input 6 2 2 2 5 3" xfId="29539" xr:uid="{00000000-0005-0000-0000-0000AA640000}"/>
    <cellStyle name="Input 6 2 2 2 6" xfId="29540" xr:uid="{00000000-0005-0000-0000-0000AB640000}"/>
    <cellStyle name="Input 6 2 2 2 6 2" xfId="29541" xr:uid="{00000000-0005-0000-0000-0000AC640000}"/>
    <cellStyle name="Input 6 2 2 2 6 3" xfId="29542" xr:uid="{00000000-0005-0000-0000-0000AD640000}"/>
    <cellStyle name="Input 6 2 2 2 7" xfId="29543" xr:uid="{00000000-0005-0000-0000-0000AE640000}"/>
    <cellStyle name="Input 6 2 2 2 7 2" xfId="29544" xr:uid="{00000000-0005-0000-0000-0000AF640000}"/>
    <cellStyle name="Input 6 2 2 2 7 3" xfId="29545" xr:uid="{00000000-0005-0000-0000-0000B0640000}"/>
    <cellStyle name="Input 6 2 2 2 8" xfId="29546" xr:uid="{00000000-0005-0000-0000-0000B1640000}"/>
    <cellStyle name="Input 6 2 2 2 8 2" xfId="29547" xr:uid="{00000000-0005-0000-0000-0000B2640000}"/>
    <cellStyle name="Input 6 2 2 2 8 3" xfId="29548" xr:uid="{00000000-0005-0000-0000-0000B3640000}"/>
    <cellStyle name="Input 6 2 2 2 9" xfId="29549" xr:uid="{00000000-0005-0000-0000-0000B4640000}"/>
    <cellStyle name="Input 6 2 2 3" xfId="29550" xr:uid="{00000000-0005-0000-0000-0000B5640000}"/>
    <cellStyle name="Input 6 2 2 3 2" xfId="29551" xr:uid="{00000000-0005-0000-0000-0000B6640000}"/>
    <cellStyle name="Input 6 2 2 3 3" xfId="29552" xr:uid="{00000000-0005-0000-0000-0000B7640000}"/>
    <cellStyle name="Input 6 2 2 3 4" xfId="29553" xr:uid="{00000000-0005-0000-0000-0000B8640000}"/>
    <cellStyle name="Input 6 2 2 4" xfId="29554" xr:uid="{00000000-0005-0000-0000-0000B9640000}"/>
    <cellStyle name="Input 6 2 2 4 2" xfId="29555" xr:uid="{00000000-0005-0000-0000-0000BA640000}"/>
    <cellStyle name="Input 6 2 2 4 3" xfId="29556" xr:uid="{00000000-0005-0000-0000-0000BB640000}"/>
    <cellStyle name="Input 6 2 2 4 4" xfId="29557" xr:uid="{00000000-0005-0000-0000-0000BC640000}"/>
    <cellStyle name="Input 6 2 2 5" xfId="29558" xr:uid="{00000000-0005-0000-0000-0000BD640000}"/>
    <cellStyle name="Input 6 2 2 5 2" xfId="29559" xr:uid="{00000000-0005-0000-0000-0000BE640000}"/>
    <cellStyle name="Input 6 2 2 5 3" xfId="29560" xr:uid="{00000000-0005-0000-0000-0000BF640000}"/>
    <cellStyle name="Input 6 2 2 6" xfId="29561" xr:uid="{00000000-0005-0000-0000-0000C0640000}"/>
    <cellStyle name="Input 6 2 2 6 2" xfId="29562" xr:uid="{00000000-0005-0000-0000-0000C1640000}"/>
    <cellStyle name="Input 6 2 2 6 3" xfId="29563" xr:uid="{00000000-0005-0000-0000-0000C2640000}"/>
    <cellStyle name="Input 6 2 2 7" xfId="29564" xr:uid="{00000000-0005-0000-0000-0000C3640000}"/>
    <cellStyle name="Input 6 2 2 8" xfId="29565" xr:uid="{00000000-0005-0000-0000-0000C4640000}"/>
    <cellStyle name="Input 6 2 2 9" xfId="29566" xr:uid="{00000000-0005-0000-0000-0000C5640000}"/>
    <cellStyle name="Input 6 2 20" xfId="29567" xr:uid="{00000000-0005-0000-0000-0000C6640000}"/>
    <cellStyle name="Input 6 2 20 2" xfId="29568" xr:uid="{00000000-0005-0000-0000-0000C7640000}"/>
    <cellStyle name="Input 6 2 20 3" xfId="29569" xr:uid="{00000000-0005-0000-0000-0000C8640000}"/>
    <cellStyle name="Input 6 2 21" xfId="29570" xr:uid="{00000000-0005-0000-0000-0000C9640000}"/>
    <cellStyle name="Input 6 2 21 2" xfId="29571" xr:uid="{00000000-0005-0000-0000-0000CA640000}"/>
    <cellStyle name="Input 6 2 21 3" xfId="29572" xr:uid="{00000000-0005-0000-0000-0000CB640000}"/>
    <cellStyle name="Input 6 2 22" xfId="29573" xr:uid="{00000000-0005-0000-0000-0000CC640000}"/>
    <cellStyle name="Input 6 2 3" xfId="29574" xr:uid="{00000000-0005-0000-0000-0000CD640000}"/>
    <cellStyle name="Input 6 2 3 10" xfId="29575" xr:uid="{00000000-0005-0000-0000-0000CE640000}"/>
    <cellStyle name="Input 6 2 3 2" xfId="29576" xr:uid="{00000000-0005-0000-0000-0000CF640000}"/>
    <cellStyle name="Input 6 2 3 2 2" xfId="29577" xr:uid="{00000000-0005-0000-0000-0000D0640000}"/>
    <cellStyle name="Input 6 2 3 2 3" xfId="29578" xr:uid="{00000000-0005-0000-0000-0000D1640000}"/>
    <cellStyle name="Input 6 2 3 2 4" xfId="29579" xr:uid="{00000000-0005-0000-0000-0000D2640000}"/>
    <cellStyle name="Input 6 2 3 3" xfId="29580" xr:uid="{00000000-0005-0000-0000-0000D3640000}"/>
    <cellStyle name="Input 6 2 3 3 2" xfId="29581" xr:uid="{00000000-0005-0000-0000-0000D4640000}"/>
    <cellStyle name="Input 6 2 3 3 3" xfId="29582" xr:uid="{00000000-0005-0000-0000-0000D5640000}"/>
    <cellStyle name="Input 6 2 3 3 4" xfId="29583" xr:uid="{00000000-0005-0000-0000-0000D6640000}"/>
    <cellStyle name="Input 6 2 3 4" xfId="29584" xr:uid="{00000000-0005-0000-0000-0000D7640000}"/>
    <cellStyle name="Input 6 2 3 4 2" xfId="29585" xr:uid="{00000000-0005-0000-0000-0000D8640000}"/>
    <cellStyle name="Input 6 2 3 4 3" xfId="29586" xr:uid="{00000000-0005-0000-0000-0000D9640000}"/>
    <cellStyle name="Input 6 2 3 4 4" xfId="29587" xr:uid="{00000000-0005-0000-0000-0000DA640000}"/>
    <cellStyle name="Input 6 2 3 5" xfId="29588" xr:uid="{00000000-0005-0000-0000-0000DB640000}"/>
    <cellStyle name="Input 6 2 3 5 2" xfId="29589" xr:uid="{00000000-0005-0000-0000-0000DC640000}"/>
    <cellStyle name="Input 6 2 3 5 3" xfId="29590" xr:uid="{00000000-0005-0000-0000-0000DD640000}"/>
    <cellStyle name="Input 6 2 3 6" xfId="29591" xr:uid="{00000000-0005-0000-0000-0000DE640000}"/>
    <cellStyle name="Input 6 2 3 6 2" xfId="29592" xr:uid="{00000000-0005-0000-0000-0000DF640000}"/>
    <cellStyle name="Input 6 2 3 6 3" xfId="29593" xr:uid="{00000000-0005-0000-0000-0000E0640000}"/>
    <cellStyle name="Input 6 2 3 7" xfId="29594" xr:uid="{00000000-0005-0000-0000-0000E1640000}"/>
    <cellStyle name="Input 6 2 3 7 2" xfId="29595" xr:uid="{00000000-0005-0000-0000-0000E2640000}"/>
    <cellStyle name="Input 6 2 3 7 3" xfId="29596" xr:uid="{00000000-0005-0000-0000-0000E3640000}"/>
    <cellStyle name="Input 6 2 3 8" xfId="29597" xr:uid="{00000000-0005-0000-0000-0000E4640000}"/>
    <cellStyle name="Input 6 2 3 9" xfId="29598" xr:uid="{00000000-0005-0000-0000-0000E5640000}"/>
    <cellStyle name="Input 6 2 4" xfId="29599" xr:uid="{00000000-0005-0000-0000-0000E6640000}"/>
    <cellStyle name="Input 6 2 4 2" xfId="29600" xr:uid="{00000000-0005-0000-0000-0000E7640000}"/>
    <cellStyle name="Input 6 2 4 2 2" xfId="29601" xr:uid="{00000000-0005-0000-0000-0000E8640000}"/>
    <cellStyle name="Input 6 2 4 2 3" xfId="29602" xr:uid="{00000000-0005-0000-0000-0000E9640000}"/>
    <cellStyle name="Input 6 2 4 3" xfId="29603" xr:uid="{00000000-0005-0000-0000-0000EA640000}"/>
    <cellStyle name="Input 6 2 4 3 2" xfId="29604" xr:uid="{00000000-0005-0000-0000-0000EB640000}"/>
    <cellStyle name="Input 6 2 4 3 3" xfId="29605" xr:uid="{00000000-0005-0000-0000-0000EC640000}"/>
    <cellStyle name="Input 6 2 4 4" xfId="29606" xr:uid="{00000000-0005-0000-0000-0000ED640000}"/>
    <cellStyle name="Input 6 2 4 4 2" xfId="29607" xr:uid="{00000000-0005-0000-0000-0000EE640000}"/>
    <cellStyle name="Input 6 2 4 4 3" xfId="29608" xr:uid="{00000000-0005-0000-0000-0000EF640000}"/>
    <cellStyle name="Input 6 2 4 5" xfId="29609" xr:uid="{00000000-0005-0000-0000-0000F0640000}"/>
    <cellStyle name="Input 6 2 4 5 2" xfId="29610" xr:uid="{00000000-0005-0000-0000-0000F1640000}"/>
    <cellStyle name="Input 6 2 4 5 3" xfId="29611" xr:uid="{00000000-0005-0000-0000-0000F2640000}"/>
    <cellStyle name="Input 6 2 4 6" xfId="29612" xr:uid="{00000000-0005-0000-0000-0000F3640000}"/>
    <cellStyle name="Input 6 2 4 7" xfId="29613" xr:uid="{00000000-0005-0000-0000-0000F4640000}"/>
    <cellStyle name="Input 6 2 5" xfId="29614" xr:uid="{00000000-0005-0000-0000-0000F5640000}"/>
    <cellStyle name="Input 6 2 5 2" xfId="29615" xr:uid="{00000000-0005-0000-0000-0000F6640000}"/>
    <cellStyle name="Input 6 2 5 2 2" xfId="29616" xr:uid="{00000000-0005-0000-0000-0000F7640000}"/>
    <cellStyle name="Input 6 2 5 2 3" xfId="29617" xr:uid="{00000000-0005-0000-0000-0000F8640000}"/>
    <cellStyle name="Input 6 2 5 3" xfId="29618" xr:uid="{00000000-0005-0000-0000-0000F9640000}"/>
    <cellStyle name="Input 6 2 5 3 2" xfId="29619" xr:uid="{00000000-0005-0000-0000-0000FA640000}"/>
    <cellStyle name="Input 6 2 5 3 3" xfId="29620" xr:uid="{00000000-0005-0000-0000-0000FB640000}"/>
    <cellStyle name="Input 6 2 5 4" xfId="29621" xr:uid="{00000000-0005-0000-0000-0000FC640000}"/>
    <cellStyle name="Input 6 2 5 4 2" xfId="29622" xr:uid="{00000000-0005-0000-0000-0000FD640000}"/>
    <cellStyle name="Input 6 2 5 4 3" xfId="29623" xr:uid="{00000000-0005-0000-0000-0000FE640000}"/>
    <cellStyle name="Input 6 2 5 5" xfId="29624" xr:uid="{00000000-0005-0000-0000-0000FF640000}"/>
    <cellStyle name="Input 6 2 5 5 2" xfId="29625" xr:uid="{00000000-0005-0000-0000-000000650000}"/>
    <cellStyle name="Input 6 2 5 5 3" xfId="29626" xr:uid="{00000000-0005-0000-0000-000001650000}"/>
    <cellStyle name="Input 6 2 5 6" xfId="29627" xr:uid="{00000000-0005-0000-0000-000002650000}"/>
    <cellStyle name="Input 6 2 5 7" xfId="29628" xr:uid="{00000000-0005-0000-0000-000003650000}"/>
    <cellStyle name="Input 6 2 6" xfId="29629" xr:uid="{00000000-0005-0000-0000-000004650000}"/>
    <cellStyle name="Input 6 2 6 2" xfId="29630" xr:uid="{00000000-0005-0000-0000-000005650000}"/>
    <cellStyle name="Input 6 2 6 2 2" xfId="29631" xr:uid="{00000000-0005-0000-0000-000006650000}"/>
    <cellStyle name="Input 6 2 6 2 3" xfId="29632" xr:uid="{00000000-0005-0000-0000-000007650000}"/>
    <cellStyle name="Input 6 2 6 3" xfId="29633" xr:uid="{00000000-0005-0000-0000-000008650000}"/>
    <cellStyle name="Input 6 2 6 3 2" xfId="29634" xr:uid="{00000000-0005-0000-0000-000009650000}"/>
    <cellStyle name="Input 6 2 6 3 3" xfId="29635" xr:uid="{00000000-0005-0000-0000-00000A650000}"/>
    <cellStyle name="Input 6 2 6 4" xfId="29636" xr:uid="{00000000-0005-0000-0000-00000B650000}"/>
    <cellStyle name="Input 6 2 6 4 2" xfId="29637" xr:uid="{00000000-0005-0000-0000-00000C650000}"/>
    <cellStyle name="Input 6 2 6 4 3" xfId="29638" xr:uid="{00000000-0005-0000-0000-00000D650000}"/>
    <cellStyle name="Input 6 2 6 5" xfId="29639" xr:uid="{00000000-0005-0000-0000-00000E650000}"/>
    <cellStyle name="Input 6 2 6 5 2" xfId="29640" xr:uid="{00000000-0005-0000-0000-00000F650000}"/>
    <cellStyle name="Input 6 2 6 5 3" xfId="29641" xr:uid="{00000000-0005-0000-0000-000010650000}"/>
    <cellStyle name="Input 6 2 6 6" xfId="29642" xr:uid="{00000000-0005-0000-0000-000011650000}"/>
    <cellStyle name="Input 6 2 6 7" xfId="29643" xr:uid="{00000000-0005-0000-0000-000012650000}"/>
    <cellStyle name="Input 6 2 7" xfId="29644" xr:uid="{00000000-0005-0000-0000-000013650000}"/>
    <cellStyle name="Input 6 2 7 2" xfId="29645" xr:uid="{00000000-0005-0000-0000-000014650000}"/>
    <cellStyle name="Input 6 2 7 2 2" xfId="29646" xr:uid="{00000000-0005-0000-0000-000015650000}"/>
    <cellStyle name="Input 6 2 7 2 3" xfId="29647" xr:uid="{00000000-0005-0000-0000-000016650000}"/>
    <cellStyle name="Input 6 2 7 3" xfId="29648" xr:uid="{00000000-0005-0000-0000-000017650000}"/>
    <cellStyle name="Input 6 2 7 3 2" xfId="29649" xr:uid="{00000000-0005-0000-0000-000018650000}"/>
    <cellStyle name="Input 6 2 7 3 3" xfId="29650" xr:uid="{00000000-0005-0000-0000-000019650000}"/>
    <cellStyle name="Input 6 2 7 4" xfId="29651" xr:uid="{00000000-0005-0000-0000-00001A650000}"/>
    <cellStyle name="Input 6 2 7 4 2" xfId="29652" xr:uid="{00000000-0005-0000-0000-00001B650000}"/>
    <cellStyle name="Input 6 2 7 4 3" xfId="29653" xr:uid="{00000000-0005-0000-0000-00001C650000}"/>
    <cellStyle name="Input 6 2 7 5" xfId="29654" xr:uid="{00000000-0005-0000-0000-00001D650000}"/>
    <cellStyle name="Input 6 2 7 5 2" xfId="29655" xr:uid="{00000000-0005-0000-0000-00001E650000}"/>
    <cellStyle name="Input 6 2 7 5 3" xfId="29656" xr:uid="{00000000-0005-0000-0000-00001F650000}"/>
    <cellStyle name="Input 6 2 7 6" xfId="29657" xr:uid="{00000000-0005-0000-0000-000020650000}"/>
    <cellStyle name="Input 6 2 7 7" xfId="29658" xr:uid="{00000000-0005-0000-0000-000021650000}"/>
    <cellStyle name="Input 6 2 8" xfId="29659" xr:uid="{00000000-0005-0000-0000-000022650000}"/>
    <cellStyle name="Input 6 2 8 2" xfId="29660" xr:uid="{00000000-0005-0000-0000-000023650000}"/>
    <cellStyle name="Input 6 2 8 2 2" xfId="29661" xr:uid="{00000000-0005-0000-0000-000024650000}"/>
    <cellStyle name="Input 6 2 8 2 3" xfId="29662" xr:uid="{00000000-0005-0000-0000-000025650000}"/>
    <cellStyle name="Input 6 2 8 3" xfId="29663" xr:uid="{00000000-0005-0000-0000-000026650000}"/>
    <cellStyle name="Input 6 2 8 3 2" xfId="29664" xr:uid="{00000000-0005-0000-0000-000027650000}"/>
    <cellStyle name="Input 6 2 8 3 3" xfId="29665" xr:uid="{00000000-0005-0000-0000-000028650000}"/>
    <cellStyle name="Input 6 2 8 4" xfId="29666" xr:uid="{00000000-0005-0000-0000-000029650000}"/>
    <cellStyle name="Input 6 2 8 4 2" xfId="29667" xr:uid="{00000000-0005-0000-0000-00002A650000}"/>
    <cellStyle name="Input 6 2 8 4 3" xfId="29668" xr:uid="{00000000-0005-0000-0000-00002B650000}"/>
    <cellStyle name="Input 6 2 8 5" xfId="29669" xr:uid="{00000000-0005-0000-0000-00002C650000}"/>
    <cellStyle name="Input 6 2 8 5 2" xfId="29670" xr:uid="{00000000-0005-0000-0000-00002D650000}"/>
    <cellStyle name="Input 6 2 8 5 3" xfId="29671" xr:uid="{00000000-0005-0000-0000-00002E650000}"/>
    <cellStyle name="Input 6 2 8 6" xfId="29672" xr:uid="{00000000-0005-0000-0000-00002F650000}"/>
    <cellStyle name="Input 6 2 8 7" xfId="29673" xr:uid="{00000000-0005-0000-0000-000030650000}"/>
    <cellStyle name="Input 6 2 9" xfId="29674" xr:uid="{00000000-0005-0000-0000-000031650000}"/>
    <cellStyle name="Input 6 2 9 2" xfId="29675" xr:uid="{00000000-0005-0000-0000-000032650000}"/>
    <cellStyle name="Input 6 2 9 2 2" xfId="29676" xr:uid="{00000000-0005-0000-0000-000033650000}"/>
    <cellStyle name="Input 6 2 9 2 3" xfId="29677" xr:uid="{00000000-0005-0000-0000-000034650000}"/>
    <cellStyle name="Input 6 2 9 3" xfId="29678" xr:uid="{00000000-0005-0000-0000-000035650000}"/>
    <cellStyle name="Input 6 2 9 3 2" xfId="29679" xr:uid="{00000000-0005-0000-0000-000036650000}"/>
    <cellStyle name="Input 6 2 9 3 3" xfId="29680" xr:uid="{00000000-0005-0000-0000-000037650000}"/>
    <cellStyle name="Input 6 2 9 4" xfId="29681" xr:uid="{00000000-0005-0000-0000-000038650000}"/>
    <cellStyle name="Input 6 2 9 4 2" xfId="29682" xr:uid="{00000000-0005-0000-0000-000039650000}"/>
    <cellStyle name="Input 6 2 9 4 3" xfId="29683" xr:uid="{00000000-0005-0000-0000-00003A650000}"/>
    <cellStyle name="Input 6 2 9 5" xfId="29684" xr:uid="{00000000-0005-0000-0000-00003B650000}"/>
    <cellStyle name="Input 6 2 9 5 2" xfId="29685" xr:uid="{00000000-0005-0000-0000-00003C650000}"/>
    <cellStyle name="Input 6 2 9 5 3" xfId="29686" xr:uid="{00000000-0005-0000-0000-00003D650000}"/>
    <cellStyle name="Input 6 2 9 6" xfId="29687" xr:uid="{00000000-0005-0000-0000-00003E650000}"/>
    <cellStyle name="Input 6 2 9 7" xfId="29688" xr:uid="{00000000-0005-0000-0000-00003F650000}"/>
    <cellStyle name="Input 6 3" xfId="3525" xr:uid="{00000000-0005-0000-0000-000040650000}"/>
    <cellStyle name="Input 6 3 2" xfId="29689" xr:uid="{00000000-0005-0000-0000-000041650000}"/>
    <cellStyle name="Input 6 3 2 10" xfId="29690" xr:uid="{00000000-0005-0000-0000-000042650000}"/>
    <cellStyle name="Input 6 3 2 11" xfId="29691" xr:uid="{00000000-0005-0000-0000-000043650000}"/>
    <cellStyle name="Input 6 3 2 2" xfId="29692" xr:uid="{00000000-0005-0000-0000-000044650000}"/>
    <cellStyle name="Input 6 3 2 2 2" xfId="29693" xr:uid="{00000000-0005-0000-0000-000045650000}"/>
    <cellStyle name="Input 6 3 2 2 3" xfId="29694" xr:uid="{00000000-0005-0000-0000-000046650000}"/>
    <cellStyle name="Input 6 3 2 2 4" xfId="29695" xr:uid="{00000000-0005-0000-0000-000047650000}"/>
    <cellStyle name="Input 6 3 2 3" xfId="29696" xr:uid="{00000000-0005-0000-0000-000048650000}"/>
    <cellStyle name="Input 6 3 2 3 2" xfId="29697" xr:uid="{00000000-0005-0000-0000-000049650000}"/>
    <cellStyle name="Input 6 3 2 3 3" xfId="29698" xr:uid="{00000000-0005-0000-0000-00004A650000}"/>
    <cellStyle name="Input 6 3 2 3 4" xfId="29699" xr:uid="{00000000-0005-0000-0000-00004B650000}"/>
    <cellStyle name="Input 6 3 2 4" xfId="29700" xr:uid="{00000000-0005-0000-0000-00004C650000}"/>
    <cellStyle name="Input 6 3 2 4 2" xfId="29701" xr:uid="{00000000-0005-0000-0000-00004D650000}"/>
    <cellStyle name="Input 6 3 2 4 3" xfId="29702" xr:uid="{00000000-0005-0000-0000-00004E650000}"/>
    <cellStyle name="Input 6 3 2 4 4" xfId="29703" xr:uid="{00000000-0005-0000-0000-00004F650000}"/>
    <cellStyle name="Input 6 3 2 5" xfId="29704" xr:uid="{00000000-0005-0000-0000-000050650000}"/>
    <cellStyle name="Input 6 3 2 5 2" xfId="29705" xr:uid="{00000000-0005-0000-0000-000051650000}"/>
    <cellStyle name="Input 6 3 2 5 3" xfId="29706" xr:uid="{00000000-0005-0000-0000-000052650000}"/>
    <cellStyle name="Input 6 3 2 6" xfId="29707" xr:uid="{00000000-0005-0000-0000-000053650000}"/>
    <cellStyle name="Input 6 3 2 6 2" xfId="29708" xr:uid="{00000000-0005-0000-0000-000054650000}"/>
    <cellStyle name="Input 6 3 2 6 3" xfId="29709" xr:uid="{00000000-0005-0000-0000-000055650000}"/>
    <cellStyle name="Input 6 3 2 7" xfId="29710" xr:uid="{00000000-0005-0000-0000-000056650000}"/>
    <cellStyle name="Input 6 3 2 7 2" xfId="29711" xr:uid="{00000000-0005-0000-0000-000057650000}"/>
    <cellStyle name="Input 6 3 2 7 3" xfId="29712" xr:uid="{00000000-0005-0000-0000-000058650000}"/>
    <cellStyle name="Input 6 3 2 8" xfId="29713" xr:uid="{00000000-0005-0000-0000-000059650000}"/>
    <cellStyle name="Input 6 3 2 8 2" xfId="29714" xr:uid="{00000000-0005-0000-0000-00005A650000}"/>
    <cellStyle name="Input 6 3 2 8 3" xfId="29715" xr:uid="{00000000-0005-0000-0000-00005B650000}"/>
    <cellStyle name="Input 6 3 2 9" xfId="29716" xr:uid="{00000000-0005-0000-0000-00005C650000}"/>
    <cellStyle name="Input 6 3 3" xfId="29717" xr:uid="{00000000-0005-0000-0000-00005D650000}"/>
    <cellStyle name="Input 6 3 3 2" xfId="29718" xr:uid="{00000000-0005-0000-0000-00005E650000}"/>
    <cellStyle name="Input 6 3 3 3" xfId="29719" xr:uid="{00000000-0005-0000-0000-00005F650000}"/>
    <cellStyle name="Input 6 3 3 4" xfId="29720" xr:uid="{00000000-0005-0000-0000-000060650000}"/>
    <cellStyle name="Input 6 3 4" xfId="29721" xr:uid="{00000000-0005-0000-0000-000061650000}"/>
    <cellStyle name="Input 6 3 4 2" xfId="29722" xr:uid="{00000000-0005-0000-0000-000062650000}"/>
    <cellStyle name="Input 6 3 4 3" xfId="29723" xr:uid="{00000000-0005-0000-0000-000063650000}"/>
    <cellStyle name="Input 6 3 4 4" xfId="29724" xr:uid="{00000000-0005-0000-0000-000064650000}"/>
    <cellStyle name="Input 6 3 5" xfId="29725" xr:uid="{00000000-0005-0000-0000-000065650000}"/>
    <cellStyle name="Input 6 3 5 2" xfId="29726" xr:uid="{00000000-0005-0000-0000-000066650000}"/>
    <cellStyle name="Input 6 3 5 3" xfId="29727" xr:uid="{00000000-0005-0000-0000-000067650000}"/>
    <cellStyle name="Input 6 3 6" xfId="29728" xr:uid="{00000000-0005-0000-0000-000068650000}"/>
    <cellStyle name="Input 6 3 6 2" xfId="29729" xr:uid="{00000000-0005-0000-0000-000069650000}"/>
    <cellStyle name="Input 6 3 6 3" xfId="29730" xr:uid="{00000000-0005-0000-0000-00006A650000}"/>
    <cellStyle name="Input 6 3 7" xfId="29731" xr:uid="{00000000-0005-0000-0000-00006B650000}"/>
    <cellStyle name="Input 6 3 7 2" xfId="29732" xr:uid="{00000000-0005-0000-0000-00006C650000}"/>
    <cellStyle name="Input 6 3 7 3" xfId="29733" xr:uid="{00000000-0005-0000-0000-00006D650000}"/>
    <cellStyle name="Input 6 3 8" xfId="29734" xr:uid="{00000000-0005-0000-0000-00006E650000}"/>
    <cellStyle name="Input 6 3 9" xfId="29735" xr:uid="{00000000-0005-0000-0000-00006F650000}"/>
    <cellStyle name="Input 6 4" xfId="29736" xr:uid="{00000000-0005-0000-0000-000070650000}"/>
    <cellStyle name="Input 6 4 10" xfId="29737" xr:uid="{00000000-0005-0000-0000-000071650000}"/>
    <cellStyle name="Input 6 4 11" xfId="29738" xr:uid="{00000000-0005-0000-0000-000072650000}"/>
    <cellStyle name="Input 6 4 2" xfId="29739" xr:uid="{00000000-0005-0000-0000-000073650000}"/>
    <cellStyle name="Input 6 4 2 2" xfId="29740" xr:uid="{00000000-0005-0000-0000-000074650000}"/>
    <cellStyle name="Input 6 4 2 3" xfId="29741" xr:uid="{00000000-0005-0000-0000-000075650000}"/>
    <cellStyle name="Input 6 4 2 4" xfId="29742" xr:uid="{00000000-0005-0000-0000-000076650000}"/>
    <cellStyle name="Input 6 4 3" xfId="29743" xr:uid="{00000000-0005-0000-0000-000077650000}"/>
    <cellStyle name="Input 6 4 3 2" xfId="29744" xr:uid="{00000000-0005-0000-0000-000078650000}"/>
    <cellStyle name="Input 6 4 3 3" xfId="29745" xr:uid="{00000000-0005-0000-0000-000079650000}"/>
    <cellStyle name="Input 6 4 3 4" xfId="29746" xr:uid="{00000000-0005-0000-0000-00007A650000}"/>
    <cellStyle name="Input 6 4 4" xfId="29747" xr:uid="{00000000-0005-0000-0000-00007B650000}"/>
    <cellStyle name="Input 6 4 4 2" xfId="29748" xr:uid="{00000000-0005-0000-0000-00007C650000}"/>
    <cellStyle name="Input 6 4 4 3" xfId="29749" xr:uid="{00000000-0005-0000-0000-00007D650000}"/>
    <cellStyle name="Input 6 4 4 4" xfId="29750" xr:uid="{00000000-0005-0000-0000-00007E650000}"/>
    <cellStyle name="Input 6 4 5" xfId="29751" xr:uid="{00000000-0005-0000-0000-00007F650000}"/>
    <cellStyle name="Input 6 4 5 2" xfId="29752" xr:uid="{00000000-0005-0000-0000-000080650000}"/>
    <cellStyle name="Input 6 4 5 3" xfId="29753" xr:uid="{00000000-0005-0000-0000-000081650000}"/>
    <cellStyle name="Input 6 4 6" xfId="29754" xr:uid="{00000000-0005-0000-0000-000082650000}"/>
    <cellStyle name="Input 6 4 6 2" xfId="29755" xr:uid="{00000000-0005-0000-0000-000083650000}"/>
    <cellStyle name="Input 6 4 6 3" xfId="29756" xr:uid="{00000000-0005-0000-0000-000084650000}"/>
    <cellStyle name="Input 6 4 7" xfId="29757" xr:uid="{00000000-0005-0000-0000-000085650000}"/>
    <cellStyle name="Input 6 4 7 2" xfId="29758" xr:uid="{00000000-0005-0000-0000-000086650000}"/>
    <cellStyle name="Input 6 4 7 3" xfId="29759" xr:uid="{00000000-0005-0000-0000-000087650000}"/>
    <cellStyle name="Input 6 4 8" xfId="29760" xr:uid="{00000000-0005-0000-0000-000088650000}"/>
    <cellStyle name="Input 6 4 8 2" xfId="29761" xr:uid="{00000000-0005-0000-0000-000089650000}"/>
    <cellStyle name="Input 6 4 8 3" xfId="29762" xr:uid="{00000000-0005-0000-0000-00008A650000}"/>
    <cellStyle name="Input 6 4 9" xfId="29763" xr:uid="{00000000-0005-0000-0000-00008B650000}"/>
    <cellStyle name="Input 6 5" xfId="29764" xr:uid="{00000000-0005-0000-0000-00008C650000}"/>
    <cellStyle name="Input 6 5 2" xfId="29765" xr:uid="{00000000-0005-0000-0000-00008D650000}"/>
    <cellStyle name="Input 6 5 2 2" xfId="29766" xr:uid="{00000000-0005-0000-0000-00008E650000}"/>
    <cellStyle name="Input 6 5 2 3" xfId="29767" xr:uid="{00000000-0005-0000-0000-00008F650000}"/>
    <cellStyle name="Input 6 5 3" xfId="29768" xr:uid="{00000000-0005-0000-0000-000090650000}"/>
    <cellStyle name="Input 6 5 3 2" xfId="29769" xr:uid="{00000000-0005-0000-0000-000091650000}"/>
    <cellStyle name="Input 6 5 3 3" xfId="29770" xr:uid="{00000000-0005-0000-0000-000092650000}"/>
    <cellStyle name="Input 6 5 4" xfId="29771" xr:uid="{00000000-0005-0000-0000-000093650000}"/>
    <cellStyle name="Input 6 5 4 2" xfId="29772" xr:uid="{00000000-0005-0000-0000-000094650000}"/>
    <cellStyle name="Input 6 5 4 3" xfId="29773" xr:uid="{00000000-0005-0000-0000-000095650000}"/>
    <cellStyle name="Input 6 5 5" xfId="29774" xr:uid="{00000000-0005-0000-0000-000096650000}"/>
    <cellStyle name="Input 6 5 5 2" xfId="29775" xr:uid="{00000000-0005-0000-0000-000097650000}"/>
    <cellStyle name="Input 6 5 5 3" xfId="29776" xr:uid="{00000000-0005-0000-0000-000098650000}"/>
    <cellStyle name="Input 6 5 6" xfId="29777" xr:uid="{00000000-0005-0000-0000-000099650000}"/>
    <cellStyle name="Input 6 5 7" xfId="29778" xr:uid="{00000000-0005-0000-0000-00009A650000}"/>
    <cellStyle name="Input 6 5 8" xfId="29779" xr:uid="{00000000-0005-0000-0000-00009B650000}"/>
    <cellStyle name="Input 6 6" xfId="29780" xr:uid="{00000000-0005-0000-0000-00009C650000}"/>
    <cellStyle name="Input 6 6 2" xfId="29781" xr:uid="{00000000-0005-0000-0000-00009D650000}"/>
    <cellStyle name="Input 6 6 3" xfId="29782" xr:uid="{00000000-0005-0000-0000-00009E650000}"/>
    <cellStyle name="Input 6 6 4" xfId="29783" xr:uid="{00000000-0005-0000-0000-00009F650000}"/>
    <cellStyle name="Input 6 7" xfId="29784" xr:uid="{00000000-0005-0000-0000-0000A0650000}"/>
    <cellStyle name="Input 6 7 2" xfId="29785" xr:uid="{00000000-0005-0000-0000-0000A1650000}"/>
    <cellStyle name="Input 6 7 3" xfId="29786" xr:uid="{00000000-0005-0000-0000-0000A2650000}"/>
    <cellStyle name="Input 6 7 4" xfId="29787" xr:uid="{00000000-0005-0000-0000-0000A3650000}"/>
    <cellStyle name="Input 6 8" xfId="29788" xr:uid="{00000000-0005-0000-0000-0000A4650000}"/>
    <cellStyle name="Input 6 8 2" xfId="29789" xr:uid="{00000000-0005-0000-0000-0000A5650000}"/>
    <cellStyle name="Input 6 8 3" xfId="29790" xr:uid="{00000000-0005-0000-0000-0000A6650000}"/>
    <cellStyle name="Input 6 9" xfId="29791" xr:uid="{00000000-0005-0000-0000-0000A7650000}"/>
    <cellStyle name="Input 6 9 2" xfId="29792" xr:uid="{00000000-0005-0000-0000-0000A8650000}"/>
    <cellStyle name="Input 6 9 3" xfId="29793" xr:uid="{00000000-0005-0000-0000-0000A9650000}"/>
    <cellStyle name="Input 60" xfId="29794" xr:uid="{00000000-0005-0000-0000-0000AA650000}"/>
    <cellStyle name="Input 60 2" xfId="29795" xr:uid="{00000000-0005-0000-0000-0000AB650000}"/>
    <cellStyle name="Input 60 3" xfId="29796" xr:uid="{00000000-0005-0000-0000-0000AC650000}"/>
    <cellStyle name="Input 60 4" xfId="29797" xr:uid="{00000000-0005-0000-0000-0000AD650000}"/>
    <cellStyle name="Input 61" xfId="29798" xr:uid="{00000000-0005-0000-0000-0000AE650000}"/>
    <cellStyle name="Input 61 2" xfId="29799" xr:uid="{00000000-0005-0000-0000-0000AF650000}"/>
    <cellStyle name="Input 61 3" xfId="29800" xr:uid="{00000000-0005-0000-0000-0000B0650000}"/>
    <cellStyle name="Input 61 4" xfId="29801" xr:uid="{00000000-0005-0000-0000-0000B1650000}"/>
    <cellStyle name="Input 62" xfId="29802" xr:uid="{00000000-0005-0000-0000-0000B2650000}"/>
    <cellStyle name="Input 62 2" xfId="29803" xr:uid="{00000000-0005-0000-0000-0000B3650000}"/>
    <cellStyle name="Input 62 3" xfId="29804" xr:uid="{00000000-0005-0000-0000-0000B4650000}"/>
    <cellStyle name="Input 62 4" xfId="29805" xr:uid="{00000000-0005-0000-0000-0000B5650000}"/>
    <cellStyle name="Input 63" xfId="29806" xr:uid="{00000000-0005-0000-0000-0000B6650000}"/>
    <cellStyle name="Input 63 2" xfId="29807" xr:uid="{00000000-0005-0000-0000-0000B7650000}"/>
    <cellStyle name="Input 63 3" xfId="29808" xr:uid="{00000000-0005-0000-0000-0000B8650000}"/>
    <cellStyle name="Input 63 4" xfId="29809" xr:uid="{00000000-0005-0000-0000-0000B9650000}"/>
    <cellStyle name="Input 64" xfId="29810" xr:uid="{00000000-0005-0000-0000-0000BA650000}"/>
    <cellStyle name="Input 64 2" xfId="29811" xr:uid="{00000000-0005-0000-0000-0000BB650000}"/>
    <cellStyle name="Input 64 3" xfId="29812" xr:uid="{00000000-0005-0000-0000-0000BC650000}"/>
    <cellStyle name="Input 64 4" xfId="29813" xr:uid="{00000000-0005-0000-0000-0000BD650000}"/>
    <cellStyle name="Input 65" xfId="29814" xr:uid="{00000000-0005-0000-0000-0000BE650000}"/>
    <cellStyle name="Input 65 2" xfId="29815" xr:uid="{00000000-0005-0000-0000-0000BF650000}"/>
    <cellStyle name="Input 65 3" xfId="29816" xr:uid="{00000000-0005-0000-0000-0000C0650000}"/>
    <cellStyle name="Input 65 4" xfId="29817" xr:uid="{00000000-0005-0000-0000-0000C1650000}"/>
    <cellStyle name="Input 66" xfId="29818" xr:uid="{00000000-0005-0000-0000-0000C2650000}"/>
    <cellStyle name="Input 67" xfId="29819" xr:uid="{00000000-0005-0000-0000-0000C3650000}"/>
    <cellStyle name="Input 68" xfId="29820" xr:uid="{00000000-0005-0000-0000-0000C4650000}"/>
    <cellStyle name="Input 7" xfId="3526" xr:uid="{00000000-0005-0000-0000-0000C5650000}"/>
    <cellStyle name="Input 7 10" xfId="29821" xr:uid="{00000000-0005-0000-0000-0000C6650000}"/>
    <cellStyle name="Input 7 2" xfId="3527" xr:uid="{00000000-0005-0000-0000-0000C7650000}"/>
    <cellStyle name="Input 7 2 10" xfId="29822" xr:uid="{00000000-0005-0000-0000-0000C8650000}"/>
    <cellStyle name="Input 7 2 10 2" xfId="29823" xr:uid="{00000000-0005-0000-0000-0000C9650000}"/>
    <cellStyle name="Input 7 2 10 2 2" xfId="29824" xr:uid="{00000000-0005-0000-0000-0000CA650000}"/>
    <cellStyle name="Input 7 2 10 2 3" xfId="29825" xr:uid="{00000000-0005-0000-0000-0000CB650000}"/>
    <cellStyle name="Input 7 2 10 3" xfId="29826" xr:uid="{00000000-0005-0000-0000-0000CC650000}"/>
    <cellStyle name="Input 7 2 10 3 2" xfId="29827" xr:uid="{00000000-0005-0000-0000-0000CD650000}"/>
    <cellStyle name="Input 7 2 10 3 3" xfId="29828" xr:uid="{00000000-0005-0000-0000-0000CE650000}"/>
    <cellStyle name="Input 7 2 10 4" xfId="29829" xr:uid="{00000000-0005-0000-0000-0000CF650000}"/>
    <cellStyle name="Input 7 2 10 4 2" xfId="29830" xr:uid="{00000000-0005-0000-0000-0000D0650000}"/>
    <cellStyle name="Input 7 2 10 4 3" xfId="29831" xr:uid="{00000000-0005-0000-0000-0000D1650000}"/>
    <cellStyle name="Input 7 2 10 5" xfId="29832" xr:uid="{00000000-0005-0000-0000-0000D2650000}"/>
    <cellStyle name="Input 7 2 10 5 2" xfId="29833" xr:uid="{00000000-0005-0000-0000-0000D3650000}"/>
    <cellStyle name="Input 7 2 10 5 3" xfId="29834" xr:uid="{00000000-0005-0000-0000-0000D4650000}"/>
    <cellStyle name="Input 7 2 10 6" xfId="29835" xr:uid="{00000000-0005-0000-0000-0000D5650000}"/>
    <cellStyle name="Input 7 2 10 7" xfId="29836" xr:uid="{00000000-0005-0000-0000-0000D6650000}"/>
    <cellStyle name="Input 7 2 11" xfId="29837" xr:uid="{00000000-0005-0000-0000-0000D7650000}"/>
    <cellStyle name="Input 7 2 11 2" xfId="29838" xr:uid="{00000000-0005-0000-0000-0000D8650000}"/>
    <cellStyle name="Input 7 2 11 2 2" xfId="29839" xr:uid="{00000000-0005-0000-0000-0000D9650000}"/>
    <cellStyle name="Input 7 2 11 2 3" xfId="29840" xr:uid="{00000000-0005-0000-0000-0000DA650000}"/>
    <cellStyle name="Input 7 2 11 3" xfId="29841" xr:uid="{00000000-0005-0000-0000-0000DB650000}"/>
    <cellStyle name="Input 7 2 11 3 2" xfId="29842" xr:uid="{00000000-0005-0000-0000-0000DC650000}"/>
    <cellStyle name="Input 7 2 11 3 3" xfId="29843" xr:uid="{00000000-0005-0000-0000-0000DD650000}"/>
    <cellStyle name="Input 7 2 11 4" xfId="29844" xr:uid="{00000000-0005-0000-0000-0000DE650000}"/>
    <cellStyle name="Input 7 2 11 4 2" xfId="29845" xr:uid="{00000000-0005-0000-0000-0000DF650000}"/>
    <cellStyle name="Input 7 2 11 4 3" xfId="29846" xr:uid="{00000000-0005-0000-0000-0000E0650000}"/>
    <cellStyle name="Input 7 2 11 5" xfId="29847" xr:uid="{00000000-0005-0000-0000-0000E1650000}"/>
    <cellStyle name="Input 7 2 11 5 2" xfId="29848" xr:uid="{00000000-0005-0000-0000-0000E2650000}"/>
    <cellStyle name="Input 7 2 11 5 3" xfId="29849" xr:uid="{00000000-0005-0000-0000-0000E3650000}"/>
    <cellStyle name="Input 7 2 11 6" xfId="29850" xr:uid="{00000000-0005-0000-0000-0000E4650000}"/>
    <cellStyle name="Input 7 2 11 7" xfId="29851" xr:uid="{00000000-0005-0000-0000-0000E5650000}"/>
    <cellStyle name="Input 7 2 12" xfId="29852" xr:uid="{00000000-0005-0000-0000-0000E6650000}"/>
    <cellStyle name="Input 7 2 12 2" xfId="29853" xr:uid="{00000000-0005-0000-0000-0000E7650000}"/>
    <cellStyle name="Input 7 2 12 2 2" xfId="29854" xr:uid="{00000000-0005-0000-0000-0000E8650000}"/>
    <cellStyle name="Input 7 2 12 2 3" xfId="29855" xr:uid="{00000000-0005-0000-0000-0000E9650000}"/>
    <cellStyle name="Input 7 2 12 3" xfId="29856" xr:uid="{00000000-0005-0000-0000-0000EA650000}"/>
    <cellStyle name="Input 7 2 12 3 2" xfId="29857" xr:uid="{00000000-0005-0000-0000-0000EB650000}"/>
    <cellStyle name="Input 7 2 12 3 3" xfId="29858" xr:uid="{00000000-0005-0000-0000-0000EC650000}"/>
    <cellStyle name="Input 7 2 12 4" xfId="29859" xr:uid="{00000000-0005-0000-0000-0000ED650000}"/>
    <cellStyle name="Input 7 2 12 4 2" xfId="29860" xr:uid="{00000000-0005-0000-0000-0000EE650000}"/>
    <cellStyle name="Input 7 2 12 4 3" xfId="29861" xr:uid="{00000000-0005-0000-0000-0000EF650000}"/>
    <cellStyle name="Input 7 2 12 5" xfId="29862" xr:uid="{00000000-0005-0000-0000-0000F0650000}"/>
    <cellStyle name="Input 7 2 12 5 2" xfId="29863" xr:uid="{00000000-0005-0000-0000-0000F1650000}"/>
    <cellStyle name="Input 7 2 12 5 3" xfId="29864" xr:uid="{00000000-0005-0000-0000-0000F2650000}"/>
    <cellStyle name="Input 7 2 12 6" xfId="29865" xr:uid="{00000000-0005-0000-0000-0000F3650000}"/>
    <cellStyle name="Input 7 2 12 7" xfId="29866" xr:uid="{00000000-0005-0000-0000-0000F4650000}"/>
    <cellStyle name="Input 7 2 13" xfId="29867" xr:uid="{00000000-0005-0000-0000-0000F5650000}"/>
    <cellStyle name="Input 7 2 13 2" xfId="29868" xr:uid="{00000000-0005-0000-0000-0000F6650000}"/>
    <cellStyle name="Input 7 2 13 2 2" xfId="29869" xr:uid="{00000000-0005-0000-0000-0000F7650000}"/>
    <cellStyle name="Input 7 2 13 2 3" xfId="29870" xr:uid="{00000000-0005-0000-0000-0000F8650000}"/>
    <cellStyle name="Input 7 2 13 3" xfId="29871" xr:uid="{00000000-0005-0000-0000-0000F9650000}"/>
    <cellStyle name="Input 7 2 13 3 2" xfId="29872" xr:uid="{00000000-0005-0000-0000-0000FA650000}"/>
    <cellStyle name="Input 7 2 13 3 3" xfId="29873" xr:uid="{00000000-0005-0000-0000-0000FB650000}"/>
    <cellStyle name="Input 7 2 13 4" xfId="29874" xr:uid="{00000000-0005-0000-0000-0000FC650000}"/>
    <cellStyle name="Input 7 2 13 4 2" xfId="29875" xr:uid="{00000000-0005-0000-0000-0000FD650000}"/>
    <cellStyle name="Input 7 2 13 4 3" xfId="29876" xr:uid="{00000000-0005-0000-0000-0000FE650000}"/>
    <cellStyle name="Input 7 2 13 5" xfId="29877" xr:uid="{00000000-0005-0000-0000-0000FF650000}"/>
    <cellStyle name="Input 7 2 13 5 2" xfId="29878" xr:uid="{00000000-0005-0000-0000-000000660000}"/>
    <cellStyle name="Input 7 2 13 5 3" xfId="29879" xr:uid="{00000000-0005-0000-0000-000001660000}"/>
    <cellStyle name="Input 7 2 13 6" xfId="29880" xr:uid="{00000000-0005-0000-0000-000002660000}"/>
    <cellStyle name="Input 7 2 13 7" xfId="29881" xr:uid="{00000000-0005-0000-0000-000003660000}"/>
    <cellStyle name="Input 7 2 14" xfId="29882" xr:uid="{00000000-0005-0000-0000-000004660000}"/>
    <cellStyle name="Input 7 2 14 2" xfId="29883" xr:uid="{00000000-0005-0000-0000-000005660000}"/>
    <cellStyle name="Input 7 2 14 2 2" xfId="29884" xr:uid="{00000000-0005-0000-0000-000006660000}"/>
    <cellStyle name="Input 7 2 14 2 3" xfId="29885" xr:uid="{00000000-0005-0000-0000-000007660000}"/>
    <cellStyle name="Input 7 2 14 3" xfId="29886" xr:uid="{00000000-0005-0000-0000-000008660000}"/>
    <cellStyle name="Input 7 2 14 3 2" xfId="29887" xr:uid="{00000000-0005-0000-0000-000009660000}"/>
    <cellStyle name="Input 7 2 14 3 3" xfId="29888" xr:uid="{00000000-0005-0000-0000-00000A660000}"/>
    <cellStyle name="Input 7 2 14 4" xfId="29889" xr:uid="{00000000-0005-0000-0000-00000B660000}"/>
    <cellStyle name="Input 7 2 14 4 2" xfId="29890" xr:uid="{00000000-0005-0000-0000-00000C660000}"/>
    <cellStyle name="Input 7 2 14 4 3" xfId="29891" xr:uid="{00000000-0005-0000-0000-00000D660000}"/>
    <cellStyle name="Input 7 2 14 5" xfId="29892" xr:uid="{00000000-0005-0000-0000-00000E660000}"/>
    <cellStyle name="Input 7 2 14 5 2" xfId="29893" xr:uid="{00000000-0005-0000-0000-00000F660000}"/>
    <cellStyle name="Input 7 2 14 5 3" xfId="29894" xr:uid="{00000000-0005-0000-0000-000010660000}"/>
    <cellStyle name="Input 7 2 14 6" xfId="29895" xr:uid="{00000000-0005-0000-0000-000011660000}"/>
    <cellStyle name="Input 7 2 14 7" xfId="29896" xr:uid="{00000000-0005-0000-0000-000012660000}"/>
    <cellStyle name="Input 7 2 15" xfId="29897" xr:uid="{00000000-0005-0000-0000-000013660000}"/>
    <cellStyle name="Input 7 2 15 2" xfId="29898" xr:uid="{00000000-0005-0000-0000-000014660000}"/>
    <cellStyle name="Input 7 2 15 2 2" xfId="29899" xr:uid="{00000000-0005-0000-0000-000015660000}"/>
    <cellStyle name="Input 7 2 15 2 3" xfId="29900" xr:uid="{00000000-0005-0000-0000-000016660000}"/>
    <cellStyle name="Input 7 2 15 3" xfId="29901" xr:uid="{00000000-0005-0000-0000-000017660000}"/>
    <cellStyle name="Input 7 2 15 3 2" xfId="29902" xr:uid="{00000000-0005-0000-0000-000018660000}"/>
    <cellStyle name="Input 7 2 15 3 3" xfId="29903" xr:uid="{00000000-0005-0000-0000-000019660000}"/>
    <cellStyle name="Input 7 2 15 4" xfId="29904" xr:uid="{00000000-0005-0000-0000-00001A660000}"/>
    <cellStyle name="Input 7 2 15 4 2" xfId="29905" xr:uid="{00000000-0005-0000-0000-00001B660000}"/>
    <cellStyle name="Input 7 2 15 4 3" xfId="29906" xr:uid="{00000000-0005-0000-0000-00001C660000}"/>
    <cellStyle name="Input 7 2 15 5" xfId="29907" xr:uid="{00000000-0005-0000-0000-00001D660000}"/>
    <cellStyle name="Input 7 2 15 5 2" xfId="29908" xr:uid="{00000000-0005-0000-0000-00001E660000}"/>
    <cellStyle name="Input 7 2 15 5 3" xfId="29909" xr:uid="{00000000-0005-0000-0000-00001F660000}"/>
    <cellStyle name="Input 7 2 15 6" xfId="29910" xr:uid="{00000000-0005-0000-0000-000020660000}"/>
    <cellStyle name="Input 7 2 15 7" xfId="29911" xr:uid="{00000000-0005-0000-0000-000021660000}"/>
    <cellStyle name="Input 7 2 16" xfId="29912" xr:uid="{00000000-0005-0000-0000-000022660000}"/>
    <cellStyle name="Input 7 2 16 2" xfId="29913" xr:uid="{00000000-0005-0000-0000-000023660000}"/>
    <cellStyle name="Input 7 2 16 2 2" xfId="29914" xr:uid="{00000000-0005-0000-0000-000024660000}"/>
    <cellStyle name="Input 7 2 16 2 3" xfId="29915" xr:uid="{00000000-0005-0000-0000-000025660000}"/>
    <cellStyle name="Input 7 2 16 3" xfId="29916" xr:uid="{00000000-0005-0000-0000-000026660000}"/>
    <cellStyle name="Input 7 2 16 3 2" xfId="29917" xr:uid="{00000000-0005-0000-0000-000027660000}"/>
    <cellStyle name="Input 7 2 16 3 3" xfId="29918" xr:uid="{00000000-0005-0000-0000-000028660000}"/>
    <cellStyle name="Input 7 2 16 4" xfId="29919" xr:uid="{00000000-0005-0000-0000-000029660000}"/>
    <cellStyle name="Input 7 2 16 4 2" xfId="29920" xr:uid="{00000000-0005-0000-0000-00002A660000}"/>
    <cellStyle name="Input 7 2 16 4 3" xfId="29921" xr:uid="{00000000-0005-0000-0000-00002B660000}"/>
    <cellStyle name="Input 7 2 16 5" xfId="29922" xr:uid="{00000000-0005-0000-0000-00002C660000}"/>
    <cellStyle name="Input 7 2 16 5 2" xfId="29923" xr:uid="{00000000-0005-0000-0000-00002D660000}"/>
    <cellStyle name="Input 7 2 16 5 3" xfId="29924" xr:uid="{00000000-0005-0000-0000-00002E660000}"/>
    <cellStyle name="Input 7 2 16 6" xfId="29925" xr:uid="{00000000-0005-0000-0000-00002F660000}"/>
    <cellStyle name="Input 7 2 16 7" xfId="29926" xr:uid="{00000000-0005-0000-0000-000030660000}"/>
    <cellStyle name="Input 7 2 17" xfId="29927" xr:uid="{00000000-0005-0000-0000-000031660000}"/>
    <cellStyle name="Input 7 2 17 2" xfId="29928" xr:uid="{00000000-0005-0000-0000-000032660000}"/>
    <cellStyle name="Input 7 2 17 2 2" xfId="29929" xr:uid="{00000000-0005-0000-0000-000033660000}"/>
    <cellStyle name="Input 7 2 17 2 3" xfId="29930" xr:uid="{00000000-0005-0000-0000-000034660000}"/>
    <cellStyle name="Input 7 2 17 3" xfId="29931" xr:uid="{00000000-0005-0000-0000-000035660000}"/>
    <cellStyle name="Input 7 2 17 3 2" xfId="29932" xr:uid="{00000000-0005-0000-0000-000036660000}"/>
    <cellStyle name="Input 7 2 17 3 3" xfId="29933" xr:uid="{00000000-0005-0000-0000-000037660000}"/>
    <cellStyle name="Input 7 2 17 4" xfId="29934" xr:uid="{00000000-0005-0000-0000-000038660000}"/>
    <cellStyle name="Input 7 2 17 4 2" xfId="29935" xr:uid="{00000000-0005-0000-0000-000039660000}"/>
    <cellStyle name="Input 7 2 17 4 3" xfId="29936" xr:uid="{00000000-0005-0000-0000-00003A660000}"/>
    <cellStyle name="Input 7 2 17 5" xfId="29937" xr:uid="{00000000-0005-0000-0000-00003B660000}"/>
    <cellStyle name="Input 7 2 17 5 2" xfId="29938" xr:uid="{00000000-0005-0000-0000-00003C660000}"/>
    <cellStyle name="Input 7 2 17 5 3" xfId="29939" xr:uid="{00000000-0005-0000-0000-00003D660000}"/>
    <cellStyle name="Input 7 2 17 6" xfId="29940" xr:uid="{00000000-0005-0000-0000-00003E660000}"/>
    <cellStyle name="Input 7 2 17 7" xfId="29941" xr:uid="{00000000-0005-0000-0000-00003F660000}"/>
    <cellStyle name="Input 7 2 18" xfId="29942" xr:uid="{00000000-0005-0000-0000-000040660000}"/>
    <cellStyle name="Input 7 2 18 2" xfId="29943" xr:uid="{00000000-0005-0000-0000-000041660000}"/>
    <cellStyle name="Input 7 2 18 2 2" xfId="29944" xr:uid="{00000000-0005-0000-0000-000042660000}"/>
    <cellStyle name="Input 7 2 18 2 3" xfId="29945" xr:uid="{00000000-0005-0000-0000-000043660000}"/>
    <cellStyle name="Input 7 2 18 3" xfId="29946" xr:uid="{00000000-0005-0000-0000-000044660000}"/>
    <cellStyle name="Input 7 2 18 3 2" xfId="29947" xr:uid="{00000000-0005-0000-0000-000045660000}"/>
    <cellStyle name="Input 7 2 18 3 3" xfId="29948" xr:uid="{00000000-0005-0000-0000-000046660000}"/>
    <cellStyle name="Input 7 2 18 4" xfId="29949" xr:uid="{00000000-0005-0000-0000-000047660000}"/>
    <cellStyle name="Input 7 2 18 4 2" xfId="29950" xr:uid="{00000000-0005-0000-0000-000048660000}"/>
    <cellStyle name="Input 7 2 18 4 3" xfId="29951" xr:uid="{00000000-0005-0000-0000-000049660000}"/>
    <cellStyle name="Input 7 2 18 5" xfId="29952" xr:uid="{00000000-0005-0000-0000-00004A660000}"/>
    <cellStyle name="Input 7 2 18 5 2" xfId="29953" xr:uid="{00000000-0005-0000-0000-00004B660000}"/>
    <cellStyle name="Input 7 2 18 5 3" xfId="29954" xr:uid="{00000000-0005-0000-0000-00004C660000}"/>
    <cellStyle name="Input 7 2 18 6" xfId="29955" xr:uid="{00000000-0005-0000-0000-00004D660000}"/>
    <cellStyle name="Input 7 2 18 7" xfId="29956" xr:uid="{00000000-0005-0000-0000-00004E660000}"/>
    <cellStyle name="Input 7 2 19" xfId="29957" xr:uid="{00000000-0005-0000-0000-00004F660000}"/>
    <cellStyle name="Input 7 2 19 2" xfId="29958" xr:uid="{00000000-0005-0000-0000-000050660000}"/>
    <cellStyle name="Input 7 2 19 3" xfId="29959" xr:uid="{00000000-0005-0000-0000-000051660000}"/>
    <cellStyle name="Input 7 2 2" xfId="29960" xr:uid="{00000000-0005-0000-0000-000052660000}"/>
    <cellStyle name="Input 7 2 2 10" xfId="29961" xr:uid="{00000000-0005-0000-0000-000053660000}"/>
    <cellStyle name="Input 7 2 2 11" xfId="29962" xr:uid="{00000000-0005-0000-0000-000054660000}"/>
    <cellStyle name="Input 7 2 2 2" xfId="29963" xr:uid="{00000000-0005-0000-0000-000055660000}"/>
    <cellStyle name="Input 7 2 2 2 2" xfId="29964" xr:uid="{00000000-0005-0000-0000-000056660000}"/>
    <cellStyle name="Input 7 2 2 2 3" xfId="29965" xr:uid="{00000000-0005-0000-0000-000057660000}"/>
    <cellStyle name="Input 7 2 2 2 4" xfId="29966" xr:uid="{00000000-0005-0000-0000-000058660000}"/>
    <cellStyle name="Input 7 2 2 3" xfId="29967" xr:uid="{00000000-0005-0000-0000-000059660000}"/>
    <cellStyle name="Input 7 2 2 3 2" xfId="29968" xr:uid="{00000000-0005-0000-0000-00005A660000}"/>
    <cellStyle name="Input 7 2 2 3 3" xfId="29969" xr:uid="{00000000-0005-0000-0000-00005B660000}"/>
    <cellStyle name="Input 7 2 2 3 4" xfId="29970" xr:uid="{00000000-0005-0000-0000-00005C660000}"/>
    <cellStyle name="Input 7 2 2 4" xfId="29971" xr:uid="{00000000-0005-0000-0000-00005D660000}"/>
    <cellStyle name="Input 7 2 2 4 2" xfId="29972" xr:uid="{00000000-0005-0000-0000-00005E660000}"/>
    <cellStyle name="Input 7 2 2 4 3" xfId="29973" xr:uid="{00000000-0005-0000-0000-00005F660000}"/>
    <cellStyle name="Input 7 2 2 4 4" xfId="29974" xr:uid="{00000000-0005-0000-0000-000060660000}"/>
    <cellStyle name="Input 7 2 2 5" xfId="29975" xr:uid="{00000000-0005-0000-0000-000061660000}"/>
    <cellStyle name="Input 7 2 2 5 2" xfId="29976" xr:uid="{00000000-0005-0000-0000-000062660000}"/>
    <cellStyle name="Input 7 2 2 5 3" xfId="29977" xr:uid="{00000000-0005-0000-0000-000063660000}"/>
    <cellStyle name="Input 7 2 2 6" xfId="29978" xr:uid="{00000000-0005-0000-0000-000064660000}"/>
    <cellStyle name="Input 7 2 2 6 2" xfId="29979" xr:uid="{00000000-0005-0000-0000-000065660000}"/>
    <cellStyle name="Input 7 2 2 6 3" xfId="29980" xr:uid="{00000000-0005-0000-0000-000066660000}"/>
    <cellStyle name="Input 7 2 2 7" xfId="29981" xr:uid="{00000000-0005-0000-0000-000067660000}"/>
    <cellStyle name="Input 7 2 2 7 2" xfId="29982" xr:uid="{00000000-0005-0000-0000-000068660000}"/>
    <cellStyle name="Input 7 2 2 7 3" xfId="29983" xr:uid="{00000000-0005-0000-0000-000069660000}"/>
    <cellStyle name="Input 7 2 2 8" xfId="29984" xr:uid="{00000000-0005-0000-0000-00006A660000}"/>
    <cellStyle name="Input 7 2 2 9" xfId="29985" xr:uid="{00000000-0005-0000-0000-00006B660000}"/>
    <cellStyle name="Input 7 2 20" xfId="29986" xr:uid="{00000000-0005-0000-0000-00006C660000}"/>
    <cellStyle name="Input 7 2 20 2" xfId="29987" xr:uid="{00000000-0005-0000-0000-00006D660000}"/>
    <cellStyle name="Input 7 2 20 3" xfId="29988" xr:uid="{00000000-0005-0000-0000-00006E660000}"/>
    <cellStyle name="Input 7 2 21" xfId="29989" xr:uid="{00000000-0005-0000-0000-00006F660000}"/>
    <cellStyle name="Input 7 2 21 2" xfId="29990" xr:uid="{00000000-0005-0000-0000-000070660000}"/>
    <cellStyle name="Input 7 2 21 3" xfId="29991" xr:uid="{00000000-0005-0000-0000-000071660000}"/>
    <cellStyle name="Input 7 2 22" xfId="29992" xr:uid="{00000000-0005-0000-0000-000072660000}"/>
    <cellStyle name="Input 7 2 3" xfId="29993" xr:uid="{00000000-0005-0000-0000-000073660000}"/>
    <cellStyle name="Input 7 2 3 2" xfId="29994" xr:uid="{00000000-0005-0000-0000-000074660000}"/>
    <cellStyle name="Input 7 2 3 2 2" xfId="29995" xr:uid="{00000000-0005-0000-0000-000075660000}"/>
    <cellStyle name="Input 7 2 3 2 3" xfId="29996" xr:uid="{00000000-0005-0000-0000-000076660000}"/>
    <cellStyle name="Input 7 2 3 3" xfId="29997" xr:uid="{00000000-0005-0000-0000-000077660000}"/>
    <cellStyle name="Input 7 2 3 3 2" xfId="29998" xr:uid="{00000000-0005-0000-0000-000078660000}"/>
    <cellStyle name="Input 7 2 3 3 3" xfId="29999" xr:uid="{00000000-0005-0000-0000-000079660000}"/>
    <cellStyle name="Input 7 2 3 4" xfId="30000" xr:uid="{00000000-0005-0000-0000-00007A660000}"/>
    <cellStyle name="Input 7 2 3 4 2" xfId="30001" xr:uid="{00000000-0005-0000-0000-00007B660000}"/>
    <cellStyle name="Input 7 2 3 4 3" xfId="30002" xr:uid="{00000000-0005-0000-0000-00007C660000}"/>
    <cellStyle name="Input 7 2 3 5" xfId="30003" xr:uid="{00000000-0005-0000-0000-00007D660000}"/>
    <cellStyle name="Input 7 2 3 5 2" xfId="30004" xr:uid="{00000000-0005-0000-0000-00007E660000}"/>
    <cellStyle name="Input 7 2 3 5 3" xfId="30005" xr:uid="{00000000-0005-0000-0000-00007F660000}"/>
    <cellStyle name="Input 7 2 3 6" xfId="30006" xr:uid="{00000000-0005-0000-0000-000080660000}"/>
    <cellStyle name="Input 7 2 3 7" xfId="30007" xr:uid="{00000000-0005-0000-0000-000081660000}"/>
    <cellStyle name="Input 7 2 4" xfId="30008" xr:uid="{00000000-0005-0000-0000-000082660000}"/>
    <cellStyle name="Input 7 2 4 2" xfId="30009" xr:uid="{00000000-0005-0000-0000-000083660000}"/>
    <cellStyle name="Input 7 2 4 2 2" xfId="30010" xr:uid="{00000000-0005-0000-0000-000084660000}"/>
    <cellStyle name="Input 7 2 4 2 3" xfId="30011" xr:uid="{00000000-0005-0000-0000-000085660000}"/>
    <cellStyle name="Input 7 2 4 3" xfId="30012" xr:uid="{00000000-0005-0000-0000-000086660000}"/>
    <cellStyle name="Input 7 2 4 3 2" xfId="30013" xr:uid="{00000000-0005-0000-0000-000087660000}"/>
    <cellStyle name="Input 7 2 4 3 3" xfId="30014" xr:uid="{00000000-0005-0000-0000-000088660000}"/>
    <cellStyle name="Input 7 2 4 4" xfId="30015" xr:uid="{00000000-0005-0000-0000-000089660000}"/>
    <cellStyle name="Input 7 2 4 4 2" xfId="30016" xr:uid="{00000000-0005-0000-0000-00008A660000}"/>
    <cellStyle name="Input 7 2 4 4 3" xfId="30017" xr:uid="{00000000-0005-0000-0000-00008B660000}"/>
    <cellStyle name="Input 7 2 4 5" xfId="30018" xr:uid="{00000000-0005-0000-0000-00008C660000}"/>
    <cellStyle name="Input 7 2 4 5 2" xfId="30019" xr:uid="{00000000-0005-0000-0000-00008D660000}"/>
    <cellStyle name="Input 7 2 4 5 3" xfId="30020" xr:uid="{00000000-0005-0000-0000-00008E660000}"/>
    <cellStyle name="Input 7 2 4 6" xfId="30021" xr:uid="{00000000-0005-0000-0000-00008F660000}"/>
    <cellStyle name="Input 7 2 4 7" xfId="30022" xr:uid="{00000000-0005-0000-0000-000090660000}"/>
    <cellStyle name="Input 7 2 5" xfId="30023" xr:uid="{00000000-0005-0000-0000-000091660000}"/>
    <cellStyle name="Input 7 2 5 2" xfId="30024" xr:uid="{00000000-0005-0000-0000-000092660000}"/>
    <cellStyle name="Input 7 2 5 2 2" xfId="30025" xr:uid="{00000000-0005-0000-0000-000093660000}"/>
    <cellStyle name="Input 7 2 5 2 3" xfId="30026" xr:uid="{00000000-0005-0000-0000-000094660000}"/>
    <cellStyle name="Input 7 2 5 3" xfId="30027" xr:uid="{00000000-0005-0000-0000-000095660000}"/>
    <cellStyle name="Input 7 2 5 3 2" xfId="30028" xr:uid="{00000000-0005-0000-0000-000096660000}"/>
    <cellStyle name="Input 7 2 5 3 3" xfId="30029" xr:uid="{00000000-0005-0000-0000-000097660000}"/>
    <cellStyle name="Input 7 2 5 4" xfId="30030" xr:uid="{00000000-0005-0000-0000-000098660000}"/>
    <cellStyle name="Input 7 2 5 4 2" xfId="30031" xr:uid="{00000000-0005-0000-0000-000099660000}"/>
    <cellStyle name="Input 7 2 5 4 3" xfId="30032" xr:uid="{00000000-0005-0000-0000-00009A660000}"/>
    <cellStyle name="Input 7 2 5 5" xfId="30033" xr:uid="{00000000-0005-0000-0000-00009B660000}"/>
    <cellStyle name="Input 7 2 5 5 2" xfId="30034" xr:uid="{00000000-0005-0000-0000-00009C660000}"/>
    <cellStyle name="Input 7 2 5 5 3" xfId="30035" xr:uid="{00000000-0005-0000-0000-00009D660000}"/>
    <cellStyle name="Input 7 2 5 6" xfId="30036" xr:uid="{00000000-0005-0000-0000-00009E660000}"/>
    <cellStyle name="Input 7 2 5 7" xfId="30037" xr:uid="{00000000-0005-0000-0000-00009F660000}"/>
    <cellStyle name="Input 7 2 6" xfId="30038" xr:uid="{00000000-0005-0000-0000-0000A0660000}"/>
    <cellStyle name="Input 7 2 6 2" xfId="30039" xr:uid="{00000000-0005-0000-0000-0000A1660000}"/>
    <cellStyle name="Input 7 2 6 2 2" xfId="30040" xr:uid="{00000000-0005-0000-0000-0000A2660000}"/>
    <cellStyle name="Input 7 2 6 2 3" xfId="30041" xr:uid="{00000000-0005-0000-0000-0000A3660000}"/>
    <cellStyle name="Input 7 2 6 3" xfId="30042" xr:uid="{00000000-0005-0000-0000-0000A4660000}"/>
    <cellStyle name="Input 7 2 6 3 2" xfId="30043" xr:uid="{00000000-0005-0000-0000-0000A5660000}"/>
    <cellStyle name="Input 7 2 6 3 3" xfId="30044" xr:uid="{00000000-0005-0000-0000-0000A6660000}"/>
    <cellStyle name="Input 7 2 6 4" xfId="30045" xr:uid="{00000000-0005-0000-0000-0000A7660000}"/>
    <cellStyle name="Input 7 2 6 4 2" xfId="30046" xr:uid="{00000000-0005-0000-0000-0000A8660000}"/>
    <cellStyle name="Input 7 2 6 4 3" xfId="30047" xr:uid="{00000000-0005-0000-0000-0000A9660000}"/>
    <cellStyle name="Input 7 2 6 5" xfId="30048" xr:uid="{00000000-0005-0000-0000-0000AA660000}"/>
    <cellStyle name="Input 7 2 6 5 2" xfId="30049" xr:uid="{00000000-0005-0000-0000-0000AB660000}"/>
    <cellStyle name="Input 7 2 6 5 3" xfId="30050" xr:uid="{00000000-0005-0000-0000-0000AC660000}"/>
    <cellStyle name="Input 7 2 6 6" xfId="30051" xr:uid="{00000000-0005-0000-0000-0000AD660000}"/>
    <cellStyle name="Input 7 2 6 7" xfId="30052" xr:uid="{00000000-0005-0000-0000-0000AE660000}"/>
    <cellStyle name="Input 7 2 7" xfId="30053" xr:uid="{00000000-0005-0000-0000-0000AF660000}"/>
    <cellStyle name="Input 7 2 7 2" xfId="30054" xr:uid="{00000000-0005-0000-0000-0000B0660000}"/>
    <cellStyle name="Input 7 2 7 2 2" xfId="30055" xr:uid="{00000000-0005-0000-0000-0000B1660000}"/>
    <cellStyle name="Input 7 2 7 2 3" xfId="30056" xr:uid="{00000000-0005-0000-0000-0000B2660000}"/>
    <cellStyle name="Input 7 2 7 3" xfId="30057" xr:uid="{00000000-0005-0000-0000-0000B3660000}"/>
    <cellStyle name="Input 7 2 7 3 2" xfId="30058" xr:uid="{00000000-0005-0000-0000-0000B4660000}"/>
    <cellStyle name="Input 7 2 7 3 3" xfId="30059" xr:uid="{00000000-0005-0000-0000-0000B5660000}"/>
    <cellStyle name="Input 7 2 7 4" xfId="30060" xr:uid="{00000000-0005-0000-0000-0000B6660000}"/>
    <cellStyle name="Input 7 2 7 4 2" xfId="30061" xr:uid="{00000000-0005-0000-0000-0000B7660000}"/>
    <cellStyle name="Input 7 2 7 4 3" xfId="30062" xr:uid="{00000000-0005-0000-0000-0000B8660000}"/>
    <cellStyle name="Input 7 2 7 5" xfId="30063" xr:uid="{00000000-0005-0000-0000-0000B9660000}"/>
    <cellStyle name="Input 7 2 7 5 2" xfId="30064" xr:uid="{00000000-0005-0000-0000-0000BA660000}"/>
    <cellStyle name="Input 7 2 7 5 3" xfId="30065" xr:uid="{00000000-0005-0000-0000-0000BB660000}"/>
    <cellStyle name="Input 7 2 7 6" xfId="30066" xr:uid="{00000000-0005-0000-0000-0000BC660000}"/>
    <cellStyle name="Input 7 2 7 7" xfId="30067" xr:uid="{00000000-0005-0000-0000-0000BD660000}"/>
    <cellStyle name="Input 7 2 8" xfId="30068" xr:uid="{00000000-0005-0000-0000-0000BE660000}"/>
    <cellStyle name="Input 7 2 8 2" xfId="30069" xr:uid="{00000000-0005-0000-0000-0000BF660000}"/>
    <cellStyle name="Input 7 2 8 2 2" xfId="30070" xr:uid="{00000000-0005-0000-0000-0000C0660000}"/>
    <cellStyle name="Input 7 2 8 2 3" xfId="30071" xr:uid="{00000000-0005-0000-0000-0000C1660000}"/>
    <cellStyle name="Input 7 2 8 3" xfId="30072" xr:uid="{00000000-0005-0000-0000-0000C2660000}"/>
    <cellStyle name="Input 7 2 8 3 2" xfId="30073" xr:uid="{00000000-0005-0000-0000-0000C3660000}"/>
    <cellStyle name="Input 7 2 8 3 3" xfId="30074" xr:uid="{00000000-0005-0000-0000-0000C4660000}"/>
    <cellStyle name="Input 7 2 8 4" xfId="30075" xr:uid="{00000000-0005-0000-0000-0000C5660000}"/>
    <cellStyle name="Input 7 2 8 4 2" xfId="30076" xr:uid="{00000000-0005-0000-0000-0000C6660000}"/>
    <cellStyle name="Input 7 2 8 4 3" xfId="30077" xr:uid="{00000000-0005-0000-0000-0000C7660000}"/>
    <cellStyle name="Input 7 2 8 5" xfId="30078" xr:uid="{00000000-0005-0000-0000-0000C8660000}"/>
    <cellStyle name="Input 7 2 8 5 2" xfId="30079" xr:uid="{00000000-0005-0000-0000-0000C9660000}"/>
    <cellStyle name="Input 7 2 8 5 3" xfId="30080" xr:uid="{00000000-0005-0000-0000-0000CA660000}"/>
    <cellStyle name="Input 7 2 8 6" xfId="30081" xr:uid="{00000000-0005-0000-0000-0000CB660000}"/>
    <cellStyle name="Input 7 2 8 7" xfId="30082" xr:uid="{00000000-0005-0000-0000-0000CC660000}"/>
    <cellStyle name="Input 7 2 9" xfId="30083" xr:uid="{00000000-0005-0000-0000-0000CD660000}"/>
    <cellStyle name="Input 7 2 9 2" xfId="30084" xr:uid="{00000000-0005-0000-0000-0000CE660000}"/>
    <cellStyle name="Input 7 2 9 2 2" xfId="30085" xr:uid="{00000000-0005-0000-0000-0000CF660000}"/>
    <cellStyle name="Input 7 2 9 2 3" xfId="30086" xr:uid="{00000000-0005-0000-0000-0000D0660000}"/>
    <cellStyle name="Input 7 2 9 3" xfId="30087" xr:uid="{00000000-0005-0000-0000-0000D1660000}"/>
    <cellStyle name="Input 7 2 9 3 2" xfId="30088" xr:uid="{00000000-0005-0000-0000-0000D2660000}"/>
    <cellStyle name="Input 7 2 9 3 3" xfId="30089" xr:uid="{00000000-0005-0000-0000-0000D3660000}"/>
    <cellStyle name="Input 7 2 9 4" xfId="30090" xr:uid="{00000000-0005-0000-0000-0000D4660000}"/>
    <cellStyle name="Input 7 2 9 4 2" xfId="30091" xr:uid="{00000000-0005-0000-0000-0000D5660000}"/>
    <cellStyle name="Input 7 2 9 4 3" xfId="30092" xr:uid="{00000000-0005-0000-0000-0000D6660000}"/>
    <cellStyle name="Input 7 2 9 5" xfId="30093" xr:uid="{00000000-0005-0000-0000-0000D7660000}"/>
    <cellStyle name="Input 7 2 9 5 2" xfId="30094" xr:uid="{00000000-0005-0000-0000-0000D8660000}"/>
    <cellStyle name="Input 7 2 9 5 3" xfId="30095" xr:uid="{00000000-0005-0000-0000-0000D9660000}"/>
    <cellStyle name="Input 7 2 9 6" xfId="30096" xr:uid="{00000000-0005-0000-0000-0000DA660000}"/>
    <cellStyle name="Input 7 2 9 7" xfId="30097" xr:uid="{00000000-0005-0000-0000-0000DB660000}"/>
    <cellStyle name="Input 7 3" xfId="30098" xr:uid="{00000000-0005-0000-0000-0000DC660000}"/>
    <cellStyle name="Input 7 3 10" xfId="30099" xr:uid="{00000000-0005-0000-0000-0000DD660000}"/>
    <cellStyle name="Input 7 3 11" xfId="30100" xr:uid="{00000000-0005-0000-0000-0000DE660000}"/>
    <cellStyle name="Input 7 3 12" xfId="30101" xr:uid="{00000000-0005-0000-0000-0000DF660000}"/>
    <cellStyle name="Input 7 3 13" xfId="30102" xr:uid="{00000000-0005-0000-0000-0000E0660000}"/>
    <cellStyle name="Input 7 3 2" xfId="30103" xr:uid="{00000000-0005-0000-0000-0000E1660000}"/>
    <cellStyle name="Input 7 3 2 2" xfId="30104" xr:uid="{00000000-0005-0000-0000-0000E2660000}"/>
    <cellStyle name="Input 7 3 2 3" xfId="30105" xr:uid="{00000000-0005-0000-0000-0000E3660000}"/>
    <cellStyle name="Input 7 3 2 4" xfId="30106" xr:uid="{00000000-0005-0000-0000-0000E4660000}"/>
    <cellStyle name="Input 7 3 3" xfId="30107" xr:uid="{00000000-0005-0000-0000-0000E5660000}"/>
    <cellStyle name="Input 7 3 3 2" xfId="30108" xr:uid="{00000000-0005-0000-0000-0000E6660000}"/>
    <cellStyle name="Input 7 3 3 3" xfId="30109" xr:uid="{00000000-0005-0000-0000-0000E7660000}"/>
    <cellStyle name="Input 7 3 3 4" xfId="30110" xr:uid="{00000000-0005-0000-0000-0000E8660000}"/>
    <cellStyle name="Input 7 3 4" xfId="30111" xr:uid="{00000000-0005-0000-0000-0000E9660000}"/>
    <cellStyle name="Input 7 3 4 2" xfId="30112" xr:uid="{00000000-0005-0000-0000-0000EA660000}"/>
    <cellStyle name="Input 7 3 4 3" xfId="30113" xr:uid="{00000000-0005-0000-0000-0000EB660000}"/>
    <cellStyle name="Input 7 3 4 4" xfId="30114" xr:uid="{00000000-0005-0000-0000-0000EC660000}"/>
    <cellStyle name="Input 7 3 5" xfId="30115" xr:uid="{00000000-0005-0000-0000-0000ED660000}"/>
    <cellStyle name="Input 7 3 5 2" xfId="30116" xr:uid="{00000000-0005-0000-0000-0000EE660000}"/>
    <cellStyle name="Input 7 3 5 3" xfId="30117" xr:uid="{00000000-0005-0000-0000-0000EF660000}"/>
    <cellStyle name="Input 7 3 5 4" xfId="30118" xr:uid="{00000000-0005-0000-0000-0000F0660000}"/>
    <cellStyle name="Input 7 3 6" xfId="30119" xr:uid="{00000000-0005-0000-0000-0000F1660000}"/>
    <cellStyle name="Input 7 3 6 2" xfId="30120" xr:uid="{00000000-0005-0000-0000-0000F2660000}"/>
    <cellStyle name="Input 7 3 6 3" xfId="30121" xr:uid="{00000000-0005-0000-0000-0000F3660000}"/>
    <cellStyle name="Input 7 3 7" xfId="30122" xr:uid="{00000000-0005-0000-0000-0000F4660000}"/>
    <cellStyle name="Input 7 3 7 2" xfId="30123" xr:uid="{00000000-0005-0000-0000-0000F5660000}"/>
    <cellStyle name="Input 7 3 7 3" xfId="30124" xr:uid="{00000000-0005-0000-0000-0000F6660000}"/>
    <cellStyle name="Input 7 3 8" xfId="30125" xr:uid="{00000000-0005-0000-0000-0000F7660000}"/>
    <cellStyle name="Input 7 3 9" xfId="30126" xr:uid="{00000000-0005-0000-0000-0000F8660000}"/>
    <cellStyle name="Input 7 4" xfId="30127" xr:uid="{00000000-0005-0000-0000-0000F9660000}"/>
    <cellStyle name="Input 7 4 10" xfId="30128" xr:uid="{00000000-0005-0000-0000-0000FA660000}"/>
    <cellStyle name="Input 7 4 11" xfId="30129" xr:uid="{00000000-0005-0000-0000-0000FB660000}"/>
    <cellStyle name="Input 7 4 2" xfId="30130" xr:uid="{00000000-0005-0000-0000-0000FC660000}"/>
    <cellStyle name="Input 7 4 2 2" xfId="30131" xr:uid="{00000000-0005-0000-0000-0000FD660000}"/>
    <cellStyle name="Input 7 4 2 3" xfId="30132" xr:uid="{00000000-0005-0000-0000-0000FE660000}"/>
    <cellStyle name="Input 7 4 2 4" xfId="30133" xr:uid="{00000000-0005-0000-0000-0000FF660000}"/>
    <cellStyle name="Input 7 4 3" xfId="30134" xr:uid="{00000000-0005-0000-0000-000000670000}"/>
    <cellStyle name="Input 7 4 3 2" xfId="30135" xr:uid="{00000000-0005-0000-0000-000001670000}"/>
    <cellStyle name="Input 7 4 3 3" xfId="30136" xr:uid="{00000000-0005-0000-0000-000002670000}"/>
    <cellStyle name="Input 7 4 3 4" xfId="30137" xr:uid="{00000000-0005-0000-0000-000003670000}"/>
    <cellStyle name="Input 7 4 4" xfId="30138" xr:uid="{00000000-0005-0000-0000-000004670000}"/>
    <cellStyle name="Input 7 4 4 2" xfId="30139" xr:uid="{00000000-0005-0000-0000-000005670000}"/>
    <cellStyle name="Input 7 4 4 3" xfId="30140" xr:uid="{00000000-0005-0000-0000-000006670000}"/>
    <cellStyle name="Input 7 4 4 4" xfId="30141" xr:uid="{00000000-0005-0000-0000-000007670000}"/>
    <cellStyle name="Input 7 4 5" xfId="30142" xr:uid="{00000000-0005-0000-0000-000008670000}"/>
    <cellStyle name="Input 7 4 5 2" xfId="30143" xr:uid="{00000000-0005-0000-0000-000009670000}"/>
    <cellStyle name="Input 7 4 5 3" xfId="30144" xr:uid="{00000000-0005-0000-0000-00000A670000}"/>
    <cellStyle name="Input 7 4 6" xfId="30145" xr:uid="{00000000-0005-0000-0000-00000B670000}"/>
    <cellStyle name="Input 7 4 6 2" xfId="30146" xr:uid="{00000000-0005-0000-0000-00000C670000}"/>
    <cellStyle name="Input 7 4 6 3" xfId="30147" xr:uid="{00000000-0005-0000-0000-00000D670000}"/>
    <cellStyle name="Input 7 4 7" xfId="30148" xr:uid="{00000000-0005-0000-0000-00000E670000}"/>
    <cellStyle name="Input 7 4 7 2" xfId="30149" xr:uid="{00000000-0005-0000-0000-00000F670000}"/>
    <cellStyle name="Input 7 4 7 3" xfId="30150" xr:uid="{00000000-0005-0000-0000-000010670000}"/>
    <cellStyle name="Input 7 4 8" xfId="30151" xr:uid="{00000000-0005-0000-0000-000011670000}"/>
    <cellStyle name="Input 7 4 8 2" xfId="30152" xr:uid="{00000000-0005-0000-0000-000012670000}"/>
    <cellStyle name="Input 7 4 8 3" xfId="30153" xr:uid="{00000000-0005-0000-0000-000013670000}"/>
    <cellStyle name="Input 7 4 9" xfId="30154" xr:uid="{00000000-0005-0000-0000-000014670000}"/>
    <cellStyle name="Input 7 5" xfId="30155" xr:uid="{00000000-0005-0000-0000-000015670000}"/>
    <cellStyle name="Input 7 5 2" xfId="30156" xr:uid="{00000000-0005-0000-0000-000016670000}"/>
    <cellStyle name="Input 7 5 2 2" xfId="30157" xr:uid="{00000000-0005-0000-0000-000017670000}"/>
    <cellStyle name="Input 7 5 2 3" xfId="30158" xr:uid="{00000000-0005-0000-0000-000018670000}"/>
    <cellStyle name="Input 7 5 3" xfId="30159" xr:uid="{00000000-0005-0000-0000-000019670000}"/>
    <cellStyle name="Input 7 5 3 2" xfId="30160" xr:uid="{00000000-0005-0000-0000-00001A670000}"/>
    <cellStyle name="Input 7 5 3 3" xfId="30161" xr:uid="{00000000-0005-0000-0000-00001B670000}"/>
    <cellStyle name="Input 7 5 4" xfId="30162" xr:uid="{00000000-0005-0000-0000-00001C670000}"/>
    <cellStyle name="Input 7 5 4 2" xfId="30163" xr:uid="{00000000-0005-0000-0000-00001D670000}"/>
    <cellStyle name="Input 7 5 4 3" xfId="30164" xr:uid="{00000000-0005-0000-0000-00001E670000}"/>
    <cellStyle name="Input 7 5 5" xfId="30165" xr:uid="{00000000-0005-0000-0000-00001F670000}"/>
    <cellStyle name="Input 7 5 5 2" xfId="30166" xr:uid="{00000000-0005-0000-0000-000020670000}"/>
    <cellStyle name="Input 7 5 5 3" xfId="30167" xr:uid="{00000000-0005-0000-0000-000021670000}"/>
    <cellStyle name="Input 7 5 6" xfId="30168" xr:uid="{00000000-0005-0000-0000-000022670000}"/>
    <cellStyle name="Input 7 5 7" xfId="30169" xr:uid="{00000000-0005-0000-0000-000023670000}"/>
    <cellStyle name="Input 7 5 8" xfId="30170" xr:uid="{00000000-0005-0000-0000-000024670000}"/>
    <cellStyle name="Input 7 6" xfId="30171" xr:uid="{00000000-0005-0000-0000-000025670000}"/>
    <cellStyle name="Input 7 6 2" xfId="30172" xr:uid="{00000000-0005-0000-0000-000026670000}"/>
    <cellStyle name="Input 7 6 3" xfId="30173" xr:uid="{00000000-0005-0000-0000-000027670000}"/>
    <cellStyle name="Input 7 6 4" xfId="30174" xr:uid="{00000000-0005-0000-0000-000028670000}"/>
    <cellStyle name="Input 7 7" xfId="30175" xr:uid="{00000000-0005-0000-0000-000029670000}"/>
    <cellStyle name="Input 7 7 2" xfId="30176" xr:uid="{00000000-0005-0000-0000-00002A670000}"/>
    <cellStyle name="Input 7 7 3" xfId="30177" xr:uid="{00000000-0005-0000-0000-00002B670000}"/>
    <cellStyle name="Input 7 8" xfId="30178" xr:uid="{00000000-0005-0000-0000-00002C670000}"/>
    <cellStyle name="Input 7 8 2" xfId="30179" xr:uid="{00000000-0005-0000-0000-00002D670000}"/>
    <cellStyle name="Input 7 8 3" xfId="30180" xr:uid="{00000000-0005-0000-0000-00002E670000}"/>
    <cellStyle name="Input 7 9" xfId="30181" xr:uid="{00000000-0005-0000-0000-00002F670000}"/>
    <cellStyle name="Input 8" xfId="3528" xr:uid="{00000000-0005-0000-0000-000030670000}"/>
    <cellStyle name="Input 8 10" xfId="30182" xr:uid="{00000000-0005-0000-0000-000031670000}"/>
    <cellStyle name="Input 8 2" xfId="3529" xr:uid="{00000000-0005-0000-0000-000032670000}"/>
    <cellStyle name="Input 8 2 10" xfId="30183" xr:uid="{00000000-0005-0000-0000-000033670000}"/>
    <cellStyle name="Input 8 2 10 2" xfId="30184" xr:uid="{00000000-0005-0000-0000-000034670000}"/>
    <cellStyle name="Input 8 2 10 2 2" xfId="30185" xr:uid="{00000000-0005-0000-0000-000035670000}"/>
    <cellStyle name="Input 8 2 10 2 3" xfId="30186" xr:uid="{00000000-0005-0000-0000-000036670000}"/>
    <cellStyle name="Input 8 2 10 3" xfId="30187" xr:uid="{00000000-0005-0000-0000-000037670000}"/>
    <cellStyle name="Input 8 2 10 3 2" xfId="30188" xr:uid="{00000000-0005-0000-0000-000038670000}"/>
    <cellStyle name="Input 8 2 10 3 3" xfId="30189" xr:uid="{00000000-0005-0000-0000-000039670000}"/>
    <cellStyle name="Input 8 2 10 4" xfId="30190" xr:uid="{00000000-0005-0000-0000-00003A670000}"/>
    <cellStyle name="Input 8 2 10 4 2" xfId="30191" xr:uid="{00000000-0005-0000-0000-00003B670000}"/>
    <cellStyle name="Input 8 2 10 4 3" xfId="30192" xr:uid="{00000000-0005-0000-0000-00003C670000}"/>
    <cellStyle name="Input 8 2 10 5" xfId="30193" xr:uid="{00000000-0005-0000-0000-00003D670000}"/>
    <cellStyle name="Input 8 2 10 5 2" xfId="30194" xr:uid="{00000000-0005-0000-0000-00003E670000}"/>
    <cellStyle name="Input 8 2 10 5 3" xfId="30195" xr:uid="{00000000-0005-0000-0000-00003F670000}"/>
    <cellStyle name="Input 8 2 10 6" xfId="30196" xr:uid="{00000000-0005-0000-0000-000040670000}"/>
    <cellStyle name="Input 8 2 10 7" xfId="30197" xr:uid="{00000000-0005-0000-0000-000041670000}"/>
    <cellStyle name="Input 8 2 11" xfId="30198" xr:uid="{00000000-0005-0000-0000-000042670000}"/>
    <cellStyle name="Input 8 2 11 2" xfId="30199" xr:uid="{00000000-0005-0000-0000-000043670000}"/>
    <cellStyle name="Input 8 2 11 2 2" xfId="30200" xr:uid="{00000000-0005-0000-0000-000044670000}"/>
    <cellStyle name="Input 8 2 11 2 3" xfId="30201" xr:uid="{00000000-0005-0000-0000-000045670000}"/>
    <cellStyle name="Input 8 2 11 3" xfId="30202" xr:uid="{00000000-0005-0000-0000-000046670000}"/>
    <cellStyle name="Input 8 2 11 3 2" xfId="30203" xr:uid="{00000000-0005-0000-0000-000047670000}"/>
    <cellStyle name="Input 8 2 11 3 3" xfId="30204" xr:uid="{00000000-0005-0000-0000-000048670000}"/>
    <cellStyle name="Input 8 2 11 4" xfId="30205" xr:uid="{00000000-0005-0000-0000-000049670000}"/>
    <cellStyle name="Input 8 2 11 4 2" xfId="30206" xr:uid="{00000000-0005-0000-0000-00004A670000}"/>
    <cellStyle name="Input 8 2 11 4 3" xfId="30207" xr:uid="{00000000-0005-0000-0000-00004B670000}"/>
    <cellStyle name="Input 8 2 11 5" xfId="30208" xr:uid="{00000000-0005-0000-0000-00004C670000}"/>
    <cellStyle name="Input 8 2 11 5 2" xfId="30209" xr:uid="{00000000-0005-0000-0000-00004D670000}"/>
    <cellStyle name="Input 8 2 11 5 3" xfId="30210" xr:uid="{00000000-0005-0000-0000-00004E670000}"/>
    <cellStyle name="Input 8 2 11 6" xfId="30211" xr:uid="{00000000-0005-0000-0000-00004F670000}"/>
    <cellStyle name="Input 8 2 11 7" xfId="30212" xr:uid="{00000000-0005-0000-0000-000050670000}"/>
    <cellStyle name="Input 8 2 12" xfId="30213" xr:uid="{00000000-0005-0000-0000-000051670000}"/>
    <cellStyle name="Input 8 2 12 2" xfId="30214" xr:uid="{00000000-0005-0000-0000-000052670000}"/>
    <cellStyle name="Input 8 2 12 2 2" xfId="30215" xr:uid="{00000000-0005-0000-0000-000053670000}"/>
    <cellStyle name="Input 8 2 12 2 3" xfId="30216" xr:uid="{00000000-0005-0000-0000-000054670000}"/>
    <cellStyle name="Input 8 2 12 3" xfId="30217" xr:uid="{00000000-0005-0000-0000-000055670000}"/>
    <cellStyle name="Input 8 2 12 3 2" xfId="30218" xr:uid="{00000000-0005-0000-0000-000056670000}"/>
    <cellStyle name="Input 8 2 12 3 3" xfId="30219" xr:uid="{00000000-0005-0000-0000-000057670000}"/>
    <cellStyle name="Input 8 2 12 4" xfId="30220" xr:uid="{00000000-0005-0000-0000-000058670000}"/>
    <cellStyle name="Input 8 2 12 4 2" xfId="30221" xr:uid="{00000000-0005-0000-0000-000059670000}"/>
    <cellStyle name="Input 8 2 12 4 3" xfId="30222" xr:uid="{00000000-0005-0000-0000-00005A670000}"/>
    <cellStyle name="Input 8 2 12 5" xfId="30223" xr:uid="{00000000-0005-0000-0000-00005B670000}"/>
    <cellStyle name="Input 8 2 12 5 2" xfId="30224" xr:uid="{00000000-0005-0000-0000-00005C670000}"/>
    <cellStyle name="Input 8 2 12 5 3" xfId="30225" xr:uid="{00000000-0005-0000-0000-00005D670000}"/>
    <cellStyle name="Input 8 2 12 6" xfId="30226" xr:uid="{00000000-0005-0000-0000-00005E670000}"/>
    <cellStyle name="Input 8 2 12 7" xfId="30227" xr:uid="{00000000-0005-0000-0000-00005F670000}"/>
    <cellStyle name="Input 8 2 13" xfId="30228" xr:uid="{00000000-0005-0000-0000-000060670000}"/>
    <cellStyle name="Input 8 2 13 2" xfId="30229" xr:uid="{00000000-0005-0000-0000-000061670000}"/>
    <cellStyle name="Input 8 2 13 2 2" xfId="30230" xr:uid="{00000000-0005-0000-0000-000062670000}"/>
    <cellStyle name="Input 8 2 13 2 3" xfId="30231" xr:uid="{00000000-0005-0000-0000-000063670000}"/>
    <cellStyle name="Input 8 2 13 3" xfId="30232" xr:uid="{00000000-0005-0000-0000-000064670000}"/>
    <cellStyle name="Input 8 2 13 3 2" xfId="30233" xr:uid="{00000000-0005-0000-0000-000065670000}"/>
    <cellStyle name="Input 8 2 13 3 3" xfId="30234" xr:uid="{00000000-0005-0000-0000-000066670000}"/>
    <cellStyle name="Input 8 2 13 4" xfId="30235" xr:uid="{00000000-0005-0000-0000-000067670000}"/>
    <cellStyle name="Input 8 2 13 4 2" xfId="30236" xr:uid="{00000000-0005-0000-0000-000068670000}"/>
    <cellStyle name="Input 8 2 13 4 3" xfId="30237" xr:uid="{00000000-0005-0000-0000-000069670000}"/>
    <cellStyle name="Input 8 2 13 5" xfId="30238" xr:uid="{00000000-0005-0000-0000-00006A670000}"/>
    <cellStyle name="Input 8 2 13 5 2" xfId="30239" xr:uid="{00000000-0005-0000-0000-00006B670000}"/>
    <cellStyle name="Input 8 2 13 5 3" xfId="30240" xr:uid="{00000000-0005-0000-0000-00006C670000}"/>
    <cellStyle name="Input 8 2 13 6" xfId="30241" xr:uid="{00000000-0005-0000-0000-00006D670000}"/>
    <cellStyle name="Input 8 2 13 7" xfId="30242" xr:uid="{00000000-0005-0000-0000-00006E670000}"/>
    <cellStyle name="Input 8 2 14" xfId="30243" xr:uid="{00000000-0005-0000-0000-00006F670000}"/>
    <cellStyle name="Input 8 2 14 2" xfId="30244" xr:uid="{00000000-0005-0000-0000-000070670000}"/>
    <cellStyle name="Input 8 2 14 2 2" xfId="30245" xr:uid="{00000000-0005-0000-0000-000071670000}"/>
    <cellStyle name="Input 8 2 14 2 3" xfId="30246" xr:uid="{00000000-0005-0000-0000-000072670000}"/>
    <cellStyle name="Input 8 2 14 3" xfId="30247" xr:uid="{00000000-0005-0000-0000-000073670000}"/>
    <cellStyle name="Input 8 2 14 3 2" xfId="30248" xr:uid="{00000000-0005-0000-0000-000074670000}"/>
    <cellStyle name="Input 8 2 14 3 3" xfId="30249" xr:uid="{00000000-0005-0000-0000-000075670000}"/>
    <cellStyle name="Input 8 2 14 4" xfId="30250" xr:uid="{00000000-0005-0000-0000-000076670000}"/>
    <cellStyle name="Input 8 2 14 4 2" xfId="30251" xr:uid="{00000000-0005-0000-0000-000077670000}"/>
    <cellStyle name="Input 8 2 14 4 3" xfId="30252" xr:uid="{00000000-0005-0000-0000-000078670000}"/>
    <cellStyle name="Input 8 2 14 5" xfId="30253" xr:uid="{00000000-0005-0000-0000-000079670000}"/>
    <cellStyle name="Input 8 2 14 5 2" xfId="30254" xr:uid="{00000000-0005-0000-0000-00007A670000}"/>
    <cellStyle name="Input 8 2 14 5 3" xfId="30255" xr:uid="{00000000-0005-0000-0000-00007B670000}"/>
    <cellStyle name="Input 8 2 14 6" xfId="30256" xr:uid="{00000000-0005-0000-0000-00007C670000}"/>
    <cellStyle name="Input 8 2 14 7" xfId="30257" xr:uid="{00000000-0005-0000-0000-00007D670000}"/>
    <cellStyle name="Input 8 2 15" xfId="30258" xr:uid="{00000000-0005-0000-0000-00007E670000}"/>
    <cellStyle name="Input 8 2 15 2" xfId="30259" xr:uid="{00000000-0005-0000-0000-00007F670000}"/>
    <cellStyle name="Input 8 2 15 2 2" xfId="30260" xr:uid="{00000000-0005-0000-0000-000080670000}"/>
    <cellStyle name="Input 8 2 15 2 3" xfId="30261" xr:uid="{00000000-0005-0000-0000-000081670000}"/>
    <cellStyle name="Input 8 2 15 3" xfId="30262" xr:uid="{00000000-0005-0000-0000-000082670000}"/>
    <cellStyle name="Input 8 2 15 3 2" xfId="30263" xr:uid="{00000000-0005-0000-0000-000083670000}"/>
    <cellStyle name="Input 8 2 15 3 3" xfId="30264" xr:uid="{00000000-0005-0000-0000-000084670000}"/>
    <cellStyle name="Input 8 2 15 4" xfId="30265" xr:uid="{00000000-0005-0000-0000-000085670000}"/>
    <cellStyle name="Input 8 2 15 4 2" xfId="30266" xr:uid="{00000000-0005-0000-0000-000086670000}"/>
    <cellStyle name="Input 8 2 15 4 3" xfId="30267" xr:uid="{00000000-0005-0000-0000-000087670000}"/>
    <cellStyle name="Input 8 2 15 5" xfId="30268" xr:uid="{00000000-0005-0000-0000-000088670000}"/>
    <cellStyle name="Input 8 2 15 5 2" xfId="30269" xr:uid="{00000000-0005-0000-0000-000089670000}"/>
    <cellStyle name="Input 8 2 15 5 3" xfId="30270" xr:uid="{00000000-0005-0000-0000-00008A670000}"/>
    <cellStyle name="Input 8 2 15 6" xfId="30271" xr:uid="{00000000-0005-0000-0000-00008B670000}"/>
    <cellStyle name="Input 8 2 15 7" xfId="30272" xr:uid="{00000000-0005-0000-0000-00008C670000}"/>
    <cellStyle name="Input 8 2 16" xfId="30273" xr:uid="{00000000-0005-0000-0000-00008D670000}"/>
    <cellStyle name="Input 8 2 16 2" xfId="30274" xr:uid="{00000000-0005-0000-0000-00008E670000}"/>
    <cellStyle name="Input 8 2 16 2 2" xfId="30275" xr:uid="{00000000-0005-0000-0000-00008F670000}"/>
    <cellStyle name="Input 8 2 16 2 3" xfId="30276" xr:uid="{00000000-0005-0000-0000-000090670000}"/>
    <cellStyle name="Input 8 2 16 3" xfId="30277" xr:uid="{00000000-0005-0000-0000-000091670000}"/>
    <cellStyle name="Input 8 2 16 3 2" xfId="30278" xr:uid="{00000000-0005-0000-0000-000092670000}"/>
    <cellStyle name="Input 8 2 16 3 3" xfId="30279" xr:uid="{00000000-0005-0000-0000-000093670000}"/>
    <cellStyle name="Input 8 2 16 4" xfId="30280" xr:uid="{00000000-0005-0000-0000-000094670000}"/>
    <cellStyle name="Input 8 2 16 4 2" xfId="30281" xr:uid="{00000000-0005-0000-0000-000095670000}"/>
    <cellStyle name="Input 8 2 16 4 3" xfId="30282" xr:uid="{00000000-0005-0000-0000-000096670000}"/>
    <cellStyle name="Input 8 2 16 5" xfId="30283" xr:uid="{00000000-0005-0000-0000-000097670000}"/>
    <cellStyle name="Input 8 2 16 5 2" xfId="30284" xr:uid="{00000000-0005-0000-0000-000098670000}"/>
    <cellStyle name="Input 8 2 16 5 3" xfId="30285" xr:uid="{00000000-0005-0000-0000-000099670000}"/>
    <cellStyle name="Input 8 2 16 6" xfId="30286" xr:uid="{00000000-0005-0000-0000-00009A670000}"/>
    <cellStyle name="Input 8 2 16 7" xfId="30287" xr:uid="{00000000-0005-0000-0000-00009B670000}"/>
    <cellStyle name="Input 8 2 17" xfId="30288" xr:uid="{00000000-0005-0000-0000-00009C670000}"/>
    <cellStyle name="Input 8 2 17 2" xfId="30289" xr:uid="{00000000-0005-0000-0000-00009D670000}"/>
    <cellStyle name="Input 8 2 17 2 2" xfId="30290" xr:uid="{00000000-0005-0000-0000-00009E670000}"/>
    <cellStyle name="Input 8 2 17 2 3" xfId="30291" xr:uid="{00000000-0005-0000-0000-00009F670000}"/>
    <cellStyle name="Input 8 2 17 3" xfId="30292" xr:uid="{00000000-0005-0000-0000-0000A0670000}"/>
    <cellStyle name="Input 8 2 17 3 2" xfId="30293" xr:uid="{00000000-0005-0000-0000-0000A1670000}"/>
    <cellStyle name="Input 8 2 17 3 3" xfId="30294" xr:uid="{00000000-0005-0000-0000-0000A2670000}"/>
    <cellStyle name="Input 8 2 17 4" xfId="30295" xr:uid="{00000000-0005-0000-0000-0000A3670000}"/>
    <cellStyle name="Input 8 2 17 4 2" xfId="30296" xr:uid="{00000000-0005-0000-0000-0000A4670000}"/>
    <cellStyle name="Input 8 2 17 4 3" xfId="30297" xr:uid="{00000000-0005-0000-0000-0000A5670000}"/>
    <cellStyle name="Input 8 2 17 5" xfId="30298" xr:uid="{00000000-0005-0000-0000-0000A6670000}"/>
    <cellStyle name="Input 8 2 17 5 2" xfId="30299" xr:uid="{00000000-0005-0000-0000-0000A7670000}"/>
    <cellStyle name="Input 8 2 17 5 3" xfId="30300" xr:uid="{00000000-0005-0000-0000-0000A8670000}"/>
    <cellStyle name="Input 8 2 17 6" xfId="30301" xr:uid="{00000000-0005-0000-0000-0000A9670000}"/>
    <cellStyle name="Input 8 2 17 7" xfId="30302" xr:uid="{00000000-0005-0000-0000-0000AA670000}"/>
    <cellStyle name="Input 8 2 18" xfId="30303" xr:uid="{00000000-0005-0000-0000-0000AB670000}"/>
    <cellStyle name="Input 8 2 18 2" xfId="30304" xr:uid="{00000000-0005-0000-0000-0000AC670000}"/>
    <cellStyle name="Input 8 2 18 2 2" xfId="30305" xr:uid="{00000000-0005-0000-0000-0000AD670000}"/>
    <cellStyle name="Input 8 2 18 2 3" xfId="30306" xr:uid="{00000000-0005-0000-0000-0000AE670000}"/>
    <cellStyle name="Input 8 2 18 3" xfId="30307" xr:uid="{00000000-0005-0000-0000-0000AF670000}"/>
    <cellStyle name="Input 8 2 18 3 2" xfId="30308" xr:uid="{00000000-0005-0000-0000-0000B0670000}"/>
    <cellStyle name="Input 8 2 18 3 3" xfId="30309" xr:uid="{00000000-0005-0000-0000-0000B1670000}"/>
    <cellStyle name="Input 8 2 18 4" xfId="30310" xr:uid="{00000000-0005-0000-0000-0000B2670000}"/>
    <cellStyle name="Input 8 2 18 4 2" xfId="30311" xr:uid="{00000000-0005-0000-0000-0000B3670000}"/>
    <cellStyle name="Input 8 2 18 4 3" xfId="30312" xr:uid="{00000000-0005-0000-0000-0000B4670000}"/>
    <cellStyle name="Input 8 2 18 5" xfId="30313" xr:uid="{00000000-0005-0000-0000-0000B5670000}"/>
    <cellStyle name="Input 8 2 18 5 2" xfId="30314" xr:uid="{00000000-0005-0000-0000-0000B6670000}"/>
    <cellStyle name="Input 8 2 18 5 3" xfId="30315" xr:uid="{00000000-0005-0000-0000-0000B7670000}"/>
    <cellStyle name="Input 8 2 18 6" xfId="30316" xr:uid="{00000000-0005-0000-0000-0000B8670000}"/>
    <cellStyle name="Input 8 2 18 7" xfId="30317" xr:uid="{00000000-0005-0000-0000-0000B9670000}"/>
    <cellStyle name="Input 8 2 19" xfId="30318" xr:uid="{00000000-0005-0000-0000-0000BA670000}"/>
    <cellStyle name="Input 8 2 19 2" xfId="30319" xr:uid="{00000000-0005-0000-0000-0000BB670000}"/>
    <cellStyle name="Input 8 2 19 3" xfId="30320" xr:uid="{00000000-0005-0000-0000-0000BC670000}"/>
    <cellStyle name="Input 8 2 2" xfId="30321" xr:uid="{00000000-0005-0000-0000-0000BD670000}"/>
    <cellStyle name="Input 8 2 2 10" xfId="30322" xr:uid="{00000000-0005-0000-0000-0000BE670000}"/>
    <cellStyle name="Input 8 2 2 11" xfId="30323" xr:uid="{00000000-0005-0000-0000-0000BF670000}"/>
    <cellStyle name="Input 8 2 2 2" xfId="30324" xr:uid="{00000000-0005-0000-0000-0000C0670000}"/>
    <cellStyle name="Input 8 2 2 2 2" xfId="30325" xr:uid="{00000000-0005-0000-0000-0000C1670000}"/>
    <cellStyle name="Input 8 2 2 2 3" xfId="30326" xr:uid="{00000000-0005-0000-0000-0000C2670000}"/>
    <cellStyle name="Input 8 2 2 2 4" xfId="30327" xr:uid="{00000000-0005-0000-0000-0000C3670000}"/>
    <cellStyle name="Input 8 2 2 3" xfId="30328" xr:uid="{00000000-0005-0000-0000-0000C4670000}"/>
    <cellStyle name="Input 8 2 2 3 2" xfId="30329" xr:uid="{00000000-0005-0000-0000-0000C5670000}"/>
    <cellStyle name="Input 8 2 2 3 3" xfId="30330" xr:uid="{00000000-0005-0000-0000-0000C6670000}"/>
    <cellStyle name="Input 8 2 2 3 4" xfId="30331" xr:uid="{00000000-0005-0000-0000-0000C7670000}"/>
    <cellStyle name="Input 8 2 2 4" xfId="30332" xr:uid="{00000000-0005-0000-0000-0000C8670000}"/>
    <cellStyle name="Input 8 2 2 4 2" xfId="30333" xr:uid="{00000000-0005-0000-0000-0000C9670000}"/>
    <cellStyle name="Input 8 2 2 4 3" xfId="30334" xr:uid="{00000000-0005-0000-0000-0000CA670000}"/>
    <cellStyle name="Input 8 2 2 4 4" xfId="30335" xr:uid="{00000000-0005-0000-0000-0000CB670000}"/>
    <cellStyle name="Input 8 2 2 5" xfId="30336" xr:uid="{00000000-0005-0000-0000-0000CC670000}"/>
    <cellStyle name="Input 8 2 2 5 2" xfId="30337" xr:uid="{00000000-0005-0000-0000-0000CD670000}"/>
    <cellStyle name="Input 8 2 2 5 3" xfId="30338" xr:uid="{00000000-0005-0000-0000-0000CE670000}"/>
    <cellStyle name="Input 8 2 2 6" xfId="30339" xr:uid="{00000000-0005-0000-0000-0000CF670000}"/>
    <cellStyle name="Input 8 2 2 6 2" xfId="30340" xr:uid="{00000000-0005-0000-0000-0000D0670000}"/>
    <cellStyle name="Input 8 2 2 6 3" xfId="30341" xr:uid="{00000000-0005-0000-0000-0000D1670000}"/>
    <cellStyle name="Input 8 2 2 7" xfId="30342" xr:uid="{00000000-0005-0000-0000-0000D2670000}"/>
    <cellStyle name="Input 8 2 2 7 2" xfId="30343" xr:uid="{00000000-0005-0000-0000-0000D3670000}"/>
    <cellStyle name="Input 8 2 2 7 3" xfId="30344" xr:uid="{00000000-0005-0000-0000-0000D4670000}"/>
    <cellStyle name="Input 8 2 2 8" xfId="30345" xr:uid="{00000000-0005-0000-0000-0000D5670000}"/>
    <cellStyle name="Input 8 2 2 9" xfId="30346" xr:uid="{00000000-0005-0000-0000-0000D6670000}"/>
    <cellStyle name="Input 8 2 20" xfId="30347" xr:uid="{00000000-0005-0000-0000-0000D7670000}"/>
    <cellStyle name="Input 8 2 20 2" xfId="30348" xr:uid="{00000000-0005-0000-0000-0000D8670000}"/>
    <cellStyle name="Input 8 2 20 3" xfId="30349" xr:uid="{00000000-0005-0000-0000-0000D9670000}"/>
    <cellStyle name="Input 8 2 21" xfId="30350" xr:uid="{00000000-0005-0000-0000-0000DA670000}"/>
    <cellStyle name="Input 8 2 21 2" xfId="30351" xr:uid="{00000000-0005-0000-0000-0000DB670000}"/>
    <cellStyle name="Input 8 2 21 3" xfId="30352" xr:uid="{00000000-0005-0000-0000-0000DC670000}"/>
    <cellStyle name="Input 8 2 22" xfId="30353" xr:uid="{00000000-0005-0000-0000-0000DD670000}"/>
    <cellStyle name="Input 8 2 3" xfId="30354" xr:uid="{00000000-0005-0000-0000-0000DE670000}"/>
    <cellStyle name="Input 8 2 3 2" xfId="30355" xr:uid="{00000000-0005-0000-0000-0000DF670000}"/>
    <cellStyle name="Input 8 2 3 2 2" xfId="30356" xr:uid="{00000000-0005-0000-0000-0000E0670000}"/>
    <cellStyle name="Input 8 2 3 2 3" xfId="30357" xr:uid="{00000000-0005-0000-0000-0000E1670000}"/>
    <cellStyle name="Input 8 2 3 3" xfId="30358" xr:uid="{00000000-0005-0000-0000-0000E2670000}"/>
    <cellStyle name="Input 8 2 3 3 2" xfId="30359" xr:uid="{00000000-0005-0000-0000-0000E3670000}"/>
    <cellStyle name="Input 8 2 3 3 3" xfId="30360" xr:uid="{00000000-0005-0000-0000-0000E4670000}"/>
    <cellStyle name="Input 8 2 3 4" xfId="30361" xr:uid="{00000000-0005-0000-0000-0000E5670000}"/>
    <cellStyle name="Input 8 2 3 4 2" xfId="30362" xr:uid="{00000000-0005-0000-0000-0000E6670000}"/>
    <cellStyle name="Input 8 2 3 4 3" xfId="30363" xr:uid="{00000000-0005-0000-0000-0000E7670000}"/>
    <cellStyle name="Input 8 2 3 5" xfId="30364" xr:uid="{00000000-0005-0000-0000-0000E8670000}"/>
    <cellStyle name="Input 8 2 3 5 2" xfId="30365" xr:uid="{00000000-0005-0000-0000-0000E9670000}"/>
    <cellStyle name="Input 8 2 3 5 3" xfId="30366" xr:uid="{00000000-0005-0000-0000-0000EA670000}"/>
    <cellStyle name="Input 8 2 3 6" xfId="30367" xr:uid="{00000000-0005-0000-0000-0000EB670000}"/>
    <cellStyle name="Input 8 2 3 7" xfId="30368" xr:uid="{00000000-0005-0000-0000-0000EC670000}"/>
    <cellStyle name="Input 8 2 4" xfId="30369" xr:uid="{00000000-0005-0000-0000-0000ED670000}"/>
    <cellStyle name="Input 8 2 4 2" xfId="30370" xr:uid="{00000000-0005-0000-0000-0000EE670000}"/>
    <cellStyle name="Input 8 2 4 2 2" xfId="30371" xr:uid="{00000000-0005-0000-0000-0000EF670000}"/>
    <cellStyle name="Input 8 2 4 2 3" xfId="30372" xr:uid="{00000000-0005-0000-0000-0000F0670000}"/>
    <cellStyle name="Input 8 2 4 3" xfId="30373" xr:uid="{00000000-0005-0000-0000-0000F1670000}"/>
    <cellStyle name="Input 8 2 4 3 2" xfId="30374" xr:uid="{00000000-0005-0000-0000-0000F2670000}"/>
    <cellStyle name="Input 8 2 4 3 3" xfId="30375" xr:uid="{00000000-0005-0000-0000-0000F3670000}"/>
    <cellStyle name="Input 8 2 4 4" xfId="30376" xr:uid="{00000000-0005-0000-0000-0000F4670000}"/>
    <cellStyle name="Input 8 2 4 4 2" xfId="30377" xr:uid="{00000000-0005-0000-0000-0000F5670000}"/>
    <cellStyle name="Input 8 2 4 4 3" xfId="30378" xr:uid="{00000000-0005-0000-0000-0000F6670000}"/>
    <cellStyle name="Input 8 2 4 5" xfId="30379" xr:uid="{00000000-0005-0000-0000-0000F7670000}"/>
    <cellStyle name="Input 8 2 4 5 2" xfId="30380" xr:uid="{00000000-0005-0000-0000-0000F8670000}"/>
    <cellStyle name="Input 8 2 4 5 3" xfId="30381" xr:uid="{00000000-0005-0000-0000-0000F9670000}"/>
    <cellStyle name="Input 8 2 4 6" xfId="30382" xr:uid="{00000000-0005-0000-0000-0000FA670000}"/>
    <cellStyle name="Input 8 2 4 7" xfId="30383" xr:uid="{00000000-0005-0000-0000-0000FB670000}"/>
    <cellStyle name="Input 8 2 5" xfId="30384" xr:uid="{00000000-0005-0000-0000-0000FC670000}"/>
    <cellStyle name="Input 8 2 5 2" xfId="30385" xr:uid="{00000000-0005-0000-0000-0000FD670000}"/>
    <cellStyle name="Input 8 2 5 2 2" xfId="30386" xr:uid="{00000000-0005-0000-0000-0000FE670000}"/>
    <cellStyle name="Input 8 2 5 2 3" xfId="30387" xr:uid="{00000000-0005-0000-0000-0000FF670000}"/>
    <cellStyle name="Input 8 2 5 3" xfId="30388" xr:uid="{00000000-0005-0000-0000-000000680000}"/>
    <cellStyle name="Input 8 2 5 3 2" xfId="30389" xr:uid="{00000000-0005-0000-0000-000001680000}"/>
    <cellStyle name="Input 8 2 5 3 3" xfId="30390" xr:uid="{00000000-0005-0000-0000-000002680000}"/>
    <cellStyle name="Input 8 2 5 4" xfId="30391" xr:uid="{00000000-0005-0000-0000-000003680000}"/>
    <cellStyle name="Input 8 2 5 4 2" xfId="30392" xr:uid="{00000000-0005-0000-0000-000004680000}"/>
    <cellStyle name="Input 8 2 5 4 3" xfId="30393" xr:uid="{00000000-0005-0000-0000-000005680000}"/>
    <cellStyle name="Input 8 2 5 5" xfId="30394" xr:uid="{00000000-0005-0000-0000-000006680000}"/>
    <cellStyle name="Input 8 2 5 5 2" xfId="30395" xr:uid="{00000000-0005-0000-0000-000007680000}"/>
    <cellStyle name="Input 8 2 5 5 3" xfId="30396" xr:uid="{00000000-0005-0000-0000-000008680000}"/>
    <cellStyle name="Input 8 2 5 6" xfId="30397" xr:uid="{00000000-0005-0000-0000-000009680000}"/>
    <cellStyle name="Input 8 2 5 7" xfId="30398" xr:uid="{00000000-0005-0000-0000-00000A680000}"/>
    <cellStyle name="Input 8 2 6" xfId="30399" xr:uid="{00000000-0005-0000-0000-00000B680000}"/>
    <cellStyle name="Input 8 2 6 2" xfId="30400" xr:uid="{00000000-0005-0000-0000-00000C680000}"/>
    <cellStyle name="Input 8 2 6 2 2" xfId="30401" xr:uid="{00000000-0005-0000-0000-00000D680000}"/>
    <cellStyle name="Input 8 2 6 2 3" xfId="30402" xr:uid="{00000000-0005-0000-0000-00000E680000}"/>
    <cellStyle name="Input 8 2 6 3" xfId="30403" xr:uid="{00000000-0005-0000-0000-00000F680000}"/>
    <cellStyle name="Input 8 2 6 3 2" xfId="30404" xr:uid="{00000000-0005-0000-0000-000010680000}"/>
    <cellStyle name="Input 8 2 6 3 3" xfId="30405" xr:uid="{00000000-0005-0000-0000-000011680000}"/>
    <cellStyle name="Input 8 2 6 4" xfId="30406" xr:uid="{00000000-0005-0000-0000-000012680000}"/>
    <cellStyle name="Input 8 2 6 4 2" xfId="30407" xr:uid="{00000000-0005-0000-0000-000013680000}"/>
    <cellStyle name="Input 8 2 6 4 3" xfId="30408" xr:uid="{00000000-0005-0000-0000-000014680000}"/>
    <cellStyle name="Input 8 2 6 5" xfId="30409" xr:uid="{00000000-0005-0000-0000-000015680000}"/>
    <cellStyle name="Input 8 2 6 5 2" xfId="30410" xr:uid="{00000000-0005-0000-0000-000016680000}"/>
    <cellStyle name="Input 8 2 6 5 3" xfId="30411" xr:uid="{00000000-0005-0000-0000-000017680000}"/>
    <cellStyle name="Input 8 2 6 6" xfId="30412" xr:uid="{00000000-0005-0000-0000-000018680000}"/>
    <cellStyle name="Input 8 2 6 7" xfId="30413" xr:uid="{00000000-0005-0000-0000-000019680000}"/>
    <cellStyle name="Input 8 2 7" xfId="30414" xr:uid="{00000000-0005-0000-0000-00001A680000}"/>
    <cellStyle name="Input 8 2 7 2" xfId="30415" xr:uid="{00000000-0005-0000-0000-00001B680000}"/>
    <cellStyle name="Input 8 2 7 2 2" xfId="30416" xr:uid="{00000000-0005-0000-0000-00001C680000}"/>
    <cellStyle name="Input 8 2 7 2 3" xfId="30417" xr:uid="{00000000-0005-0000-0000-00001D680000}"/>
    <cellStyle name="Input 8 2 7 3" xfId="30418" xr:uid="{00000000-0005-0000-0000-00001E680000}"/>
    <cellStyle name="Input 8 2 7 3 2" xfId="30419" xr:uid="{00000000-0005-0000-0000-00001F680000}"/>
    <cellStyle name="Input 8 2 7 3 3" xfId="30420" xr:uid="{00000000-0005-0000-0000-000020680000}"/>
    <cellStyle name="Input 8 2 7 4" xfId="30421" xr:uid="{00000000-0005-0000-0000-000021680000}"/>
    <cellStyle name="Input 8 2 7 4 2" xfId="30422" xr:uid="{00000000-0005-0000-0000-000022680000}"/>
    <cellStyle name="Input 8 2 7 4 3" xfId="30423" xr:uid="{00000000-0005-0000-0000-000023680000}"/>
    <cellStyle name="Input 8 2 7 5" xfId="30424" xr:uid="{00000000-0005-0000-0000-000024680000}"/>
    <cellStyle name="Input 8 2 7 5 2" xfId="30425" xr:uid="{00000000-0005-0000-0000-000025680000}"/>
    <cellStyle name="Input 8 2 7 5 3" xfId="30426" xr:uid="{00000000-0005-0000-0000-000026680000}"/>
    <cellStyle name="Input 8 2 7 6" xfId="30427" xr:uid="{00000000-0005-0000-0000-000027680000}"/>
    <cellStyle name="Input 8 2 7 7" xfId="30428" xr:uid="{00000000-0005-0000-0000-000028680000}"/>
    <cellStyle name="Input 8 2 8" xfId="30429" xr:uid="{00000000-0005-0000-0000-000029680000}"/>
    <cellStyle name="Input 8 2 8 2" xfId="30430" xr:uid="{00000000-0005-0000-0000-00002A680000}"/>
    <cellStyle name="Input 8 2 8 2 2" xfId="30431" xr:uid="{00000000-0005-0000-0000-00002B680000}"/>
    <cellStyle name="Input 8 2 8 2 3" xfId="30432" xr:uid="{00000000-0005-0000-0000-00002C680000}"/>
    <cellStyle name="Input 8 2 8 3" xfId="30433" xr:uid="{00000000-0005-0000-0000-00002D680000}"/>
    <cellStyle name="Input 8 2 8 3 2" xfId="30434" xr:uid="{00000000-0005-0000-0000-00002E680000}"/>
    <cellStyle name="Input 8 2 8 3 3" xfId="30435" xr:uid="{00000000-0005-0000-0000-00002F680000}"/>
    <cellStyle name="Input 8 2 8 4" xfId="30436" xr:uid="{00000000-0005-0000-0000-000030680000}"/>
    <cellStyle name="Input 8 2 8 4 2" xfId="30437" xr:uid="{00000000-0005-0000-0000-000031680000}"/>
    <cellStyle name="Input 8 2 8 4 3" xfId="30438" xr:uid="{00000000-0005-0000-0000-000032680000}"/>
    <cellStyle name="Input 8 2 8 5" xfId="30439" xr:uid="{00000000-0005-0000-0000-000033680000}"/>
    <cellStyle name="Input 8 2 8 5 2" xfId="30440" xr:uid="{00000000-0005-0000-0000-000034680000}"/>
    <cellStyle name="Input 8 2 8 5 3" xfId="30441" xr:uid="{00000000-0005-0000-0000-000035680000}"/>
    <cellStyle name="Input 8 2 8 6" xfId="30442" xr:uid="{00000000-0005-0000-0000-000036680000}"/>
    <cellStyle name="Input 8 2 8 7" xfId="30443" xr:uid="{00000000-0005-0000-0000-000037680000}"/>
    <cellStyle name="Input 8 2 9" xfId="30444" xr:uid="{00000000-0005-0000-0000-000038680000}"/>
    <cellStyle name="Input 8 2 9 2" xfId="30445" xr:uid="{00000000-0005-0000-0000-000039680000}"/>
    <cellStyle name="Input 8 2 9 2 2" xfId="30446" xr:uid="{00000000-0005-0000-0000-00003A680000}"/>
    <cellStyle name="Input 8 2 9 2 3" xfId="30447" xr:uid="{00000000-0005-0000-0000-00003B680000}"/>
    <cellStyle name="Input 8 2 9 3" xfId="30448" xr:uid="{00000000-0005-0000-0000-00003C680000}"/>
    <cellStyle name="Input 8 2 9 3 2" xfId="30449" xr:uid="{00000000-0005-0000-0000-00003D680000}"/>
    <cellStyle name="Input 8 2 9 3 3" xfId="30450" xr:uid="{00000000-0005-0000-0000-00003E680000}"/>
    <cellStyle name="Input 8 2 9 4" xfId="30451" xr:uid="{00000000-0005-0000-0000-00003F680000}"/>
    <cellStyle name="Input 8 2 9 4 2" xfId="30452" xr:uid="{00000000-0005-0000-0000-000040680000}"/>
    <cellStyle name="Input 8 2 9 4 3" xfId="30453" xr:uid="{00000000-0005-0000-0000-000041680000}"/>
    <cellStyle name="Input 8 2 9 5" xfId="30454" xr:uid="{00000000-0005-0000-0000-000042680000}"/>
    <cellStyle name="Input 8 2 9 5 2" xfId="30455" xr:uid="{00000000-0005-0000-0000-000043680000}"/>
    <cellStyle name="Input 8 2 9 5 3" xfId="30456" xr:uid="{00000000-0005-0000-0000-000044680000}"/>
    <cellStyle name="Input 8 2 9 6" xfId="30457" xr:uid="{00000000-0005-0000-0000-000045680000}"/>
    <cellStyle name="Input 8 2 9 7" xfId="30458" xr:uid="{00000000-0005-0000-0000-000046680000}"/>
    <cellStyle name="Input 8 3" xfId="30459" xr:uid="{00000000-0005-0000-0000-000047680000}"/>
    <cellStyle name="Input 8 3 10" xfId="30460" xr:uid="{00000000-0005-0000-0000-000048680000}"/>
    <cellStyle name="Input 8 3 11" xfId="30461" xr:uid="{00000000-0005-0000-0000-000049680000}"/>
    <cellStyle name="Input 8 3 12" xfId="30462" xr:uid="{00000000-0005-0000-0000-00004A680000}"/>
    <cellStyle name="Input 8 3 13" xfId="30463" xr:uid="{00000000-0005-0000-0000-00004B680000}"/>
    <cellStyle name="Input 8 3 2" xfId="30464" xr:uid="{00000000-0005-0000-0000-00004C680000}"/>
    <cellStyle name="Input 8 3 2 2" xfId="30465" xr:uid="{00000000-0005-0000-0000-00004D680000}"/>
    <cellStyle name="Input 8 3 2 3" xfId="30466" xr:uid="{00000000-0005-0000-0000-00004E680000}"/>
    <cellStyle name="Input 8 3 2 4" xfId="30467" xr:uid="{00000000-0005-0000-0000-00004F680000}"/>
    <cellStyle name="Input 8 3 3" xfId="30468" xr:uid="{00000000-0005-0000-0000-000050680000}"/>
    <cellStyle name="Input 8 3 3 2" xfId="30469" xr:uid="{00000000-0005-0000-0000-000051680000}"/>
    <cellStyle name="Input 8 3 3 3" xfId="30470" xr:uid="{00000000-0005-0000-0000-000052680000}"/>
    <cellStyle name="Input 8 3 3 4" xfId="30471" xr:uid="{00000000-0005-0000-0000-000053680000}"/>
    <cellStyle name="Input 8 3 4" xfId="30472" xr:uid="{00000000-0005-0000-0000-000054680000}"/>
    <cellStyle name="Input 8 3 4 2" xfId="30473" xr:uid="{00000000-0005-0000-0000-000055680000}"/>
    <cellStyle name="Input 8 3 4 3" xfId="30474" xr:uid="{00000000-0005-0000-0000-000056680000}"/>
    <cellStyle name="Input 8 3 4 4" xfId="30475" xr:uid="{00000000-0005-0000-0000-000057680000}"/>
    <cellStyle name="Input 8 3 5" xfId="30476" xr:uid="{00000000-0005-0000-0000-000058680000}"/>
    <cellStyle name="Input 8 3 5 2" xfId="30477" xr:uid="{00000000-0005-0000-0000-000059680000}"/>
    <cellStyle name="Input 8 3 5 3" xfId="30478" xr:uid="{00000000-0005-0000-0000-00005A680000}"/>
    <cellStyle name="Input 8 3 5 4" xfId="30479" xr:uid="{00000000-0005-0000-0000-00005B680000}"/>
    <cellStyle name="Input 8 3 6" xfId="30480" xr:uid="{00000000-0005-0000-0000-00005C680000}"/>
    <cellStyle name="Input 8 3 6 2" xfId="30481" xr:uid="{00000000-0005-0000-0000-00005D680000}"/>
    <cellStyle name="Input 8 3 6 3" xfId="30482" xr:uid="{00000000-0005-0000-0000-00005E680000}"/>
    <cellStyle name="Input 8 3 7" xfId="30483" xr:uid="{00000000-0005-0000-0000-00005F680000}"/>
    <cellStyle name="Input 8 3 7 2" xfId="30484" xr:uid="{00000000-0005-0000-0000-000060680000}"/>
    <cellStyle name="Input 8 3 7 3" xfId="30485" xr:uid="{00000000-0005-0000-0000-000061680000}"/>
    <cellStyle name="Input 8 3 8" xfId="30486" xr:uid="{00000000-0005-0000-0000-000062680000}"/>
    <cellStyle name="Input 8 3 9" xfId="30487" xr:uid="{00000000-0005-0000-0000-000063680000}"/>
    <cellStyle name="Input 8 4" xfId="30488" xr:uid="{00000000-0005-0000-0000-000064680000}"/>
    <cellStyle name="Input 8 4 10" xfId="30489" xr:uid="{00000000-0005-0000-0000-000065680000}"/>
    <cellStyle name="Input 8 4 11" xfId="30490" xr:uid="{00000000-0005-0000-0000-000066680000}"/>
    <cellStyle name="Input 8 4 2" xfId="30491" xr:uid="{00000000-0005-0000-0000-000067680000}"/>
    <cellStyle name="Input 8 4 2 2" xfId="30492" xr:uid="{00000000-0005-0000-0000-000068680000}"/>
    <cellStyle name="Input 8 4 2 3" xfId="30493" xr:uid="{00000000-0005-0000-0000-000069680000}"/>
    <cellStyle name="Input 8 4 2 4" xfId="30494" xr:uid="{00000000-0005-0000-0000-00006A680000}"/>
    <cellStyle name="Input 8 4 3" xfId="30495" xr:uid="{00000000-0005-0000-0000-00006B680000}"/>
    <cellStyle name="Input 8 4 3 2" xfId="30496" xr:uid="{00000000-0005-0000-0000-00006C680000}"/>
    <cellStyle name="Input 8 4 3 3" xfId="30497" xr:uid="{00000000-0005-0000-0000-00006D680000}"/>
    <cellStyle name="Input 8 4 3 4" xfId="30498" xr:uid="{00000000-0005-0000-0000-00006E680000}"/>
    <cellStyle name="Input 8 4 4" xfId="30499" xr:uid="{00000000-0005-0000-0000-00006F680000}"/>
    <cellStyle name="Input 8 4 4 2" xfId="30500" xr:uid="{00000000-0005-0000-0000-000070680000}"/>
    <cellStyle name="Input 8 4 4 3" xfId="30501" xr:uid="{00000000-0005-0000-0000-000071680000}"/>
    <cellStyle name="Input 8 4 4 4" xfId="30502" xr:uid="{00000000-0005-0000-0000-000072680000}"/>
    <cellStyle name="Input 8 4 5" xfId="30503" xr:uid="{00000000-0005-0000-0000-000073680000}"/>
    <cellStyle name="Input 8 4 5 2" xfId="30504" xr:uid="{00000000-0005-0000-0000-000074680000}"/>
    <cellStyle name="Input 8 4 5 3" xfId="30505" xr:uid="{00000000-0005-0000-0000-000075680000}"/>
    <cellStyle name="Input 8 4 6" xfId="30506" xr:uid="{00000000-0005-0000-0000-000076680000}"/>
    <cellStyle name="Input 8 4 6 2" xfId="30507" xr:uid="{00000000-0005-0000-0000-000077680000}"/>
    <cellStyle name="Input 8 4 6 3" xfId="30508" xr:uid="{00000000-0005-0000-0000-000078680000}"/>
    <cellStyle name="Input 8 4 7" xfId="30509" xr:uid="{00000000-0005-0000-0000-000079680000}"/>
    <cellStyle name="Input 8 4 7 2" xfId="30510" xr:uid="{00000000-0005-0000-0000-00007A680000}"/>
    <cellStyle name="Input 8 4 7 3" xfId="30511" xr:uid="{00000000-0005-0000-0000-00007B680000}"/>
    <cellStyle name="Input 8 4 8" xfId="30512" xr:uid="{00000000-0005-0000-0000-00007C680000}"/>
    <cellStyle name="Input 8 4 8 2" xfId="30513" xr:uid="{00000000-0005-0000-0000-00007D680000}"/>
    <cellStyle name="Input 8 4 8 3" xfId="30514" xr:uid="{00000000-0005-0000-0000-00007E680000}"/>
    <cellStyle name="Input 8 4 9" xfId="30515" xr:uid="{00000000-0005-0000-0000-00007F680000}"/>
    <cellStyle name="Input 8 5" xfId="30516" xr:uid="{00000000-0005-0000-0000-000080680000}"/>
    <cellStyle name="Input 8 5 2" xfId="30517" xr:uid="{00000000-0005-0000-0000-000081680000}"/>
    <cellStyle name="Input 8 5 2 2" xfId="30518" xr:uid="{00000000-0005-0000-0000-000082680000}"/>
    <cellStyle name="Input 8 5 2 3" xfId="30519" xr:uid="{00000000-0005-0000-0000-000083680000}"/>
    <cellStyle name="Input 8 5 3" xfId="30520" xr:uid="{00000000-0005-0000-0000-000084680000}"/>
    <cellStyle name="Input 8 5 3 2" xfId="30521" xr:uid="{00000000-0005-0000-0000-000085680000}"/>
    <cellStyle name="Input 8 5 3 3" xfId="30522" xr:uid="{00000000-0005-0000-0000-000086680000}"/>
    <cellStyle name="Input 8 5 4" xfId="30523" xr:uid="{00000000-0005-0000-0000-000087680000}"/>
    <cellStyle name="Input 8 5 4 2" xfId="30524" xr:uid="{00000000-0005-0000-0000-000088680000}"/>
    <cellStyle name="Input 8 5 4 3" xfId="30525" xr:uid="{00000000-0005-0000-0000-000089680000}"/>
    <cellStyle name="Input 8 5 5" xfId="30526" xr:uid="{00000000-0005-0000-0000-00008A680000}"/>
    <cellStyle name="Input 8 5 5 2" xfId="30527" xr:uid="{00000000-0005-0000-0000-00008B680000}"/>
    <cellStyle name="Input 8 5 5 3" xfId="30528" xr:uid="{00000000-0005-0000-0000-00008C680000}"/>
    <cellStyle name="Input 8 5 6" xfId="30529" xr:uid="{00000000-0005-0000-0000-00008D680000}"/>
    <cellStyle name="Input 8 5 7" xfId="30530" xr:uid="{00000000-0005-0000-0000-00008E680000}"/>
    <cellStyle name="Input 8 5 8" xfId="30531" xr:uid="{00000000-0005-0000-0000-00008F680000}"/>
    <cellStyle name="Input 8 6" xfId="30532" xr:uid="{00000000-0005-0000-0000-000090680000}"/>
    <cellStyle name="Input 8 6 2" xfId="30533" xr:uid="{00000000-0005-0000-0000-000091680000}"/>
    <cellStyle name="Input 8 6 3" xfId="30534" xr:uid="{00000000-0005-0000-0000-000092680000}"/>
    <cellStyle name="Input 8 6 4" xfId="30535" xr:uid="{00000000-0005-0000-0000-000093680000}"/>
    <cellStyle name="Input 8 7" xfId="30536" xr:uid="{00000000-0005-0000-0000-000094680000}"/>
    <cellStyle name="Input 8 7 2" xfId="30537" xr:uid="{00000000-0005-0000-0000-000095680000}"/>
    <cellStyle name="Input 8 7 3" xfId="30538" xr:uid="{00000000-0005-0000-0000-000096680000}"/>
    <cellStyle name="Input 8 8" xfId="30539" xr:uid="{00000000-0005-0000-0000-000097680000}"/>
    <cellStyle name="Input 8 8 2" xfId="30540" xr:uid="{00000000-0005-0000-0000-000098680000}"/>
    <cellStyle name="Input 8 8 3" xfId="30541" xr:uid="{00000000-0005-0000-0000-000099680000}"/>
    <cellStyle name="Input 8 9" xfId="30542" xr:uid="{00000000-0005-0000-0000-00009A680000}"/>
    <cellStyle name="Input 9" xfId="3530" xr:uid="{00000000-0005-0000-0000-00009B680000}"/>
    <cellStyle name="Input 9 10" xfId="30543" xr:uid="{00000000-0005-0000-0000-00009C680000}"/>
    <cellStyle name="Input 9 2" xfId="3531" xr:uid="{00000000-0005-0000-0000-00009D680000}"/>
    <cellStyle name="Input 9 2 10" xfId="30544" xr:uid="{00000000-0005-0000-0000-00009E680000}"/>
    <cellStyle name="Input 9 2 10 2" xfId="30545" xr:uid="{00000000-0005-0000-0000-00009F680000}"/>
    <cellStyle name="Input 9 2 10 2 2" xfId="30546" xr:uid="{00000000-0005-0000-0000-0000A0680000}"/>
    <cellStyle name="Input 9 2 10 2 3" xfId="30547" xr:uid="{00000000-0005-0000-0000-0000A1680000}"/>
    <cellStyle name="Input 9 2 10 3" xfId="30548" xr:uid="{00000000-0005-0000-0000-0000A2680000}"/>
    <cellStyle name="Input 9 2 10 3 2" xfId="30549" xr:uid="{00000000-0005-0000-0000-0000A3680000}"/>
    <cellStyle name="Input 9 2 10 3 3" xfId="30550" xr:uid="{00000000-0005-0000-0000-0000A4680000}"/>
    <cellStyle name="Input 9 2 10 4" xfId="30551" xr:uid="{00000000-0005-0000-0000-0000A5680000}"/>
    <cellStyle name="Input 9 2 10 4 2" xfId="30552" xr:uid="{00000000-0005-0000-0000-0000A6680000}"/>
    <cellStyle name="Input 9 2 10 4 3" xfId="30553" xr:uid="{00000000-0005-0000-0000-0000A7680000}"/>
    <cellStyle name="Input 9 2 10 5" xfId="30554" xr:uid="{00000000-0005-0000-0000-0000A8680000}"/>
    <cellStyle name="Input 9 2 10 5 2" xfId="30555" xr:uid="{00000000-0005-0000-0000-0000A9680000}"/>
    <cellStyle name="Input 9 2 10 5 3" xfId="30556" xr:uid="{00000000-0005-0000-0000-0000AA680000}"/>
    <cellStyle name="Input 9 2 10 6" xfId="30557" xr:uid="{00000000-0005-0000-0000-0000AB680000}"/>
    <cellStyle name="Input 9 2 10 7" xfId="30558" xr:uid="{00000000-0005-0000-0000-0000AC680000}"/>
    <cellStyle name="Input 9 2 11" xfId="30559" xr:uid="{00000000-0005-0000-0000-0000AD680000}"/>
    <cellStyle name="Input 9 2 11 2" xfId="30560" xr:uid="{00000000-0005-0000-0000-0000AE680000}"/>
    <cellStyle name="Input 9 2 11 2 2" xfId="30561" xr:uid="{00000000-0005-0000-0000-0000AF680000}"/>
    <cellStyle name="Input 9 2 11 2 3" xfId="30562" xr:uid="{00000000-0005-0000-0000-0000B0680000}"/>
    <cellStyle name="Input 9 2 11 3" xfId="30563" xr:uid="{00000000-0005-0000-0000-0000B1680000}"/>
    <cellStyle name="Input 9 2 11 3 2" xfId="30564" xr:uid="{00000000-0005-0000-0000-0000B2680000}"/>
    <cellStyle name="Input 9 2 11 3 3" xfId="30565" xr:uid="{00000000-0005-0000-0000-0000B3680000}"/>
    <cellStyle name="Input 9 2 11 4" xfId="30566" xr:uid="{00000000-0005-0000-0000-0000B4680000}"/>
    <cellStyle name="Input 9 2 11 4 2" xfId="30567" xr:uid="{00000000-0005-0000-0000-0000B5680000}"/>
    <cellStyle name="Input 9 2 11 4 3" xfId="30568" xr:uid="{00000000-0005-0000-0000-0000B6680000}"/>
    <cellStyle name="Input 9 2 11 5" xfId="30569" xr:uid="{00000000-0005-0000-0000-0000B7680000}"/>
    <cellStyle name="Input 9 2 11 5 2" xfId="30570" xr:uid="{00000000-0005-0000-0000-0000B8680000}"/>
    <cellStyle name="Input 9 2 11 5 3" xfId="30571" xr:uid="{00000000-0005-0000-0000-0000B9680000}"/>
    <cellStyle name="Input 9 2 11 6" xfId="30572" xr:uid="{00000000-0005-0000-0000-0000BA680000}"/>
    <cellStyle name="Input 9 2 11 7" xfId="30573" xr:uid="{00000000-0005-0000-0000-0000BB680000}"/>
    <cellStyle name="Input 9 2 12" xfId="30574" xr:uid="{00000000-0005-0000-0000-0000BC680000}"/>
    <cellStyle name="Input 9 2 12 2" xfId="30575" xr:uid="{00000000-0005-0000-0000-0000BD680000}"/>
    <cellStyle name="Input 9 2 12 2 2" xfId="30576" xr:uid="{00000000-0005-0000-0000-0000BE680000}"/>
    <cellStyle name="Input 9 2 12 2 3" xfId="30577" xr:uid="{00000000-0005-0000-0000-0000BF680000}"/>
    <cellStyle name="Input 9 2 12 3" xfId="30578" xr:uid="{00000000-0005-0000-0000-0000C0680000}"/>
    <cellStyle name="Input 9 2 12 3 2" xfId="30579" xr:uid="{00000000-0005-0000-0000-0000C1680000}"/>
    <cellStyle name="Input 9 2 12 3 3" xfId="30580" xr:uid="{00000000-0005-0000-0000-0000C2680000}"/>
    <cellStyle name="Input 9 2 12 4" xfId="30581" xr:uid="{00000000-0005-0000-0000-0000C3680000}"/>
    <cellStyle name="Input 9 2 12 4 2" xfId="30582" xr:uid="{00000000-0005-0000-0000-0000C4680000}"/>
    <cellStyle name="Input 9 2 12 4 3" xfId="30583" xr:uid="{00000000-0005-0000-0000-0000C5680000}"/>
    <cellStyle name="Input 9 2 12 5" xfId="30584" xr:uid="{00000000-0005-0000-0000-0000C6680000}"/>
    <cellStyle name="Input 9 2 12 5 2" xfId="30585" xr:uid="{00000000-0005-0000-0000-0000C7680000}"/>
    <cellStyle name="Input 9 2 12 5 3" xfId="30586" xr:uid="{00000000-0005-0000-0000-0000C8680000}"/>
    <cellStyle name="Input 9 2 12 6" xfId="30587" xr:uid="{00000000-0005-0000-0000-0000C9680000}"/>
    <cellStyle name="Input 9 2 12 7" xfId="30588" xr:uid="{00000000-0005-0000-0000-0000CA680000}"/>
    <cellStyle name="Input 9 2 13" xfId="30589" xr:uid="{00000000-0005-0000-0000-0000CB680000}"/>
    <cellStyle name="Input 9 2 13 2" xfId="30590" xr:uid="{00000000-0005-0000-0000-0000CC680000}"/>
    <cellStyle name="Input 9 2 13 2 2" xfId="30591" xr:uid="{00000000-0005-0000-0000-0000CD680000}"/>
    <cellStyle name="Input 9 2 13 2 3" xfId="30592" xr:uid="{00000000-0005-0000-0000-0000CE680000}"/>
    <cellStyle name="Input 9 2 13 3" xfId="30593" xr:uid="{00000000-0005-0000-0000-0000CF680000}"/>
    <cellStyle name="Input 9 2 13 3 2" xfId="30594" xr:uid="{00000000-0005-0000-0000-0000D0680000}"/>
    <cellStyle name="Input 9 2 13 3 3" xfId="30595" xr:uid="{00000000-0005-0000-0000-0000D1680000}"/>
    <cellStyle name="Input 9 2 13 4" xfId="30596" xr:uid="{00000000-0005-0000-0000-0000D2680000}"/>
    <cellStyle name="Input 9 2 13 4 2" xfId="30597" xr:uid="{00000000-0005-0000-0000-0000D3680000}"/>
    <cellStyle name="Input 9 2 13 4 3" xfId="30598" xr:uid="{00000000-0005-0000-0000-0000D4680000}"/>
    <cellStyle name="Input 9 2 13 5" xfId="30599" xr:uid="{00000000-0005-0000-0000-0000D5680000}"/>
    <cellStyle name="Input 9 2 13 5 2" xfId="30600" xr:uid="{00000000-0005-0000-0000-0000D6680000}"/>
    <cellStyle name="Input 9 2 13 5 3" xfId="30601" xr:uid="{00000000-0005-0000-0000-0000D7680000}"/>
    <cellStyle name="Input 9 2 13 6" xfId="30602" xr:uid="{00000000-0005-0000-0000-0000D8680000}"/>
    <cellStyle name="Input 9 2 13 7" xfId="30603" xr:uid="{00000000-0005-0000-0000-0000D9680000}"/>
    <cellStyle name="Input 9 2 14" xfId="30604" xr:uid="{00000000-0005-0000-0000-0000DA680000}"/>
    <cellStyle name="Input 9 2 14 2" xfId="30605" xr:uid="{00000000-0005-0000-0000-0000DB680000}"/>
    <cellStyle name="Input 9 2 14 2 2" xfId="30606" xr:uid="{00000000-0005-0000-0000-0000DC680000}"/>
    <cellStyle name="Input 9 2 14 2 3" xfId="30607" xr:uid="{00000000-0005-0000-0000-0000DD680000}"/>
    <cellStyle name="Input 9 2 14 3" xfId="30608" xr:uid="{00000000-0005-0000-0000-0000DE680000}"/>
    <cellStyle name="Input 9 2 14 3 2" xfId="30609" xr:uid="{00000000-0005-0000-0000-0000DF680000}"/>
    <cellStyle name="Input 9 2 14 3 3" xfId="30610" xr:uid="{00000000-0005-0000-0000-0000E0680000}"/>
    <cellStyle name="Input 9 2 14 4" xfId="30611" xr:uid="{00000000-0005-0000-0000-0000E1680000}"/>
    <cellStyle name="Input 9 2 14 4 2" xfId="30612" xr:uid="{00000000-0005-0000-0000-0000E2680000}"/>
    <cellStyle name="Input 9 2 14 4 3" xfId="30613" xr:uid="{00000000-0005-0000-0000-0000E3680000}"/>
    <cellStyle name="Input 9 2 14 5" xfId="30614" xr:uid="{00000000-0005-0000-0000-0000E4680000}"/>
    <cellStyle name="Input 9 2 14 5 2" xfId="30615" xr:uid="{00000000-0005-0000-0000-0000E5680000}"/>
    <cellStyle name="Input 9 2 14 5 3" xfId="30616" xr:uid="{00000000-0005-0000-0000-0000E6680000}"/>
    <cellStyle name="Input 9 2 14 6" xfId="30617" xr:uid="{00000000-0005-0000-0000-0000E7680000}"/>
    <cellStyle name="Input 9 2 14 7" xfId="30618" xr:uid="{00000000-0005-0000-0000-0000E8680000}"/>
    <cellStyle name="Input 9 2 15" xfId="30619" xr:uid="{00000000-0005-0000-0000-0000E9680000}"/>
    <cellStyle name="Input 9 2 15 2" xfId="30620" xr:uid="{00000000-0005-0000-0000-0000EA680000}"/>
    <cellStyle name="Input 9 2 15 2 2" xfId="30621" xr:uid="{00000000-0005-0000-0000-0000EB680000}"/>
    <cellStyle name="Input 9 2 15 2 3" xfId="30622" xr:uid="{00000000-0005-0000-0000-0000EC680000}"/>
    <cellStyle name="Input 9 2 15 3" xfId="30623" xr:uid="{00000000-0005-0000-0000-0000ED680000}"/>
    <cellStyle name="Input 9 2 15 3 2" xfId="30624" xr:uid="{00000000-0005-0000-0000-0000EE680000}"/>
    <cellStyle name="Input 9 2 15 3 3" xfId="30625" xr:uid="{00000000-0005-0000-0000-0000EF680000}"/>
    <cellStyle name="Input 9 2 15 4" xfId="30626" xr:uid="{00000000-0005-0000-0000-0000F0680000}"/>
    <cellStyle name="Input 9 2 15 4 2" xfId="30627" xr:uid="{00000000-0005-0000-0000-0000F1680000}"/>
    <cellStyle name="Input 9 2 15 4 3" xfId="30628" xr:uid="{00000000-0005-0000-0000-0000F2680000}"/>
    <cellStyle name="Input 9 2 15 5" xfId="30629" xr:uid="{00000000-0005-0000-0000-0000F3680000}"/>
    <cellStyle name="Input 9 2 15 5 2" xfId="30630" xr:uid="{00000000-0005-0000-0000-0000F4680000}"/>
    <cellStyle name="Input 9 2 15 5 3" xfId="30631" xr:uid="{00000000-0005-0000-0000-0000F5680000}"/>
    <cellStyle name="Input 9 2 15 6" xfId="30632" xr:uid="{00000000-0005-0000-0000-0000F6680000}"/>
    <cellStyle name="Input 9 2 15 7" xfId="30633" xr:uid="{00000000-0005-0000-0000-0000F7680000}"/>
    <cellStyle name="Input 9 2 16" xfId="30634" xr:uid="{00000000-0005-0000-0000-0000F8680000}"/>
    <cellStyle name="Input 9 2 16 2" xfId="30635" xr:uid="{00000000-0005-0000-0000-0000F9680000}"/>
    <cellStyle name="Input 9 2 16 2 2" xfId="30636" xr:uid="{00000000-0005-0000-0000-0000FA680000}"/>
    <cellStyle name="Input 9 2 16 2 3" xfId="30637" xr:uid="{00000000-0005-0000-0000-0000FB680000}"/>
    <cellStyle name="Input 9 2 16 3" xfId="30638" xr:uid="{00000000-0005-0000-0000-0000FC680000}"/>
    <cellStyle name="Input 9 2 16 3 2" xfId="30639" xr:uid="{00000000-0005-0000-0000-0000FD680000}"/>
    <cellStyle name="Input 9 2 16 3 3" xfId="30640" xr:uid="{00000000-0005-0000-0000-0000FE680000}"/>
    <cellStyle name="Input 9 2 16 4" xfId="30641" xr:uid="{00000000-0005-0000-0000-0000FF680000}"/>
    <cellStyle name="Input 9 2 16 4 2" xfId="30642" xr:uid="{00000000-0005-0000-0000-000000690000}"/>
    <cellStyle name="Input 9 2 16 4 3" xfId="30643" xr:uid="{00000000-0005-0000-0000-000001690000}"/>
    <cellStyle name="Input 9 2 16 5" xfId="30644" xr:uid="{00000000-0005-0000-0000-000002690000}"/>
    <cellStyle name="Input 9 2 16 5 2" xfId="30645" xr:uid="{00000000-0005-0000-0000-000003690000}"/>
    <cellStyle name="Input 9 2 16 5 3" xfId="30646" xr:uid="{00000000-0005-0000-0000-000004690000}"/>
    <cellStyle name="Input 9 2 16 6" xfId="30647" xr:uid="{00000000-0005-0000-0000-000005690000}"/>
    <cellStyle name="Input 9 2 16 7" xfId="30648" xr:uid="{00000000-0005-0000-0000-000006690000}"/>
    <cellStyle name="Input 9 2 17" xfId="30649" xr:uid="{00000000-0005-0000-0000-000007690000}"/>
    <cellStyle name="Input 9 2 17 2" xfId="30650" xr:uid="{00000000-0005-0000-0000-000008690000}"/>
    <cellStyle name="Input 9 2 17 2 2" xfId="30651" xr:uid="{00000000-0005-0000-0000-000009690000}"/>
    <cellStyle name="Input 9 2 17 2 3" xfId="30652" xr:uid="{00000000-0005-0000-0000-00000A690000}"/>
    <cellStyle name="Input 9 2 17 3" xfId="30653" xr:uid="{00000000-0005-0000-0000-00000B690000}"/>
    <cellStyle name="Input 9 2 17 3 2" xfId="30654" xr:uid="{00000000-0005-0000-0000-00000C690000}"/>
    <cellStyle name="Input 9 2 17 3 3" xfId="30655" xr:uid="{00000000-0005-0000-0000-00000D690000}"/>
    <cellStyle name="Input 9 2 17 4" xfId="30656" xr:uid="{00000000-0005-0000-0000-00000E690000}"/>
    <cellStyle name="Input 9 2 17 4 2" xfId="30657" xr:uid="{00000000-0005-0000-0000-00000F690000}"/>
    <cellStyle name="Input 9 2 17 4 3" xfId="30658" xr:uid="{00000000-0005-0000-0000-000010690000}"/>
    <cellStyle name="Input 9 2 17 5" xfId="30659" xr:uid="{00000000-0005-0000-0000-000011690000}"/>
    <cellStyle name="Input 9 2 17 5 2" xfId="30660" xr:uid="{00000000-0005-0000-0000-000012690000}"/>
    <cellStyle name="Input 9 2 17 5 3" xfId="30661" xr:uid="{00000000-0005-0000-0000-000013690000}"/>
    <cellStyle name="Input 9 2 17 6" xfId="30662" xr:uid="{00000000-0005-0000-0000-000014690000}"/>
    <cellStyle name="Input 9 2 17 7" xfId="30663" xr:uid="{00000000-0005-0000-0000-000015690000}"/>
    <cellStyle name="Input 9 2 18" xfId="30664" xr:uid="{00000000-0005-0000-0000-000016690000}"/>
    <cellStyle name="Input 9 2 18 2" xfId="30665" xr:uid="{00000000-0005-0000-0000-000017690000}"/>
    <cellStyle name="Input 9 2 18 2 2" xfId="30666" xr:uid="{00000000-0005-0000-0000-000018690000}"/>
    <cellStyle name="Input 9 2 18 2 3" xfId="30667" xr:uid="{00000000-0005-0000-0000-000019690000}"/>
    <cellStyle name="Input 9 2 18 3" xfId="30668" xr:uid="{00000000-0005-0000-0000-00001A690000}"/>
    <cellStyle name="Input 9 2 18 3 2" xfId="30669" xr:uid="{00000000-0005-0000-0000-00001B690000}"/>
    <cellStyle name="Input 9 2 18 3 3" xfId="30670" xr:uid="{00000000-0005-0000-0000-00001C690000}"/>
    <cellStyle name="Input 9 2 18 4" xfId="30671" xr:uid="{00000000-0005-0000-0000-00001D690000}"/>
    <cellStyle name="Input 9 2 18 4 2" xfId="30672" xr:uid="{00000000-0005-0000-0000-00001E690000}"/>
    <cellStyle name="Input 9 2 18 4 3" xfId="30673" xr:uid="{00000000-0005-0000-0000-00001F690000}"/>
    <cellStyle name="Input 9 2 18 5" xfId="30674" xr:uid="{00000000-0005-0000-0000-000020690000}"/>
    <cellStyle name="Input 9 2 18 5 2" xfId="30675" xr:uid="{00000000-0005-0000-0000-000021690000}"/>
    <cellStyle name="Input 9 2 18 5 3" xfId="30676" xr:uid="{00000000-0005-0000-0000-000022690000}"/>
    <cellStyle name="Input 9 2 18 6" xfId="30677" xr:uid="{00000000-0005-0000-0000-000023690000}"/>
    <cellStyle name="Input 9 2 18 7" xfId="30678" xr:uid="{00000000-0005-0000-0000-000024690000}"/>
    <cellStyle name="Input 9 2 19" xfId="30679" xr:uid="{00000000-0005-0000-0000-000025690000}"/>
    <cellStyle name="Input 9 2 19 2" xfId="30680" xr:uid="{00000000-0005-0000-0000-000026690000}"/>
    <cellStyle name="Input 9 2 19 3" xfId="30681" xr:uid="{00000000-0005-0000-0000-000027690000}"/>
    <cellStyle name="Input 9 2 2" xfId="30682" xr:uid="{00000000-0005-0000-0000-000028690000}"/>
    <cellStyle name="Input 9 2 2 10" xfId="30683" xr:uid="{00000000-0005-0000-0000-000029690000}"/>
    <cellStyle name="Input 9 2 2 11" xfId="30684" xr:uid="{00000000-0005-0000-0000-00002A690000}"/>
    <cellStyle name="Input 9 2 2 2" xfId="30685" xr:uid="{00000000-0005-0000-0000-00002B690000}"/>
    <cellStyle name="Input 9 2 2 2 2" xfId="30686" xr:uid="{00000000-0005-0000-0000-00002C690000}"/>
    <cellStyle name="Input 9 2 2 2 3" xfId="30687" xr:uid="{00000000-0005-0000-0000-00002D690000}"/>
    <cellStyle name="Input 9 2 2 2 4" xfId="30688" xr:uid="{00000000-0005-0000-0000-00002E690000}"/>
    <cellStyle name="Input 9 2 2 3" xfId="30689" xr:uid="{00000000-0005-0000-0000-00002F690000}"/>
    <cellStyle name="Input 9 2 2 3 2" xfId="30690" xr:uid="{00000000-0005-0000-0000-000030690000}"/>
    <cellStyle name="Input 9 2 2 3 3" xfId="30691" xr:uid="{00000000-0005-0000-0000-000031690000}"/>
    <cellStyle name="Input 9 2 2 3 4" xfId="30692" xr:uid="{00000000-0005-0000-0000-000032690000}"/>
    <cellStyle name="Input 9 2 2 4" xfId="30693" xr:uid="{00000000-0005-0000-0000-000033690000}"/>
    <cellStyle name="Input 9 2 2 4 2" xfId="30694" xr:uid="{00000000-0005-0000-0000-000034690000}"/>
    <cellStyle name="Input 9 2 2 4 3" xfId="30695" xr:uid="{00000000-0005-0000-0000-000035690000}"/>
    <cellStyle name="Input 9 2 2 4 4" xfId="30696" xr:uid="{00000000-0005-0000-0000-000036690000}"/>
    <cellStyle name="Input 9 2 2 5" xfId="30697" xr:uid="{00000000-0005-0000-0000-000037690000}"/>
    <cellStyle name="Input 9 2 2 5 2" xfId="30698" xr:uid="{00000000-0005-0000-0000-000038690000}"/>
    <cellStyle name="Input 9 2 2 5 3" xfId="30699" xr:uid="{00000000-0005-0000-0000-000039690000}"/>
    <cellStyle name="Input 9 2 2 6" xfId="30700" xr:uid="{00000000-0005-0000-0000-00003A690000}"/>
    <cellStyle name="Input 9 2 2 6 2" xfId="30701" xr:uid="{00000000-0005-0000-0000-00003B690000}"/>
    <cellStyle name="Input 9 2 2 6 3" xfId="30702" xr:uid="{00000000-0005-0000-0000-00003C690000}"/>
    <cellStyle name="Input 9 2 2 7" xfId="30703" xr:uid="{00000000-0005-0000-0000-00003D690000}"/>
    <cellStyle name="Input 9 2 2 7 2" xfId="30704" xr:uid="{00000000-0005-0000-0000-00003E690000}"/>
    <cellStyle name="Input 9 2 2 7 3" xfId="30705" xr:uid="{00000000-0005-0000-0000-00003F690000}"/>
    <cellStyle name="Input 9 2 2 8" xfId="30706" xr:uid="{00000000-0005-0000-0000-000040690000}"/>
    <cellStyle name="Input 9 2 2 9" xfId="30707" xr:uid="{00000000-0005-0000-0000-000041690000}"/>
    <cellStyle name="Input 9 2 20" xfId="30708" xr:uid="{00000000-0005-0000-0000-000042690000}"/>
    <cellStyle name="Input 9 2 20 2" xfId="30709" xr:uid="{00000000-0005-0000-0000-000043690000}"/>
    <cellStyle name="Input 9 2 20 3" xfId="30710" xr:uid="{00000000-0005-0000-0000-000044690000}"/>
    <cellStyle name="Input 9 2 21" xfId="30711" xr:uid="{00000000-0005-0000-0000-000045690000}"/>
    <cellStyle name="Input 9 2 21 2" xfId="30712" xr:uid="{00000000-0005-0000-0000-000046690000}"/>
    <cellStyle name="Input 9 2 21 3" xfId="30713" xr:uid="{00000000-0005-0000-0000-000047690000}"/>
    <cellStyle name="Input 9 2 22" xfId="30714" xr:uid="{00000000-0005-0000-0000-000048690000}"/>
    <cellStyle name="Input 9 2 3" xfId="30715" xr:uid="{00000000-0005-0000-0000-000049690000}"/>
    <cellStyle name="Input 9 2 3 2" xfId="30716" xr:uid="{00000000-0005-0000-0000-00004A690000}"/>
    <cellStyle name="Input 9 2 3 2 2" xfId="30717" xr:uid="{00000000-0005-0000-0000-00004B690000}"/>
    <cellStyle name="Input 9 2 3 2 3" xfId="30718" xr:uid="{00000000-0005-0000-0000-00004C690000}"/>
    <cellStyle name="Input 9 2 3 3" xfId="30719" xr:uid="{00000000-0005-0000-0000-00004D690000}"/>
    <cellStyle name="Input 9 2 3 3 2" xfId="30720" xr:uid="{00000000-0005-0000-0000-00004E690000}"/>
    <cellStyle name="Input 9 2 3 3 3" xfId="30721" xr:uid="{00000000-0005-0000-0000-00004F690000}"/>
    <cellStyle name="Input 9 2 3 4" xfId="30722" xr:uid="{00000000-0005-0000-0000-000050690000}"/>
    <cellStyle name="Input 9 2 3 4 2" xfId="30723" xr:uid="{00000000-0005-0000-0000-000051690000}"/>
    <cellStyle name="Input 9 2 3 4 3" xfId="30724" xr:uid="{00000000-0005-0000-0000-000052690000}"/>
    <cellStyle name="Input 9 2 3 5" xfId="30725" xr:uid="{00000000-0005-0000-0000-000053690000}"/>
    <cellStyle name="Input 9 2 3 5 2" xfId="30726" xr:uid="{00000000-0005-0000-0000-000054690000}"/>
    <cellStyle name="Input 9 2 3 5 3" xfId="30727" xr:uid="{00000000-0005-0000-0000-000055690000}"/>
    <cellStyle name="Input 9 2 3 6" xfId="30728" xr:uid="{00000000-0005-0000-0000-000056690000}"/>
    <cellStyle name="Input 9 2 3 7" xfId="30729" xr:uid="{00000000-0005-0000-0000-000057690000}"/>
    <cellStyle name="Input 9 2 4" xfId="30730" xr:uid="{00000000-0005-0000-0000-000058690000}"/>
    <cellStyle name="Input 9 2 4 2" xfId="30731" xr:uid="{00000000-0005-0000-0000-000059690000}"/>
    <cellStyle name="Input 9 2 4 2 2" xfId="30732" xr:uid="{00000000-0005-0000-0000-00005A690000}"/>
    <cellStyle name="Input 9 2 4 2 3" xfId="30733" xr:uid="{00000000-0005-0000-0000-00005B690000}"/>
    <cellStyle name="Input 9 2 4 3" xfId="30734" xr:uid="{00000000-0005-0000-0000-00005C690000}"/>
    <cellStyle name="Input 9 2 4 3 2" xfId="30735" xr:uid="{00000000-0005-0000-0000-00005D690000}"/>
    <cellStyle name="Input 9 2 4 3 3" xfId="30736" xr:uid="{00000000-0005-0000-0000-00005E690000}"/>
    <cellStyle name="Input 9 2 4 4" xfId="30737" xr:uid="{00000000-0005-0000-0000-00005F690000}"/>
    <cellStyle name="Input 9 2 4 4 2" xfId="30738" xr:uid="{00000000-0005-0000-0000-000060690000}"/>
    <cellStyle name="Input 9 2 4 4 3" xfId="30739" xr:uid="{00000000-0005-0000-0000-000061690000}"/>
    <cellStyle name="Input 9 2 4 5" xfId="30740" xr:uid="{00000000-0005-0000-0000-000062690000}"/>
    <cellStyle name="Input 9 2 4 5 2" xfId="30741" xr:uid="{00000000-0005-0000-0000-000063690000}"/>
    <cellStyle name="Input 9 2 4 5 3" xfId="30742" xr:uid="{00000000-0005-0000-0000-000064690000}"/>
    <cellStyle name="Input 9 2 4 6" xfId="30743" xr:uid="{00000000-0005-0000-0000-000065690000}"/>
    <cellStyle name="Input 9 2 4 7" xfId="30744" xr:uid="{00000000-0005-0000-0000-000066690000}"/>
    <cellStyle name="Input 9 2 5" xfId="30745" xr:uid="{00000000-0005-0000-0000-000067690000}"/>
    <cellStyle name="Input 9 2 5 2" xfId="30746" xr:uid="{00000000-0005-0000-0000-000068690000}"/>
    <cellStyle name="Input 9 2 5 2 2" xfId="30747" xr:uid="{00000000-0005-0000-0000-000069690000}"/>
    <cellStyle name="Input 9 2 5 2 3" xfId="30748" xr:uid="{00000000-0005-0000-0000-00006A690000}"/>
    <cellStyle name="Input 9 2 5 3" xfId="30749" xr:uid="{00000000-0005-0000-0000-00006B690000}"/>
    <cellStyle name="Input 9 2 5 3 2" xfId="30750" xr:uid="{00000000-0005-0000-0000-00006C690000}"/>
    <cellStyle name="Input 9 2 5 3 3" xfId="30751" xr:uid="{00000000-0005-0000-0000-00006D690000}"/>
    <cellStyle name="Input 9 2 5 4" xfId="30752" xr:uid="{00000000-0005-0000-0000-00006E690000}"/>
    <cellStyle name="Input 9 2 5 4 2" xfId="30753" xr:uid="{00000000-0005-0000-0000-00006F690000}"/>
    <cellStyle name="Input 9 2 5 4 3" xfId="30754" xr:uid="{00000000-0005-0000-0000-000070690000}"/>
    <cellStyle name="Input 9 2 5 5" xfId="30755" xr:uid="{00000000-0005-0000-0000-000071690000}"/>
    <cellStyle name="Input 9 2 5 5 2" xfId="30756" xr:uid="{00000000-0005-0000-0000-000072690000}"/>
    <cellStyle name="Input 9 2 5 5 3" xfId="30757" xr:uid="{00000000-0005-0000-0000-000073690000}"/>
    <cellStyle name="Input 9 2 5 6" xfId="30758" xr:uid="{00000000-0005-0000-0000-000074690000}"/>
    <cellStyle name="Input 9 2 5 7" xfId="30759" xr:uid="{00000000-0005-0000-0000-000075690000}"/>
    <cellStyle name="Input 9 2 6" xfId="30760" xr:uid="{00000000-0005-0000-0000-000076690000}"/>
    <cellStyle name="Input 9 2 6 2" xfId="30761" xr:uid="{00000000-0005-0000-0000-000077690000}"/>
    <cellStyle name="Input 9 2 6 2 2" xfId="30762" xr:uid="{00000000-0005-0000-0000-000078690000}"/>
    <cellStyle name="Input 9 2 6 2 3" xfId="30763" xr:uid="{00000000-0005-0000-0000-000079690000}"/>
    <cellStyle name="Input 9 2 6 3" xfId="30764" xr:uid="{00000000-0005-0000-0000-00007A690000}"/>
    <cellStyle name="Input 9 2 6 3 2" xfId="30765" xr:uid="{00000000-0005-0000-0000-00007B690000}"/>
    <cellStyle name="Input 9 2 6 3 3" xfId="30766" xr:uid="{00000000-0005-0000-0000-00007C690000}"/>
    <cellStyle name="Input 9 2 6 4" xfId="30767" xr:uid="{00000000-0005-0000-0000-00007D690000}"/>
    <cellStyle name="Input 9 2 6 4 2" xfId="30768" xr:uid="{00000000-0005-0000-0000-00007E690000}"/>
    <cellStyle name="Input 9 2 6 4 3" xfId="30769" xr:uid="{00000000-0005-0000-0000-00007F690000}"/>
    <cellStyle name="Input 9 2 6 5" xfId="30770" xr:uid="{00000000-0005-0000-0000-000080690000}"/>
    <cellStyle name="Input 9 2 6 5 2" xfId="30771" xr:uid="{00000000-0005-0000-0000-000081690000}"/>
    <cellStyle name="Input 9 2 6 5 3" xfId="30772" xr:uid="{00000000-0005-0000-0000-000082690000}"/>
    <cellStyle name="Input 9 2 6 6" xfId="30773" xr:uid="{00000000-0005-0000-0000-000083690000}"/>
    <cellStyle name="Input 9 2 6 7" xfId="30774" xr:uid="{00000000-0005-0000-0000-000084690000}"/>
    <cellStyle name="Input 9 2 7" xfId="30775" xr:uid="{00000000-0005-0000-0000-000085690000}"/>
    <cellStyle name="Input 9 2 7 2" xfId="30776" xr:uid="{00000000-0005-0000-0000-000086690000}"/>
    <cellStyle name="Input 9 2 7 2 2" xfId="30777" xr:uid="{00000000-0005-0000-0000-000087690000}"/>
    <cellStyle name="Input 9 2 7 2 3" xfId="30778" xr:uid="{00000000-0005-0000-0000-000088690000}"/>
    <cellStyle name="Input 9 2 7 3" xfId="30779" xr:uid="{00000000-0005-0000-0000-000089690000}"/>
    <cellStyle name="Input 9 2 7 3 2" xfId="30780" xr:uid="{00000000-0005-0000-0000-00008A690000}"/>
    <cellStyle name="Input 9 2 7 3 3" xfId="30781" xr:uid="{00000000-0005-0000-0000-00008B690000}"/>
    <cellStyle name="Input 9 2 7 4" xfId="30782" xr:uid="{00000000-0005-0000-0000-00008C690000}"/>
    <cellStyle name="Input 9 2 7 4 2" xfId="30783" xr:uid="{00000000-0005-0000-0000-00008D690000}"/>
    <cellStyle name="Input 9 2 7 4 3" xfId="30784" xr:uid="{00000000-0005-0000-0000-00008E690000}"/>
    <cellStyle name="Input 9 2 7 5" xfId="30785" xr:uid="{00000000-0005-0000-0000-00008F690000}"/>
    <cellStyle name="Input 9 2 7 5 2" xfId="30786" xr:uid="{00000000-0005-0000-0000-000090690000}"/>
    <cellStyle name="Input 9 2 7 5 3" xfId="30787" xr:uid="{00000000-0005-0000-0000-000091690000}"/>
    <cellStyle name="Input 9 2 7 6" xfId="30788" xr:uid="{00000000-0005-0000-0000-000092690000}"/>
    <cellStyle name="Input 9 2 7 7" xfId="30789" xr:uid="{00000000-0005-0000-0000-000093690000}"/>
    <cellStyle name="Input 9 2 8" xfId="30790" xr:uid="{00000000-0005-0000-0000-000094690000}"/>
    <cellStyle name="Input 9 2 8 2" xfId="30791" xr:uid="{00000000-0005-0000-0000-000095690000}"/>
    <cellStyle name="Input 9 2 8 2 2" xfId="30792" xr:uid="{00000000-0005-0000-0000-000096690000}"/>
    <cellStyle name="Input 9 2 8 2 3" xfId="30793" xr:uid="{00000000-0005-0000-0000-000097690000}"/>
    <cellStyle name="Input 9 2 8 3" xfId="30794" xr:uid="{00000000-0005-0000-0000-000098690000}"/>
    <cellStyle name="Input 9 2 8 3 2" xfId="30795" xr:uid="{00000000-0005-0000-0000-000099690000}"/>
    <cellStyle name="Input 9 2 8 3 3" xfId="30796" xr:uid="{00000000-0005-0000-0000-00009A690000}"/>
    <cellStyle name="Input 9 2 8 4" xfId="30797" xr:uid="{00000000-0005-0000-0000-00009B690000}"/>
    <cellStyle name="Input 9 2 8 4 2" xfId="30798" xr:uid="{00000000-0005-0000-0000-00009C690000}"/>
    <cellStyle name="Input 9 2 8 4 3" xfId="30799" xr:uid="{00000000-0005-0000-0000-00009D690000}"/>
    <cellStyle name="Input 9 2 8 5" xfId="30800" xr:uid="{00000000-0005-0000-0000-00009E690000}"/>
    <cellStyle name="Input 9 2 8 5 2" xfId="30801" xr:uid="{00000000-0005-0000-0000-00009F690000}"/>
    <cellStyle name="Input 9 2 8 5 3" xfId="30802" xr:uid="{00000000-0005-0000-0000-0000A0690000}"/>
    <cellStyle name="Input 9 2 8 6" xfId="30803" xr:uid="{00000000-0005-0000-0000-0000A1690000}"/>
    <cellStyle name="Input 9 2 8 7" xfId="30804" xr:uid="{00000000-0005-0000-0000-0000A2690000}"/>
    <cellStyle name="Input 9 2 9" xfId="30805" xr:uid="{00000000-0005-0000-0000-0000A3690000}"/>
    <cellStyle name="Input 9 2 9 2" xfId="30806" xr:uid="{00000000-0005-0000-0000-0000A4690000}"/>
    <cellStyle name="Input 9 2 9 2 2" xfId="30807" xr:uid="{00000000-0005-0000-0000-0000A5690000}"/>
    <cellStyle name="Input 9 2 9 2 3" xfId="30808" xr:uid="{00000000-0005-0000-0000-0000A6690000}"/>
    <cellStyle name="Input 9 2 9 3" xfId="30809" xr:uid="{00000000-0005-0000-0000-0000A7690000}"/>
    <cellStyle name="Input 9 2 9 3 2" xfId="30810" xr:uid="{00000000-0005-0000-0000-0000A8690000}"/>
    <cellStyle name="Input 9 2 9 3 3" xfId="30811" xr:uid="{00000000-0005-0000-0000-0000A9690000}"/>
    <cellStyle name="Input 9 2 9 4" xfId="30812" xr:uid="{00000000-0005-0000-0000-0000AA690000}"/>
    <cellStyle name="Input 9 2 9 4 2" xfId="30813" xr:uid="{00000000-0005-0000-0000-0000AB690000}"/>
    <cellStyle name="Input 9 2 9 4 3" xfId="30814" xr:uid="{00000000-0005-0000-0000-0000AC690000}"/>
    <cellStyle name="Input 9 2 9 5" xfId="30815" xr:uid="{00000000-0005-0000-0000-0000AD690000}"/>
    <cellStyle name="Input 9 2 9 5 2" xfId="30816" xr:uid="{00000000-0005-0000-0000-0000AE690000}"/>
    <cellStyle name="Input 9 2 9 5 3" xfId="30817" xr:uid="{00000000-0005-0000-0000-0000AF690000}"/>
    <cellStyle name="Input 9 2 9 6" xfId="30818" xr:uid="{00000000-0005-0000-0000-0000B0690000}"/>
    <cellStyle name="Input 9 2 9 7" xfId="30819" xr:uid="{00000000-0005-0000-0000-0000B1690000}"/>
    <cellStyle name="Input 9 3" xfId="30820" xr:uid="{00000000-0005-0000-0000-0000B2690000}"/>
    <cellStyle name="Input 9 3 10" xfId="30821" xr:uid="{00000000-0005-0000-0000-0000B3690000}"/>
    <cellStyle name="Input 9 3 11" xfId="30822" xr:uid="{00000000-0005-0000-0000-0000B4690000}"/>
    <cellStyle name="Input 9 3 12" xfId="30823" xr:uid="{00000000-0005-0000-0000-0000B5690000}"/>
    <cellStyle name="Input 9 3 13" xfId="30824" xr:uid="{00000000-0005-0000-0000-0000B6690000}"/>
    <cellStyle name="Input 9 3 2" xfId="30825" xr:uid="{00000000-0005-0000-0000-0000B7690000}"/>
    <cellStyle name="Input 9 3 2 2" xfId="30826" xr:uid="{00000000-0005-0000-0000-0000B8690000}"/>
    <cellStyle name="Input 9 3 2 3" xfId="30827" xr:uid="{00000000-0005-0000-0000-0000B9690000}"/>
    <cellStyle name="Input 9 3 2 4" xfId="30828" xr:uid="{00000000-0005-0000-0000-0000BA690000}"/>
    <cellStyle name="Input 9 3 3" xfId="30829" xr:uid="{00000000-0005-0000-0000-0000BB690000}"/>
    <cellStyle name="Input 9 3 3 2" xfId="30830" xr:uid="{00000000-0005-0000-0000-0000BC690000}"/>
    <cellStyle name="Input 9 3 3 3" xfId="30831" xr:uid="{00000000-0005-0000-0000-0000BD690000}"/>
    <cellStyle name="Input 9 3 3 4" xfId="30832" xr:uid="{00000000-0005-0000-0000-0000BE690000}"/>
    <cellStyle name="Input 9 3 4" xfId="30833" xr:uid="{00000000-0005-0000-0000-0000BF690000}"/>
    <cellStyle name="Input 9 3 4 2" xfId="30834" xr:uid="{00000000-0005-0000-0000-0000C0690000}"/>
    <cellStyle name="Input 9 3 4 3" xfId="30835" xr:uid="{00000000-0005-0000-0000-0000C1690000}"/>
    <cellStyle name="Input 9 3 4 4" xfId="30836" xr:uid="{00000000-0005-0000-0000-0000C2690000}"/>
    <cellStyle name="Input 9 3 5" xfId="30837" xr:uid="{00000000-0005-0000-0000-0000C3690000}"/>
    <cellStyle name="Input 9 3 5 2" xfId="30838" xr:uid="{00000000-0005-0000-0000-0000C4690000}"/>
    <cellStyle name="Input 9 3 5 3" xfId="30839" xr:uid="{00000000-0005-0000-0000-0000C5690000}"/>
    <cellStyle name="Input 9 3 5 4" xfId="30840" xr:uid="{00000000-0005-0000-0000-0000C6690000}"/>
    <cellStyle name="Input 9 3 6" xfId="30841" xr:uid="{00000000-0005-0000-0000-0000C7690000}"/>
    <cellStyle name="Input 9 3 6 2" xfId="30842" xr:uid="{00000000-0005-0000-0000-0000C8690000}"/>
    <cellStyle name="Input 9 3 6 3" xfId="30843" xr:uid="{00000000-0005-0000-0000-0000C9690000}"/>
    <cellStyle name="Input 9 3 7" xfId="30844" xr:uid="{00000000-0005-0000-0000-0000CA690000}"/>
    <cellStyle name="Input 9 3 7 2" xfId="30845" xr:uid="{00000000-0005-0000-0000-0000CB690000}"/>
    <cellStyle name="Input 9 3 7 3" xfId="30846" xr:uid="{00000000-0005-0000-0000-0000CC690000}"/>
    <cellStyle name="Input 9 3 8" xfId="30847" xr:uid="{00000000-0005-0000-0000-0000CD690000}"/>
    <cellStyle name="Input 9 3 9" xfId="30848" xr:uid="{00000000-0005-0000-0000-0000CE690000}"/>
    <cellStyle name="Input 9 4" xfId="30849" xr:uid="{00000000-0005-0000-0000-0000CF690000}"/>
    <cellStyle name="Input 9 4 10" xfId="30850" xr:uid="{00000000-0005-0000-0000-0000D0690000}"/>
    <cellStyle name="Input 9 4 11" xfId="30851" xr:uid="{00000000-0005-0000-0000-0000D1690000}"/>
    <cellStyle name="Input 9 4 2" xfId="30852" xr:uid="{00000000-0005-0000-0000-0000D2690000}"/>
    <cellStyle name="Input 9 4 2 2" xfId="30853" xr:uid="{00000000-0005-0000-0000-0000D3690000}"/>
    <cellStyle name="Input 9 4 2 3" xfId="30854" xr:uid="{00000000-0005-0000-0000-0000D4690000}"/>
    <cellStyle name="Input 9 4 2 4" xfId="30855" xr:uid="{00000000-0005-0000-0000-0000D5690000}"/>
    <cellStyle name="Input 9 4 3" xfId="30856" xr:uid="{00000000-0005-0000-0000-0000D6690000}"/>
    <cellStyle name="Input 9 4 3 2" xfId="30857" xr:uid="{00000000-0005-0000-0000-0000D7690000}"/>
    <cellStyle name="Input 9 4 3 3" xfId="30858" xr:uid="{00000000-0005-0000-0000-0000D8690000}"/>
    <cellStyle name="Input 9 4 3 4" xfId="30859" xr:uid="{00000000-0005-0000-0000-0000D9690000}"/>
    <cellStyle name="Input 9 4 4" xfId="30860" xr:uid="{00000000-0005-0000-0000-0000DA690000}"/>
    <cellStyle name="Input 9 4 4 2" xfId="30861" xr:uid="{00000000-0005-0000-0000-0000DB690000}"/>
    <cellStyle name="Input 9 4 4 3" xfId="30862" xr:uid="{00000000-0005-0000-0000-0000DC690000}"/>
    <cellStyle name="Input 9 4 4 4" xfId="30863" xr:uid="{00000000-0005-0000-0000-0000DD690000}"/>
    <cellStyle name="Input 9 4 5" xfId="30864" xr:uid="{00000000-0005-0000-0000-0000DE690000}"/>
    <cellStyle name="Input 9 4 5 2" xfId="30865" xr:uid="{00000000-0005-0000-0000-0000DF690000}"/>
    <cellStyle name="Input 9 4 5 3" xfId="30866" xr:uid="{00000000-0005-0000-0000-0000E0690000}"/>
    <cellStyle name="Input 9 4 6" xfId="30867" xr:uid="{00000000-0005-0000-0000-0000E1690000}"/>
    <cellStyle name="Input 9 4 6 2" xfId="30868" xr:uid="{00000000-0005-0000-0000-0000E2690000}"/>
    <cellStyle name="Input 9 4 6 3" xfId="30869" xr:uid="{00000000-0005-0000-0000-0000E3690000}"/>
    <cellStyle name="Input 9 4 7" xfId="30870" xr:uid="{00000000-0005-0000-0000-0000E4690000}"/>
    <cellStyle name="Input 9 4 7 2" xfId="30871" xr:uid="{00000000-0005-0000-0000-0000E5690000}"/>
    <cellStyle name="Input 9 4 7 3" xfId="30872" xr:uid="{00000000-0005-0000-0000-0000E6690000}"/>
    <cellStyle name="Input 9 4 8" xfId="30873" xr:uid="{00000000-0005-0000-0000-0000E7690000}"/>
    <cellStyle name="Input 9 4 8 2" xfId="30874" xr:uid="{00000000-0005-0000-0000-0000E8690000}"/>
    <cellStyle name="Input 9 4 8 3" xfId="30875" xr:uid="{00000000-0005-0000-0000-0000E9690000}"/>
    <cellStyle name="Input 9 4 9" xfId="30876" xr:uid="{00000000-0005-0000-0000-0000EA690000}"/>
    <cellStyle name="Input 9 5" xfId="30877" xr:uid="{00000000-0005-0000-0000-0000EB690000}"/>
    <cellStyle name="Input 9 5 2" xfId="30878" xr:uid="{00000000-0005-0000-0000-0000EC690000}"/>
    <cellStyle name="Input 9 5 2 2" xfId="30879" xr:uid="{00000000-0005-0000-0000-0000ED690000}"/>
    <cellStyle name="Input 9 5 2 3" xfId="30880" xr:uid="{00000000-0005-0000-0000-0000EE690000}"/>
    <cellStyle name="Input 9 5 3" xfId="30881" xr:uid="{00000000-0005-0000-0000-0000EF690000}"/>
    <cellStyle name="Input 9 5 3 2" xfId="30882" xr:uid="{00000000-0005-0000-0000-0000F0690000}"/>
    <cellStyle name="Input 9 5 3 3" xfId="30883" xr:uid="{00000000-0005-0000-0000-0000F1690000}"/>
    <cellStyle name="Input 9 5 4" xfId="30884" xr:uid="{00000000-0005-0000-0000-0000F2690000}"/>
    <cellStyle name="Input 9 5 4 2" xfId="30885" xr:uid="{00000000-0005-0000-0000-0000F3690000}"/>
    <cellStyle name="Input 9 5 4 3" xfId="30886" xr:uid="{00000000-0005-0000-0000-0000F4690000}"/>
    <cellStyle name="Input 9 5 5" xfId="30887" xr:uid="{00000000-0005-0000-0000-0000F5690000}"/>
    <cellStyle name="Input 9 5 5 2" xfId="30888" xr:uid="{00000000-0005-0000-0000-0000F6690000}"/>
    <cellStyle name="Input 9 5 5 3" xfId="30889" xr:uid="{00000000-0005-0000-0000-0000F7690000}"/>
    <cellStyle name="Input 9 5 6" xfId="30890" xr:uid="{00000000-0005-0000-0000-0000F8690000}"/>
    <cellStyle name="Input 9 5 7" xfId="30891" xr:uid="{00000000-0005-0000-0000-0000F9690000}"/>
    <cellStyle name="Input 9 5 8" xfId="30892" xr:uid="{00000000-0005-0000-0000-0000FA690000}"/>
    <cellStyle name="Input 9 6" xfId="30893" xr:uid="{00000000-0005-0000-0000-0000FB690000}"/>
    <cellStyle name="Input 9 6 2" xfId="30894" xr:uid="{00000000-0005-0000-0000-0000FC690000}"/>
    <cellStyle name="Input 9 6 3" xfId="30895" xr:uid="{00000000-0005-0000-0000-0000FD690000}"/>
    <cellStyle name="Input 9 6 4" xfId="30896" xr:uid="{00000000-0005-0000-0000-0000FE690000}"/>
    <cellStyle name="Input 9 7" xfId="30897" xr:uid="{00000000-0005-0000-0000-0000FF690000}"/>
    <cellStyle name="Input 9 7 2" xfId="30898" xr:uid="{00000000-0005-0000-0000-0000006A0000}"/>
    <cellStyle name="Input 9 7 3" xfId="30899" xr:uid="{00000000-0005-0000-0000-0000016A0000}"/>
    <cellStyle name="Input 9 8" xfId="30900" xr:uid="{00000000-0005-0000-0000-0000026A0000}"/>
    <cellStyle name="Input 9 8 2" xfId="30901" xr:uid="{00000000-0005-0000-0000-0000036A0000}"/>
    <cellStyle name="Input 9 8 3" xfId="30902" xr:uid="{00000000-0005-0000-0000-0000046A0000}"/>
    <cellStyle name="Input 9 9" xfId="30903" xr:uid="{00000000-0005-0000-0000-0000056A0000}"/>
    <cellStyle name="InputBlueFont" xfId="30904" xr:uid="{00000000-0005-0000-0000-0000066A0000}"/>
    <cellStyle name="InputNegative" xfId="30905" xr:uid="{00000000-0005-0000-0000-0000076A0000}"/>
    <cellStyle name="Integer" xfId="30906" xr:uid="{00000000-0005-0000-0000-0000086A0000}"/>
    <cellStyle name="left" xfId="3532" xr:uid="{00000000-0005-0000-0000-0000096A0000}"/>
    <cellStyle name="Left:" xfId="3533" xr:uid="{00000000-0005-0000-0000-00000A6A0000}"/>
    <cellStyle name="Left: 10" xfId="3534" xr:uid="{00000000-0005-0000-0000-00000B6A0000}"/>
    <cellStyle name="Left: 2" xfId="3535" xr:uid="{00000000-0005-0000-0000-00000C6A0000}"/>
    <cellStyle name="Left: 3" xfId="3536" xr:uid="{00000000-0005-0000-0000-00000D6A0000}"/>
    <cellStyle name="Left: 4" xfId="3537" xr:uid="{00000000-0005-0000-0000-00000E6A0000}"/>
    <cellStyle name="Left: 5" xfId="3538" xr:uid="{00000000-0005-0000-0000-00000F6A0000}"/>
    <cellStyle name="Left: 6" xfId="3539" xr:uid="{00000000-0005-0000-0000-0000106A0000}"/>
    <cellStyle name="Left: 7" xfId="3540" xr:uid="{00000000-0005-0000-0000-0000116A0000}"/>
    <cellStyle name="Left: 8" xfId="3541" xr:uid="{00000000-0005-0000-0000-0000126A0000}"/>
    <cellStyle name="Left: 9" xfId="3542" xr:uid="{00000000-0005-0000-0000-0000136A0000}"/>
    <cellStyle name="Lines" xfId="3543" xr:uid="{00000000-0005-0000-0000-0000146A0000}"/>
    <cellStyle name="Lines 2" xfId="3544" xr:uid="{00000000-0005-0000-0000-0000156A0000}"/>
    <cellStyle name="Lines 2 2" xfId="3545" xr:uid="{00000000-0005-0000-0000-0000166A0000}"/>
    <cellStyle name="Lines 2 2 2" xfId="30907" xr:uid="{00000000-0005-0000-0000-0000176A0000}"/>
    <cellStyle name="Lines 2 3" xfId="30908" xr:uid="{00000000-0005-0000-0000-0000186A0000}"/>
    <cellStyle name="Lines 2 3 2" xfId="30909" xr:uid="{00000000-0005-0000-0000-0000196A0000}"/>
    <cellStyle name="Lines 2 3 3" xfId="30910" xr:uid="{00000000-0005-0000-0000-00001A6A0000}"/>
    <cellStyle name="Lines 3" xfId="3546" xr:uid="{00000000-0005-0000-0000-00001B6A0000}"/>
    <cellStyle name="Lines 3 2" xfId="30911" xr:uid="{00000000-0005-0000-0000-00001C6A0000}"/>
    <cellStyle name="Lines 3 2 2" xfId="30912" xr:uid="{00000000-0005-0000-0000-00001D6A0000}"/>
    <cellStyle name="Lines 3 3" xfId="30913" xr:uid="{00000000-0005-0000-0000-00001E6A0000}"/>
    <cellStyle name="Lines 4" xfId="3547" xr:uid="{00000000-0005-0000-0000-00001F6A0000}"/>
    <cellStyle name="Lines 4 2" xfId="30914" xr:uid="{00000000-0005-0000-0000-0000206A0000}"/>
    <cellStyle name="Lines 5" xfId="3548" xr:uid="{00000000-0005-0000-0000-0000216A0000}"/>
    <cellStyle name="Lines 5 2" xfId="30915" xr:uid="{00000000-0005-0000-0000-0000226A0000}"/>
    <cellStyle name="Lines 6" xfId="3549" xr:uid="{00000000-0005-0000-0000-0000236A0000}"/>
    <cellStyle name="Lines 6 2" xfId="30916" xr:uid="{00000000-0005-0000-0000-0000246A0000}"/>
    <cellStyle name="Lines 7" xfId="30917" xr:uid="{00000000-0005-0000-0000-0000256A0000}"/>
    <cellStyle name="Lines_Final New way Fas 143 entry March 2012 mail" xfId="3550" xr:uid="{00000000-0005-0000-0000-0000266A0000}"/>
    <cellStyle name="Link Currency (0)" xfId="30918" xr:uid="{00000000-0005-0000-0000-0000276A0000}"/>
    <cellStyle name="Link Currency (2)" xfId="30919" xr:uid="{00000000-0005-0000-0000-0000286A0000}"/>
    <cellStyle name="Link Units (0)" xfId="30920" xr:uid="{00000000-0005-0000-0000-0000296A0000}"/>
    <cellStyle name="Link Units (1)" xfId="30921" xr:uid="{00000000-0005-0000-0000-00002A6A0000}"/>
    <cellStyle name="Link Units (2)" xfId="30922" xr:uid="{00000000-0005-0000-0000-00002B6A0000}"/>
    <cellStyle name="Linked Cell 10" xfId="3551" xr:uid="{00000000-0005-0000-0000-00002C6A0000}"/>
    <cellStyle name="Linked Cell 10 2" xfId="3552" xr:uid="{00000000-0005-0000-0000-00002D6A0000}"/>
    <cellStyle name="Linked Cell 10 2 2" xfId="30923" xr:uid="{00000000-0005-0000-0000-00002E6A0000}"/>
    <cellStyle name="Linked Cell 10 2 2 2" xfId="30924" xr:uid="{00000000-0005-0000-0000-00002F6A0000}"/>
    <cellStyle name="Linked Cell 10 2 2 3" xfId="30925" xr:uid="{00000000-0005-0000-0000-0000306A0000}"/>
    <cellStyle name="Linked Cell 10 3" xfId="30926" xr:uid="{00000000-0005-0000-0000-0000316A0000}"/>
    <cellStyle name="Linked Cell 10 3 2" xfId="30927" xr:uid="{00000000-0005-0000-0000-0000326A0000}"/>
    <cellStyle name="Linked Cell 10 4" xfId="30928" xr:uid="{00000000-0005-0000-0000-0000336A0000}"/>
    <cellStyle name="Linked Cell 11" xfId="3553" xr:uid="{00000000-0005-0000-0000-0000346A0000}"/>
    <cellStyle name="Linked Cell 11 2" xfId="30929" xr:uid="{00000000-0005-0000-0000-0000356A0000}"/>
    <cellStyle name="Linked Cell 11 3" xfId="30930" xr:uid="{00000000-0005-0000-0000-0000366A0000}"/>
    <cellStyle name="Linked Cell 12" xfId="30931" xr:uid="{00000000-0005-0000-0000-0000376A0000}"/>
    <cellStyle name="Linked Cell 12 2" xfId="30932" xr:uid="{00000000-0005-0000-0000-0000386A0000}"/>
    <cellStyle name="Linked Cell 12 2 2" xfId="30933" xr:uid="{00000000-0005-0000-0000-0000396A0000}"/>
    <cellStyle name="Linked Cell 12 3" xfId="30934" xr:uid="{00000000-0005-0000-0000-00003A6A0000}"/>
    <cellStyle name="Linked Cell 13" xfId="30935" xr:uid="{00000000-0005-0000-0000-00003B6A0000}"/>
    <cellStyle name="Linked Cell 13 2" xfId="30936" xr:uid="{00000000-0005-0000-0000-00003C6A0000}"/>
    <cellStyle name="Linked Cell 2" xfId="3554" xr:uid="{00000000-0005-0000-0000-00003D6A0000}"/>
    <cellStyle name="Linked Cell 2 2" xfId="3555" xr:uid="{00000000-0005-0000-0000-00003E6A0000}"/>
    <cellStyle name="Linked Cell 2 2 2" xfId="30937" xr:uid="{00000000-0005-0000-0000-00003F6A0000}"/>
    <cellStyle name="Linked Cell 2 2 3" xfId="30938" xr:uid="{00000000-0005-0000-0000-0000406A0000}"/>
    <cellStyle name="Linked Cell 2 3" xfId="3556" xr:uid="{00000000-0005-0000-0000-0000416A0000}"/>
    <cellStyle name="Linked Cell 2 3 2" xfId="30939" xr:uid="{00000000-0005-0000-0000-0000426A0000}"/>
    <cellStyle name="Linked Cell 2 3 2 2" xfId="30940" xr:uid="{00000000-0005-0000-0000-0000436A0000}"/>
    <cellStyle name="Linked Cell 2 3 3" xfId="30941" xr:uid="{00000000-0005-0000-0000-0000446A0000}"/>
    <cellStyle name="Linked Cell 2 4" xfId="30942" xr:uid="{00000000-0005-0000-0000-0000456A0000}"/>
    <cellStyle name="Linked Cell 2 4 2" xfId="30943" xr:uid="{00000000-0005-0000-0000-0000466A0000}"/>
    <cellStyle name="Linked Cell 2 5" xfId="30944" xr:uid="{00000000-0005-0000-0000-0000476A0000}"/>
    <cellStyle name="Linked Cell 2 6" xfId="30945" xr:uid="{00000000-0005-0000-0000-0000486A0000}"/>
    <cellStyle name="Linked Cell 2_FERC versus US GAAP differences - GSE MECO and Nantucket" xfId="3557" xr:uid="{00000000-0005-0000-0000-0000496A0000}"/>
    <cellStyle name="Linked Cell 3" xfId="3558" xr:uid="{00000000-0005-0000-0000-00004A6A0000}"/>
    <cellStyle name="Linked Cell 3 2" xfId="3559" xr:uid="{00000000-0005-0000-0000-00004B6A0000}"/>
    <cellStyle name="Linked Cell 3 2 2" xfId="30946" xr:uid="{00000000-0005-0000-0000-00004C6A0000}"/>
    <cellStyle name="Linked Cell 3 2 2 2" xfId="30947" xr:uid="{00000000-0005-0000-0000-00004D6A0000}"/>
    <cellStyle name="Linked Cell 3 2 2 3" xfId="30948" xr:uid="{00000000-0005-0000-0000-00004E6A0000}"/>
    <cellStyle name="Linked Cell 3 3" xfId="30949" xr:uid="{00000000-0005-0000-0000-00004F6A0000}"/>
    <cellStyle name="Linked Cell 3 3 2" xfId="30950" xr:uid="{00000000-0005-0000-0000-0000506A0000}"/>
    <cellStyle name="Linked Cell 3 4" xfId="30951" xr:uid="{00000000-0005-0000-0000-0000516A0000}"/>
    <cellStyle name="Linked Cell 4" xfId="3560" xr:uid="{00000000-0005-0000-0000-0000526A0000}"/>
    <cellStyle name="Linked Cell 4 2" xfId="3561" xr:uid="{00000000-0005-0000-0000-0000536A0000}"/>
    <cellStyle name="Linked Cell 4 2 2" xfId="30952" xr:uid="{00000000-0005-0000-0000-0000546A0000}"/>
    <cellStyle name="Linked Cell 4 2 2 2" xfId="30953" xr:uid="{00000000-0005-0000-0000-0000556A0000}"/>
    <cellStyle name="Linked Cell 4 2 2 3" xfId="30954" xr:uid="{00000000-0005-0000-0000-0000566A0000}"/>
    <cellStyle name="Linked Cell 4 3" xfId="30955" xr:uid="{00000000-0005-0000-0000-0000576A0000}"/>
    <cellStyle name="Linked Cell 4 3 2" xfId="30956" xr:uid="{00000000-0005-0000-0000-0000586A0000}"/>
    <cellStyle name="Linked Cell 4 4" xfId="30957" xr:uid="{00000000-0005-0000-0000-0000596A0000}"/>
    <cellStyle name="Linked Cell 5" xfId="3562" xr:uid="{00000000-0005-0000-0000-00005A6A0000}"/>
    <cellStyle name="Linked Cell 5 2" xfId="3563" xr:uid="{00000000-0005-0000-0000-00005B6A0000}"/>
    <cellStyle name="Linked Cell 5 2 2" xfId="30958" xr:uid="{00000000-0005-0000-0000-00005C6A0000}"/>
    <cellStyle name="Linked Cell 5 2 2 2" xfId="30959" xr:uid="{00000000-0005-0000-0000-00005D6A0000}"/>
    <cellStyle name="Linked Cell 5 2 2 3" xfId="30960" xr:uid="{00000000-0005-0000-0000-00005E6A0000}"/>
    <cellStyle name="Linked Cell 5 3" xfId="30961" xr:uid="{00000000-0005-0000-0000-00005F6A0000}"/>
    <cellStyle name="Linked Cell 5 3 2" xfId="30962" xr:uid="{00000000-0005-0000-0000-0000606A0000}"/>
    <cellStyle name="Linked Cell 5 4" xfId="30963" xr:uid="{00000000-0005-0000-0000-0000616A0000}"/>
    <cellStyle name="Linked Cell 6" xfId="3564" xr:uid="{00000000-0005-0000-0000-0000626A0000}"/>
    <cellStyle name="Linked Cell 6 2" xfId="3565" xr:uid="{00000000-0005-0000-0000-0000636A0000}"/>
    <cellStyle name="Linked Cell 6 2 2" xfId="30964" xr:uid="{00000000-0005-0000-0000-0000646A0000}"/>
    <cellStyle name="Linked Cell 6 2 2 2" xfId="30965" xr:uid="{00000000-0005-0000-0000-0000656A0000}"/>
    <cellStyle name="Linked Cell 6 2 2 3" xfId="30966" xr:uid="{00000000-0005-0000-0000-0000666A0000}"/>
    <cellStyle name="Linked Cell 6 3" xfId="30967" xr:uid="{00000000-0005-0000-0000-0000676A0000}"/>
    <cellStyle name="Linked Cell 6 3 2" xfId="30968" xr:uid="{00000000-0005-0000-0000-0000686A0000}"/>
    <cellStyle name="Linked Cell 6 4" xfId="30969" xr:uid="{00000000-0005-0000-0000-0000696A0000}"/>
    <cellStyle name="Linked Cell 7" xfId="3566" xr:uid="{00000000-0005-0000-0000-00006A6A0000}"/>
    <cellStyle name="Linked Cell 7 2" xfId="3567" xr:uid="{00000000-0005-0000-0000-00006B6A0000}"/>
    <cellStyle name="Linked Cell 7 2 2" xfId="30970" xr:uid="{00000000-0005-0000-0000-00006C6A0000}"/>
    <cellStyle name="Linked Cell 7 2 2 2" xfId="30971" xr:uid="{00000000-0005-0000-0000-00006D6A0000}"/>
    <cellStyle name="Linked Cell 7 2 2 3" xfId="30972" xr:uid="{00000000-0005-0000-0000-00006E6A0000}"/>
    <cellStyle name="Linked Cell 7 3" xfId="30973" xr:uid="{00000000-0005-0000-0000-00006F6A0000}"/>
    <cellStyle name="Linked Cell 7 3 2" xfId="30974" xr:uid="{00000000-0005-0000-0000-0000706A0000}"/>
    <cellStyle name="Linked Cell 7 4" xfId="30975" xr:uid="{00000000-0005-0000-0000-0000716A0000}"/>
    <cellStyle name="Linked Cell 8" xfId="3568" xr:uid="{00000000-0005-0000-0000-0000726A0000}"/>
    <cellStyle name="Linked Cell 8 2" xfId="3569" xr:uid="{00000000-0005-0000-0000-0000736A0000}"/>
    <cellStyle name="Linked Cell 8 2 2" xfId="30976" xr:uid="{00000000-0005-0000-0000-0000746A0000}"/>
    <cellStyle name="Linked Cell 8 2 2 2" xfId="30977" xr:uid="{00000000-0005-0000-0000-0000756A0000}"/>
    <cellStyle name="Linked Cell 8 2 2 3" xfId="30978" xr:uid="{00000000-0005-0000-0000-0000766A0000}"/>
    <cellStyle name="Linked Cell 8 3" xfId="30979" xr:uid="{00000000-0005-0000-0000-0000776A0000}"/>
    <cellStyle name="Linked Cell 8 3 2" xfId="30980" xr:uid="{00000000-0005-0000-0000-0000786A0000}"/>
    <cellStyle name="Linked Cell 8 4" xfId="30981" xr:uid="{00000000-0005-0000-0000-0000796A0000}"/>
    <cellStyle name="Linked Cell 9" xfId="3570" xr:uid="{00000000-0005-0000-0000-00007A6A0000}"/>
    <cellStyle name="Linked Cell 9 2" xfId="3571" xr:uid="{00000000-0005-0000-0000-00007B6A0000}"/>
    <cellStyle name="Linked Cell 9 2 2" xfId="30982" xr:uid="{00000000-0005-0000-0000-00007C6A0000}"/>
    <cellStyle name="Linked Cell 9 2 2 2" xfId="30983" xr:uid="{00000000-0005-0000-0000-00007D6A0000}"/>
    <cellStyle name="Linked Cell 9 2 2 3" xfId="30984" xr:uid="{00000000-0005-0000-0000-00007E6A0000}"/>
    <cellStyle name="Linked Cell 9 3" xfId="30985" xr:uid="{00000000-0005-0000-0000-00007F6A0000}"/>
    <cellStyle name="Linked Cell 9 3 2" xfId="30986" xr:uid="{00000000-0005-0000-0000-0000806A0000}"/>
    <cellStyle name="Linked Cell 9 4" xfId="30987" xr:uid="{00000000-0005-0000-0000-0000816A0000}"/>
    <cellStyle name="M2" xfId="3572" xr:uid="{00000000-0005-0000-0000-0000826A0000}"/>
    <cellStyle name="M2 10" xfId="3573" xr:uid="{00000000-0005-0000-0000-0000836A0000}"/>
    <cellStyle name="M2 2" xfId="3574" xr:uid="{00000000-0005-0000-0000-0000846A0000}"/>
    <cellStyle name="M2 3" xfId="3575" xr:uid="{00000000-0005-0000-0000-0000856A0000}"/>
    <cellStyle name="M2 4" xfId="3576" xr:uid="{00000000-0005-0000-0000-0000866A0000}"/>
    <cellStyle name="M2 5" xfId="3577" xr:uid="{00000000-0005-0000-0000-0000876A0000}"/>
    <cellStyle name="M2 6" xfId="3578" xr:uid="{00000000-0005-0000-0000-0000886A0000}"/>
    <cellStyle name="M2 7" xfId="3579" xr:uid="{00000000-0005-0000-0000-0000896A0000}"/>
    <cellStyle name="M2 8" xfId="3580" xr:uid="{00000000-0005-0000-0000-00008A6A0000}"/>
    <cellStyle name="M2 9" xfId="3581" xr:uid="{00000000-0005-0000-0000-00008B6A0000}"/>
    <cellStyle name="M3" xfId="3582" xr:uid="{00000000-0005-0000-0000-00008C6A0000}"/>
    <cellStyle name="M3 10" xfId="3583" xr:uid="{00000000-0005-0000-0000-00008D6A0000}"/>
    <cellStyle name="M3 2" xfId="3584" xr:uid="{00000000-0005-0000-0000-00008E6A0000}"/>
    <cellStyle name="M3 3" xfId="3585" xr:uid="{00000000-0005-0000-0000-00008F6A0000}"/>
    <cellStyle name="M3 4" xfId="3586" xr:uid="{00000000-0005-0000-0000-0000906A0000}"/>
    <cellStyle name="M3 5" xfId="3587" xr:uid="{00000000-0005-0000-0000-0000916A0000}"/>
    <cellStyle name="M3 6" xfId="3588" xr:uid="{00000000-0005-0000-0000-0000926A0000}"/>
    <cellStyle name="M3 7" xfId="3589" xr:uid="{00000000-0005-0000-0000-0000936A0000}"/>
    <cellStyle name="M3 8" xfId="3590" xr:uid="{00000000-0005-0000-0000-0000946A0000}"/>
    <cellStyle name="M3 9" xfId="3591" xr:uid="{00000000-0005-0000-0000-0000956A0000}"/>
    <cellStyle name="MACRO" xfId="30988" xr:uid="{00000000-0005-0000-0000-0000966A0000}"/>
    <cellStyle name="MacroHeader" xfId="3592" xr:uid="{00000000-0005-0000-0000-0000976A0000}"/>
    <cellStyle name="MacroHeader 2" xfId="3593" xr:uid="{00000000-0005-0000-0000-0000986A0000}"/>
    <cellStyle name="MacroHeader 2 2" xfId="30989" xr:uid="{00000000-0005-0000-0000-0000996A0000}"/>
    <cellStyle name="MacroHeader 2 2 2" xfId="30990" xr:uid="{00000000-0005-0000-0000-00009A6A0000}"/>
    <cellStyle name="MacroHeader 2 2 3" xfId="30991" xr:uid="{00000000-0005-0000-0000-00009B6A0000}"/>
    <cellStyle name="MacroHeader 3" xfId="30992" xr:uid="{00000000-0005-0000-0000-00009C6A0000}"/>
    <cellStyle name="MacroHeader 3 2" xfId="30993" xr:uid="{00000000-0005-0000-0000-00009D6A0000}"/>
    <cellStyle name="MacroHeader 4" xfId="30994" xr:uid="{00000000-0005-0000-0000-00009E6A0000}"/>
    <cellStyle name="MacroHeader_Journal 1" xfId="30995" xr:uid="{00000000-0005-0000-0000-00009F6A0000}"/>
    <cellStyle name="Main Title" xfId="3594" xr:uid="{00000000-0005-0000-0000-0000A06A0000}"/>
    <cellStyle name="Main Title 2" xfId="3595" xr:uid="{00000000-0005-0000-0000-0000A16A0000}"/>
    <cellStyle name="Main Title 2 2" xfId="30996" xr:uid="{00000000-0005-0000-0000-0000A26A0000}"/>
    <cellStyle name="Main Title 2 2 2" xfId="30997" xr:uid="{00000000-0005-0000-0000-0000A36A0000}"/>
    <cellStyle name="Main Title 2 2 3" xfId="30998" xr:uid="{00000000-0005-0000-0000-0000A46A0000}"/>
    <cellStyle name="Main Title 3" xfId="30999" xr:uid="{00000000-0005-0000-0000-0000A56A0000}"/>
    <cellStyle name="Main Title 3 2" xfId="31000" xr:uid="{00000000-0005-0000-0000-0000A66A0000}"/>
    <cellStyle name="Main Title 4" xfId="31001" xr:uid="{00000000-0005-0000-0000-0000A76A0000}"/>
    <cellStyle name="Main Title_Journal 1" xfId="31002" xr:uid="{00000000-0005-0000-0000-0000A86A0000}"/>
    <cellStyle name="MAN06" xfId="3596" xr:uid="{00000000-0005-0000-0000-0000A96A0000}"/>
    <cellStyle name="Milliers [0]_laroux" xfId="3597" xr:uid="{00000000-0005-0000-0000-0000AA6A0000}"/>
    <cellStyle name="Milliers_laroux" xfId="3598" xr:uid="{00000000-0005-0000-0000-0000AB6A0000}"/>
    <cellStyle name="million" xfId="3599" xr:uid="{00000000-0005-0000-0000-0000AC6A0000}"/>
    <cellStyle name="Model" xfId="31003" xr:uid="{00000000-0005-0000-0000-0000AD6A0000}"/>
    <cellStyle name="Monétaire [0]_laroux" xfId="3600" xr:uid="{00000000-0005-0000-0000-0000AE6A0000}"/>
    <cellStyle name="Monétaire_laroux" xfId="3601" xr:uid="{00000000-0005-0000-0000-0000AF6A0000}"/>
    <cellStyle name="mult" xfId="31004" xr:uid="{00000000-0005-0000-0000-0000B06A0000}"/>
    <cellStyle name="Multiple" xfId="31005" xr:uid="{00000000-0005-0000-0000-0000B16A0000}"/>
    <cellStyle name="MultipleBelow" xfId="31006" xr:uid="{00000000-0005-0000-0000-0000B26A0000}"/>
    <cellStyle name="Neutral 10" xfId="3602" xr:uid="{00000000-0005-0000-0000-0000B36A0000}"/>
    <cellStyle name="Neutral 10 2" xfId="3603" xr:uid="{00000000-0005-0000-0000-0000B46A0000}"/>
    <cellStyle name="Neutral 10 2 2" xfId="31007" xr:uid="{00000000-0005-0000-0000-0000B56A0000}"/>
    <cellStyle name="Neutral 10 2 2 2" xfId="31008" xr:uid="{00000000-0005-0000-0000-0000B66A0000}"/>
    <cellStyle name="Neutral 10 2 2 3" xfId="31009" xr:uid="{00000000-0005-0000-0000-0000B76A0000}"/>
    <cellStyle name="Neutral 10 3" xfId="31010" xr:uid="{00000000-0005-0000-0000-0000B86A0000}"/>
    <cellStyle name="Neutral 10 3 2" xfId="31011" xr:uid="{00000000-0005-0000-0000-0000B96A0000}"/>
    <cellStyle name="Neutral 10 4" xfId="31012" xr:uid="{00000000-0005-0000-0000-0000BA6A0000}"/>
    <cellStyle name="Neutral 11" xfId="3604" xr:uid="{00000000-0005-0000-0000-0000BB6A0000}"/>
    <cellStyle name="Neutral 11 2" xfId="31013" xr:uid="{00000000-0005-0000-0000-0000BC6A0000}"/>
    <cellStyle name="Neutral 11 3" xfId="31014" xr:uid="{00000000-0005-0000-0000-0000BD6A0000}"/>
    <cellStyle name="Neutral 12" xfId="31015" xr:uid="{00000000-0005-0000-0000-0000BE6A0000}"/>
    <cellStyle name="Neutral 12 2" xfId="31016" xr:uid="{00000000-0005-0000-0000-0000BF6A0000}"/>
    <cellStyle name="Neutral 12 2 2" xfId="31017" xr:uid="{00000000-0005-0000-0000-0000C06A0000}"/>
    <cellStyle name="Neutral 12 3" xfId="31018" xr:uid="{00000000-0005-0000-0000-0000C16A0000}"/>
    <cellStyle name="Neutral 13" xfId="31019" xr:uid="{00000000-0005-0000-0000-0000C26A0000}"/>
    <cellStyle name="Neutral 13 2" xfId="31020" xr:uid="{00000000-0005-0000-0000-0000C36A0000}"/>
    <cellStyle name="Neutral 2" xfId="3605" xr:uid="{00000000-0005-0000-0000-0000C46A0000}"/>
    <cellStyle name="Neutral 2 2" xfId="3606" xr:uid="{00000000-0005-0000-0000-0000C56A0000}"/>
    <cellStyle name="Neutral 2 2 2" xfId="31021" xr:uid="{00000000-0005-0000-0000-0000C66A0000}"/>
    <cellStyle name="Neutral 2 2 3" xfId="31022" xr:uid="{00000000-0005-0000-0000-0000C76A0000}"/>
    <cellStyle name="Neutral 2 3" xfId="3607" xr:uid="{00000000-0005-0000-0000-0000C86A0000}"/>
    <cellStyle name="Neutral 2 3 2" xfId="31023" xr:uid="{00000000-0005-0000-0000-0000C96A0000}"/>
    <cellStyle name="Neutral 2 3 2 2" xfId="31024" xr:uid="{00000000-0005-0000-0000-0000CA6A0000}"/>
    <cellStyle name="Neutral 2 3 3" xfId="31025" xr:uid="{00000000-0005-0000-0000-0000CB6A0000}"/>
    <cellStyle name="Neutral 2 4" xfId="31026" xr:uid="{00000000-0005-0000-0000-0000CC6A0000}"/>
    <cellStyle name="Neutral 2 4 2" xfId="31027" xr:uid="{00000000-0005-0000-0000-0000CD6A0000}"/>
    <cellStyle name="Neutral 2 5" xfId="31028" xr:uid="{00000000-0005-0000-0000-0000CE6A0000}"/>
    <cellStyle name="Neutral 2 6" xfId="31029" xr:uid="{00000000-0005-0000-0000-0000CF6A0000}"/>
    <cellStyle name="Neutral 3" xfId="3608" xr:uid="{00000000-0005-0000-0000-0000D06A0000}"/>
    <cellStyle name="Neutral 3 2" xfId="3609" xr:uid="{00000000-0005-0000-0000-0000D16A0000}"/>
    <cellStyle name="Neutral 3 2 2" xfId="31030" xr:uid="{00000000-0005-0000-0000-0000D26A0000}"/>
    <cellStyle name="Neutral 3 2 2 2" xfId="31031" xr:uid="{00000000-0005-0000-0000-0000D36A0000}"/>
    <cellStyle name="Neutral 3 2 2 3" xfId="31032" xr:uid="{00000000-0005-0000-0000-0000D46A0000}"/>
    <cellStyle name="Neutral 3 3" xfId="31033" xr:uid="{00000000-0005-0000-0000-0000D56A0000}"/>
    <cellStyle name="Neutral 3 3 2" xfId="31034" xr:uid="{00000000-0005-0000-0000-0000D66A0000}"/>
    <cellStyle name="Neutral 3 4" xfId="31035" xr:uid="{00000000-0005-0000-0000-0000D76A0000}"/>
    <cellStyle name="Neutral 4" xfId="3610" xr:uid="{00000000-0005-0000-0000-0000D86A0000}"/>
    <cellStyle name="Neutral 4 2" xfId="3611" xr:uid="{00000000-0005-0000-0000-0000D96A0000}"/>
    <cellStyle name="Neutral 4 2 2" xfId="31036" xr:uid="{00000000-0005-0000-0000-0000DA6A0000}"/>
    <cellStyle name="Neutral 4 2 2 2" xfId="31037" xr:uid="{00000000-0005-0000-0000-0000DB6A0000}"/>
    <cellStyle name="Neutral 4 2 2 3" xfId="31038" xr:uid="{00000000-0005-0000-0000-0000DC6A0000}"/>
    <cellStyle name="Neutral 4 3" xfId="31039" xr:uid="{00000000-0005-0000-0000-0000DD6A0000}"/>
    <cellStyle name="Neutral 4 3 2" xfId="31040" xr:uid="{00000000-0005-0000-0000-0000DE6A0000}"/>
    <cellStyle name="Neutral 4 4" xfId="31041" xr:uid="{00000000-0005-0000-0000-0000DF6A0000}"/>
    <cellStyle name="Neutral 5" xfId="3612" xr:uid="{00000000-0005-0000-0000-0000E06A0000}"/>
    <cellStyle name="Neutral 5 2" xfId="3613" xr:uid="{00000000-0005-0000-0000-0000E16A0000}"/>
    <cellStyle name="Neutral 5 2 2" xfId="31042" xr:uid="{00000000-0005-0000-0000-0000E26A0000}"/>
    <cellStyle name="Neutral 5 2 2 2" xfId="31043" xr:uid="{00000000-0005-0000-0000-0000E36A0000}"/>
    <cellStyle name="Neutral 5 2 2 3" xfId="31044" xr:uid="{00000000-0005-0000-0000-0000E46A0000}"/>
    <cellStyle name="Neutral 5 3" xfId="31045" xr:uid="{00000000-0005-0000-0000-0000E56A0000}"/>
    <cellStyle name="Neutral 5 3 2" xfId="31046" xr:uid="{00000000-0005-0000-0000-0000E66A0000}"/>
    <cellStyle name="Neutral 5 4" xfId="31047" xr:uid="{00000000-0005-0000-0000-0000E76A0000}"/>
    <cellStyle name="Neutral 6" xfId="3614" xr:uid="{00000000-0005-0000-0000-0000E86A0000}"/>
    <cellStyle name="Neutral 6 2" xfId="3615" xr:uid="{00000000-0005-0000-0000-0000E96A0000}"/>
    <cellStyle name="Neutral 6 2 2" xfId="31048" xr:uid="{00000000-0005-0000-0000-0000EA6A0000}"/>
    <cellStyle name="Neutral 6 2 2 2" xfId="31049" xr:uid="{00000000-0005-0000-0000-0000EB6A0000}"/>
    <cellStyle name="Neutral 6 2 2 3" xfId="31050" xr:uid="{00000000-0005-0000-0000-0000EC6A0000}"/>
    <cellStyle name="Neutral 6 3" xfId="31051" xr:uid="{00000000-0005-0000-0000-0000ED6A0000}"/>
    <cellStyle name="Neutral 6 3 2" xfId="31052" xr:uid="{00000000-0005-0000-0000-0000EE6A0000}"/>
    <cellStyle name="Neutral 6 4" xfId="31053" xr:uid="{00000000-0005-0000-0000-0000EF6A0000}"/>
    <cellStyle name="Neutral 7" xfId="3616" xr:uid="{00000000-0005-0000-0000-0000F06A0000}"/>
    <cellStyle name="Neutral 7 2" xfId="3617" xr:uid="{00000000-0005-0000-0000-0000F16A0000}"/>
    <cellStyle name="Neutral 7 2 2" xfId="31054" xr:uid="{00000000-0005-0000-0000-0000F26A0000}"/>
    <cellStyle name="Neutral 7 2 2 2" xfId="31055" xr:uid="{00000000-0005-0000-0000-0000F36A0000}"/>
    <cellStyle name="Neutral 7 2 2 3" xfId="31056" xr:uid="{00000000-0005-0000-0000-0000F46A0000}"/>
    <cellStyle name="Neutral 7 3" xfId="31057" xr:uid="{00000000-0005-0000-0000-0000F56A0000}"/>
    <cellStyle name="Neutral 7 3 2" xfId="31058" xr:uid="{00000000-0005-0000-0000-0000F66A0000}"/>
    <cellStyle name="Neutral 7 4" xfId="31059" xr:uid="{00000000-0005-0000-0000-0000F76A0000}"/>
    <cellStyle name="Neutral 8" xfId="3618" xr:uid="{00000000-0005-0000-0000-0000F86A0000}"/>
    <cellStyle name="Neutral 8 2" xfId="3619" xr:uid="{00000000-0005-0000-0000-0000F96A0000}"/>
    <cellStyle name="Neutral 8 2 2" xfId="31060" xr:uid="{00000000-0005-0000-0000-0000FA6A0000}"/>
    <cellStyle name="Neutral 8 2 2 2" xfId="31061" xr:uid="{00000000-0005-0000-0000-0000FB6A0000}"/>
    <cellStyle name="Neutral 8 2 2 3" xfId="31062" xr:uid="{00000000-0005-0000-0000-0000FC6A0000}"/>
    <cellStyle name="Neutral 8 3" xfId="31063" xr:uid="{00000000-0005-0000-0000-0000FD6A0000}"/>
    <cellStyle name="Neutral 8 3 2" xfId="31064" xr:uid="{00000000-0005-0000-0000-0000FE6A0000}"/>
    <cellStyle name="Neutral 8 4" xfId="31065" xr:uid="{00000000-0005-0000-0000-0000FF6A0000}"/>
    <cellStyle name="Neutral 9" xfId="3620" xr:uid="{00000000-0005-0000-0000-0000006B0000}"/>
    <cellStyle name="Neutral 9 2" xfId="3621" xr:uid="{00000000-0005-0000-0000-0000016B0000}"/>
    <cellStyle name="Neutral 9 2 2" xfId="31066" xr:uid="{00000000-0005-0000-0000-0000026B0000}"/>
    <cellStyle name="Neutral 9 2 2 2" xfId="31067" xr:uid="{00000000-0005-0000-0000-0000036B0000}"/>
    <cellStyle name="Neutral 9 2 2 3" xfId="31068" xr:uid="{00000000-0005-0000-0000-0000046B0000}"/>
    <cellStyle name="Neutral 9 3" xfId="31069" xr:uid="{00000000-0005-0000-0000-0000056B0000}"/>
    <cellStyle name="Neutral 9 3 2" xfId="31070" xr:uid="{00000000-0005-0000-0000-0000066B0000}"/>
    <cellStyle name="Neutral 9 4" xfId="31071" xr:uid="{00000000-0005-0000-0000-0000076B0000}"/>
    <cellStyle name="no dec" xfId="31072" xr:uid="{00000000-0005-0000-0000-0000086B0000}"/>
    <cellStyle name="Normal" xfId="0" builtinId="0"/>
    <cellStyle name="Normal - Style1" xfId="3622" xr:uid="{00000000-0005-0000-0000-00000A6B0000}"/>
    <cellStyle name="Normal - Style1 10" xfId="3623" xr:uid="{00000000-0005-0000-0000-00000B6B0000}"/>
    <cellStyle name="Normal - Style1 11" xfId="3624" xr:uid="{00000000-0005-0000-0000-00000C6B0000}"/>
    <cellStyle name="Normal - Style1 12" xfId="3625" xr:uid="{00000000-0005-0000-0000-00000D6B0000}"/>
    <cellStyle name="Normal - Style1 13" xfId="3626" xr:uid="{00000000-0005-0000-0000-00000E6B0000}"/>
    <cellStyle name="Normal - Style1 14" xfId="3627" xr:uid="{00000000-0005-0000-0000-00000F6B0000}"/>
    <cellStyle name="Normal - Style1 15" xfId="3628" xr:uid="{00000000-0005-0000-0000-0000106B0000}"/>
    <cellStyle name="Normal - Style1 16" xfId="3629" xr:uid="{00000000-0005-0000-0000-0000116B0000}"/>
    <cellStyle name="Normal - Style1 17" xfId="3630" xr:uid="{00000000-0005-0000-0000-0000126B0000}"/>
    <cellStyle name="Normal - Style1 18" xfId="3631" xr:uid="{00000000-0005-0000-0000-0000136B0000}"/>
    <cellStyle name="Normal - Style1 18 2" xfId="31073" xr:uid="{00000000-0005-0000-0000-0000146B0000}"/>
    <cellStyle name="Normal - Style1 19" xfId="3632" xr:uid="{00000000-0005-0000-0000-0000156B0000}"/>
    <cellStyle name="Normal - Style1 2" xfId="3633" xr:uid="{00000000-0005-0000-0000-0000166B0000}"/>
    <cellStyle name="Normal - Style1 2 2" xfId="3634" xr:uid="{00000000-0005-0000-0000-0000176B0000}"/>
    <cellStyle name="Normal - Style1 2 3" xfId="31074" xr:uid="{00000000-0005-0000-0000-0000186B0000}"/>
    <cellStyle name="Normal - Style1 20" xfId="3635" xr:uid="{00000000-0005-0000-0000-0000196B0000}"/>
    <cellStyle name="Normal - Style1 20 2" xfId="31075" xr:uid="{00000000-0005-0000-0000-00001A6B0000}"/>
    <cellStyle name="Normal - Style1 20 2 2" xfId="31076" xr:uid="{00000000-0005-0000-0000-00001B6B0000}"/>
    <cellStyle name="Normal - Style1 21" xfId="3636" xr:uid="{00000000-0005-0000-0000-00001C6B0000}"/>
    <cellStyle name="Normal - Style1 21 2" xfId="31077" xr:uid="{00000000-0005-0000-0000-00001D6B0000}"/>
    <cellStyle name="Normal - Style1 21 2 2" xfId="31078" xr:uid="{00000000-0005-0000-0000-00001E6B0000}"/>
    <cellStyle name="Normal - Style1 22" xfId="3637" xr:uid="{00000000-0005-0000-0000-00001F6B0000}"/>
    <cellStyle name="Normal - Style1 22 2" xfId="31079" xr:uid="{00000000-0005-0000-0000-0000206B0000}"/>
    <cellStyle name="Normal - Style1 22 2 2" xfId="31080" xr:uid="{00000000-0005-0000-0000-0000216B0000}"/>
    <cellStyle name="Normal - Style1 23" xfId="3638" xr:uid="{00000000-0005-0000-0000-0000226B0000}"/>
    <cellStyle name="Normal - Style1 24" xfId="3639" xr:uid="{00000000-0005-0000-0000-0000236B0000}"/>
    <cellStyle name="Normal - Style1 25" xfId="31081" xr:uid="{00000000-0005-0000-0000-0000246B0000}"/>
    <cellStyle name="Normal - Style1 25 2" xfId="31082" xr:uid="{00000000-0005-0000-0000-0000256B0000}"/>
    <cellStyle name="Normal - Style1 25 3" xfId="31083" xr:uid="{00000000-0005-0000-0000-0000266B0000}"/>
    <cellStyle name="Normal - Style1 26" xfId="31084" xr:uid="{00000000-0005-0000-0000-0000276B0000}"/>
    <cellStyle name="Normal - Style1 26 2" xfId="31085" xr:uid="{00000000-0005-0000-0000-0000286B0000}"/>
    <cellStyle name="Normal - Style1 27" xfId="31086" xr:uid="{00000000-0005-0000-0000-0000296B0000}"/>
    <cellStyle name="Normal - Style1 28" xfId="31087" xr:uid="{00000000-0005-0000-0000-00002A6B0000}"/>
    <cellStyle name="Normal - Style1 29" xfId="31088" xr:uid="{00000000-0005-0000-0000-00002B6B0000}"/>
    <cellStyle name="Normal - Style1 3" xfId="3640" xr:uid="{00000000-0005-0000-0000-00002C6B0000}"/>
    <cellStyle name="Normal - Style1 30" xfId="31089" xr:uid="{00000000-0005-0000-0000-00002D6B0000}"/>
    <cellStyle name="Normal - Style1 31" xfId="31090" xr:uid="{00000000-0005-0000-0000-00002E6B0000}"/>
    <cellStyle name="Normal - Style1 32" xfId="31091" xr:uid="{00000000-0005-0000-0000-00002F6B0000}"/>
    <cellStyle name="Normal - Style1 33" xfId="31092" xr:uid="{00000000-0005-0000-0000-0000306B0000}"/>
    <cellStyle name="Normal - Style1 34" xfId="31093" xr:uid="{00000000-0005-0000-0000-0000316B0000}"/>
    <cellStyle name="Normal - Style1 35" xfId="31094" xr:uid="{00000000-0005-0000-0000-0000326B0000}"/>
    <cellStyle name="Normal - Style1 36" xfId="31095" xr:uid="{00000000-0005-0000-0000-0000336B0000}"/>
    <cellStyle name="Normal - Style1 37" xfId="31096" xr:uid="{00000000-0005-0000-0000-0000346B0000}"/>
    <cellStyle name="Normal - Style1 38" xfId="31097" xr:uid="{00000000-0005-0000-0000-0000356B0000}"/>
    <cellStyle name="Normal - Style1 39" xfId="31098" xr:uid="{00000000-0005-0000-0000-0000366B0000}"/>
    <cellStyle name="Normal - Style1 4" xfId="3641" xr:uid="{00000000-0005-0000-0000-0000376B0000}"/>
    <cellStyle name="Normal - Style1 40" xfId="31099" xr:uid="{00000000-0005-0000-0000-0000386B0000}"/>
    <cellStyle name="Normal - Style1 41" xfId="31100" xr:uid="{00000000-0005-0000-0000-0000396B0000}"/>
    <cellStyle name="Normal - Style1 42" xfId="31101" xr:uid="{00000000-0005-0000-0000-00003A6B0000}"/>
    <cellStyle name="Normal - Style1 43" xfId="31102" xr:uid="{00000000-0005-0000-0000-00003B6B0000}"/>
    <cellStyle name="Normal - Style1 44" xfId="31103" xr:uid="{00000000-0005-0000-0000-00003C6B0000}"/>
    <cellStyle name="Normal - Style1 45" xfId="31104" xr:uid="{00000000-0005-0000-0000-00003D6B0000}"/>
    <cellStyle name="Normal - Style1 46" xfId="31105" xr:uid="{00000000-0005-0000-0000-00003E6B0000}"/>
    <cellStyle name="Normal - Style1 47" xfId="31106" xr:uid="{00000000-0005-0000-0000-00003F6B0000}"/>
    <cellStyle name="Normal - Style1 48" xfId="31107" xr:uid="{00000000-0005-0000-0000-0000406B0000}"/>
    <cellStyle name="Normal - Style1 49" xfId="31108" xr:uid="{00000000-0005-0000-0000-0000416B0000}"/>
    <cellStyle name="Normal - Style1 5" xfId="3642" xr:uid="{00000000-0005-0000-0000-0000426B0000}"/>
    <cellStyle name="Normal - Style1 5 2" xfId="31109" xr:uid="{00000000-0005-0000-0000-0000436B0000}"/>
    <cellStyle name="Normal - Style1 50" xfId="31110" xr:uid="{00000000-0005-0000-0000-0000446B0000}"/>
    <cellStyle name="Normal - Style1 51" xfId="31111" xr:uid="{00000000-0005-0000-0000-0000456B0000}"/>
    <cellStyle name="Normal - Style1 52" xfId="31112" xr:uid="{00000000-0005-0000-0000-0000466B0000}"/>
    <cellStyle name="Normal - Style1 53" xfId="31113" xr:uid="{00000000-0005-0000-0000-0000476B0000}"/>
    <cellStyle name="Normal - Style1 53 2" xfId="31114" xr:uid="{00000000-0005-0000-0000-0000486B0000}"/>
    <cellStyle name="Normal - Style1 54" xfId="31115" xr:uid="{00000000-0005-0000-0000-0000496B0000}"/>
    <cellStyle name="Normal - Style1 54 2" xfId="31116" xr:uid="{00000000-0005-0000-0000-00004A6B0000}"/>
    <cellStyle name="Normal - Style1 55" xfId="31117" xr:uid="{00000000-0005-0000-0000-00004B6B0000}"/>
    <cellStyle name="Normal - Style1 56" xfId="31118" xr:uid="{00000000-0005-0000-0000-00004C6B0000}"/>
    <cellStyle name="Normal - Style1 57" xfId="31119" xr:uid="{00000000-0005-0000-0000-00004D6B0000}"/>
    <cellStyle name="Normal - Style1 58" xfId="31120" xr:uid="{00000000-0005-0000-0000-00004E6B0000}"/>
    <cellStyle name="Normal - Style1 59" xfId="31121" xr:uid="{00000000-0005-0000-0000-00004F6B0000}"/>
    <cellStyle name="Normal - Style1 6" xfId="3643" xr:uid="{00000000-0005-0000-0000-0000506B0000}"/>
    <cellStyle name="Normal - Style1 6 2" xfId="3644" xr:uid="{00000000-0005-0000-0000-0000516B0000}"/>
    <cellStyle name="Normal - Style1 6 2 2" xfId="31122" xr:uid="{00000000-0005-0000-0000-0000526B0000}"/>
    <cellStyle name="Normal - Style1 60" xfId="31123" xr:uid="{00000000-0005-0000-0000-0000536B0000}"/>
    <cellStyle name="Normal - Style1 7" xfId="3645" xr:uid="{00000000-0005-0000-0000-0000546B0000}"/>
    <cellStyle name="Normal - Style1 8" xfId="3646" xr:uid="{00000000-0005-0000-0000-0000556B0000}"/>
    <cellStyle name="Normal - Style1 9" xfId="3647" xr:uid="{00000000-0005-0000-0000-0000566B0000}"/>
    <cellStyle name="Normal - Style1_00433 ELS 03-31-10" xfId="31124" xr:uid="{00000000-0005-0000-0000-0000576B0000}"/>
    <cellStyle name="Normal - Style2" xfId="3648" xr:uid="{00000000-0005-0000-0000-0000586B0000}"/>
    <cellStyle name="Normal (0)" xfId="31125" xr:uid="{00000000-0005-0000-0000-0000596B0000}"/>
    <cellStyle name="Normal (0) U" xfId="31126" xr:uid="{00000000-0005-0000-0000-00005A6B0000}"/>
    <cellStyle name="Normal (0) UD" xfId="31127" xr:uid="{00000000-0005-0000-0000-00005B6B0000}"/>
    <cellStyle name="Normal (1)" xfId="31128" xr:uid="{00000000-0005-0000-0000-00005C6B0000}"/>
    <cellStyle name="Normal (2)" xfId="31129" xr:uid="{00000000-0005-0000-0000-00005D6B0000}"/>
    <cellStyle name="Normal (3)" xfId="31130" xr:uid="{00000000-0005-0000-0000-00005E6B0000}"/>
    <cellStyle name="Normal 10" xfId="3649" xr:uid="{00000000-0005-0000-0000-00005F6B0000}"/>
    <cellStyle name="Normal 10 10" xfId="31131" xr:uid="{00000000-0005-0000-0000-0000606B0000}"/>
    <cellStyle name="Normal 10 10 2" xfId="31132" xr:uid="{00000000-0005-0000-0000-0000616B0000}"/>
    <cellStyle name="Normal 10 10 2 2" xfId="31133" xr:uid="{00000000-0005-0000-0000-0000626B0000}"/>
    <cellStyle name="Normal 10 10 3" xfId="61207" xr:uid="{55097AF4-8A80-4CDD-81C8-6526622F935A}"/>
    <cellStyle name="Normal 10 11" xfId="31134" xr:uid="{00000000-0005-0000-0000-0000636B0000}"/>
    <cellStyle name="Normal 10 11 2" xfId="31135" xr:uid="{00000000-0005-0000-0000-0000646B0000}"/>
    <cellStyle name="Normal 10 2" xfId="3650" xr:uid="{00000000-0005-0000-0000-0000656B0000}"/>
    <cellStyle name="Normal 10 2 2" xfId="3651" xr:uid="{00000000-0005-0000-0000-0000666B0000}"/>
    <cellStyle name="Normal 10 2 2 2" xfId="31136" xr:uid="{00000000-0005-0000-0000-0000676B0000}"/>
    <cellStyle name="Normal 10 2 2 3" xfId="31137" xr:uid="{00000000-0005-0000-0000-0000686B0000}"/>
    <cellStyle name="Normal 10 2 3" xfId="3652" xr:uid="{00000000-0005-0000-0000-0000696B0000}"/>
    <cellStyle name="Normal 10 2 3 2" xfId="31138" xr:uid="{00000000-0005-0000-0000-00006A6B0000}"/>
    <cellStyle name="Normal 10 2 4" xfId="3653" xr:uid="{00000000-0005-0000-0000-00006B6B0000}"/>
    <cellStyle name="Normal 10 2 4 2" xfId="31139" xr:uid="{00000000-0005-0000-0000-00006C6B0000}"/>
    <cellStyle name="Normal 10 2 4 3" xfId="31140" xr:uid="{00000000-0005-0000-0000-00006D6B0000}"/>
    <cellStyle name="Normal 10 2 5" xfId="3654" xr:uid="{00000000-0005-0000-0000-00006E6B0000}"/>
    <cellStyle name="Normal 10 2 5 2" xfId="31141" xr:uid="{00000000-0005-0000-0000-00006F6B0000}"/>
    <cellStyle name="Normal 10 2 6" xfId="3655" xr:uid="{00000000-0005-0000-0000-0000706B0000}"/>
    <cellStyle name="Normal 10 2 6 2" xfId="31142" xr:uid="{00000000-0005-0000-0000-0000716B0000}"/>
    <cellStyle name="Normal 10 2 7" xfId="3656" xr:uid="{00000000-0005-0000-0000-0000726B0000}"/>
    <cellStyle name="Normal 10 2 7 2" xfId="31143" xr:uid="{00000000-0005-0000-0000-0000736B0000}"/>
    <cellStyle name="Normal 10 2 8" xfId="31144" xr:uid="{00000000-0005-0000-0000-0000746B0000}"/>
    <cellStyle name="Normal 10 2_Journal 1" xfId="31145" xr:uid="{00000000-0005-0000-0000-0000756B0000}"/>
    <cellStyle name="Normal 10 3" xfId="3657" xr:uid="{00000000-0005-0000-0000-0000766B0000}"/>
    <cellStyle name="Normal 10 3 2" xfId="31146" xr:uid="{00000000-0005-0000-0000-0000776B0000}"/>
    <cellStyle name="Normal 10 3 3" xfId="31147" xr:uid="{00000000-0005-0000-0000-0000786B0000}"/>
    <cellStyle name="Normal 10 4" xfId="3658" xr:uid="{00000000-0005-0000-0000-0000796B0000}"/>
    <cellStyle name="Normal 10 4 2" xfId="31148" xr:uid="{00000000-0005-0000-0000-00007A6B0000}"/>
    <cellStyle name="Normal 10 5" xfId="3659" xr:uid="{00000000-0005-0000-0000-00007B6B0000}"/>
    <cellStyle name="Normal 10 5 2" xfId="31149" xr:uid="{00000000-0005-0000-0000-00007C6B0000}"/>
    <cellStyle name="Normal 10 5 3" xfId="31150" xr:uid="{00000000-0005-0000-0000-00007D6B0000}"/>
    <cellStyle name="Normal 10 6" xfId="3660" xr:uid="{00000000-0005-0000-0000-00007E6B0000}"/>
    <cellStyle name="Normal 10 6 2" xfId="31151" xr:uid="{00000000-0005-0000-0000-00007F6B0000}"/>
    <cellStyle name="Normal 10 7" xfId="3661" xr:uid="{00000000-0005-0000-0000-0000806B0000}"/>
    <cellStyle name="Normal 10 7 2" xfId="31152" xr:uid="{00000000-0005-0000-0000-0000816B0000}"/>
    <cellStyle name="Normal 10 8" xfId="3662" xr:uid="{00000000-0005-0000-0000-0000826B0000}"/>
    <cellStyle name="Normal 10 8 2" xfId="31153" xr:uid="{00000000-0005-0000-0000-0000836B0000}"/>
    <cellStyle name="Normal 10 9" xfId="31154" xr:uid="{00000000-0005-0000-0000-0000846B0000}"/>
    <cellStyle name="Normal 10_Energy Trading TBBS 5-5" xfId="3663" xr:uid="{00000000-0005-0000-0000-0000856B0000}"/>
    <cellStyle name="Normal 100" xfId="3664" xr:uid="{00000000-0005-0000-0000-0000866B0000}"/>
    <cellStyle name="Normal 100 2" xfId="3665" xr:uid="{00000000-0005-0000-0000-0000876B0000}"/>
    <cellStyle name="Normal 100 2 2" xfId="3666" xr:uid="{00000000-0005-0000-0000-0000886B0000}"/>
    <cellStyle name="Normal 100 2 2 2" xfId="31155" xr:uid="{00000000-0005-0000-0000-0000896B0000}"/>
    <cellStyle name="Normal 100 2 2 2 2" xfId="31156" xr:uid="{00000000-0005-0000-0000-00008A6B0000}"/>
    <cellStyle name="Normal 100 2 2 2 3" xfId="31157" xr:uid="{00000000-0005-0000-0000-00008B6B0000}"/>
    <cellStyle name="Normal 100 2 2 2 4" xfId="31158" xr:uid="{00000000-0005-0000-0000-00008C6B0000}"/>
    <cellStyle name="Normal 100 2 2 3" xfId="31159" xr:uid="{00000000-0005-0000-0000-00008D6B0000}"/>
    <cellStyle name="Normal 100 2 2 4" xfId="31160" xr:uid="{00000000-0005-0000-0000-00008E6B0000}"/>
    <cellStyle name="Normal 100 2 2 5" xfId="31161" xr:uid="{00000000-0005-0000-0000-00008F6B0000}"/>
    <cellStyle name="Normal 100 2 3" xfId="31162" xr:uid="{00000000-0005-0000-0000-0000906B0000}"/>
    <cellStyle name="Normal 100 2 3 2" xfId="31163" xr:uid="{00000000-0005-0000-0000-0000916B0000}"/>
    <cellStyle name="Normal 100 2 3 3" xfId="31164" xr:uid="{00000000-0005-0000-0000-0000926B0000}"/>
    <cellStyle name="Normal 100 3" xfId="31165" xr:uid="{00000000-0005-0000-0000-0000936B0000}"/>
    <cellStyle name="Normal 100 3 2" xfId="31166" xr:uid="{00000000-0005-0000-0000-0000946B0000}"/>
    <cellStyle name="Normal 100 4" xfId="31167" xr:uid="{00000000-0005-0000-0000-0000956B0000}"/>
    <cellStyle name="Normal 100_Journal 1" xfId="31168" xr:uid="{00000000-0005-0000-0000-0000966B0000}"/>
    <cellStyle name="Normal 101" xfId="3667" xr:uid="{00000000-0005-0000-0000-0000976B0000}"/>
    <cellStyle name="Normal 101 2" xfId="3668" xr:uid="{00000000-0005-0000-0000-0000986B0000}"/>
    <cellStyle name="Normal 101 2 2" xfId="3669" xr:uid="{00000000-0005-0000-0000-0000996B0000}"/>
    <cellStyle name="Normal 101 2 2 2" xfId="31169" xr:uid="{00000000-0005-0000-0000-00009A6B0000}"/>
    <cellStyle name="Normal 101 2 2 2 2" xfId="31170" xr:uid="{00000000-0005-0000-0000-00009B6B0000}"/>
    <cellStyle name="Normal 101 2 2 2 3" xfId="31171" xr:uid="{00000000-0005-0000-0000-00009C6B0000}"/>
    <cellStyle name="Normal 101 2 2 2 4" xfId="31172" xr:uid="{00000000-0005-0000-0000-00009D6B0000}"/>
    <cellStyle name="Normal 101 2 2 3" xfId="31173" xr:uid="{00000000-0005-0000-0000-00009E6B0000}"/>
    <cellStyle name="Normal 101 2 2 4" xfId="31174" xr:uid="{00000000-0005-0000-0000-00009F6B0000}"/>
    <cellStyle name="Normal 101 2 2 5" xfId="31175" xr:uid="{00000000-0005-0000-0000-0000A06B0000}"/>
    <cellStyle name="Normal 101 2 3" xfId="31176" xr:uid="{00000000-0005-0000-0000-0000A16B0000}"/>
    <cellStyle name="Normal 101 2 3 2" xfId="31177" xr:uid="{00000000-0005-0000-0000-0000A26B0000}"/>
    <cellStyle name="Normal 101 2 3 3" xfId="31178" xr:uid="{00000000-0005-0000-0000-0000A36B0000}"/>
    <cellStyle name="Normal 101 3" xfId="31179" xr:uid="{00000000-0005-0000-0000-0000A46B0000}"/>
    <cellStyle name="Normal 101 3 2" xfId="31180" xr:uid="{00000000-0005-0000-0000-0000A56B0000}"/>
    <cellStyle name="Normal 101 4" xfId="31181" xr:uid="{00000000-0005-0000-0000-0000A66B0000}"/>
    <cellStyle name="Normal 101_Journal 1" xfId="31182" xr:uid="{00000000-0005-0000-0000-0000A76B0000}"/>
    <cellStyle name="Normal 102" xfId="3670" xr:uid="{00000000-0005-0000-0000-0000A86B0000}"/>
    <cellStyle name="Normal 102 2" xfId="3671" xr:uid="{00000000-0005-0000-0000-0000A96B0000}"/>
    <cellStyle name="Normal 102 2 2" xfId="3672" xr:uid="{00000000-0005-0000-0000-0000AA6B0000}"/>
    <cellStyle name="Normal 102 2 2 2" xfId="31183" xr:uid="{00000000-0005-0000-0000-0000AB6B0000}"/>
    <cellStyle name="Normal 102 2 2 2 2" xfId="31184" xr:uid="{00000000-0005-0000-0000-0000AC6B0000}"/>
    <cellStyle name="Normal 102 2 2 2 3" xfId="31185" xr:uid="{00000000-0005-0000-0000-0000AD6B0000}"/>
    <cellStyle name="Normal 102 2 2 2 4" xfId="31186" xr:uid="{00000000-0005-0000-0000-0000AE6B0000}"/>
    <cellStyle name="Normal 102 2 2 3" xfId="31187" xr:uid="{00000000-0005-0000-0000-0000AF6B0000}"/>
    <cellStyle name="Normal 102 2 2 4" xfId="31188" xr:uid="{00000000-0005-0000-0000-0000B06B0000}"/>
    <cellStyle name="Normal 102 2 2 5" xfId="31189" xr:uid="{00000000-0005-0000-0000-0000B16B0000}"/>
    <cellStyle name="Normal 102 2 3" xfId="31190" xr:uid="{00000000-0005-0000-0000-0000B26B0000}"/>
    <cellStyle name="Normal 102 2 3 2" xfId="31191" xr:uid="{00000000-0005-0000-0000-0000B36B0000}"/>
    <cellStyle name="Normal 102 2 3 3" xfId="31192" xr:uid="{00000000-0005-0000-0000-0000B46B0000}"/>
    <cellStyle name="Normal 102 3" xfId="31193" xr:uid="{00000000-0005-0000-0000-0000B56B0000}"/>
    <cellStyle name="Normal 102 3 2" xfId="31194" xr:uid="{00000000-0005-0000-0000-0000B66B0000}"/>
    <cellStyle name="Normal 102 4" xfId="31195" xr:uid="{00000000-0005-0000-0000-0000B76B0000}"/>
    <cellStyle name="Normal 102_Journal 1" xfId="31196" xr:uid="{00000000-0005-0000-0000-0000B86B0000}"/>
    <cellStyle name="Normal 103" xfId="3673" xr:uid="{00000000-0005-0000-0000-0000B96B0000}"/>
    <cellStyle name="Normal 103 2" xfId="3674" xr:uid="{00000000-0005-0000-0000-0000BA6B0000}"/>
    <cellStyle name="Normal 103 2 2" xfId="3675" xr:uid="{00000000-0005-0000-0000-0000BB6B0000}"/>
    <cellStyle name="Normal 103 2 2 2" xfId="31197" xr:uid="{00000000-0005-0000-0000-0000BC6B0000}"/>
    <cellStyle name="Normal 103 2 2 2 2" xfId="31198" xr:uid="{00000000-0005-0000-0000-0000BD6B0000}"/>
    <cellStyle name="Normal 103 2 2 2 3" xfId="31199" xr:uid="{00000000-0005-0000-0000-0000BE6B0000}"/>
    <cellStyle name="Normal 103 2 2 2 4" xfId="31200" xr:uid="{00000000-0005-0000-0000-0000BF6B0000}"/>
    <cellStyle name="Normal 103 2 2 3" xfId="31201" xr:uid="{00000000-0005-0000-0000-0000C06B0000}"/>
    <cellStyle name="Normal 103 2 2 4" xfId="31202" xr:uid="{00000000-0005-0000-0000-0000C16B0000}"/>
    <cellStyle name="Normal 103 2 2 5" xfId="31203" xr:uid="{00000000-0005-0000-0000-0000C26B0000}"/>
    <cellStyle name="Normal 103 2 3" xfId="31204" xr:uid="{00000000-0005-0000-0000-0000C36B0000}"/>
    <cellStyle name="Normal 103 2 3 2" xfId="31205" xr:uid="{00000000-0005-0000-0000-0000C46B0000}"/>
    <cellStyle name="Normal 103 2 3 3" xfId="31206" xr:uid="{00000000-0005-0000-0000-0000C56B0000}"/>
    <cellStyle name="Normal 103 3" xfId="31207" xr:uid="{00000000-0005-0000-0000-0000C66B0000}"/>
    <cellStyle name="Normal 103 3 2" xfId="31208" xr:uid="{00000000-0005-0000-0000-0000C76B0000}"/>
    <cellStyle name="Normal 103 4" xfId="31209" xr:uid="{00000000-0005-0000-0000-0000C86B0000}"/>
    <cellStyle name="Normal 103_Journal 1" xfId="31210" xr:uid="{00000000-0005-0000-0000-0000C96B0000}"/>
    <cellStyle name="Normal 104" xfId="3676" xr:uid="{00000000-0005-0000-0000-0000CA6B0000}"/>
    <cellStyle name="Normal 104 2" xfId="3677" xr:uid="{00000000-0005-0000-0000-0000CB6B0000}"/>
    <cellStyle name="Normal 104 2 2" xfId="3678" xr:uid="{00000000-0005-0000-0000-0000CC6B0000}"/>
    <cellStyle name="Normal 104 2 2 2" xfId="31211" xr:uid="{00000000-0005-0000-0000-0000CD6B0000}"/>
    <cellStyle name="Normal 104 2 2 2 2" xfId="31212" xr:uid="{00000000-0005-0000-0000-0000CE6B0000}"/>
    <cellStyle name="Normal 104 2 2 2 3" xfId="31213" xr:uid="{00000000-0005-0000-0000-0000CF6B0000}"/>
    <cellStyle name="Normal 104 2 2 2 4" xfId="31214" xr:uid="{00000000-0005-0000-0000-0000D06B0000}"/>
    <cellStyle name="Normal 104 2 2 3" xfId="31215" xr:uid="{00000000-0005-0000-0000-0000D16B0000}"/>
    <cellStyle name="Normal 104 2 2 4" xfId="31216" xr:uid="{00000000-0005-0000-0000-0000D26B0000}"/>
    <cellStyle name="Normal 104 2 2 5" xfId="31217" xr:uid="{00000000-0005-0000-0000-0000D36B0000}"/>
    <cellStyle name="Normal 104 2 3" xfId="31218" xr:uid="{00000000-0005-0000-0000-0000D46B0000}"/>
    <cellStyle name="Normal 104 2 3 2" xfId="31219" xr:uid="{00000000-0005-0000-0000-0000D56B0000}"/>
    <cellStyle name="Normal 104 2 3 3" xfId="31220" xr:uid="{00000000-0005-0000-0000-0000D66B0000}"/>
    <cellStyle name="Normal 104 3" xfId="31221" xr:uid="{00000000-0005-0000-0000-0000D76B0000}"/>
    <cellStyle name="Normal 104 3 2" xfId="31222" xr:uid="{00000000-0005-0000-0000-0000D86B0000}"/>
    <cellStyle name="Normal 104 4" xfId="31223" xr:uid="{00000000-0005-0000-0000-0000D96B0000}"/>
    <cellStyle name="Normal 104_Journal 1" xfId="31224" xr:uid="{00000000-0005-0000-0000-0000DA6B0000}"/>
    <cellStyle name="Normal 105" xfId="3679" xr:uid="{00000000-0005-0000-0000-0000DB6B0000}"/>
    <cellStyle name="Normal 105 2" xfId="3680" xr:uid="{00000000-0005-0000-0000-0000DC6B0000}"/>
    <cellStyle name="Normal 105 2 2" xfId="3681" xr:uid="{00000000-0005-0000-0000-0000DD6B0000}"/>
    <cellStyle name="Normal 105 2 2 2" xfId="31225" xr:uid="{00000000-0005-0000-0000-0000DE6B0000}"/>
    <cellStyle name="Normal 105 2 2 2 2" xfId="31226" xr:uid="{00000000-0005-0000-0000-0000DF6B0000}"/>
    <cellStyle name="Normal 105 2 2 2 3" xfId="31227" xr:uid="{00000000-0005-0000-0000-0000E06B0000}"/>
    <cellStyle name="Normal 105 2 2 2 4" xfId="31228" xr:uid="{00000000-0005-0000-0000-0000E16B0000}"/>
    <cellStyle name="Normal 105 2 2 3" xfId="31229" xr:uid="{00000000-0005-0000-0000-0000E26B0000}"/>
    <cellStyle name="Normal 105 2 2 4" xfId="31230" xr:uid="{00000000-0005-0000-0000-0000E36B0000}"/>
    <cellStyle name="Normal 105 2 2 5" xfId="31231" xr:uid="{00000000-0005-0000-0000-0000E46B0000}"/>
    <cellStyle name="Normal 105 2 3" xfId="31232" xr:uid="{00000000-0005-0000-0000-0000E56B0000}"/>
    <cellStyle name="Normal 105 2 3 2" xfId="31233" xr:uid="{00000000-0005-0000-0000-0000E66B0000}"/>
    <cellStyle name="Normal 105 2 3 3" xfId="31234" xr:uid="{00000000-0005-0000-0000-0000E76B0000}"/>
    <cellStyle name="Normal 105 3" xfId="31235" xr:uid="{00000000-0005-0000-0000-0000E86B0000}"/>
    <cellStyle name="Normal 105 3 2" xfId="31236" xr:uid="{00000000-0005-0000-0000-0000E96B0000}"/>
    <cellStyle name="Normal 105 4" xfId="31237" xr:uid="{00000000-0005-0000-0000-0000EA6B0000}"/>
    <cellStyle name="Normal 105_Journal 1" xfId="31238" xr:uid="{00000000-0005-0000-0000-0000EB6B0000}"/>
    <cellStyle name="Normal 106" xfId="3682" xr:uid="{00000000-0005-0000-0000-0000EC6B0000}"/>
    <cellStyle name="Normal 106 2" xfId="3683" xr:uid="{00000000-0005-0000-0000-0000ED6B0000}"/>
    <cellStyle name="Normal 106 2 2" xfId="3684" xr:uid="{00000000-0005-0000-0000-0000EE6B0000}"/>
    <cellStyle name="Normal 106 2 2 2" xfId="31239" xr:uid="{00000000-0005-0000-0000-0000EF6B0000}"/>
    <cellStyle name="Normal 106 2 2 2 2" xfId="31240" xr:uid="{00000000-0005-0000-0000-0000F06B0000}"/>
    <cellStyle name="Normal 106 2 2 2 3" xfId="31241" xr:uid="{00000000-0005-0000-0000-0000F16B0000}"/>
    <cellStyle name="Normal 106 2 2 2 4" xfId="31242" xr:uid="{00000000-0005-0000-0000-0000F26B0000}"/>
    <cellStyle name="Normal 106 2 2 3" xfId="31243" xr:uid="{00000000-0005-0000-0000-0000F36B0000}"/>
    <cellStyle name="Normal 106 2 2 4" xfId="31244" xr:uid="{00000000-0005-0000-0000-0000F46B0000}"/>
    <cellStyle name="Normal 106 2 2 5" xfId="31245" xr:uid="{00000000-0005-0000-0000-0000F56B0000}"/>
    <cellStyle name="Normal 106 2 3" xfId="31246" xr:uid="{00000000-0005-0000-0000-0000F66B0000}"/>
    <cellStyle name="Normal 106 2 3 2" xfId="31247" xr:uid="{00000000-0005-0000-0000-0000F76B0000}"/>
    <cellStyle name="Normal 106 2 3 3" xfId="31248" xr:uid="{00000000-0005-0000-0000-0000F86B0000}"/>
    <cellStyle name="Normal 106 3" xfId="31249" xr:uid="{00000000-0005-0000-0000-0000F96B0000}"/>
    <cellStyle name="Normal 106 3 2" xfId="31250" xr:uid="{00000000-0005-0000-0000-0000FA6B0000}"/>
    <cellStyle name="Normal 106 4" xfId="31251" xr:uid="{00000000-0005-0000-0000-0000FB6B0000}"/>
    <cellStyle name="Normal 106_Journal 1" xfId="31252" xr:uid="{00000000-0005-0000-0000-0000FC6B0000}"/>
    <cellStyle name="Normal 107" xfId="3685" xr:uid="{00000000-0005-0000-0000-0000FD6B0000}"/>
    <cellStyle name="Normal 107 2" xfId="3686" xr:uid="{00000000-0005-0000-0000-0000FE6B0000}"/>
    <cellStyle name="Normal 107 2 2" xfId="3687" xr:uid="{00000000-0005-0000-0000-0000FF6B0000}"/>
    <cellStyle name="Normal 107 2 2 2" xfId="31253" xr:uid="{00000000-0005-0000-0000-0000006C0000}"/>
    <cellStyle name="Normal 107 2 2 2 2" xfId="31254" xr:uid="{00000000-0005-0000-0000-0000016C0000}"/>
    <cellStyle name="Normal 107 2 2 2 3" xfId="31255" xr:uid="{00000000-0005-0000-0000-0000026C0000}"/>
    <cellStyle name="Normal 107 2 2 2 4" xfId="31256" xr:uid="{00000000-0005-0000-0000-0000036C0000}"/>
    <cellStyle name="Normal 107 2 2 3" xfId="31257" xr:uid="{00000000-0005-0000-0000-0000046C0000}"/>
    <cellStyle name="Normal 107 2 2 4" xfId="31258" xr:uid="{00000000-0005-0000-0000-0000056C0000}"/>
    <cellStyle name="Normal 107 2 2 5" xfId="31259" xr:uid="{00000000-0005-0000-0000-0000066C0000}"/>
    <cellStyle name="Normal 107 2 3" xfId="31260" xr:uid="{00000000-0005-0000-0000-0000076C0000}"/>
    <cellStyle name="Normal 107 2 3 2" xfId="31261" xr:uid="{00000000-0005-0000-0000-0000086C0000}"/>
    <cellStyle name="Normal 107 2 3 3" xfId="31262" xr:uid="{00000000-0005-0000-0000-0000096C0000}"/>
    <cellStyle name="Normal 107 3" xfId="31263" xr:uid="{00000000-0005-0000-0000-00000A6C0000}"/>
    <cellStyle name="Normal 107 3 2" xfId="31264" xr:uid="{00000000-0005-0000-0000-00000B6C0000}"/>
    <cellStyle name="Normal 107 4" xfId="31265" xr:uid="{00000000-0005-0000-0000-00000C6C0000}"/>
    <cellStyle name="Normal 107_Journal 1" xfId="31266" xr:uid="{00000000-0005-0000-0000-00000D6C0000}"/>
    <cellStyle name="Normal 108" xfId="3688" xr:uid="{00000000-0005-0000-0000-00000E6C0000}"/>
    <cellStyle name="Normal 108 2" xfId="3689" xr:uid="{00000000-0005-0000-0000-00000F6C0000}"/>
    <cellStyle name="Normal 108 2 2" xfId="3690" xr:uid="{00000000-0005-0000-0000-0000106C0000}"/>
    <cellStyle name="Normal 108 2 2 2" xfId="31267" xr:uid="{00000000-0005-0000-0000-0000116C0000}"/>
    <cellStyle name="Normal 108 2 2 2 2" xfId="31268" xr:uid="{00000000-0005-0000-0000-0000126C0000}"/>
    <cellStyle name="Normal 108 2 2 2 3" xfId="31269" xr:uid="{00000000-0005-0000-0000-0000136C0000}"/>
    <cellStyle name="Normal 108 2 2 2 4" xfId="31270" xr:uid="{00000000-0005-0000-0000-0000146C0000}"/>
    <cellStyle name="Normal 108 2 2 3" xfId="31271" xr:uid="{00000000-0005-0000-0000-0000156C0000}"/>
    <cellStyle name="Normal 108 2 2 4" xfId="31272" xr:uid="{00000000-0005-0000-0000-0000166C0000}"/>
    <cellStyle name="Normal 108 2 2 5" xfId="31273" xr:uid="{00000000-0005-0000-0000-0000176C0000}"/>
    <cellStyle name="Normal 108 2 3" xfId="31274" xr:uid="{00000000-0005-0000-0000-0000186C0000}"/>
    <cellStyle name="Normal 108 2 3 2" xfId="31275" xr:uid="{00000000-0005-0000-0000-0000196C0000}"/>
    <cellStyle name="Normal 108 2 3 3" xfId="31276" xr:uid="{00000000-0005-0000-0000-00001A6C0000}"/>
    <cellStyle name="Normal 108 3" xfId="31277" xr:uid="{00000000-0005-0000-0000-00001B6C0000}"/>
    <cellStyle name="Normal 108 3 2" xfId="31278" xr:uid="{00000000-0005-0000-0000-00001C6C0000}"/>
    <cellStyle name="Normal 108 4" xfId="31279" xr:uid="{00000000-0005-0000-0000-00001D6C0000}"/>
    <cellStyle name="Normal 108_Journal 1" xfId="31280" xr:uid="{00000000-0005-0000-0000-00001E6C0000}"/>
    <cellStyle name="Normal 109" xfId="31281" xr:uid="{00000000-0005-0000-0000-00001F6C0000}"/>
    <cellStyle name="Normal 109 2" xfId="31282" xr:uid="{00000000-0005-0000-0000-0000206C0000}"/>
    <cellStyle name="Normal 109 2 2" xfId="31283" xr:uid="{00000000-0005-0000-0000-0000216C0000}"/>
    <cellStyle name="Normal 109 3" xfId="31284" xr:uid="{00000000-0005-0000-0000-0000226C0000}"/>
    <cellStyle name="Normal 11" xfId="3691" xr:uid="{00000000-0005-0000-0000-0000236C0000}"/>
    <cellStyle name="Normal 11 10" xfId="3692" xr:uid="{00000000-0005-0000-0000-0000246C0000}"/>
    <cellStyle name="Normal 11 10 2" xfId="31285" xr:uid="{00000000-0005-0000-0000-0000256C0000}"/>
    <cellStyle name="Normal 11 10 3" xfId="31286" xr:uid="{00000000-0005-0000-0000-0000266C0000}"/>
    <cellStyle name="Normal 11 11" xfId="3693" xr:uid="{00000000-0005-0000-0000-0000276C0000}"/>
    <cellStyle name="Normal 11 11 2" xfId="31287" xr:uid="{00000000-0005-0000-0000-0000286C0000}"/>
    <cellStyle name="Normal 11 11 3" xfId="31288" xr:uid="{00000000-0005-0000-0000-0000296C0000}"/>
    <cellStyle name="Normal 11 12" xfId="3694" xr:uid="{00000000-0005-0000-0000-00002A6C0000}"/>
    <cellStyle name="Normal 11 12 2" xfId="31289" xr:uid="{00000000-0005-0000-0000-00002B6C0000}"/>
    <cellStyle name="Normal 11 12 3" xfId="31290" xr:uid="{00000000-0005-0000-0000-00002C6C0000}"/>
    <cellStyle name="Normal 11 13" xfId="3695" xr:uid="{00000000-0005-0000-0000-00002D6C0000}"/>
    <cellStyle name="Normal 11 13 2" xfId="31291" xr:uid="{00000000-0005-0000-0000-00002E6C0000}"/>
    <cellStyle name="Normal 11 13 3" xfId="31292" xr:uid="{00000000-0005-0000-0000-00002F6C0000}"/>
    <cellStyle name="Normal 11 14" xfId="3696" xr:uid="{00000000-0005-0000-0000-0000306C0000}"/>
    <cellStyle name="Normal 11 14 2" xfId="31293" xr:uid="{00000000-0005-0000-0000-0000316C0000}"/>
    <cellStyle name="Normal 11 14 3" xfId="31294" xr:uid="{00000000-0005-0000-0000-0000326C0000}"/>
    <cellStyle name="Normal 11 15" xfId="3697" xr:uid="{00000000-0005-0000-0000-0000336C0000}"/>
    <cellStyle name="Normal 11 15 2" xfId="31295" xr:uid="{00000000-0005-0000-0000-0000346C0000}"/>
    <cellStyle name="Normal 11 15 3" xfId="31296" xr:uid="{00000000-0005-0000-0000-0000356C0000}"/>
    <cellStyle name="Normal 11 16" xfId="3698" xr:uid="{00000000-0005-0000-0000-0000366C0000}"/>
    <cellStyle name="Normal 11 16 2" xfId="31297" xr:uid="{00000000-0005-0000-0000-0000376C0000}"/>
    <cellStyle name="Normal 11 16 3" xfId="31298" xr:uid="{00000000-0005-0000-0000-0000386C0000}"/>
    <cellStyle name="Normal 11 17" xfId="3699" xr:uid="{00000000-0005-0000-0000-0000396C0000}"/>
    <cellStyle name="Normal 11 17 2" xfId="31299" xr:uid="{00000000-0005-0000-0000-00003A6C0000}"/>
    <cellStyle name="Normal 11 17 3" xfId="31300" xr:uid="{00000000-0005-0000-0000-00003B6C0000}"/>
    <cellStyle name="Normal 11 18" xfId="3700" xr:uid="{00000000-0005-0000-0000-00003C6C0000}"/>
    <cellStyle name="Normal 11 18 2" xfId="31301" xr:uid="{00000000-0005-0000-0000-00003D6C0000}"/>
    <cellStyle name="Normal 11 18 3" xfId="31302" xr:uid="{00000000-0005-0000-0000-00003E6C0000}"/>
    <cellStyle name="Normal 11 19" xfId="3701" xr:uid="{00000000-0005-0000-0000-00003F6C0000}"/>
    <cellStyle name="Normal 11 19 2" xfId="31303" xr:uid="{00000000-0005-0000-0000-0000406C0000}"/>
    <cellStyle name="Normal 11 19 3" xfId="31304" xr:uid="{00000000-0005-0000-0000-0000416C0000}"/>
    <cellStyle name="Normal 11 2" xfId="3702" xr:uid="{00000000-0005-0000-0000-0000426C0000}"/>
    <cellStyle name="Normal 11 2 10" xfId="3703" xr:uid="{00000000-0005-0000-0000-0000436C0000}"/>
    <cellStyle name="Normal 11 2 10 2" xfId="31305" xr:uid="{00000000-0005-0000-0000-0000446C0000}"/>
    <cellStyle name="Normal 11 2 10 3" xfId="31306" xr:uid="{00000000-0005-0000-0000-0000456C0000}"/>
    <cellStyle name="Normal 11 2 11" xfId="3704" xr:uid="{00000000-0005-0000-0000-0000466C0000}"/>
    <cellStyle name="Normal 11 2 11 2" xfId="31307" xr:uid="{00000000-0005-0000-0000-0000476C0000}"/>
    <cellStyle name="Normal 11 2 11 3" xfId="31308" xr:uid="{00000000-0005-0000-0000-0000486C0000}"/>
    <cellStyle name="Normal 11 2 12" xfId="3705" xr:uid="{00000000-0005-0000-0000-0000496C0000}"/>
    <cellStyle name="Normal 11 2 12 2" xfId="31309" xr:uid="{00000000-0005-0000-0000-00004A6C0000}"/>
    <cellStyle name="Normal 11 2 12 3" xfId="31310" xr:uid="{00000000-0005-0000-0000-00004B6C0000}"/>
    <cellStyle name="Normal 11 2 13" xfId="3706" xr:uid="{00000000-0005-0000-0000-00004C6C0000}"/>
    <cellStyle name="Normal 11 2 13 2" xfId="31311" xr:uid="{00000000-0005-0000-0000-00004D6C0000}"/>
    <cellStyle name="Normal 11 2 13 3" xfId="31312" xr:uid="{00000000-0005-0000-0000-00004E6C0000}"/>
    <cellStyle name="Normal 11 2 14" xfId="3707" xr:uid="{00000000-0005-0000-0000-00004F6C0000}"/>
    <cellStyle name="Normal 11 2 14 2" xfId="31313" xr:uid="{00000000-0005-0000-0000-0000506C0000}"/>
    <cellStyle name="Normal 11 2 14 3" xfId="31314" xr:uid="{00000000-0005-0000-0000-0000516C0000}"/>
    <cellStyle name="Normal 11 2 15" xfId="3708" xr:uid="{00000000-0005-0000-0000-0000526C0000}"/>
    <cellStyle name="Normal 11 2 15 2" xfId="31315" xr:uid="{00000000-0005-0000-0000-0000536C0000}"/>
    <cellStyle name="Normal 11 2 15 3" xfId="31316" xr:uid="{00000000-0005-0000-0000-0000546C0000}"/>
    <cellStyle name="Normal 11 2 16" xfId="3709" xr:uid="{00000000-0005-0000-0000-0000556C0000}"/>
    <cellStyle name="Normal 11 2 16 2" xfId="31317" xr:uid="{00000000-0005-0000-0000-0000566C0000}"/>
    <cellStyle name="Normal 11 2 16 3" xfId="31318" xr:uid="{00000000-0005-0000-0000-0000576C0000}"/>
    <cellStyle name="Normal 11 2 17" xfId="3710" xr:uid="{00000000-0005-0000-0000-0000586C0000}"/>
    <cellStyle name="Normal 11 2 17 2" xfId="31319" xr:uid="{00000000-0005-0000-0000-0000596C0000}"/>
    <cellStyle name="Normal 11 2 17 3" xfId="31320" xr:uid="{00000000-0005-0000-0000-00005A6C0000}"/>
    <cellStyle name="Normal 11 2 18" xfId="3711" xr:uid="{00000000-0005-0000-0000-00005B6C0000}"/>
    <cellStyle name="Normal 11 2 18 2" xfId="31321" xr:uid="{00000000-0005-0000-0000-00005C6C0000}"/>
    <cellStyle name="Normal 11 2 18 3" xfId="31322" xr:uid="{00000000-0005-0000-0000-00005D6C0000}"/>
    <cellStyle name="Normal 11 2 19" xfId="3712" xr:uid="{00000000-0005-0000-0000-00005E6C0000}"/>
    <cellStyle name="Normal 11 2 19 2" xfId="31323" xr:uid="{00000000-0005-0000-0000-00005F6C0000}"/>
    <cellStyle name="Normal 11 2 19 3" xfId="31324" xr:uid="{00000000-0005-0000-0000-0000606C0000}"/>
    <cellStyle name="Normal 11 2 2" xfId="3713" xr:uid="{00000000-0005-0000-0000-0000616C0000}"/>
    <cellStyle name="Normal 11 2 2 2" xfId="3714" xr:uid="{00000000-0005-0000-0000-0000626C0000}"/>
    <cellStyle name="Normal 11 2 2 2 2" xfId="31325" xr:uid="{00000000-0005-0000-0000-0000636C0000}"/>
    <cellStyle name="Normal 11 2 2 2 2 2" xfId="31326" xr:uid="{00000000-0005-0000-0000-0000646C0000}"/>
    <cellStyle name="Normal 11 2 2 2 2 3" xfId="31327" xr:uid="{00000000-0005-0000-0000-0000656C0000}"/>
    <cellStyle name="Normal 11 2 2 2 2 4" xfId="31328" xr:uid="{00000000-0005-0000-0000-0000666C0000}"/>
    <cellStyle name="Normal 11 2 2 2 2 5" xfId="31329" xr:uid="{00000000-0005-0000-0000-0000676C0000}"/>
    <cellStyle name="Normal 11 2 2 2 3" xfId="31330" xr:uid="{00000000-0005-0000-0000-0000686C0000}"/>
    <cellStyle name="Normal 11 2 2 2 3 2" xfId="31331" xr:uid="{00000000-0005-0000-0000-0000696C0000}"/>
    <cellStyle name="Normal 11 2 2 2 3 3" xfId="31332" xr:uid="{00000000-0005-0000-0000-00006A6C0000}"/>
    <cellStyle name="Normal 11 2 2 2 3 4" xfId="31333" xr:uid="{00000000-0005-0000-0000-00006B6C0000}"/>
    <cellStyle name="Normal 11 2 2 2 4" xfId="31334" xr:uid="{00000000-0005-0000-0000-00006C6C0000}"/>
    <cellStyle name="Normal 11 2 2 2 4 2" xfId="31335" xr:uid="{00000000-0005-0000-0000-00006D6C0000}"/>
    <cellStyle name="Normal 11 2 2 2 4 3" xfId="31336" xr:uid="{00000000-0005-0000-0000-00006E6C0000}"/>
    <cellStyle name="Normal 11 2 2 2 4 4" xfId="31337" xr:uid="{00000000-0005-0000-0000-00006F6C0000}"/>
    <cellStyle name="Normal 11 2 2 2 5" xfId="31338" xr:uid="{00000000-0005-0000-0000-0000706C0000}"/>
    <cellStyle name="Normal 11 2 2 2 5 2" xfId="31339" xr:uid="{00000000-0005-0000-0000-0000716C0000}"/>
    <cellStyle name="Normal 11 2 2 2 5 3" xfId="31340" xr:uid="{00000000-0005-0000-0000-0000726C0000}"/>
    <cellStyle name="Normal 11 2 2 2 6" xfId="31341" xr:uid="{00000000-0005-0000-0000-0000736C0000}"/>
    <cellStyle name="Normal 11 2 2 2 7" xfId="31342" xr:uid="{00000000-0005-0000-0000-0000746C0000}"/>
    <cellStyle name="Normal 11 2 2 3" xfId="31343" xr:uid="{00000000-0005-0000-0000-0000756C0000}"/>
    <cellStyle name="Normal 11 2 2 4" xfId="31344" xr:uid="{00000000-0005-0000-0000-0000766C0000}"/>
    <cellStyle name="Normal 11 2 20" xfId="3715" xr:uid="{00000000-0005-0000-0000-0000776C0000}"/>
    <cellStyle name="Normal 11 2 20 2" xfId="31345" xr:uid="{00000000-0005-0000-0000-0000786C0000}"/>
    <cellStyle name="Normal 11 2 20 3" xfId="31346" xr:uid="{00000000-0005-0000-0000-0000796C0000}"/>
    <cellStyle name="Normal 11 2 21" xfId="3716" xr:uid="{00000000-0005-0000-0000-00007A6C0000}"/>
    <cellStyle name="Normal 11 2 21 2" xfId="31347" xr:uid="{00000000-0005-0000-0000-00007B6C0000}"/>
    <cellStyle name="Normal 11 2 21 3" xfId="31348" xr:uid="{00000000-0005-0000-0000-00007C6C0000}"/>
    <cellStyle name="Normal 11 2 22" xfId="3717" xr:uid="{00000000-0005-0000-0000-00007D6C0000}"/>
    <cellStyle name="Normal 11 2 22 2" xfId="31349" xr:uid="{00000000-0005-0000-0000-00007E6C0000}"/>
    <cellStyle name="Normal 11 2 22 3" xfId="31350" xr:uid="{00000000-0005-0000-0000-00007F6C0000}"/>
    <cellStyle name="Normal 11 2 23" xfId="31351" xr:uid="{00000000-0005-0000-0000-0000806C0000}"/>
    <cellStyle name="Normal 11 2 24" xfId="31352" xr:uid="{00000000-0005-0000-0000-0000816C0000}"/>
    <cellStyle name="Normal 11 2 25" xfId="31353" xr:uid="{00000000-0005-0000-0000-0000826C0000}"/>
    <cellStyle name="Normal 11 2 26" xfId="31354" xr:uid="{00000000-0005-0000-0000-0000836C0000}"/>
    <cellStyle name="Normal 11 2 27" xfId="31355" xr:uid="{00000000-0005-0000-0000-0000846C0000}"/>
    <cellStyle name="Normal 11 2 28" xfId="31356" xr:uid="{00000000-0005-0000-0000-0000856C0000}"/>
    <cellStyle name="Normal 11 2 29" xfId="31357" xr:uid="{00000000-0005-0000-0000-0000866C0000}"/>
    <cellStyle name="Normal 11 2 3" xfId="3718" xr:uid="{00000000-0005-0000-0000-0000876C0000}"/>
    <cellStyle name="Normal 11 2 3 2" xfId="31358" xr:uid="{00000000-0005-0000-0000-0000886C0000}"/>
    <cellStyle name="Normal 11 2 3 3" xfId="31359" xr:uid="{00000000-0005-0000-0000-0000896C0000}"/>
    <cellStyle name="Normal 11 2 30" xfId="31360" xr:uid="{00000000-0005-0000-0000-00008A6C0000}"/>
    <cellStyle name="Normal 11 2 31" xfId="31361" xr:uid="{00000000-0005-0000-0000-00008B6C0000}"/>
    <cellStyle name="Normal 11 2 32" xfId="31362" xr:uid="{00000000-0005-0000-0000-00008C6C0000}"/>
    <cellStyle name="Normal 11 2 33" xfId="31363" xr:uid="{00000000-0005-0000-0000-00008D6C0000}"/>
    <cellStyle name="Normal 11 2 34" xfId="31364" xr:uid="{00000000-0005-0000-0000-00008E6C0000}"/>
    <cellStyle name="Normal 11 2 35" xfId="31365" xr:uid="{00000000-0005-0000-0000-00008F6C0000}"/>
    <cellStyle name="Normal 11 2 36" xfId="31366" xr:uid="{00000000-0005-0000-0000-0000906C0000}"/>
    <cellStyle name="Normal 11 2 37" xfId="31367" xr:uid="{00000000-0005-0000-0000-0000916C0000}"/>
    <cellStyle name="Normal 11 2 38" xfId="31368" xr:uid="{00000000-0005-0000-0000-0000926C0000}"/>
    <cellStyle name="Normal 11 2 39" xfId="31369" xr:uid="{00000000-0005-0000-0000-0000936C0000}"/>
    <cellStyle name="Normal 11 2 4" xfId="3719" xr:uid="{00000000-0005-0000-0000-0000946C0000}"/>
    <cellStyle name="Normal 11 2 4 2" xfId="31370" xr:uid="{00000000-0005-0000-0000-0000956C0000}"/>
    <cellStyle name="Normal 11 2 4 3" xfId="31371" xr:uid="{00000000-0005-0000-0000-0000966C0000}"/>
    <cellStyle name="Normal 11 2 40" xfId="31372" xr:uid="{00000000-0005-0000-0000-0000976C0000}"/>
    <cellStyle name="Normal 11 2 41" xfId="31373" xr:uid="{00000000-0005-0000-0000-0000986C0000}"/>
    <cellStyle name="Normal 11 2 42" xfId="31374" xr:uid="{00000000-0005-0000-0000-0000996C0000}"/>
    <cellStyle name="Normal 11 2 43" xfId="31375" xr:uid="{00000000-0005-0000-0000-00009A6C0000}"/>
    <cellStyle name="Normal 11 2 44" xfId="31376" xr:uid="{00000000-0005-0000-0000-00009B6C0000}"/>
    <cellStyle name="Normal 11 2 45" xfId="31377" xr:uid="{00000000-0005-0000-0000-00009C6C0000}"/>
    <cellStyle name="Normal 11 2 46" xfId="31378" xr:uid="{00000000-0005-0000-0000-00009D6C0000}"/>
    <cellStyle name="Normal 11 2 47" xfId="31379" xr:uid="{00000000-0005-0000-0000-00009E6C0000}"/>
    <cellStyle name="Normal 11 2 48" xfId="31380" xr:uid="{00000000-0005-0000-0000-00009F6C0000}"/>
    <cellStyle name="Normal 11 2 49" xfId="31381" xr:uid="{00000000-0005-0000-0000-0000A06C0000}"/>
    <cellStyle name="Normal 11 2 5" xfId="3720" xr:uid="{00000000-0005-0000-0000-0000A16C0000}"/>
    <cellStyle name="Normal 11 2 5 2" xfId="31382" xr:uid="{00000000-0005-0000-0000-0000A26C0000}"/>
    <cellStyle name="Normal 11 2 5 2 2" xfId="31383" xr:uid="{00000000-0005-0000-0000-0000A36C0000}"/>
    <cellStyle name="Normal 11 2 5 3" xfId="31384" xr:uid="{00000000-0005-0000-0000-0000A46C0000}"/>
    <cellStyle name="Normal 11 2 50" xfId="31385" xr:uid="{00000000-0005-0000-0000-0000A56C0000}"/>
    <cellStyle name="Normal 11 2 51" xfId="31386" xr:uid="{00000000-0005-0000-0000-0000A66C0000}"/>
    <cellStyle name="Normal 11 2 52" xfId="31387" xr:uid="{00000000-0005-0000-0000-0000A76C0000}"/>
    <cellStyle name="Normal 11 2 52 2" xfId="31388" xr:uid="{00000000-0005-0000-0000-0000A86C0000}"/>
    <cellStyle name="Normal 11 2 53" xfId="31389" xr:uid="{00000000-0005-0000-0000-0000A96C0000}"/>
    <cellStyle name="Normal 11 2 54" xfId="31390" xr:uid="{00000000-0005-0000-0000-0000AA6C0000}"/>
    <cellStyle name="Normal 11 2 55" xfId="31391" xr:uid="{00000000-0005-0000-0000-0000AB6C0000}"/>
    <cellStyle name="Normal 11 2 56" xfId="31392" xr:uid="{00000000-0005-0000-0000-0000AC6C0000}"/>
    <cellStyle name="Normal 11 2 57" xfId="31393" xr:uid="{00000000-0005-0000-0000-0000AD6C0000}"/>
    <cellStyle name="Normal 11 2 58" xfId="31394" xr:uid="{00000000-0005-0000-0000-0000AE6C0000}"/>
    <cellStyle name="Normal 11 2 59" xfId="31395" xr:uid="{00000000-0005-0000-0000-0000AF6C0000}"/>
    <cellStyle name="Normal 11 2 6" xfId="3721" xr:uid="{00000000-0005-0000-0000-0000B06C0000}"/>
    <cellStyle name="Normal 11 2 6 2" xfId="31396" xr:uid="{00000000-0005-0000-0000-0000B16C0000}"/>
    <cellStyle name="Normal 11 2 6 2 2" xfId="31397" xr:uid="{00000000-0005-0000-0000-0000B26C0000}"/>
    <cellStyle name="Normal 11 2 6 3" xfId="31398" xr:uid="{00000000-0005-0000-0000-0000B36C0000}"/>
    <cellStyle name="Normal 11 2 60" xfId="31399" xr:uid="{00000000-0005-0000-0000-0000B46C0000}"/>
    <cellStyle name="Normal 11 2 61" xfId="31400" xr:uid="{00000000-0005-0000-0000-0000B56C0000}"/>
    <cellStyle name="Normal 11 2 7" xfId="3722" xr:uid="{00000000-0005-0000-0000-0000B66C0000}"/>
    <cellStyle name="Normal 11 2 7 2" xfId="3723" xr:uid="{00000000-0005-0000-0000-0000B76C0000}"/>
    <cellStyle name="Normal 11 2 7 2 2" xfId="31401" xr:uid="{00000000-0005-0000-0000-0000B86C0000}"/>
    <cellStyle name="Normal 11 2 7 3" xfId="31402" xr:uid="{00000000-0005-0000-0000-0000B96C0000}"/>
    <cellStyle name="Normal 11 2 8" xfId="3724" xr:uid="{00000000-0005-0000-0000-0000BA6C0000}"/>
    <cellStyle name="Normal 11 2 8 2" xfId="31403" xr:uid="{00000000-0005-0000-0000-0000BB6C0000}"/>
    <cellStyle name="Normal 11 2 8 3" xfId="31404" xr:uid="{00000000-0005-0000-0000-0000BC6C0000}"/>
    <cellStyle name="Normal 11 2 9" xfId="3725" xr:uid="{00000000-0005-0000-0000-0000BD6C0000}"/>
    <cellStyle name="Normal 11 2 9 2" xfId="31405" xr:uid="{00000000-0005-0000-0000-0000BE6C0000}"/>
    <cellStyle name="Normal 11 2 9 3" xfId="31406" xr:uid="{00000000-0005-0000-0000-0000BF6C0000}"/>
    <cellStyle name="Normal 11 2_ADI" xfId="31407" xr:uid="{00000000-0005-0000-0000-0000C06C0000}"/>
    <cellStyle name="Normal 11 20" xfId="3726" xr:uid="{00000000-0005-0000-0000-0000C16C0000}"/>
    <cellStyle name="Normal 11 20 2" xfId="31408" xr:uid="{00000000-0005-0000-0000-0000C26C0000}"/>
    <cellStyle name="Normal 11 20 3" xfId="31409" xr:uid="{00000000-0005-0000-0000-0000C36C0000}"/>
    <cellStyle name="Normal 11 21" xfId="3727" xr:uid="{00000000-0005-0000-0000-0000C46C0000}"/>
    <cellStyle name="Normal 11 21 2" xfId="31410" xr:uid="{00000000-0005-0000-0000-0000C56C0000}"/>
    <cellStyle name="Normal 11 21 3" xfId="31411" xr:uid="{00000000-0005-0000-0000-0000C66C0000}"/>
    <cellStyle name="Normal 11 22" xfId="3728" xr:uid="{00000000-0005-0000-0000-0000C76C0000}"/>
    <cellStyle name="Normal 11 22 2" xfId="31412" xr:uid="{00000000-0005-0000-0000-0000C86C0000}"/>
    <cellStyle name="Normal 11 22 3" xfId="31413" xr:uid="{00000000-0005-0000-0000-0000C96C0000}"/>
    <cellStyle name="Normal 11 23" xfId="3729" xr:uid="{00000000-0005-0000-0000-0000CA6C0000}"/>
    <cellStyle name="Normal 11 23 2" xfId="31414" xr:uid="{00000000-0005-0000-0000-0000CB6C0000}"/>
    <cellStyle name="Normal 11 23 3" xfId="31415" xr:uid="{00000000-0005-0000-0000-0000CC6C0000}"/>
    <cellStyle name="Normal 11 24" xfId="3730" xr:uid="{00000000-0005-0000-0000-0000CD6C0000}"/>
    <cellStyle name="Normal 11 24 2" xfId="31416" xr:uid="{00000000-0005-0000-0000-0000CE6C0000}"/>
    <cellStyle name="Normal 11 24 3" xfId="31417" xr:uid="{00000000-0005-0000-0000-0000CF6C0000}"/>
    <cellStyle name="Normal 11 25" xfId="3731" xr:uid="{00000000-0005-0000-0000-0000D06C0000}"/>
    <cellStyle name="Normal 11 25 2" xfId="31418" xr:uid="{00000000-0005-0000-0000-0000D16C0000}"/>
    <cellStyle name="Normal 11 25 3" xfId="31419" xr:uid="{00000000-0005-0000-0000-0000D26C0000}"/>
    <cellStyle name="Normal 11 26" xfId="31420" xr:uid="{00000000-0005-0000-0000-0000D36C0000}"/>
    <cellStyle name="Normal 11 26 2" xfId="31421" xr:uid="{00000000-0005-0000-0000-0000D46C0000}"/>
    <cellStyle name="Normal 11 27" xfId="31422" xr:uid="{00000000-0005-0000-0000-0000D56C0000}"/>
    <cellStyle name="Normal 11 27 2" xfId="31423" xr:uid="{00000000-0005-0000-0000-0000D66C0000}"/>
    <cellStyle name="Normal 11 27 3" xfId="31424" xr:uid="{00000000-0005-0000-0000-0000D76C0000}"/>
    <cellStyle name="Normal 11 28" xfId="31425" xr:uid="{00000000-0005-0000-0000-0000D86C0000}"/>
    <cellStyle name="Normal 11 28 2" xfId="31426" xr:uid="{00000000-0005-0000-0000-0000D96C0000}"/>
    <cellStyle name="Normal 11 28 3" xfId="31427" xr:uid="{00000000-0005-0000-0000-0000DA6C0000}"/>
    <cellStyle name="Normal 11 29" xfId="31428" xr:uid="{00000000-0005-0000-0000-0000DB6C0000}"/>
    <cellStyle name="Normal 11 3" xfId="3732" xr:uid="{00000000-0005-0000-0000-0000DC6C0000}"/>
    <cellStyle name="Normal 11 3 2" xfId="31429" xr:uid="{00000000-0005-0000-0000-0000DD6C0000}"/>
    <cellStyle name="Normal 11 3 2 2" xfId="31430" xr:uid="{00000000-0005-0000-0000-0000DE6C0000}"/>
    <cellStyle name="Normal 11 3 2 3" xfId="31431" xr:uid="{00000000-0005-0000-0000-0000DF6C0000}"/>
    <cellStyle name="Normal 11 3 3" xfId="31432" xr:uid="{00000000-0005-0000-0000-0000E06C0000}"/>
    <cellStyle name="Normal 11 3 4" xfId="31433" xr:uid="{00000000-0005-0000-0000-0000E16C0000}"/>
    <cellStyle name="Normal 11 3 5" xfId="31434" xr:uid="{00000000-0005-0000-0000-0000E26C0000}"/>
    <cellStyle name="Normal 11 30" xfId="31435" xr:uid="{00000000-0005-0000-0000-0000E36C0000}"/>
    <cellStyle name="Normal 11 31" xfId="31436" xr:uid="{00000000-0005-0000-0000-0000E46C0000}"/>
    <cellStyle name="Normal 11 32" xfId="31437" xr:uid="{00000000-0005-0000-0000-0000E56C0000}"/>
    <cellStyle name="Normal 11 33" xfId="31438" xr:uid="{00000000-0005-0000-0000-0000E66C0000}"/>
    <cellStyle name="Normal 11 34" xfId="31439" xr:uid="{00000000-0005-0000-0000-0000E76C0000}"/>
    <cellStyle name="Normal 11 35" xfId="31440" xr:uid="{00000000-0005-0000-0000-0000E86C0000}"/>
    <cellStyle name="Normal 11 36" xfId="31441" xr:uid="{00000000-0005-0000-0000-0000E96C0000}"/>
    <cellStyle name="Normal 11 37" xfId="31442" xr:uid="{00000000-0005-0000-0000-0000EA6C0000}"/>
    <cellStyle name="Normal 11 38" xfId="31443" xr:uid="{00000000-0005-0000-0000-0000EB6C0000}"/>
    <cellStyle name="Normal 11 39" xfId="31444" xr:uid="{00000000-0005-0000-0000-0000EC6C0000}"/>
    <cellStyle name="Normal 11 4" xfId="3733" xr:uid="{00000000-0005-0000-0000-0000ED6C0000}"/>
    <cellStyle name="Normal 11 4 2" xfId="31445" xr:uid="{00000000-0005-0000-0000-0000EE6C0000}"/>
    <cellStyle name="Normal 11 4 2 2" xfId="31446" xr:uid="{00000000-0005-0000-0000-0000EF6C0000}"/>
    <cellStyle name="Normal 11 4 3" xfId="31447" xr:uid="{00000000-0005-0000-0000-0000F06C0000}"/>
    <cellStyle name="Normal 11 40" xfId="31448" xr:uid="{00000000-0005-0000-0000-0000F16C0000}"/>
    <cellStyle name="Normal 11 41" xfId="31449" xr:uid="{00000000-0005-0000-0000-0000F26C0000}"/>
    <cellStyle name="Normal 11 42" xfId="31450" xr:uid="{00000000-0005-0000-0000-0000F36C0000}"/>
    <cellStyle name="Normal 11 43" xfId="31451" xr:uid="{00000000-0005-0000-0000-0000F46C0000}"/>
    <cellStyle name="Normal 11 44" xfId="31452" xr:uid="{00000000-0005-0000-0000-0000F56C0000}"/>
    <cellStyle name="Normal 11 45" xfId="31453" xr:uid="{00000000-0005-0000-0000-0000F66C0000}"/>
    <cellStyle name="Normal 11 46" xfId="31454" xr:uid="{00000000-0005-0000-0000-0000F76C0000}"/>
    <cellStyle name="Normal 11 47" xfId="31455" xr:uid="{00000000-0005-0000-0000-0000F86C0000}"/>
    <cellStyle name="Normal 11 48" xfId="31456" xr:uid="{00000000-0005-0000-0000-0000F96C0000}"/>
    <cellStyle name="Normal 11 49" xfId="31457" xr:uid="{00000000-0005-0000-0000-0000FA6C0000}"/>
    <cellStyle name="Normal 11 5" xfId="3734" xr:uid="{00000000-0005-0000-0000-0000FB6C0000}"/>
    <cellStyle name="Normal 11 5 2" xfId="31458" xr:uid="{00000000-0005-0000-0000-0000FC6C0000}"/>
    <cellStyle name="Normal 11 5 3" xfId="31459" xr:uid="{00000000-0005-0000-0000-0000FD6C0000}"/>
    <cellStyle name="Normal 11 50" xfId="31460" xr:uid="{00000000-0005-0000-0000-0000FE6C0000}"/>
    <cellStyle name="Normal 11 51" xfId="31461" xr:uid="{00000000-0005-0000-0000-0000FF6C0000}"/>
    <cellStyle name="Normal 11 52" xfId="31462" xr:uid="{00000000-0005-0000-0000-0000006D0000}"/>
    <cellStyle name="Normal 11 53" xfId="31463" xr:uid="{00000000-0005-0000-0000-0000016D0000}"/>
    <cellStyle name="Normal 11 53 2" xfId="31464" xr:uid="{00000000-0005-0000-0000-0000026D0000}"/>
    <cellStyle name="Normal 11 54" xfId="31465" xr:uid="{00000000-0005-0000-0000-0000036D0000}"/>
    <cellStyle name="Normal 11 54 2" xfId="31466" xr:uid="{00000000-0005-0000-0000-0000046D0000}"/>
    <cellStyle name="Normal 11 55" xfId="31467" xr:uid="{00000000-0005-0000-0000-0000056D0000}"/>
    <cellStyle name="Normal 11 55 2" xfId="31468" xr:uid="{00000000-0005-0000-0000-0000066D0000}"/>
    <cellStyle name="Normal 11 56" xfId="31469" xr:uid="{00000000-0005-0000-0000-0000076D0000}"/>
    <cellStyle name="Normal 11 56 2" xfId="31470" xr:uid="{00000000-0005-0000-0000-0000086D0000}"/>
    <cellStyle name="Normal 11 57" xfId="31471" xr:uid="{00000000-0005-0000-0000-0000096D0000}"/>
    <cellStyle name="Normal 11 57 2" xfId="31472" xr:uid="{00000000-0005-0000-0000-00000A6D0000}"/>
    <cellStyle name="Normal 11 58" xfId="31473" xr:uid="{00000000-0005-0000-0000-00000B6D0000}"/>
    <cellStyle name="Normal 11 58 2" xfId="31474" xr:uid="{00000000-0005-0000-0000-00000C6D0000}"/>
    <cellStyle name="Normal 11 59" xfId="31475" xr:uid="{00000000-0005-0000-0000-00000D6D0000}"/>
    <cellStyle name="Normal 11 6" xfId="3735" xr:uid="{00000000-0005-0000-0000-00000E6D0000}"/>
    <cellStyle name="Normal 11 6 2" xfId="31476" xr:uid="{00000000-0005-0000-0000-00000F6D0000}"/>
    <cellStyle name="Normal 11 6 2 2" xfId="31477" xr:uid="{00000000-0005-0000-0000-0000106D0000}"/>
    <cellStyle name="Normal 11 6 3" xfId="31478" xr:uid="{00000000-0005-0000-0000-0000116D0000}"/>
    <cellStyle name="Normal 11 60" xfId="31479" xr:uid="{00000000-0005-0000-0000-0000126D0000}"/>
    <cellStyle name="Normal 11 61" xfId="31480" xr:uid="{00000000-0005-0000-0000-0000136D0000}"/>
    <cellStyle name="Normal 11 62" xfId="31481" xr:uid="{00000000-0005-0000-0000-0000146D0000}"/>
    <cellStyle name="Normal 11 7" xfId="3736" xr:uid="{00000000-0005-0000-0000-0000156D0000}"/>
    <cellStyle name="Normal 11 7 2" xfId="31482" xr:uid="{00000000-0005-0000-0000-0000166D0000}"/>
    <cellStyle name="Normal 11 7 2 2" xfId="31483" xr:uid="{00000000-0005-0000-0000-0000176D0000}"/>
    <cellStyle name="Normal 11 7 3" xfId="31484" xr:uid="{00000000-0005-0000-0000-0000186D0000}"/>
    <cellStyle name="Normal 11 8" xfId="3737" xr:uid="{00000000-0005-0000-0000-0000196D0000}"/>
    <cellStyle name="Normal 11 8 2" xfId="3738" xr:uid="{00000000-0005-0000-0000-00001A6D0000}"/>
    <cellStyle name="Normal 11 8 2 2" xfId="31485" xr:uid="{00000000-0005-0000-0000-00001B6D0000}"/>
    <cellStyle name="Normal 11 8 3" xfId="31486" xr:uid="{00000000-0005-0000-0000-00001C6D0000}"/>
    <cellStyle name="Normal 11 8 4" xfId="31487" xr:uid="{00000000-0005-0000-0000-00001D6D0000}"/>
    <cellStyle name="Normal 11 9" xfId="3739" xr:uid="{00000000-0005-0000-0000-00001E6D0000}"/>
    <cellStyle name="Normal 11 9 2" xfId="31488" xr:uid="{00000000-0005-0000-0000-00001F6D0000}"/>
    <cellStyle name="Normal 11 9 3" xfId="31489" xr:uid="{00000000-0005-0000-0000-0000206D0000}"/>
    <cellStyle name="Normal 11_60 Keyspan Corp TBBS 6-9" xfId="3740" xr:uid="{00000000-0005-0000-0000-0000216D0000}"/>
    <cellStyle name="Normal 110" xfId="31490" xr:uid="{00000000-0005-0000-0000-0000226D0000}"/>
    <cellStyle name="Normal 110 2" xfId="31491" xr:uid="{00000000-0005-0000-0000-0000236D0000}"/>
    <cellStyle name="Normal 110 2 2" xfId="31492" xr:uid="{00000000-0005-0000-0000-0000246D0000}"/>
    <cellStyle name="Normal 110 3" xfId="31493" xr:uid="{00000000-0005-0000-0000-0000256D0000}"/>
    <cellStyle name="Normal 111" xfId="31494" xr:uid="{00000000-0005-0000-0000-0000266D0000}"/>
    <cellStyle name="Normal 111 2" xfId="31495" xr:uid="{00000000-0005-0000-0000-0000276D0000}"/>
    <cellStyle name="Normal 111 3" xfId="31496" xr:uid="{00000000-0005-0000-0000-0000286D0000}"/>
    <cellStyle name="Normal 112" xfId="31497" xr:uid="{00000000-0005-0000-0000-0000296D0000}"/>
    <cellStyle name="Normal 112 2" xfId="31498" xr:uid="{00000000-0005-0000-0000-00002A6D0000}"/>
    <cellStyle name="Normal 112 3" xfId="31499" xr:uid="{00000000-0005-0000-0000-00002B6D0000}"/>
    <cellStyle name="Normal 113" xfId="31500" xr:uid="{00000000-0005-0000-0000-00002C6D0000}"/>
    <cellStyle name="Normal 113 2" xfId="31501" xr:uid="{00000000-0005-0000-0000-00002D6D0000}"/>
    <cellStyle name="Normal 113 3" xfId="31502" xr:uid="{00000000-0005-0000-0000-00002E6D0000}"/>
    <cellStyle name="Normal 114" xfId="31503" xr:uid="{00000000-0005-0000-0000-00002F6D0000}"/>
    <cellStyle name="Normal 114 2" xfId="31504" xr:uid="{00000000-0005-0000-0000-0000306D0000}"/>
    <cellStyle name="Normal 114 3" xfId="31505" xr:uid="{00000000-0005-0000-0000-0000316D0000}"/>
    <cellStyle name="Normal 115" xfId="31506" xr:uid="{00000000-0005-0000-0000-0000326D0000}"/>
    <cellStyle name="Normal 115 2" xfId="31507" xr:uid="{00000000-0005-0000-0000-0000336D0000}"/>
    <cellStyle name="Normal 115 3" xfId="31508" xr:uid="{00000000-0005-0000-0000-0000346D0000}"/>
    <cellStyle name="Normal 116" xfId="31509" xr:uid="{00000000-0005-0000-0000-0000356D0000}"/>
    <cellStyle name="Normal 116 2" xfId="31510" xr:uid="{00000000-0005-0000-0000-0000366D0000}"/>
    <cellStyle name="Normal 116 3" xfId="31511" xr:uid="{00000000-0005-0000-0000-0000376D0000}"/>
    <cellStyle name="Normal 117" xfId="31512" xr:uid="{00000000-0005-0000-0000-0000386D0000}"/>
    <cellStyle name="Normal 117 2" xfId="31513" xr:uid="{00000000-0005-0000-0000-0000396D0000}"/>
    <cellStyle name="Normal 117 2 2" xfId="31514" xr:uid="{00000000-0005-0000-0000-00003A6D0000}"/>
    <cellStyle name="Normal 117 2 2 2" xfId="31515" xr:uid="{00000000-0005-0000-0000-00003B6D0000}"/>
    <cellStyle name="Normal 117 2 3" xfId="31516" xr:uid="{00000000-0005-0000-0000-00003C6D0000}"/>
    <cellStyle name="Normal 117 2 3 2" xfId="31517" xr:uid="{00000000-0005-0000-0000-00003D6D0000}"/>
    <cellStyle name="Normal 117 2 4" xfId="31518" xr:uid="{00000000-0005-0000-0000-00003E6D0000}"/>
    <cellStyle name="Normal 117 2 4 2" xfId="31519" xr:uid="{00000000-0005-0000-0000-00003F6D0000}"/>
    <cellStyle name="Normal 117 2 5" xfId="31520" xr:uid="{00000000-0005-0000-0000-0000406D0000}"/>
    <cellStyle name="Normal 117 2 5 2" xfId="31521" xr:uid="{00000000-0005-0000-0000-0000416D0000}"/>
    <cellStyle name="Normal 117 2 6" xfId="31522" xr:uid="{00000000-0005-0000-0000-0000426D0000}"/>
    <cellStyle name="Normal 117 3" xfId="31523" xr:uid="{00000000-0005-0000-0000-0000436D0000}"/>
    <cellStyle name="Normal 117 3 2" xfId="31524" xr:uid="{00000000-0005-0000-0000-0000446D0000}"/>
    <cellStyle name="Normal 117 4" xfId="31525" xr:uid="{00000000-0005-0000-0000-0000456D0000}"/>
    <cellStyle name="Normal 117 4 2" xfId="31526" xr:uid="{00000000-0005-0000-0000-0000466D0000}"/>
    <cellStyle name="Normal 117 5" xfId="31527" xr:uid="{00000000-0005-0000-0000-0000476D0000}"/>
    <cellStyle name="Normal 117 5 2" xfId="31528" xr:uid="{00000000-0005-0000-0000-0000486D0000}"/>
    <cellStyle name="Normal 117 6" xfId="31529" xr:uid="{00000000-0005-0000-0000-0000496D0000}"/>
    <cellStyle name="Normal 117 6 2" xfId="31530" xr:uid="{00000000-0005-0000-0000-00004A6D0000}"/>
    <cellStyle name="Normal 117 7" xfId="31531" xr:uid="{00000000-0005-0000-0000-00004B6D0000}"/>
    <cellStyle name="Normal 117 8" xfId="31532" xr:uid="{00000000-0005-0000-0000-00004C6D0000}"/>
    <cellStyle name="Normal 117 9" xfId="31533" xr:uid="{00000000-0005-0000-0000-00004D6D0000}"/>
    <cellStyle name="Normal 118" xfId="31534" xr:uid="{00000000-0005-0000-0000-00004E6D0000}"/>
    <cellStyle name="Normal 118 2" xfId="31535" xr:uid="{00000000-0005-0000-0000-00004F6D0000}"/>
    <cellStyle name="Normal 118 3" xfId="31536" xr:uid="{00000000-0005-0000-0000-0000506D0000}"/>
    <cellStyle name="Normal 118 4" xfId="31537" xr:uid="{00000000-0005-0000-0000-0000516D0000}"/>
    <cellStyle name="Normal 119" xfId="31538" xr:uid="{00000000-0005-0000-0000-0000526D0000}"/>
    <cellStyle name="Normal 119 2" xfId="31539" xr:uid="{00000000-0005-0000-0000-0000536D0000}"/>
    <cellStyle name="Normal 119 3" xfId="31540" xr:uid="{00000000-0005-0000-0000-0000546D0000}"/>
    <cellStyle name="Normal 119 4" xfId="31541" xr:uid="{00000000-0005-0000-0000-0000556D0000}"/>
    <cellStyle name="Normal 12" xfId="3741" xr:uid="{00000000-0005-0000-0000-0000566D0000}"/>
    <cellStyle name="Normal 12 10" xfId="3742" xr:uid="{00000000-0005-0000-0000-0000576D0000}"/>
    <cellStyle name="Normal 12 10 2" xfId="31542" xr:uid="{00000000-0005-0000-0000-0000586D0000}"/>
    <cellStyle name="Normal 12 11" xfId="31543" xr:uid="{00000000-0005-0000-0000-0000596D0000}"/>
    <cellStyle name="Normal 12 11 2" xfId="31544" xr:uid="{00000000-0005-0000-0000-00005A6D0000}"/>
    <cellStyle name="Normal 12 2" xfId="3743" xr:uid="{00000000-0005-0000-0000-00005B6D0000}"/>
    <cellStyle name="Normal 12 2 10" xfId="3744" xr:uid="{00000000-0005-0000-0000-00005C6D0000}"/>
    <cellStyle name="Normal 12 2 10 2" xfId="31545" xr:uid="{00000000-0005-0000-0000-00005D6D0000}"/>
    <cellStyle name="Normal 12 2 10 3" xfId="31546" xr:uid="{00000000-0005-0000-0000-00005E6D0000}"/>
    <cellStyle name="Normal 12 2 11" xfId="3745" xr:uid="{00000000-0005-0000-0000-00005F6D0000}"/>
    <cellStyle name="Normal 12 2 11 2" xfId="31547" xr:uid="{00000000-0005-0000-0000-0000606D0000}"/>
    <cellStyle name="Normal 12 2 11 3" xfId="31548" xr:uid="{00000000-0005-0000-0000-0000616D0000}"/>
    <cellStyle name="Normal 12 2 12" xfId="3746" xr:uid="{00000000-0005-0000-0000-0000626D0000}"/>
    <cellStyle name="Normal 12 2 12 2" xfId="31549" xr:uid="{00000000-0005-0000-0000-0000636D0000}"/>
    <cellStyle name="Normal 12 2 12 3" xfId="31550" xr:uid="{00000000-0005-0000-0000-0000646D0000}"/>
    <cellStyle name="Normal 12 2 13" xfId="3747" xr:uid="{00000000-0005-0000-0000-0000656D0000}"/>
    <cellStyle name="Normal 12 2 13 2" xfId="31551" xr:uid="{00000000-0005-0000-0000-0000666D0000}"/>
    <cellStyle name="Normal 12 2 13 3" xfId="31552" xr:uid="{00000000-0005-0000-0000-0000676D0000}"/>
    <cellStyle name="Normal 12 2 14" xfId="3748" xr:uid="{00000000-0005-0000-0000-0000686D0000}"/>
    <cellStyle name="Normal 12 2 14 2" xfId="31553" xr:uid="{00000000-0005-0000-0000-0000696D0000}"/>
    <cellStyle name="Normal 12 2 14 3" xfId="31554" xr:uid="{00000000-0005-0000-0000-00006A6D0000}"/>
    <cellStyle name="Normal 12 2 15" xfId="3749" xr:uid="{00000000-0005-0000-0000-00006B6D0000}"/>
    <cellStyle name="Normal 12 2 15 2" xfId="31555" xr:uid="{00000000-0005-0000-0000-00006C6D0000}"/>
    <cellStyle name="Normal 12 2 15 3" xfId="31556" xr:uid="{00000000-0005-0000-0000-00006D6D0000}"/>
    <cellStyle name="Normal 12 2 16" xfId="3750" xr:uid="{00000000-0005-0000-0000-00006E6D0000}"/>
    <cellStyle name="Normal 12 2 16 2" xfId="31557" xr:uid="{00000000-0005-0000-0000-00006F6D0000}"/>
    <cellStyle name="Normal 12 2 16 3" xfId="31558" xr:uid="{00000000-0005-0000-0000-0000706D0000}"/>
    <cellStyle name="Normal 12 2 17" xfId="3751" xr:uid="{00000000-0005-0000-0000-0000716D0000}"/>
    <cellStyle name="Normal 12 2 17 2" xfId="31559" xr:uid="{00000000-0005-0000-0000-0000726D0000}"/>
    <cellStyle name="Normal 12 2 17 3" xfId="31560" xr:uid="{00000000-0005-0000-0000-0000736D0000}"/>
    <cellStyle name="Normal 12 2 18" xfId="3752" xr:uid="{00000000-0005-0000-0000-0000746D0000}"/>
    <cellStyle name="Normal 12 2 18 2" xfId="31561" xr:uid="{00000000-0005-0000-0000-0000756D0000}"/>
    <cellStyle name="Normal 12 2 18 3" xfId="31562" xr:uid="{00000000-0005-0000-0000-0000766D0000}"/>
    <cellStyle name="Normal 12 2 19" xfId="3753" xr:uid="{00000000-0005-0000-0000-0000776D0000}"/>
    <cellStyle name="Normal 12 2 19 2" xfId="31563" xr:uid="{00000000-0005-0000-0000-0000786D0000}"/>
    <cellStyle name="Normal 12 2 19 3" xfId="31564" xr:uid="{00000000-0005-0000-0000-0000796D0000}"/>
    <cellStyle name="Normal 12 2 2" xfId="3754" xr:uid="{00000000-0005-0000-0000-00007A6D0000}"/>
    <cellStyle name="Normal 12 2 2 2" xfId="3755" xr:uid="{00000000-0005-0000-0000-00007B6D0000}"/>
    <cellStyle name="Normal 12 2 2 2 2" xfId="31565" xr:uid="{00000000-0005-0000-0000-00007C6D0000}"/>
    <cellStyle name="Normal 12 2 2 2 2 2" xfId="31566" xr:uid="{00000000-0005-0000-0000-00007D6D0000}"/>
    <cellStyle name="Normal 12 2 2 2 2 3" xfId="31567" xr:uid="{00000000-0005-0000-0000-00007E6D0000}"/>
    <cellStyle name="Normal 12 2 2 2 3" xfId="31568" xr:uid="{00000000-0005-0000-0000-00007F6D0000}"/>
    <cellStyle name="Normal 12 2 2 2 4" xfId="31569" xr:uid="{00000000-0005-0000-0000-0000806D0000}"/>
    <cellStyle name="Normal 12 2 2 3" xfId="3756" xr:uid="{00000000-0005-0000-0000-0000816D0000}"/>
    <cellStyle name="Normal 12 2 2 3 2" xfId="31570" xr:uid="{00000000-0005-0000-0000-0000826D0000}"/>
    <cellStyle name="Normal 12 2 2 4" xfId="31571" xr:uid="{00000000-0005-0000-0000-0000836D0000}"/>
    <cellStyle name="Normal 12 2 2 4 2" xfId="31572" xr:uid="{00000000-0005-0000-0000-0000846D0000}"/>
    <cellStyle name="Normal 12 2 2 4 3" xfId="31573" xr:uid="{00000000-0005-0000-0000-0000856D0000}"/>
    <cellStyle name="Normal 12 2 2 5" xfId="31574" xr:uid="{00000000-0005-0000-0000-0000866D0000}"/>
    <cellStyle name="Normal 12 2 20" xfId="3757" xr:uid="{00000000-0005-0000-0000-0000876D0000}"/>
    <cellStyle name="Normal 12 2 20 2" xfId="31575" xr:uid="{00000000-0005-0000-0000-0000886D0000}"/>
    <cellStyle name="Normal 12 2 20 3" xfId="31576" xr:uid="{00000000-0005-0000-0000-0000896D0000}"/>
    <cellStyle name="Normal 12 2 21" xfId="3758" xr:uid="{00000000-0005-0000-0000-00008A6D0000}"/>
    <cellStyle name="Normal 12 2 21 2" xfId="31577" xr:uid="{00000000-0005-0000-0000-00008B6D0000}"/>
    <cellStyle name="Normal 12 2 21 3" xfId="31578" xr:uid="{00000000-0005-0000-0000-00008C6D0000}"/>
    <cellStyle name="Normal 12 2 22" xfId="3759" xr:uid="{00000000-0005-0000-0000-00008D6D0000}"/>
    <cellStyle name="Normal 12 2 22 2" xfId="31579" xr:uid="{00000000-0005-0000-0000-00008E6D0000}"/>
    <cellStyle name="Normal 12 2 22 3" xfId="31580" xr:uid="{00000000-0005-0000-0000-00008F6D0000}"/>
    <cellStyle name="Normal 12 2 23" xfId="3760" xr:uid="{00000000-0005-0000-0000-0000906D0000}"/>
    <cellStyle name="Normal 12 2 23 2" xfId="31581" xr:uid="{00000000-0005-0000-0000-0000916D0000}"/>
    <cellStyle name="Normal 12 2 23 2 2" xfId="31582" xr:uid="{00000000-0005-0000-0000-0000926D0000}"/>
    <cellStyle name="Normal 12 2 23 3" xfId="31583" xr:uid="{00000000-0005-0000-0000-0000936D0000}"/>
    <cellStyle name="Normal 12 2 24" xfId="31584" xr:uid="{00000000-0005-0000-0000-0000946D0000}"/>
    <cellStyle name="Normal 12 2 24 2" xfId="31585" xr:uid="{00000000-0005-0000-0000-0000956D0000}"/>
    <cellStyle name="Normal 12 2 25" xfId="31586" xr:uid="{00000000-0005-0000-0000-0000966D0000}"/>
    <cellStyle name="Normal 12 2 26" xfId="31587" xr:uid="{00000000-0005-0000-0000-0000976D0000}"/>
    <cellStyle name="Normal 12 2 27" xfId="31588" xr:uid="{00000000-0005-0000-0000-0000986D0000}"/>
    <cellStyle name="Normal 12 2 28" xfId="31589" xr:uid="{00000000-0005-0000-0000-0000996D0000}"/>
    <cellStyle name="Normal 12 2 29" xfId="31590" xr:uid="{00000000-0005-0000-0000-00009A6D0000}"/>
    <cellStyle name="Normal 12 2 3" xfId="3761" xr:uid="{00000000-0005-0000-0000-00009B6D0000}"/>
    <cellStyle name="Normal 12 2 3 2" xfId="31591" xr:uid="{00000000-0005-0000-0000-00009C6D0000}"/>
    <cellStyle name="Normal 12 2 3 2 2" xfId="31592" xr:uid="{00000000-0005-0000-0000-00009D6D0000}"/>
    <cellStyle name="Normal 12 2 3 3" xfId="31593" xr:uid="{00000000-0005-0000-0000-00009E6D0000}"/>
    <cellStyle name="Normal 12 2 3 4" xfId="31594" xr:uid="{00000000-0005-0000-0000-00009F6D0000}"/>
    <cellStyle name="Normal 12 2 30" xfId="31595" xr:uid="{00000000-0005-0000-0000-0000A06D0000}"/>
    <cellStyle name="Normal 12 2 31" xfId="31596" xr:uid="{00000000-0005-0000-0000-0000A16D0000}"/>
    <cellStyle name="Normal 12 2 32" xfId="31597" xr:uid="{00000000-0005-0000-0000-0000A26D0000}"/>
    <cellStyle name="Normal 12 2 33" xfId="31598" xr:uid="{00000000-0005-0000-0000-0000A36D0000}"/>
    <cellStyle name="Normal 12 2 34" xfId="31599" xr:uid="{00000000-0005-0000-0000-0000A46D0000}"/>
    <cellStyle name="Normal 12 2 35" xfId="31600" xr:uid="{00000000-0005-0000-0000-0000A56D0000}"/>
    <cellStyle name="Normal 12 2 36" xfId="31601" xr:uid="{00000000-0005-0000-0000-0000A66D0000}"/>
    <cellStyle name="Normal 12 2 37" xfId="31602" xr:uid="{00000000-0005-0000-0000-0000A76D0000}"/>
    <cellStyle name="Normal 12 2 38" xfId="31603" xr:uid="{00000000-0005-0000-0000-0000A86D0000}"/>
    <cellStyle name="Normal 12 2 39" xfId="31604" xr:uid="{00000000-0005-0000-0000-0000A96D0000}"/>
    <cellStyle name="Normal 12 2 4" xfId="3762" xr:uid="{00000000-0005-0000-0000-0000AA6D0000}"/>
    <cellStyle name="Normal 12 2 4 2" xfId="31605" xr:uid="{00000000-0005-0000-0000-0000AB6D0000}"/>
    <cellStyle name="Normal 12 2 4 3" xfId="31606" xr:uid="{00000000-0005-0000-0000-0000AC6D0000}"/>
    <cellStyle name="Normal 12 2 40" xfId="31607" xr:uid="{00000000-0005-0000-0000-0000AD6D0000}"/>
    <cellStyle name="Normal 12 2 41" xfId="31608" xr:uid="{00000000-0005-0000-0000-0000AE6D0000}"/>
    <cellStyle name="Normal 12 2 42" xfId="31609" xr:uid="{00000000-0005-0000-0000-0000AF6D0000}"/>
    <cellStyle name="Normal 12 2 43" xfId="31610" xr:uid="{00000000-0005-0000-0000-0000B06D0000}"/>
    <cellStyle name="Normal 12 2 44" xfId="31611" xr:uid="{00000000-0005-0000-0000-0000B16D0000}"/>
    <cellStyle name="Normal 12 2 45" xfId="31612" xr:uid="{00000000-0005-0000-0000-0000B26D0000}"/>
    <cellStyle name="Normal 12 2 46" xfId="31613" xr:uid="{00000000-0005-0000-0000-0000B36D0000}"/>
    <cellStyle name="Normal 12 2 47" xfId="31614" xr:uid="{00000000-0005-0000-0000-0000B46D0000}"/>
    <cellStyle name="Normal 12 2 48" xfId="31615" xr:uid="{00000000-0005-0000-0000-0000B56D0000}"/>
    <cellStyle name="Normal 12 2 49" xfId="31616" xr:uid="{00000000-0005-0000-0000-0000B66D0000}"/>
    <cellStyle name="Normal 12 2 5" xfId="3763" xr:uid="{00000000-0005-0000-0000-0000B76D0000}"/>
    <cellStyle name="Normal 12 2 5 2" xfId="3764" xr:uid="{00000000-0005-0000-0000-0000B86D0000}"/>
    <cellStyle name="Normal 12 2 5 2 2" xfId="31617" xr:uid="{00000000-0005-0000-0000-0000B96D0000}"/>
    <cellStyle name="Normal 12 2 5 3" xfId="31618" xr:uid="{00000000-0005-0000-0000-0000BA6D0000}"/>
    <cellStyle name="Normal 12 2 5 3 2" xfId="31619" xr:uid="{00000000-0005-0000-0000-0000BB6D0000}"/>
    <cellStyle name="Normal 12 2 5 4" xfId="31620" xr:uid="{00000000-0005-0000-0000-0000BC6D0000}"/>
    <cellStyle name="Normal 12 2 50" xfId="31621" xr:uid="{00000000-0005-0000-0000-0000BD6D0000}"/>
    <cellStyle name="Normal 12 2 51" xfId="31622" xr:uid="{00000000-0005-0000-0000-0000BE6D0000}"/>
    <cellStyle name="Normal 12 2 52" xfId="31623" xr:uid="{00000000-0005-0000-0000-0000BF6D0000}"/>
    <cellStyle name="Normal 12 2 53" xfId="31624" xr:uid="{00000000-0005-0000-0000-0000C06D0000}"/>
    <cellStyle name="Normal 12 2 54" xfId="31625" xr:uid="{00000000-0005-0000-0000-0000C16D0000}"/>
    <cellStyle name="Normal 12 2 55" xfId="31626" xr:uid="{00000000-0005-0000-0000-0000C26D0000}"/>
    <cellStyle name="Normal 12 2 56" xfId="31627" xr:uid="{00000000-0005-0000-0000-0000C36D0000}"/>
    <cellStyle name="Normal 12 2 57" xfId="31628" xr:uid="{00000000-0005-0000-0000-0000C46D0000}"/>
    <cellStyle name="Normal 12 2 58" xfId="31629" xr:uid="{00000000-0005-0000-0000-0000C56D0000}"/>
    <cellStyle name="Normal 12 2 59" xfId="31630" xr:uid="{00000000-0005-0000-0000-0000C66D0000}"/>
    <cellStyle name="Normal 12 2 6" xfId="3765" xr:uid="{00000000-0005-0000-0000-0000C76D0000}"/>
    <cellStyle name="Normal 12 2 6 2" xfId="3766" xr:uid="{00000000-0005-0000-0000-0000C86D0000}"/>
    <cellStyle name="Normal 12 2 6 2 2" xfId="31631" xr:uid="{00000000-0005-0000-0000-0000C96D0000}"/>
    <cellStyle name="Normal 12 2 6 3" xfId="31632" xr:uid="{00000000-0005-0000-0000-0000CA6D0000}"/>
    <cellStyle name="Normal 12 2 6 3 2" xfId="31633" xr:uid="{00000000-0005-0000-0000-0000CB6D0000}"/>
    <cellStyle name="Normal 12 2 6 4" xfId="31634" xr:uid="{00000000-0005-0000-0000-0000CC6D0000}"/>
    <cellStyle name="Normal 12 2 6 4 2" xfId="31635" xr:uid="{00000000-0005-0000-0000-0000CD6D0000}"/>
    <cellStyle name="Normal 12 2 6 5" xfId="31636" xr:uid="{00000000-0005-0000-0000-0000CE6D0000}"/>
    <cellStyle name="Normal 12 2 60" xfId="31637" xr:uid="{00000000-0005-0000-0000-0000CF6D0000}"/>
    <cellStyle name="Normal 12 2 61" xfId="31638" xr:uid="{00000000-0005-0000-0000-0000D06D0000}"/>
    <cellStyle name="Normal 12 2 7" xfId="3767" xr:uid="{00000000-0005-0000-0000-0000D16D0000}"/>
    <cellStyle name="Normal 12 2 7 2" xfId="3768" xr:uid="{00000000-0005-0000-0000-0000D26D0000}"/>
    <cellStyle name="Normal 12 2 7 2 2" xfId="31639" xr:uid="{00000000-0005-0000-0000-0000D36D0000}"/>
    <cellStyle name="Normal 12 2 7 3" xfId="31640" xr:uid="{00000000-0005-0000-0000-0000D46D0000}"/>
    <cellStyle name="Normal 12 2 8" xfId="3769" xr:uid="{00000000-0005-0000-0000-0000D56D0000}"/>
    <cellStyle name="Normal 12 2 8 2" xfId="31641" xr:uid="{00000000-0005-0000-0000-0000D66D0000}"/>
    <cellStyle name="Normal 12 2 8 3" xfId="31642" xr:uid="{00000000-0005-0000-0000-0000D76D0000}"/>
    <cellStyle name="Normal 12 2 9" xfId="3770" xr:uid="{00000000-0005-0000-0000-0000D86D0000}"/>
    <cellStyle name="Normal 12 2 9 2" xfId="31643" xr:uid="{00000000-0005-0000-0000-0000D96D0000}"/>
    <cellStyle name="Normal 12 2 9 3" xfId="31644" xr:uid="{00000000-0005-0000-0000-0000DA6D0000}"/>
    <cellStyle name="Normal 12 2_ADI" xfId="31645" xr:uid="{00000000-0005-0000-0000-0000DB6D0000}"/>
    <cellStyle name="Normal 12 3" xfId="3771" xr:uid="{00000000-0005-0000-0000-0000DC6D0000}"/>
    <cellStyle name="Normal 12 3 2" xfId="31646" xr:uid="{00000000-0005-0000-0000-0000DD6D0000}"/>
    <cellStyle name="Normal 12 3 2 2" xfId="31647" xr:uid="{00000000-0005-0000-0000-0000DE6D0000}"/>
    <cellStyle name="Normal 12 3 2 2 2" xfId="31648" xr:uid="{00000000-0005-0000-0000-0000DF6D0000}"/>
    <cellStyle name="Normal 12 3 2 3" xfId="31649" xr:uid="{00000000-0005-0000-0000-0000E06D0000}"/>
    <cellStyle name="Normal 12 3 3" xfId="31650" xr:uid="{00000000-0005-0000-0000-0000E16D0000}"/>
    <cellStyle name="Normal 12 3 3 2" xfId="31651" xr:uid="{00000000-0005-0000-0000-0000E26D0000}"/>
    <cellStyle name="Normal 12 3 4" xfId="31652" xr:uid="{00000000-0005-0000-0000-0000E36D0000}"/>
    <cellStyle name="Normal 12 3 4 2" xfId="31653" xr:uid="{00000000-0005-0000-0000-0000E46D0000}"/>
    <cellStyle name="Normal 12 3 5" xfId="31654" xr:uid="{00000000-0005-0000-0000-0000E56D0000}"/>
    <cellStyle name="Normal 12 4" xfId="3772" xr:uid="{00000000-0005-0000-0000-0000E66D0000}"/>
    <cellStyle name="Normal 12 4 2" xfId="31655" xr:uid="{00000000-0005-0000-0000-0000E76D0000}"/>
    <cellStyle name="Normal 12 4 2 2" xfId="31656" xr:uid="{00000000-0005-0000-0000-0000E86D0000}"/>
    <cellStyle name="Normal 12 4 3" xfId="31657" xr:uid="{00000000-0005-0000-0000-0000E96D0000}"/>
    <cellStyle name="Normal 12 5" xfId="3773" xr:uid="{00000000-0005-0000-0000-0000EA6D0000}"/>
    <cellStyle name="Normal 12 5 2" xfId="31658" xr:uid="{00000000-0005-0000-0000-0000EB6D0000}"/>
    <cellStyle name="Normal 12 5 3" xfId="31659" xr:uid="{00000000-0005-0000-0000-0000EC6D0000}"/>
    <cellStyle name="Normal 12 6" xfId="3774" xr:uid="{00000000-0005-0000-0000-0000ED6D0000}"/>
    <cellStyle name="Normal 12 6 2" xfId="31660" xr:uid="{00000000-0005-0000-0000-0000EE6D0000}"/>
    <cellStyle name="Normal 12 7" xfId="3775" xr:uid="{00000000-0005-0000-0000-0000EF6D0000}"/>
    <cellStyle name="Normal 12 7 2" xfId="31661" xr:uid="{00000000-0005-0000-0000-0000F06D0000}"/>
    <cellStyle name="Normal 12 8" xfId="3776" xr:uid="{00000000-0005-0000-0000-0000F16D0000}"/>
    <cellStyle name="Normal 12 8 2" xfId="31662" xr:uid="{00000000-0005-0000-0000-0000F26D0000}"/>
    <cellStyle name="Normal 12 9" xfId="3777" xr:uid="{00000000-0005-0000-0000-0000F36D0000}"/>
    <cellStyle name="Normal 12 9 2" xfId="31663" xr:uid="{00000000-0005-0000-0000-0000F46D0000}"/>
    <cellStyle name="Normal 12_00431" xfId="3778" xr:uid="{00000000-0005-0000-0000-0000F56D0000}"/>
    <cellStyle name="Normal 120" xfId="31664" xr:uid="{00000000-0005-0000-0000-0000F66D0000}"/>
    <cellStyle name="Normal 120 2" xfId="31665" xr:uid="{00000000-0005-0000-0000-0000F76D0000}"/>
    <cellStyle name="Normal 120 3" xfId="31666" xr:uid="{00000000-0005-0000-0000-0000F86D0000}"/>
    <cellStyle name="Normal 120 4" xfId="31667" xr:uid="{00000000-0005-0000-0000-0000F96D0000}"/>
    <cellStyle name="Normal 121" xfId="31668" xr:uid="{00000000-0005-0000-0000-0000FA6D0000}"/>
    <cellStyle name="Normal 121 2" xfId="31669" xr:uid="{00000000-0005-0000-0000-0000FB6D0000}"/>
    <cellStyle name="Normal 121 3" xfId="31670" xr:uid="{00000000-0005-0000-0000-0000FC6D0000}"/>
    <cellStyle name="Normal 121 3 2" xfId="31671" xr:uid="{00000000-0005-0000-0000-0000FD6D0000}"/>
    <cellStyle name="Normal 121 4" xfId="31672" xr:uid="{00000000-0005-0000-0000-0000FE6D0000}"/>
    <cellStyle name="Normal 122" xfId="31673" xr:uid="{00000000-0005-0000-0000-0000FF6D0000}"/>
    <cellStyle name="Normal 122 2" xfId="31674" xr:uid="{00000000-0005-0000-0000-0000006E0000}"/>
    <cellStyle name="Normal 122 2 2" xfId="31675" xr:uid="{00000000-0005-0000-0000-0000016E0000}"/>
    <cellStyle name="Normal 122 2 3" xfId="31676" xr:uid="{00000000-0005-0000-0000-0000026E0000}"/>
    <cellStyle name="Normal 122 2 4" xfId="31677" xr:uid="{00000000-0005-0000-0000-0000036E0000}"/>
    <cellStyle name="Normal 122 2 5" xfId="31678" xr:uid="{00000000-0005-0000-0000-0000046E0000}"/>
    <cellStyle name="Normal 122 3" xfId="31679" xr:uid="{00000000-0005-0000-0000-0000056E0000}"/>
    <cellStyle name="Normal 122 3 2" xfId="31680" xr:uid="{00000000-0005-0000-0000-0000066E0000}"/>
    <cellStyle name="Normal 122 4" xfId="31681" xr:uid="{00000000-0005-0000-0000-0000076E0000}"/>
    <cellStyle name="Normal 122 5" xfId="31682" xr:uid="{00000000-0005-0000-0000-0000086E0000}"/>
    <cellStyle name="Normal 123" xfId="31683" xr:uid="{00000000-0005-0000-0000-0000096E0000}"/>
    <cellStyle name="Normal 123 2" xfId="31684" xr:uid="{00000000-0005-0000-0000-00000A6E0000}"/>
    <cellStyle name="Normal 124" xfId="31685" xr:uid="{00000000-0005-0000-0000-00000B6E0000}"/>
    <cellStyle name="Normal 124 2" xfId="31686" xr:uid="{00000000-0005-0000-0000-00000C6E0000}"/>
    <cellStyle name="Normal 124 2 2" xfId="31687" xr:uid="{00000000-0005-0000-0000-00000D6E0000}"/>
    <cellStyle name="Normal 124 2 3" xfId="31688" xr:uid="{00000000-0005-0000-0000-00000E6E0000}"/>
    <cellStyle name="Normal 124 3" xfId="31689" xr:uid="{00000000-0005-0000-0000-00000F6E0000}"/>
    <cellStyle name="Normal 124 3 2" xfId="31690" xr:uid="{00000000-0005-0000-0000-0000106E0000}"/>
    <cellStyle name="Normal 124 4" xfId="31691" xr:uid="{00000000-0005-0000-0000-0000116E0000}"/>
    <cellStyle name="Normal 124 4 2" xfId="31692" xr:uid="{00000000-0005-0000-0000-0000126E0000}"/>
    <cellStyle name="Normal 124 5" xfId="31693" xr:uid="{00000000-0005-0000-0000-0000136E0000}"/>
    <cellStyle name="Normal 124 5 2" xfId="31694" xr:uid="{00000000-0005-0000-0000-0000146E0000}"/>
    <cellStyle name="Normal 124 6" xfId="31695" xr:uid="{00000000-0005-0000-0000-0000156E0000}"/>
    <cellStyle name="Normal 124 7" xfId="31696" xr:uid="{00000000-0005-0000-0000-0000166E0000}"/>
    <cellStyle name="Normal 125" xfId="31697" xr:uid="{00000000-0005-0000-0000-0000176E0000}"/>
    <cellStyle name="Normal 125 2" xfId="31698" xr:uid="{00000000-0005-0000-0000-0000186E0000}"/>
    <cellStyle name="Normal 125 3" xfId="31699" xr:uid="{00000000-0005-0000-0000-0000196E0000}"/>
    <cellStyle name="Normal 126" xfId="3779" xr:uid="{00000000-0005-0000-0000-00001A6E0000}"/>
    <cellStyle name="Normal 126 2" xfId="31700" xr:uid="{00000000-0005-0000-0000-00001B6E0000}"/>
    <cellStyle name="Normal 126 3" xfId="31701" xr:uid="{00000000-0005-0000-0000-00001C6E0000}"/>
    <cellStyle name="Normal 126 4" xfId="31702" xr:uid="{00000000-0005-0000-0000-00001D6E0000}"/>
    <cellStyle name="Normal 127" xfId="3780" xr:uid="{00000000-0005-0000-0000-00001E6E0000}"/>
    <cellStyle name="Normal 127 2" xfId="31703" xr:uid="{00000000-0005-0000-0000-00001F6E0000}"/>
    <cellStyle name="Normal 127 2 2" xfId="31704" xr:uid="{00000000-0005-0000-0000-0000206E0000}"/>
    <cellStyle name="Normal 127 3" xfId="31705" xr:uid="{00000000-0005-0000-0000-0000216E0000}"/>
    <cellStyle name="Normal 127 3 2" xfId="31706" xr:uid="{00000000-0005-0000-0000-0000226E0000}"/>
    <cellStyle name="Normal 127 4" xfId="31707" xr:uid="{00000000-0005-0000-0000-0000236E0000}"/>
    <cellStyle name="Normal 127 4 2" xfId="31708" xr:uid="{00000000-0005-0000-0000-0000246E0000}"/>
    <cellStyle name="Normal 127 5" xfId="31709" xr:uid="{00000000-0005-0000-0000-0000256E0000}"/>
    <cellStyle name="Normal 127 5 2" xfId="31710" xr:uid="{00000000-0005-0000-0000-0000266E0000}"/>
    <cellStyle name="Normal 127 6" xfId="31711" xr:uid="{00000000-0005-0000-0000-0000276E0000}"/>
    <cellStyle name="Normal 127 7" xfId="31712" xr:uid="{00000000-0005-0000-0000-0000286E0000}"/>
    <cellStyle name="Normal 128" xfId="31713" xr:uid="{00000000-0005-0000-0000-0000296E0000}"/>
    <cellStyle name="Normal 128 2" xfId="31714" xr:uid="{00000000-0005-0000-0000-00002A6E0000}"/>
    <cellStyle name="Normal 128 3" xfId="31715" xr:uid="{00000000-0005-0000-0000-00002B6E0000}"/>
    <cellStyle name="Normal 128 4" xfId="31716" xr:uid="{00000000-0005-0000-0000-00002C6E0000}"/>
    <cellStyle name="Normal 129" xfId="31717" xr:uid="{00000000-0005-0000-0000-00002D6E0000}"/>
    <cellStyle name="Normal 129 2" xfId="31718" xr:uid="{00000000-0005-0000-0000-00002E6E0000}"/>
    <cellStyle name="Normal 129 3" xfId="31719" xr:uid="{00000000-0005-0000-0000-00002F6E0000}"/>
    <cellStyle name="Normal 13" xfId="3781" xr:uid="{00000000-0005-0000-0000-0000306E0000}"/>
    <cellStyle name="Normal 13 10" xfId="3782" xr:uid="{00000000-0005-0000-0000-0000316E0000}"/>
    <cellStyle name="Normal 13 10 2" xfId="31720" xr:uid="{00000000-0005-0000-0000-0000326E0000}"/>
    <cellStyle name="Normal 13 10 3" xfId="31721" xr:uid="{00000000-0005-0000-0000-0000336E0000}"/>
    <cellStyle name="Normal 13 11" xfId="3783" xr:uid="{00000000-0005-0000-0000-0000346E0000}"/>
    <cellStyle name="Normal 13 11 2" xfId="31722" xr:uid="{00000000-0005-0000-0000-0000356E0000}"/>
    <cellStyle name="Normal 13 11 3" xfId="31723" xr:uid="{00000000-0005-0000-0000-0000366E0000}"/>
    <cellStyle name="Normal 13 12" xfId="3784" xr:uid="{00000000-0005-0000-0000-0000376E0000}"/>
    <cellStyle name="Normal 13 12 2" xfId="31724" xr:uid="{00000000-0005-0000-0000-0000386E0000}"/>
    <cellStyle name="Normal 13 12 3" xfId="31725" xr:uid="{00000000-0005-0000-0000-0000396E0000}"/>
    <cellStyle name="Normal 13 13" xfId="3785" xr:uid="{00000000-0005-0000-0000-00003A6E0000}"/>
    <cellStyle name="Normal 13 13 2" xfId="31726" xr:uid="{00000000-0005-0000-0000-00003B6E0000}"/>
    <cellStyle name="Normal 13 13 3" xfId="31727" xr:uid="{00000000-0005-0000-0000-00003C6E0000}"/>
    <cellStyle name="Normal 13 14" xfId="3786" xr:uid="{00000000-0005-0000-0000-00003D6E0000}"/>
    <cellStyle name="Normal 13 14 2" xfId="31728" xr:uid="{00000000-0005-0000-0000-00003E6E0000}"/>
    <cellStyle name="Normal 13 14 3" xfId="31729" xr:uid="{00000000-0005-0000-0000-00003F6E0000}"/>
    <cellStyle name="Normal 13 15" xfId="3787" xr:uid="{00000000-0005-0000-0000-0000406E0000}"/>
    <cellStyle name="Normal 13 15 2" xfId="31730" xr:uid="{00000000-0005-0000-0000-0000416E0000}"/>
    <cellStyle name="Normal 13 15 3" xfId="31731" xr:uid="{00000000-0005-0000-0000-0000426E0000}"/>
    <cellStyle name="Normal 13 16" xfId="3788" xr:uid="{00000000-0005-0000-0000-0000436E0000}"/>
    <cellStyle name="Normal 13 16 2" xfId="31732" xr:uid="{00000000-0005-0000-0000-0000446E0000}"/>
    <cellStyle name="Normal 13 16 3" xfId="31733" xr:uid="{00000000-0005-0000-0000-0000456E0000}"/>
    <cellStyle name="Normal 13 17" xfId="3789" xr:uid="{00000000-0005-0000-0000-0000466E0000}"/>
    <cellStyle name="Normal 13 17 2" xfId="31734" xr:uid="{00000000-0005-0000-0000-0000476E0000}"/>
    <cellStyle name="Normal 13 17 3" xfId="31735" xr:uid="{00000000-0005-0000-0000-0000486E0000}"/>
    <cellStyle name="Normal 13 18" xfId="3790" xr:uid="{00000000-0005-0000-0000-0000496E0000}"/>
    <cellStyle name="Normal 13 18 2" xfId="31736" xr:uid="{00000000-0005-0000-0000-00004A6E0000}"/>
    <cellStyle name="Normal 13 18 3" xfId="31737" xr:uid="{00000000-0005-0000-0000-00004B6E0000}"/>
    <cellStyle name="Normal 13 19" xfId="3791" xr:uid="{00000000-0005-0000-0000-00004C6E0000}"/>
    <cellStyle name="Normal 13 19 2" xfId="31738" xr:uid="{00000000-0005-0000-0000-00004D6E0000}"/>
    <cellStyle name="Normal 13 19 3" xfId="31739" xr:uid="{00000000-0005-0000-0000-00004E6E0000}"/>
    <cellStyle name="Normal 13 2" xfId="3792" xr:uid="{00000000-0005-0000-0000-00004F6E0000}"/>
    <cellStyle name="Normal 13 2 10" xfId="31740" xr:uid="{00000000-0005-0000-0000-0000506E0000}"/>
    <cellStyle name="Normal 13 2 11" xfId="31741" xr:uid="{00000000-0005-0000-0000-0000516E0000}"/>
    <cellStyle name="Normal 13 2 2" xfId="31742" xr:uid="{00000000-0005-0000-0000-0000526E0000}"/>
    <cellStyle name="Normal 13 2 2 2" xfId="31743" xr:uid="{00000000-0005-0000-0000-0000536E0000}"/>
    <cellStyle name="Normal 13 2 2 2 2" xfId="31744" xr:uid="{00000000-0005-0000-0000-0000546E0000}"/>
    <cellStyle name="Normal 13 2 2 3" xfId="31745" xr:uid="{00000000-0005-0000-0000-0000556E0000}"/>
    <cellStyle name="Normal 13 2 2 4" xfId="31746" xr:uid="{00000000-0005-0000-0000-0000566E0000}"/>
    <cellStyle name="Normal 13 2 3" xfId="31747" xr:uid="{00000000-0005-0000-0000-0000576E0000}"/>
    <cellStyle name="Normal 13 2 3 2" xfId="31748" xr:uid="{00000000-0005-0000-0000-0000586E0000}"/>
    <cellStyle name="Normal 13 2 3 2 2" xfId="31749" xr:uid="{00000000-0005-0000-0000-0000596E0000}"/>
    <cellStyle name="Normal 13 2 3 3" xfId="31750" xr:uid="{00000000-0005-0000-0000-00005A6E0000}"/>
    <cellStyle name="Normal 13 2 3 3 2" xfId="31751" xr:uid="{00000000-0005-0000-0000-00005B6E0000}"/>
    <cellStyle name="Normal 13 2 3 4" xfId="31752" xr:uid="{00000000-0005-0000-0000-00005C6E0000}"/>
    <cellStyle name="Normal 13 2 3 4 2" xfId="31753" xr:uid="{00000000-0005-0000-0000-00005D6E0000}"/>
    <cellStyle name="Normal 13 2 3 5" xfId="31754" xr:uid="{00000000-0005-0000-0000-00005E6E0000}"/>
    <cellStyle name="Normal 13 2 3 5 2" xfId="31755" xr:uid="{00000000-0005-0000-0000-00005F6E0000}"/>
    <cellStyle name="Normal 13 2 3 6" xfId="31756" xr:uid="{00000000-0005-0000-0000-0000606E0000}"/>
    <cellStyle name="Normal 13 2 3 7" xfId="31757" xr:uid="{00000000-0005-0000-0000-0000616E0000}"/>
    <cellStyle name="Normal 13 2 4" xfId="31758" xr:uid="{00000000-0005-0000-0000-0000626E0000}"/>
    <cellStyle name="Normal 13 2 4 2" xfId="31759" xr:uid="{00000000-0005-0000-0000-0000636E0000}"/>
    <cellStyle name="Normal 13 2 4 3" xfId="31760" xr:uid="{00000000-0005-0000-0000-0000646E0000}"/>
    <cellStyle name="Normal 13 2 5" xfId="31761" xr:uid="{00000000-0005-0000-0000-0000656E0000}"/>
    <cellStyle name="Normal 13 2 5 2" xfId="31762" xr:uid="{00000000-0005-0000-0000-0000666E0000}"/>
    <cellStyle name="Normal 13 2 6" xfId="31763" xr:uid="{00000000-0005-0000-0000-0000676E0000}"/>
    <cellStyle name="Normal 13 2 7" xfId="31764" xr:uid="{00000000-0005-0000-0000-0000686E0000}"/>
    <cellStyle name="Normal 13 2 7 2" xfId="31765" xr:uid="{00000000-0005-0000-0000-0000696E0000}"/>
    <cellStyle name="Normal 13 2 8" xfId="31766" xr:uid="{00000000-0005-0000-0000-00006A6E0000}"/>
    <cellStyle name="Normal 13 2 8 2" xfId="31767" xr:uid="{00000000-0005-0000-0000-00006B6E0000}"/>
    <cellStyle name="Normal 13 2 9" xfId="31768" xr:uid="{00000000-0005-0000-0000-00006C6E0000}"/>
    <cellStyle name="Normal 13 20" xfId="3793" xr:uid="{00000000-0005-0000-0000-00006D6E0000}"/>
    <cellStyle name="Normal 13 20 2" xfId="31769" xr:uid="{00000000-0005-0000-0000-00006E6E0000}"/>
    <cellStyle name="Normal 13 20 3" xfId="31770" xr:uid="{00000000-0005-0000-0000-00006F6E0000}"/>
    <cellStyle name="Normal 13 21" xfId="3794" xr:uid="{00000000-0005-0000-0000-0000706E0000}"/>
    <cellStyle name="Normal 13 21 2" xfId="31771" xr:uid="{00000000-0005-0000-0000-0000716E0000}"/>
    <cellStyle name="Normal 13 21 3" xfId="31772" xr:uid="{00000000-0005-0000-0000-0000726E0000}"/>
    <cellStyle name="Normal 13 22" xfId="3795" xr:uid="{00000000-0005-0000-0000-0000736E0000}"/>
    <cellStyle name="Normal 13 22 2" xfId="31773" xr:uid="{00000000-0005-0000-0000-0000746E0000}"/>
    <cellStyle name="Normal 13 22 3" xfId="31774" xr:uid="{00000000-0005-0000-0000-0000756E0000}"/>
    <cellStyle name="Normal 13 23" xfId="3796" xr:uid="{00000000-0005-0000-0000-0000766E0000}"/>
    <cellStyle name="Normal 13 23 2" xfId="31775" xr:uid="{00000000-0005-0000-0000-0000776E0000}"/>
    <cellStyle name="Normal 13 23 2 2" xfId="31776" xr:uid="{00000000-0005-0000-0000-0000786E0000}"/>
    <cellStyle name="Normal 13 23 3" xfId="31777" xr:uid="{00000000-0005-0000-0000-0000796E0000}"/>
    <cellStyle name="Normal 13 24" xfId="3797" xr:uid="{00000000-0005-0000-0000-00007A6E0000}"/>
    <cellStyle name="Normal 13 24 2" xfId="31778" xr:uid="{00000000-0005-0000-0000-00007B6E0000}"/>
    <cellStyle name="Normal 13 24 2 2" xfId="31779" xr:uid="{00000000-0005-0000-0000-00007C6E0000}"/>
    <cellStyle name="Normal 13 24 2 2 2" xfId="31780" xr:uid="{00000000-0005-0000-0000-00007D6E0000}"/>
    <cellStyle name="Normal 13 24 2 3" xfId="31781" xr:uid="{00000000-0005-0000-0000-00007E6E0000}"/>
    <cellStyle name="Normal 13 24 3" xfId="31782" xr:uid="{00000000-0005-0000-0000-00007F6E0000}"/>
    <cellStyle name="Normal 13 24 4" xfId="31783" xr:uid="{00000000-0005-0000-0000-0000806E0000}"/>
    <cellStyle name="Normal 13 24 5" xfId="31784" xr:uid="{00000000-0005-0000-0000-0000816E0000}"/>
    <cellStyle name="Normal 13 25" xfId="3798" xr:uid="{00000000-0005-0000-0000-0000826E0000}"/>
    <cellStyle name="Normal 13 25 2" xfId="31785" xr:uid="{00000000-0005-0000-0000-0000836E0000}"/>
    <cellStyle name="Normal 13 25 3" xfId="31786" xr:uid="{00000000-0005-0000-0000-0000846E0000}"/>
    <cellStyle name="Normal 13 26" xfId="31787" xr:uid="{00000000-0005-0000-0000-0000856E0000}"/>
    <cellStyle name="Normal 13 26 2" xfId="31788" xr:uid="{00000000-0005-0000-0000-0000866E0000}"/>
    <cellStyle name="Normal 13 27" xfId="31789" xr:uid="{00000000-0005-0000-0000-0000876E0000}"/>
    <cellStyle name="Normal 13 28" xfId="31790" xr:uid="{00000000-0005-0000-0000-0000886E0000}"/>
    <cellStyle name="Normal 13 29" xfId="31791" xr:uid="{00000000-0005-0000-0000-0000896E0000}"/>
    <cellStyle name="Normal 13 3" xfId="3799" xr:uid="{00000000-0005-0000-0000-00008A6E0000}"/>
    <cellStyle name="Normal 13 3 2" xfId="31792" xr:uid="{00000000-0005-0000-0000-00008B6E0000}"/>
    <cellStyle name="Normal 13 3 2 2" xfId="31793" xr:uid="{00000000-0005-0000-0000-00008C6E0000}"/>
    <cellStyle name="Normal 13 3 2 3" xfId="31794" xr:uid="{00000000-0005-0000-0000-00008D6E0000}"/>
    <cellStyle name="Normal 13 3 3" xfId="31795" xr:uid="{00000000-0005-0000-0000-00008E6E0000}"/>
    <cellStyle name="Normal 13 3 4" xfId="31796" xr:uid="{00000000-0005-0000-0000-00008F6E0000}"/>
    <cellStyle name="Normal 13 3 5" xfId="31797" xr:uid="{00000000-0005-0000-0000-0000906E0000}"/>
    <cellStyle name="Normal 13 30" xfId="31798" xr:uid="{00000000-0005-0000-0000-0000916E0000}"/>
    <cellStyle name="Normal 13 31" xfId="31799" xr:uid="{00000000-0005-0000-0000-0000926E0000}"/>
    <cellStyle name="Normal 13 32" xfId="31800" xr:uid="{00000000-0005-0000-0000-0000936E0000}"/>
    <cellStyle name="Normal 13 33" xfId="31801" xr:uid="{00000000-0005-0000-0000-0000946E0000}"/>
    <cellStyle name="Normal 13 34" xfId="31802" xr:uid="{00000000-0005-0000-0000-0000956E0000}"/>
    <cellStyle name="Normal 13 35" xfId="31803" xr:uid="{00000000-0005-0000-0000-0000966E0000}"/>
    <cellStyle name="Normal 13 36" xfId="31804" xr:uid="{00000000-0005-0000-0000-0000976E0000}"/>
    <cellStyle name="Normal 13 37" xfId="31805" xr:uid="{00000000-0005-0000-0000-0000986E0000}"/>
    <cellStyle name="Normal 13 38" xfId="31806" xr:uid="{00000000-0005-0000-0000-0000996E0000}"/>
    <cellStyle name="Normal 13 39" xfId="31807" xr:uid="{00000000-0005-0000-0000-00009A6E0000}"/>
    <cellStyle name="Normal 13 4" xfId="3800" xr:uid="{00000000-0005-0000-0000-00009B6E0000}"/>
    <cellStyle name="Normal 13 4 2" xfId="31808" xr:uid="{00000000-0005-0000-0000-00009C6E0000}"/>
    <cellStyle name="Normal 13 4 3" xfId="31809" xr:uid="{00000000-0005-0000-0000-00009D6E0000}"/>
    <cellStyle name="Normal 13 40" xfId="31810" xr:uid="{00000000-0005-0000-0000-00009E6E0000}"/>
    <cellStyle name="Normal 13 41" xfId="31811" xr:uid="{00000000-0005-0000-0000-00009F6E0000}"/>
    <cellStyle name="Normal 13 42" xfId="31812" xr:uid="{00000000-0005-0000-0000-0000A06E0000}"/>
    <cellStyle name="Normal 13 43" xfId="31813" xr:uid="{00000000-0005-0000-0000-0000A16E0000}"/>
    <cellStyle name="Normal 13 44" xfId="31814" xr:uid="{00000000-0005-0000-0000-0000A26E0000}"/>
    <cellStyle name="Normal 13 45" xfId="31815" xr:uid="{00000000-0005-0000-0000-0000A36E0000}"/>
    <cellStyle name="Normal 13 46" xfId="31816" xr:uid="{00000000-0005-0000-0000-0000A46E0000}"/>
    <cellStyle name="Normal 13 47" xfId="31817" xr:uid="{00000000-0005-0000-0000-0000A56E0000}"/>
    <cellStyle name="Normal 13 48" xfId="31818" xr:uid="{00000000-0005-0000-0000-0000A66E0000}"/>
    <cellStyle name="Normal 13 49" xfId="31819" xr:uid="{00000000-0005-0000-0000-0000A76E0000}"/>
    <cellStyle name="Normal 13 5" xfId="3801" xr:uid="{00000000-0005-0000-0000-0000A86E0000}"/>
    <cellStyle name="Normal 13 5 2" xfId="31820" xr:uid="{00000000-0005-0000-0000-0000A96E0000}"/>
    <cellStyle name="Normal 13 5 2 2" xfId="31821" xr:uid="{00000000-0005-0000-0000-0000AA6E0000}"/>
    <cellStyle name="Normal 13 5 3" xfId="31822" xr:uid="{00000000-0005-0000-0000-0000AB6E0000}"/>
    <cellStyle name="Normal 13 50" xfId="31823" xr:uid="{00000000-0005-0000-0000-0000AC6E0000}"/>
    <cellStyle name="Normal 13 51" xfId="31824" xr:uid="{00000000-0005-0000-0000-0000AD6E0000}"/>
    <cellStyle name="Normal 13 52" xfId="31825" xr:uid="{00000000-0005-0000-0000-0000AE6E0000}"/>
    <cellStyle name="Normal 13 52 2" xfId="31826" xr:uid="{00000000-0005-0000-0000-0000AF6E0000}"/>
    <cellStyle name="Normal 13 53" xfId="31827" xr:uid="{00000000-0005-0000-0000-0000B06E0000}"/>
    <cellStyle name="Normal 13 53 2" xfId="31828" xr:uid="{00000000-0005-0000-0000-0000B16E0000}"/>
    <cellStyle name="Normal 13 54" xfId="31829" xr:uid="{00000000-0005-0000-0000-0000B26E0000}"/>
    <cellStyle name="Normal 13 55" xfId="31830" xr:uid="{00000000-0005-0000-0000-0000B36E0000}"/>
    <cellStyle name="Normal 13 56" xfId="31831" xr:uid="{00000000-0005-0000-0000-0000B46E0000}"/>
    <cellStyle name="Normal 13 57" xfId="31832" xr:uid="{00000000-0005-0000-0000-0000B56E0000}"/>
    <cellStyle name="Normal 13 58" xfId="31833" xr:uid="{00000000-0005-0000-0000-0000B66E0000}"/>
    <cellStyle name="Normal 13 59" xfId="31834" xr:uid="{00000000-0005-0000-0000-0000B76E0000}"/>
    <cellStyle name="Normal 13 6" xfId="3802" xr:uid="{00000000-0005-0000-0000-0000B86E0000}"/>
    <cellStyle name="Normal 13 6 2" xfId="31835" xr:uid="{00000000-0005-0000-0000-0000B96E0000}"/>
    <cellStyle name="Normal 13 6 2 2" xfId="31836" xr:uid="{00000000-0005-0000-0000-0000BA6E0000}"/>
    <cellStyle name="Normal 13 6 3" xfId="31837" xr:uid="{00000000-0005-0000-0000-0000BB6E0000}"/>
    <cellStyle name="Normal 13 60" xfId="31838" xr:uid="{00000000-0005-0000-0000-0000BC6E0000}"/>
    <cellStyle name="Normal 13 61" xfId="31839" xr:uid="{00000000-0005-0000-0000-0000BD6E0000}"/>
    <cellStyle name="Normal 13 7" xfId="3803" xr:uid="{00000000-0005-0000-0000-0000BE6E0000}"/>
    <cellStyle name="Normal 13 7 2" xfId="3804" xr:uid="{00000000-0005-0000-0000-0000BF6E0000}"/>
    <cellStyle name="Normal 13 7 2 2" xfId="31840" xr:uid="{00000000-0005-0000-0000-0000C06E0000}"/>
    <cellStyle name="Normal 13 7 3" xfId="31841" xr:uid="{00000000-0005-0000-0000-0000C16E0000}"/>
    <cellStyle name="Normal 13 8" xfId="3805" xr:uid="{00000000-0005-0000-0000-0000C26E0000}"/>
    <cellStyle name="Normal 13 8 2" xfId="31842" xr:uid="{00000000-0005-0000-0000-0000C36E0000}"/>
    <cellStyle name="Normal 13 8 3" xfId="31843" xr:uid="{00000000-0005-0000-0000-0000C46E0000}"/>
    <cellStyle name="Normal 13 9" xfId="3806" xr:uid="{00000000-0005-0000-0000-0000C56E0000}"/>
    <cellStyle name="Normal 13 9 2" xfId="31844" xr:uid="{00000000-0005-0000-0000-0000C66E0000}"/>
    <cellStyle name="Normal 13 9 3" xfId="31845" xr:uid="{00000000-0005-0000-0000-0000C76E0000}"/>
    <cellStyle name="Normal 13_ADI" xfId="31846" xr:uid="{00000000-0005-0000-0000-0000C86E0000}"/>
    <cellStyle name="Normal 130" xfId="3807" xr:uid="{00000000-0005-0000-0000-0000C96E0000}"/>
    <cellStyle name="Normal 130 2" xfId="31847" xr:uid="{00000000-0005-0000-0000-0000CA6E0000}"/>
    <cellStyle name="Normal 130 3" xfId="31848" xr:uid="{00000000-0005-0000-0000-0000CB6E0000}"/>
    <cellStyle name="Normal 131" xfId="31849" xr:uid="{00000000-0005-0000-0000-0000CC6E0000}"/>
    <cellStyle name="Normal 131 2" xfId="31850" xr:uid="{00000000-0005-0000-0000-0000CD6E0000}"/>
    <cellStyle name="Normal 131 3" xfId="31851" xr:uid="{00000000-0005-0000-0000-0000CE6E0000}"/>
    <cellStyle name="Normal 132" xfId="31852" xr:uid="{00000000-0005-0000-0000-0000CF6E0000}"/>
    <cellStyle name="Normal 132 2" xfId="31853" xr:uid="{00000000-0005-0000-0000-0000D06E0000}"/>
    <cellStyle name="Normal 132 3" xfId="31854" xr:uid="{00000000-0005-0000-0000-0000D16E0000}"/>
    <cellStyle name="Normal 133" xfId="31855" xr:uid="{00000000-0005-0000-0000-0000D26E0000}"/>
    <cellStyle name="Normal 133 2" xfId="31856" xr:uid="{00000000-0005-0000-0000-0000D36E0000}"/>
    <cellStyle name="Normal 133 3" xfId="31857" xr:uid="{00000000-0005-0000-0000-0000D46E0000}"/>
    <cellStyle name="Normal 134" xfId="31858" xr:uid="{00000000-0005-0000-0000-0000D56E0000}"/>
    <cellStyle name="Normal 135" xfId="31859" xr:uid="{00000000-0005-0000-0000-0000D66E0000}"/>
    <cellStyle name="Normal 135 2" xfId="31860" xr:uid="{00000000-0005-0000-0000-0000D76E0000}"/>
    <cellStyle name="Normal 136" xfId="31861" xr:uid="{00000000-0005-0000-0000-0000D86E0000}"/>
    <cellStyle name="Normal 136 2" xfId="31862" xr:uid="{00000000-0005-0000-0000-0000D96E0000}"/>
    <cellStyle name="Normal 137" xfId="31863" xr:uid="{00000000-0005-0000-0000-0000DA6E0000}"/>
    <cellStyle name="Normal 137 2" xfId="31864" xr:uid="{00000000-0005-0000-0000-0000DB6E0000}"/>
    <cellStyle name="Normal 137 3" xfId="31865" xr:uid="{00000000-0005-0000-0000-0000DC6E0000}"/>
    <cellStyle name="Normal 138" xfId="31866" xr:uid="{00000000-0005-0000-0000-0000DD6E0000}"/>
    <cellStyle name="Normal 138 2" xfId="31867" xr:uid="{00000000-0005-0000-0000-0000DE6E0000}"/>
    <cellStyle name="Normal 139" xfId="31868" xr:uid="{00000000-0005-0000-0000-0000DF6E0000}"/>
    <cellStyle name="Normal 139 2" xfId="31869" xr:uid="{00000000-0005-0000-0000-0000E06E0000}"/>
    <cellStyle name="Normal 14" xfId="3808" xr:uid="{00000000-0005-0000-0000-0000E16E0000}"/>
    <cellStyle name="Normal 14 10" xfId="3809" xr:uid="{00000000-0005-0000-0000-0000E26E0000}"/>
    <cellStyle name="Normal 14 10 2" xfId="31870" xr:uid="{00000000-0005-0000-0000-0000E36E0000}"/>
    <cellStyle name="Normal 14 10 3" xfId="31871" xr:uid="{00000000-0005-0000-0000-0000E46E0000}"/>
    <cellStyle name="Normal 14 11" xfId="3810" xr:uid="{00000000-0005-0000-0000-0000E56E0000}"/>
    <cellStyle name="Normal 14 11 2" xfId="31872" xr:uid="{00000000-0005-0000-0000-0000E66E0000}"/>
    <cellStyle name="Normal 14 11 3" xfId="31873" xr:uid="{00000000-0005-0000-0000-0000E76E0000}"/>
    <cellStyle name="Normal 14 12" xfId="3811" xr:uid="{00000000-0005-0000-0000-0000E86E0000}"/>
    <cellStyle name="Normal 14 12 2" xfId="31874" xr:uid="{00000000-0005-0000-0000-0000E96E0000}"/>
    <cellStyle name="Normal 14 12 3" xfId="31875" xr:uid="{00000000-0005-0000-0000-0000EA6E0000}"/>
    <cellStyle name="Normal 14 13" xfId="3812" xr:uid="{00000000-0005-0000-0000-0000EB6E0000}"/>
    <cellStyle name="Normal 14 13 2" xfId="31876" xr:uid="{00000000-0005-0000-0000-0000EC6E0000}"/>
    <cellStyle name="Normal 14 13 3" xfId="31877" xr:uid="{00000000-0005-0000-0000-0000ED6E0000}"/>
    <cellStyle name="Normal 14 14" xfId="3813" xr:uid="{00000000-0005-0000-0000-0000EE6E0000}"/>
    <cellStyle name="Normal 14 14 2" xfId="31878" xr:uid="{00000000-0005-0000-0000-0000EF6E0000}"/>
    <cellStyle name="Normal 14 14 3" xfId="31879" xr:uid="{00000000-0005-0000-0000-0000F06E0000}"/>
    <cellStyle name="Normal 14 15" xfId="3814" xr:uid="{00000000-0005-0000-0000-0000F16E0000}"/>
    <cellStyle name="Normal 14 15 2" xfId="31880" xr:uid="{00000000-0005-0000-0000-0000F26E0000}"/>
    <cellStyle name="Normal 14 15 3" xfId="31881" xr:uid="{00000000-0005-0000-0000-0000F36E0000}"/>
    <cellStyle name="Normal 14 16" xfId="3815" xr:uid="{00000000-0005-0000-0000-0000F46E0000}"/>
    <cellStyle name="Normal 14 16 2" xfId="31882" xr:uid="{00000000-0005-0000-0000-0000F56E0000}"/>
    <cellStyle name="Normal 14 16 3" xfId="31883" xr:uid="{00000000-0005-0000-0000-0000F66E0000}"/>
    <cellStyle name="Normal 14 17" xfId="3816" xr:uid="{00000000-0005-0000-0000-0000F76E0000}"/>
    <cellStyle name="Normal 14 17 2" xfId="31884" xr:uid="{00000000-0005-0000-0000-0000F86E0000}"/>
    <cellStyle name="Normal 14 17 3" xfId="31885" xr:uid="{00000000-0005-0000-0000-0000F96E0000}"/>
    <cellStyle name="Normal 14 18" xfId="3817" xr:uid="{00000000-0005-0000-0000-0000FA6E0000}"/>
    <cellStyle name="Normal 14 18 2" xfId="31886" xr:uid="{00000000-0005-0000-0000-0000FB6E0000}"/>
    <cellStyle name="Normal 14 18 3" xfId="31887" xr:uid="{00000000-0005-0000-0000-0000FC6E0000}"/>
    <cellStyle name="Normal 14 19" xfId="3818" xr:uid="{00000000-0005-0000-0000-0000FD6E0000}"/>
    <cellStyle name="Normal 14 19 2" xfId="31888" xr:uid="{00000000-0005-0000-0000-0000FE6E0000}"/>
    <cellStyle name="Normal 14 19 3" xfId="31889" xr:uid="{00000000-0005-0000-0000-0000FF6E0000}"/>
    <cellStyle name="Normal 14 2" xfId="3819" xr:uid="{00000000-0005-0000-0000-0000006F0000}"/>
    <cellStyle name="Normal 14 2 2" xfId="3820" xr:uid="{00000000-0005-0000-0000-0000016F0000}"/>
    <cellStyle name="Normal 14 2 3" xfId="31890" xr:uid="{00000000-0005-0000-0000-0000026F0000}"/>
    <cellStyle name="Normal 14 2 4" xfId="31891" xr:uid="{00000000-0005-0000-0000-0000036F0000}"/>
    <cellStyle name="Normal 14 20" xfId="3821" xr:uid="{00000000-0005-0000-0000-0000046F0000}"/>
    <cellStyle name="Normal 14 20 2" xfId="31892" xr:uid="{00000000-0005-0000-0000-0000056F0000}"/>
    <cellStyle name="Normal 14 20 3" xfId="31893" xr:uid="{00000000-0005-0000-0000-0000066F0000}"/>
    <cellStyle name="Normal 14 21" xfId="3822" xr:uid="{00000000-0005-0000-0000-0000076F0000}"/>
    <cellStyle name="Normal 14 21 2" xfId="31894" xr:uid="{00000000-0005-0000-0000-0000086F0000}"/>
    <cellStyle name="Normal 14 21 3" xfId="31895" xr:uid="{00000000-0005-0000-0000-0000096F0000}"/>
    <cellStyle name="Normal 14 22" xfId="3823" xr:uid="{00000000-0005-0000-0000-00000A6F0000}"/>
    <cellStyle name="Normal 14 22 2" xfId="31896" xr:uid="{00000000-0005-0000-0000-00000B6F0000}"/>
    <cellStyle name="Normal 14 22 3" xfId="31897" xr:uid="{00000000-0005-0000-0000-00000C6F0000}"/>
    <cellStyle name="Normal 14 23" xfId="3824" xr:uid="{00000000-0005-0000-0000-00000D6F0000}"/>
    <cellStyle name="Normal 14 23 2" xfId="31898" xr:uid="{00000000-0005-0000-0000-00000E6F0000}"/>
    <cellStyle name="Normal 14 23 3" xfId="31899" xr:uid="{00000000-0005-0000-0000-00000F6F0000}"/>
    <cellStyle name="Normal 14 24" xfId="3825" xr:uid="{00000000-0005-0000-0000-0000106F0000}"/>
    <cellStyle name="Normal 14 24 2" xfId="31900" xr:uid="{00000000-0005-0000-0000-0000116F0000}"/>
    <cellStyle name="Normal 14 24 2 2" xfId="31901" xr:uid="{00000000-0005-0000-0000-0000126F0000}"/>
    <cellStyle name="Normal 14 24 3" xfId="31902" xr:uid="{00000000-0005-0000-0000-0000136F0000}"/>
    <cellStyle name="Normal 14 25" xfId="3826" xr:uid="{00000000-0005-0000-0000-0000146F0000}"/>
    <cellStyle name="Normal 14 25 2" xfId="31903" xr:uid="{00000000-0005-0000-0000-0000156F0000}"/>
    <cellStyle name="Normal 14 25 2 2" xfId="31904" xr:uid="{00000000-0005-0000-0000-0000166F0000}"/>
    <cellStyle name="Normal 14 25 2 2 2" xfId="31905" xr:uid="{00000000-0005-0000-0000-0000176F0000}"/>
    <cellStyle name="Normal 14 25 2 3" xfId="31906" xr:uid="{00000000-0005-0000-0000-0000186F0000}"/>
    <cellStyle name="Normal 14 25 3" xfId="31907" xr:uid="{00000000-0005-0000-0000-0000196F0000}"/>
    <cellStyle name="Normal 14 25 4" xfId="31908" xr:uid="{00000000-0005-0000-0000-00001A6F0000}"/>
    <cellStyle name="Normal 14 25 5" xfId="31909" xr:uid="{00000000-0005-0000-0000-00001B6F0000}"/>
    <cellStyle name="Normal 14 26" xfId="3827" xr:uid="{00000000-0005-0000-0000-00001C6F0000}"/>
    <cellStyle name="Normal 14 26 2" xfId="31910" xr:uid="{00000000-0005-0000-0000-00001D6F0000}"/>
    <cellStyle name="Normal 14 26 3" xfId="31911" xr:uid="{00000000-0005-0000-0000-00001E6F0000}"/>
    <cellStyle name="Normal 14 27" xfId="31912" xr:uid="{00000000-0005-0000-0000-00001F6F0000}"/>
    <cellStyle name="Normal 14 27 2" xfId="31913" xr:uid="{00000000-0005-0000-0000-0000206F0000}"/>
    <cellStyle name="Normal 14 28" xfId="31914" xr:uid="{00000000-0005-0000-0000-0000216F0000}"/>
    <cellStyle name="Normal 14 29" xfId="31915" xr:uid="{00000000-0005-0000-0000-0000226F0000}"/>
    <cellStyle name="Normal 14 3" xfId="3828" xr:uid="{00000000-0005-0000-0000-0000236F0000}"/>
    <cellStyle name="Normal 14 3 2" xfId="31916" xr:uid="{00000000-0005-0000-0000-0000246F0000}"/>
    <cellStyle name="Normal 14 3 2 2" xfId="31917" xr:uid="{00000000-0005-0000-0000-0000256F0000}"/>
    <cellStyle name="Normal 14 3 2 2 2" xfId="31918" xr:uid="{00000000-0005-0000-0000-0000266F0000}"/>
    <cellStyle name="Normal 14 3 2 3" xfId="31919" xr:uid="{00000000-0005-0000-0000-0000276F0000}"/>
    <cellStyle name="Normal 14 3 3" xfId="31920" xr:uid="{00000000-0005-0000-0000-0000286F0000}"/>
    <cellStyle name="Normal 14 3 3 2" xfId="31921" xr:uid="{00000000-0005-0000-0000-0000296F0000}"/>
    <cellStyle name="Normal 14 3 4" xfId="31922" xr:uid="{00000000-0005-0000-0000-00002A6F0000}"/>
    <cellStyle name="Normal 14 3 4 2" xfId="31923" xr:uid="{00000000-0005-0000-0000-00002B6F0000}"/>
    <cellStyle name="Normal 14 3 5" xfId="31924" xr:uid="{00000000-0005-0000-0000-00002C6F0000}"/>
    <cellStyle name="Normal 14 30" xfId="31925" xr:uid="{00000000-0005-0000-0000-00002D6F0000}"/>
    <cellStyle name="Normal 14 31" xfId="31926" xr:uid="{00000000-0005-0000-0000-00002E6F0000}"/>
    <cellStyle name="Normal 14 32" xfId="31927" xr:uid="{00000000-0005-0000-0000-00002F6F0000}"/>
    <cellStyle name="Normal 14 33" xfId="31928" xr:uid="{00000000-0005-0000-0000-0000306F0000}"/>
    <cellStyle name="Normal 14 34" xfId="31929" xr:uid="{00000000-0005-0000-0000-0000316F0000}"/>
    <cellStyle name="Normal 14 35" xfId="31930" xr:uid="{00000000-0005-0000-0000-0000326F0000}"/>
    <cellStyle name="Normal 14 36" xfId="31931" xr:uid="{00000000-0005-0000-0000-0000336F0000}"/>
    <cellStyle name="Normal 14 37" xfId="31932" xr:uid="{00000000-0005-0000-0000-0000346F0000}"/>
    <cellStyle name="Normal 14 38" xfId="31933" xr:uid="{00000000-0005-0000-0000-0000356F0000}"/>
    <cellStyle name="Normal 14 39" xfId="31934" xr:uid="{00000000-0005-0000-0000-0000366F0000}"/>
    <cellStyle name="Normal 14 4" xfId="3829" xr:uid="{00000000-0005-0000-0000-0000376F0000}"/>
    <cellStyle name="Normal 14 4 2" xfId="31935" xr:uid="{00000000-0005-0000-0000-0000386F0000}"/>
    <cellStyle name="Normal 14 4 2 2" xfId="31936" xr:uid="{00000000-0005-0000-0000-0000396F0000}"/>
    <cellStyle name="Normal 14 4 2 3" xfId="31937" xr:uid="{00000000-0005-0000-0000-00003A6F0000}"/>
    <cellStyle name="Normal 14 4 3" xfId="31938" xr:uid="{00000000-0005-0000-0000-00003B6F0000}"/>
    <cellStyle name="Normal 14 4 4" xfId="31939" xr:uid="{00000000-0005-0000-0000-00003C6F0000}"/>
    <cellStyle name="Normal 14 4 5" xfId="31940" xr:uid="{00000000-0005-0000-0000-00003D6F0000}"/>
    <cellStyle name="Normal 14 40" xfId="31941" xr:uid="{00000000-0005-0000-0000-00003E6F0000}"/>
    <cellStyle name="Normal 14 41" xfId="31942" xr:uid="{00000000-0005-0000-0000-00003F6F0000}"/>
    <cellStyle name="Normal 14 42" xfId="31943" xr:uid="{00000000-0005-0000-0000-0000406F0000}"/>
    <cellStyle name="Normal 14 43" xfId="31944" xr:uid="{00000000-0005-0000-0000-0000416F0000}"/>
    <cellStyle name="Normal 14 44" xfId="31945" xr:uid="{00000000-0005-0000-0000-0000426F0000}"/>
    <cellStyle name="Normal 14 45" xfId="31946" xr:uid="{00000000-0005-0000-0000-0000436F0000}"/>
    <cellStyle name="Normal 14 46" xfId="31947" xr:uid="{00000000-0005-0000-0000-0000446F0000}"/>
    <cellStyle name="Normal 14 47" xfId="31948" xr:uid="{00000000-0005-0000-0000-0000456F0000}"/>
    <cellStyle name="Normal 14 48" xfId="31949" xr:uid="{00000000-0005-0000-0000-0000466F0000}"/>
    <cellStyle name="Normal 14 49" xfId="31950" xr:uid="{00000000-0005-0000-0000-0000476F0000}"/>
    <cellStyle name="Normal 14 5" xfId="3830" xr:uid="{00000000-0005-0000-0000-0000486F0000}"/>
    <cellStyle name="Normal 14 5 2" xfId="31951" xr:uid="{00000000-0005-0000-0000-0000496F0000}"/>
    <cellStyle name="Normal 14 5 3" xfId="31952" xr:uid="{00000000-0005-0000-0000-00004A6F0000}"/>
    <cellStyle name="Normal 14 50" xfId="31953" xr:uid="{00000000-0005-0000-0000-00004B6F0000}"/>
    <cellStyle name="Normal 14 51" xfId="31954" xr:uid="{00000000-0005-0000-0000-00004C6F0000}"/>
    <cellStyle name="Normal 14 52" xfId="31955" xr:uid="{00000000-0005-0000-0000-00004D6F0000}"/>
    <cellStyle name="Normal 14 53" xfId="31956" xr:uid="{00000000-0005-0000-0000-00004E6F0000}"/>
    <cellStyle name="Normal 14 53 2" xfId="31957" xr:uid="{00000000-0005-0000-0000-00004F6F0000}"/>
    <cellStyle name="Normal 14 54" xfId="31958" xr:uid="{00000000-0005-0000-0000-0000506F0000}"/>
    <cellStyle name="Normal 14 55" xfId="31959" xr:uid="{00000000-0005-0000-0000-0000516F0000}"/>
    <cellStyle name="Normal 14 56" xfId="31960" xr:uid="{00000000-0005-0000-0000-0000526F0000}"/>
    <cellStyle name="Normal 14 57" xfId="31961" xr:uid="{00000000-0005-0000-0000-0000536F0000}"/>
    <cellStyle name="Normal 14 58" xfId="31962" xr:uid="{00000000-0005-0000-0000-0000546F0000}"/>
    <cellStyle name="Normal 14 59" xfId="31963" xr:uid="{00000000-0005-0000-0000-0000556F0000}"/>
    <cellStyle name="Normal 14 6" xfId="3831" xr:uid="{00000000-0005-0000-0000-0000566F0000}"/>
    <cellStyle name="Normal 14 6 2" xfId="31964" xr:uid="{00000000-0005-0000-0000-0000576F0000}"/>
    <cellStyle name="Normal 14 6 2 2" xfId="31965" xr:uid="{00000000-0005-0000-0000-0000586F0000}"/>
    <cellStyle name="Normal 14 6 3" xfId="31966" xr:uid="{00000000-0005-0000-0000-0000596F0000}"/>
    <cellStyle name="Normal 14 60" xfId="31967" xr:uid="{00000000-0005-0000-0000-00005A6F0000}"/>
    <cellStyle name="Normal 14 61" xfId="31968" xr:uid="{00000000-0005-0000-0000-00005B6F0000}"/>
    <cellStyle name="Normal 14 62" xfId="31969" xr:uid="{00000000-0005-0000-0000-00005C6F0000}"/>
    <cellStyle name="Normal 14 7" xfId="3832" xr:uid="{00000000-0005-0000-0000-00005D6F0000}"/>
    <cellStyle name="Normal 14 7 2" xfId="31970" xr:uid="{00000000-0005-0000-0000-00005E6F0000}"/>
    <cellStyle name="Normal 14 7 2 2" xfId="31971" xr:uid="{00000000-0005-0000-0000-00005F6F0000}"/>
    <cellStyle name="Normal 14 7 3" xfId="31972" xr:uid="{00000000-0005-0000-0000-0000606F0000}"/>
    <cellStyle name="Normal 14 8" xfId="3833" xr:uid="{00000000-0005-0000-0000-0000616F0000}"/>
    <cellStyle name="Normal 14 8 2" xfId="3834" xr:uid="{00000000-0005-0000-0000-0000626F0000}"/>
    <cellStyle name="Normal 14 8 2 2" xfId="31973" xr:uid="{00000000-0005-0000-0000-0000636F0000}"/>
    <cellStyle name="Normal 14 8 3" xfId="31974" xr:uid="{00000000-0005-0000-0000-0000646F0000}"/>
    <cellStyle name="Normal 14 9" xfId="3835" xr:uid="{00000000-0005-0000-0000-0000656F0000}"/>
    <cellStyle name="Normal 14 9 2" xfId="31975" xr:uid="{00000000-0005-0000-0000-0000666F0000}"/>
    <cellStyle name="Normal 14 9 3" xfId="31976" xr:uid="{00000000-0005-0000-0000-0000676F0000}"/>
    <cellStyle name="Normal 14_00433 ELS 03-31-10" xfId="31977" xr:uid="{00000000-0005-0000-0000-0000686F0000}"/>
    <cellStyle name="Normal 140" xfId="31978" xr:uid="{00000000-0005-0000-0000-0000696F0000}"/>
    <cellStyle name="Normal 140 2" xfId="31979" xr:uid="{00000000-0005-0000-0000-00006A6F0000}"/>
    <cellStyle name="Normal 141" xfId="31980" xr:uid="{00000000-0005-0000-0000-00006B6F0000}"/>
    <cellStyle name="Normal 141 2" xfId="31981" xr:uid="{00000000-0005-0000-0000-00006C6F0000}"/>
    <cellStyle name="Normal 142" xfId="31982" xr:uid="{00000000-0005-0000-0000-00006D6F0000}"/>
    <cellStyle name="Normal 142 2" xfId="31983" xr:uid="{00000000-0005-0000-0000-00006E6F0000}"/>
    <cellStyle name="Normal 143" xfId="31984" xr:uid="{00000000-0005-0000-0000-00006F6F0000}"/>
    <cellStyle name="Normal 143 2" xfId="31985" xr:uid="{00000000-0005-0000-0000-0000706F0000}"/>
    <cellStyle name="Normal 144" xfId="31986" xr:uid="{00000000-0005-0000-0000-0000716F0000}"/>
    <cellStyle name="Normal 144 2" xfId="31987" xr:uid="{00000000-0005-0000-0000-0000726F0000}"/>
    <cellStyle name="Normal 145" xfId="31988" xr:uid="{00000000-0005-0000-0000-0000736F0000}"/>
    <cellStyle name="Normal 145 2" xfId="31989" xr:uid="{00000000-0005-0000-0000-0000746F0000}"/>
    <cellStyle name="Normal 146" xfId="31990" xr:uid="{00000000-0005-0000-0000-0000756F0000}"/>
    <cellStyle name="Normal 146 2" xfId="31991" xr:uid="{00000000-0005-0000-0000-0000766F0000}"/>
    <cellStyle name="Normal 147" xfId="31992" xr:uid="{00000000-0005-0000-0000-0000776F0000}"/>
    <cellStyle name="Normal 147 2" xfId="31993" xr:uid="{00000000-0005-0000-0000-0000786F0000}"/>
    <cellStyle name="Normal 148" xfId="31994" xr:uid="{00000000-0005-0000-0000-0000796F0000}"/>
    <cellStyle name="Normal 148 2" xfId="31995" xr:uid="{00000000-0005-0000-0000-00007A6F0000}"/>
    <cellStyle name="Normal 149" xfId="31996" xr:uid="{00000000-0005-0000-0000-00007B6F0000}"/>
    <cellStyle name="Normal 149 2" xfId="31997" xr:uid="{00000000-0005-0000-0000-00007C6F0000}"/>
    <cellStyle name="Normal 15" xfId="3836" xr:uid="{00000000-0005-0000-0000-00007D6F0000}"/>
    <cellStyle name="Normal 15 10" xfId="3837" xr:uid="{00000000-0005-0000-0000-00007E6F0000}"/>
    <cellStyle name="Normal 15 10 2" xfId="31998" xr:uid="{00000000-0005-0000-0000-00007F6F0000}"/>
    <cellStyle name="Normal 15 10 3" xfId="31999" xr:uid="{00000000-0005-0000-0000-0000806F0000}"/>
    <cellStyle name="Normal 15 11" xfId="3838" xr:uid="{00000000-0005-0000-0000-0000816F0000}"/>
    <cellStyle name="Normal 15 11 2" xfId="32000" xr:uid="{00000000-0005-0000-0000-0000826F0000}"/>
    <cellStyle name="Normal 15 11 3" xfId="32001" xr:uid="{00000000-0005-0000-0000-0000836F0000}"/>
    <cellStyle name="Normal 15 12" xfId="3839" xr:uid="{00000000-0005-0000-0000-0000846F0000}"/>
    <cellStyle name="Normal 15 12 2" xfId="32002" xr:uid="{00000000-0005-0000-0000-0000856F0000}"/>
    <cellStyle name="Normal 15 12 3" xfId="32003" xr:uid="{00000000-0005-0000-0000-0000866F0000}"/>
    <cellStyle name="Normal 15 13" xfId="3840" xr:uid="{00000000-0005-0000-0000-0000876F0000}"/>
    <cellStyle name="Normal 15 13 2" xfId="32004" xr:uid="{00000000-0005-0000-0000-0000886F0000}"/>
    <cellStyle name="Normal 15 13 3" xfId="32005" xr:uid="{00000000-0005-0000-0000-0000896F0000}"/>
    <cellStyle name="Normal 15 14" xfId="3841" xr:uid="{00000000-0005-0000-0000-00008A6F0000}"/>
    <cellStyle name="Normal 15 14 2" xfId="32006" xr:uid="{00000000-0005-0000-0000-00008B6F0000}"/>
    <cellStyle name="Normal 15 14 3" xfId="32007" xr:uid="{00000000-0005-0000-0000-00008C6F0000}"/>
    <cellStyle name="Normal 15 15" xfId="3842" xr:uid="{00000000-0005-0000-0000-00008D6F0000}"/>
    <cellStyle name="Normal 15 15 2" xfId="32008" xr:uid="{00000000-0005-0000-0000-00008E6F0000}"/>
    <cellStyle name="Normal 15 15 3" xfId="32009" xr:uid="{00000000-0005-0000-0000-00008F6F0000}"/>
    <cellStyle name="Normal 15 16" xfId="3843" xr:uid="{00000000-0005-0000-0000-0000906F0000}"/>
    <cellStyle name="Normal 15 16 2" xfId="32010" xr:uid="{00000000-0005-0000-0000-0000916F0000}"/>
    <cellStyle name="Normal 15 16 3" xfId="32011" xr:uid="{00000000-0005-0000-0000-0000926F0000}"/>
    <cellStyle name="Normal 15 17" xfId="3844" xr:uid="{00000000-0005-0000-0000-0000936F0000}"/>
    <cellStyle name="Normal 15 17 2" xfId="32012" xr:uid="{00000000-0005-0000-0000-0000946F0000}"/>
    <cellStyle name="Normal 15 17 3" xfId="32013" xr:uid="{00000000-0005-0000-0000-0000956F0000}"/>
    <cellStyle name="Normal 15 18" xfId="3845" xr:uid="{00000000-0005-0000-0000-0000966F0000}"/>
    <cellStyle name="Normal 15 18 2" xfId="32014" xr:uid="{00000000-0005-0000-0000-0000976F0000}"/>
    <cellStyle name="Normal 15 18 3" xfId="32015" xr:uid="{00000000-0005-0000-0000-0000986F0000}"/>
    <cellStyle name="Normal 15 19" xfId="3846" xr:uid="{00000000-0005-0000-0000-0000996F0000}"/>
    <cellStyle name="Normal 15 19 2" xfId="32016" xr:uid="{00000000-0005-0000-0000-00009A6F0000}"/>
    <cellStyle name="Normal 15 19 3" xfId="32017" xr:uid="{00000000-0005-0000-0000-00009B6F0000}"/>
    <cellStyle name="Normal 15 2" xfId="3847" xr:uid="{00000000-0005-0000-0000-00009C6F0000}"/>
    <cellStyle name="Normal 15 2 2" xfId="32018" xr:uid="{00000000-0005-0000-0000-00009D6F0000}"/>
    <cellStyle name="Normal 15 2 2 2" xfId="32019" xr:uid="{00000000-0005-0000-0000-00009E6F0000}"/>
    <cellStyle name="Normal 15 2 2 2 2" xfId="32020" xr:uid="{00000000-0005-0000-0000-00009F6F0000}"/>
    <cellStyle name="Normal 15 2 2 3" xfId="32021" xr:uid="{00000000-0005-0000-0000-0000A06F0000}"/>
    <cellStyle name="Normal 15 2 3" xfId="32022" xr:uid="{00000000-0005-0000-0000-0000A16F0000}"/>
    <cellStyle name="Normal 15 2 3 2" xfId="32023" xr:uid="{00000000-0005-0000-0000-0000A26F0000}"/>
    <cellStyle name="Normal 15 2 4" xfId="32024" xr:uid="{00000000-0005-0000-0000-0000A36F0000}"/>
    <cellStyle name="Normal 15 2 4 2" xfId="32025" xr:uid="{00000000-0005-0000-0000-0000A46F0000}"/>
    <cellStyle name="Normal 15 2 5" xfId="32026" xr:uid="{00000000-0005-0000-0000-0000A56F0000}"/>
    <cellStyle name="Normal 15 20" xfId="3848" xr:uid="{00000000-0005-0000-0000-0000A66F0000}"/>
    <cellStyle name="Normal 15 20 2" xfId="32027" xr:uid="{00000000-0005-0000-0000-0000A76F0000}"/>
    <cellStyle name="Normal 15 20 3" xfId="32028" xr:uid="{00000000-0005-0000-0000-0000A86F0000}"/>
    <cellStyle name="Normal 15 21" xfId="3849" xr:uid="{00000000-0005-0000-0000-0000A96F0000}"/>
    <cellStyle name="Normal 15 21 2" xfId="32029" xr:uid="{00000000-0005-0000-0000-0000AA6F0000}"/>
    <cellStyle name="Normal 15 21 3" xfId="32030" xr:uid="{00000000-0005-0000-0000-0000AB6F0000}"/>
    <cellStyle name="Normal 15 22" xfId="3850" xr:uid="{00000000-0005-0000-0000-0000AC6F0000}"/>
    <cellStyle name="Normal 15 22 2" xfId="32031" xr:uid="{00000000-0005-0000-0000-0000AD6F0000}"/>
    <cellStyle name="Normal 15 22 3" xfId="32032" xr:uid="{00000000-0005-0000-0000-0000AE6F0000}"/>
    <cellStyle name="Normal 15 23" xfId="3851" xr:uid="{00000000-0005-0000-0000-0000AF6F0000}"/>
    <cellStyle name="Normal 15 23 2" xfId="32033" xr:uid="{00000000-0005-0000-0000-0000B06F0000}"/>
    <cellStyle name="Normal 15 23 2 2" xfId="32034" xr:uid="{00000000-0005-0000-0000-0000B16F0000}"/>
    <cellStyle name="Normal 15 23 3" xfId="32035" xr:uid="{00000000-0005-0000-0000-0000B26F0000}"/>
    <cellStyle name="Normal 15 24" xfId="3852" xr:uid="{00000000-0005-0000-0000-0000B36F0000}"/>
    <cellStyle name="Normal 15 24 2" xfId="32036" xr:uid="{00000000-0005-0000-0000-0000B46F0000}"/>
    <cellStyle name="Normal 15 24 2 2" xfId="32037" xr:uid="{00000000-0005-0000-0000-0000B56F0000}"/>
    <cellStyle name="Normal 15 24 2 2 2" xfId="32038" xr:uid="{00000000-0005-0000-0000-0000B66F0000}"/>
    <cellStyle name="Normal 15 24 2 3" xfId="32039" xr:uid="{00000000-0005-0000-0000-0000B76F0000}"/>
    <cellStyle name="Normal 15 24 3" xfId="32040" xr:uid="{00000000-0005-0000-0000-0000B86F0000}"/>
    <cellStyle name="Normal 15 24 4" xfId="32041" xr:uid="{00000000-0005-0000-0000-0000B96F0000}"/>
    <cellStyle name="Normal 15 24 5" xfId="32042" xr:uid="{00000000-0005-0000-0000-0000BA6F0000}"/>
    <cellStyle name="Normal 15 25" xfId="3853" xr:uid="{00000000-0005-0000-0000-0000BB6F0000}"/>
    <cellStyle name="Normal 15 25 2" xfId="32043" xr:uid="{00000000-0005-0000-0000-0000BC6F0000}"/>
    <cellStyle name="Normal 15 25 3" xfId="32044" xr:uid="{00000000-0005-0000-0000-0000BD6F0000}"/>
    <cellStyle name="Normal 15 26" xfId="32045" xr:uid="{00000000-0005-0000-0000-0000BE6F0000}"/>
    <cellStyle name="Normal 15 26 2" xfId="32046" xr:uid="{00000000-0005-0000-0000-0000BF6F0000}"/>
    <cellStyle name="Normal 15 27" xfId="32047" xr:uid="{00000000-0005-0000-0000-0000C06F0000}"/>
    <cellStyle name="Normal 15 28" xfId="32048" xr:uid="{00000000-0005-0000-0000-0000C16F0000}"/>
    <cellStyle name="Normal 15 29" xfId="32049" xr:uid="{00000000-0005-0000-0000-0000C26F0000}"/>
    <cellStyle name="Normal 15 3" xfId="3854" xr:uid="{00000000-0005-0000-0000-0000C36F0000}"/>
    <cellStyle name="Normal 15 3 2" xfId="32050" xr:uid="{00000000-0005-0000-0000-0000C46F0000}"/>
    <cellStyle name="Normal 15 3 2 2" xfId="32051" xr:uid="{00000000-0005-0000-0000-0000C56F0000}"/>
    <cellStyle name="Normal 15 3 2 3" xfId="32052" xr:uid="{00000000-0005-0000-0000-0000C66F0000}"/>
    <cellStyle name="Normal 15 3 3" xfId="32053" xr:uid="{00000000-0005-0000-0000-0000C76F0000}"/>
    <cellStyle name="Normal 15 3 4" xfId="32054" xr:uid="{00000000-0005-0000-0000-0000C86F0000}"/>
    <cellStyle name="Normal 15 3 5" xfId="32055" xr:uid="{00000000-0005-0000-0000-0000C96F0000}"/>
    <cellStyle name="Normal 15 30" xfId="32056" xr:uid="{00000000-0005-0000-0000-0000CA6F0000}"/>
    <cellStyle name="Normal 15 31" xfId="32057" xr:uid="{00000000-0005-0000-0000-0000CB6F0000}"/>
    <cellStyle name="Normal 15 32" xfId="32058" xr:uid="{00000000-0005-0000-0000-0000CC6F0000}"/>
    <cellStyle name="Normal 15 33" xfId="32059" xr:uid="{00000000-0005-0000-0000-0000CD6F0000}"/>
    <cellStyle name="Normal 15 34" xfId="32060" xr:uid="{00000000-0005-0000-0000-0000CE6F0000}"/>
    <cellStyle name="Normal 15 35" xfId="32061" xr:uid="{00000000-0005-0000-0000-0000CF6F0000}"/>
    <cellStyle name="Normal 15 36" xfId="32062" xr:uid="{00000000-0005-0000-0000-0000D06F0000}"/>
    <cellStyle name="Normal 15 37" xfId="32063" xr:uid="{00000000-0005-0000-0000-0000D16F0000}"/>
    <cellStyle name="Normal 15 38" xfId="32064" xr:uid="{00000000-0005-0000-0000-0000D26F0000}"/>
    <cellStyle name="Normal 15 39" xfId="32065" xr:uid="{00000000-0005-0000-0000-0000D36F0000}"/>
    <cellStyle name="Normal 15 4" xfId="3855" xr:uid="{00000000-0005-0000-0000-0000D46F0000}"/>
    <cellStyle name="Normal 15 4 2" xfId="32066" xr:uid="{00000000-0005-0000-0000-0000D56F0000}"/>
    <cellStyle name="Normal 15 4 3" xfId="32067" xr:uid="{00000000-0005-0000-0000-0000D66F0000}"/>
    <cellStyle name="Normal 15 40" xfId="32068" xr:uid="{00000000-0005-0000-0000-0000D76F0000}"/>
    <cellStyle name="Normal 15 41" xfId="32069" xr:uid="{00000000-0005-0000-0000-0000D86F0000}"/>
    <cellStyle name="Normal 15 42" xfId="32070" xr:uid="{00000000-0005-0000-0000-0000D96F0000}"/>
    <cellStyle name="Normal 15 43" xfId="32071" xr:uid="{00000000-0005-0000-0000-0000DA6F0000}"/>
    <cellStyle name="Normal 15 44" xfId="32072" xr:uid="{00000000-0005-0000-0000-0000DB6F0000}"/>
    <cellStyle name="Normal 15 45" xfId="32073" xr:uid="{00000000-0005-0000-0000-0000DC6F0000}"/>
    <cellStyle name="Normal 15 46" xfId="32074" xr:uid="{00000000-0005-0000-0000-0000DD6F0000}"/>
    <cellStyle name="Normal 15 47" xfId="32075" xr:uid="{00000000-0005-0000-0000-0000DE6F0000}"/>
    <cellStyle name="Normal 15 48" xfId="32076" xr:uid="{00000000-0005-0000-0000-0000DF6F0000}"/>
    <cellStyle name="Normal 15 49" xfId="32077" xr:uid="{00000000-0005-0000-0000-0000E06F0000}"/>
    <cellStyle name="Normal 15 5" xfId="3856" xr:uid="{00000000-0005-0000-0000-0000E16F0000}"/>
    <cellStyle name="Normal 15 5 2" xfId="32078" xr:uid="{00000000-0005-0000-0000-0000E26F0000}"/>
    <cellStyle name="Normal 15 5 2 2" xfId="32079" xr:uid="{00000000-0005-0000-0000-0000E36F0000}"/>
    <cellStyle name="Normal 15 5 3" xfId="32080" xr:uid="{00000000-0005-0000-0000-0000E46F0000}"/>
    <cellStyle name="Normal 15 50" xfId="32081" xr:uid="{00000000-0005-0000-0000-0000E56F0000}"/>
    <cellStyle name="Normal 15 51" xfId="32082" xr:uid="{00000000-0005-0000-0000-0000E66F0000}"/>
    <cellStyle name="Normal 15 52" xfId="32083" xr:uid="{00000000-0005-0000-0000-0000E76F0000}"/>
    <cellStyle name="Normal 15 52 2" xfId="32084" xr:uid="{00000000-0005-0000-0000-0000E86F0000}"/>
    <cellStyle name="Normal 15 53" xfId="32085" xr:uid="{00000000-0005-0000-0000-0000E96F0000}"/>
    <cellStyle name="Normal 15 54" xfId="32086" xr:uid="{00000000-0005-0000-0000-0000EA6F0000}"/>
    <cellStyle name="Normal 15 55" xfId="32087" xr:uid="{00000000-0005-0000-0000-0000EB6F0000}"/>
    <cellStyle name="Normal 15 56" xfId="32088" xr:uid="{00000000-0005-0000-0000-0000EC6F0000}"/>
    <cellStyle name="Normal 15 57" xfId="32089" xr:uid="{00000000-0005-0000-0000-0000ED6F0000}"/>
    <cellStyle name="Normal 15 58" xfId="32090" xr:uid="{00000000-0005-0000-0000-0000EE6F0000}"/>
    <cellStyle name="Normal 15 59" xfId="32091" xr:uid="{00000000-0005-0000-0000-0000EF6F0000}"/>
    <cellStyle name="Normal 15 6" xfId="3857" xr:uid="{00000000-0005-0000-0000-0000F06F0000}"/>
    <cellStyle name="Normal 15 6 2" xfId="32092" xr:uid="{00000000-0005-0000-0000-0000F16F0000}"/>
    <cellStyle name="Normal 15 6 2 2" xfId="32093" xr:uid="{00000000-0005-0000-0000-0000F26F0000}"/>
    <cellStyle name="Normal 15 6 3" xfId="32094" xr:uid="{00000000-0005-0000-0000-0000F36F0000}"/>
    <cellStyle name="Normal 15 60" xfId="32095" xr:uid="{00000000-0005-0000-0000-0000F46F0000}"/>
    <cellStyle name="Normal 15 61" xfId="32096" xr:uid="{00000000-0005-0000-0000-0000F56F0000}"/>
    <cellStyle name="Normal 15 7" xfId="3858" xr:uid="{00000000-0005-0000-0000-0000F66F0000}"/>
    <cellStyle name="Normal 15 7 2" xfId="3859" xr:uid="{00000000-0005-0000-0000-0000F76F0000}"/>
    <cellStyle name="Normal 15 7 2 2" xfId="32097" xr:uid="{00000000-0005-0000-0000-0000F86F0000}"/>
    <cellStyle name="Normal 15 7 3" xfId="32098" xr:uid="{00000000-0005-0000-0000-0000F96F0000}"/>
    <cellStyle name="Normal 15 8" xfId="3860" xr:uid="{00000000-0005-0000-0000-0000FA6F0000}"/>
    <cellStyle name="Normal 15 8 2" xfId="32099" xr:uid="{00000000-0005-0000-0000-0000FB6F0000}"/>
    <cellStyle name="Normal 15 8 3" xfId="32100" xr:uid="{00000000-0005-0000-0000-0000FC6F0000}"/>
    <cellStyle name="Normal 15 9" xfId="3861" xr:uid="{00000000-0005-0000-0000-0000FD6F0000}"/>
    <cellStyle name="Normal 15 9 2" xfId="32101" xr:uid="{00000000-0005-0000-0000-0000FE6F0000}"/>
    <cellStyle name="Normal 15 9 3" xfId="32102" xr:uid="{00000000-0005-0000-0000-0000FF6F0000}"/>
    <cellStyle name="Normal 15_ADI" xfId="32103" xr:uid="{00000000-0005-0000-0000-000000700000}"/>
    <cellStyle name="Normal 150" xfId="32104" xr:uid="{00000000-0005-0000-0000-000001700000}"/>
    <cellStyle name="Normal 151" xfId="32105" xr:uid="{00000000-0005-0000-0000-000002700000}"/>
    <cellStyle name="Normal 152" xfId="32106" xr:uid="{00000000-0005-0000-0000-000003700000}"/>
    <cellStyle name="Normal 153" xfId="32107" xr:uid="{00000000-0005-0000-0000-000004700000}"/>
    <cellStyle name="Normal 153 2" xfId="32108" xr:uid="{00000000-0005-0000-0000-000005700000}"/>
    <cellStyle name="Normal 154" xfId="32109" xr:uid="{00000000-0005-0000-0000-000006700000}"/>
    <cellStyle name="Normal 154 2" xfId="32110" xr:uid="{00000000-0005-0000-0000-000007700000}"/>
    <cellStyle name="Normal 155" xfId="32111" xr:uid="{00000000-0005-0000-0000-000008700000}"/>
    <cellStyle name="Normal 155 2" xfId="32112" xr:uid="{00000000-0005-0000-0000-000009700000}"/>
    <cellStyle name="Normal 156" xfId="32113" xr:uid="{00000000-0005-0000-0000-00000A700000}"/>
    <cellStyle name="Normal 156 2" xfId="32114" xr:uid="{00000000-0005-0000-0000-00000B700000}"/>
    <cellStyle name="Normal 157" xfId="32115" xr:uid="{00000000-0005-0000-0000-00000C700000}"/>
    <cellStyle name="Normal 157 2" xfId="32116" xr:uid="{00000000-0005-0000-0000-00000D700000}"/>
    <cellStyle name="Normal 158" xfId="32117" xr:uid="{00000000-0005-0000-0000-00000E700000}"/>
    <cellStyle name="Normal 159" xfId="32118" xr:uid="{00000000-0005-0000-0000-00000F700000}"/>
    <cellStyle name="Normal 16" xfId="3862" xr:uid="{00000000-0005-0000-0000-000010700000}"/>
    <cellStyle name="Normal 16 2" xfId="3863" xr:uid="{00000000-0005-0000-0000-000011700000}"/>
    <cellStyle name="Normal 16 2 2" xfId="3864" xr:uid="{00000000-0005-0000-0000-000012700000}"/>
    <cellStyle name="Normal 16 2 2 2" xfId="32119" xr:uid="{00000000-0005-0000-0000-000013700000}"/>
    <cellStyle name="Normal 16 2 3" xfId="32120" xr:uid="{00000000-0005-0000-0000-000014700000}"/>
    <cellStyle name="Normal 16 2 3 2" xfId="32121" xr:uid="{00000000-0005-0000-0000-000015700000}"/>
    <cellStyle name="Normal 16 2 3 3" xfId="32122" xr:uid="{00000000-0005-0000-0000-000016700000}"/>
    <cellStyle name="Normal 16 2 4" xfId="32123" xr:uid="{00000000-0005-0000-0000-000017700000}"/>
    <cellStyle name="Normal 16 2 4 2" xfId="32124" xr:uid="{00000000-0005-0000-0000-000018700000}"/>
    <cellStyle name="Normal 16 3" xfId="3865" xr:uid="{00000000-0005-0000-0000-000019700000}"/>
    <cellStyle name="Normal 16 3 2" xfId="32125" xr:uid="{00000000-0005-0000-0000-00001A700000}"/>
    <cellStyle name="Normal 16 3 2 2" xfId="32126" xr:uid="{00000000-0005-0000-0000-00001B700000}"/>
    <cellStyle name="Normal 16 3 2 3" xfId="32127" xr:uid="{00000000-0005-0000-0000-00001C700000}"/>
    <cellStyle name="Normal 16 3 2 4" xfId="32128" xr:uid="{00000000-0005-0000-0000-00001D700000}"/>
    <cellStyle name="Normal 16 3 3" xfId="32129" xr:uid="{00000000-0005-0000-0000-00001E700000}"/>
    <cellStyle name="Normal 16 3 4" xfId="32130" xr:uid="{00000000-0005-0000-0000-00001F700000}"/>
    <cellStyle name="Normal 16 3 5" xfId="32131" xr:uid="{00000000-0005-0000-0000-000020700000}"/>
    <cellStyle name="Normal 16 4" xfId="32132" xr:uid="{00000000-0005-0000-0000-000021700000}"/>
    <cellStyle name="Normal 16 5" xfId="32133" xr:uid="{00000000-0005-0000-0000-000022700000}"/>
    <cellStyle name="Normal 16_Journal 1" xfId="32134" xr:uid="{00000000-0005-0000-0000-000023700000}"/>
    <cellStyle name="Normal 160" xfId="32135" xr:uid="{00000000-0005-0000-0000-000024700000}"/>
    <cellStyle name="Normal 161" xfId="32136" xr:uid="{00000000-0005-0000-0000-000025700000}"/>
    <cellStyle name="Normal 162" xfId="32137" xr:uid="{00000000-0005-0000-0000-000026700000}"/>
    <cellStyle name="Normal 163" xfId="32138" xr:uid="{00000000-0005-0000-0000-000027700000}"/>
    <cellStyle name="Normal 164" xfId="32139" xr:uid="{00000000-0005-0000-0000-000028700000}"/>
    <cellStyle name="Normal 165" xfId="32140" xr:uid="{00000000-0005-0000-0000-000029700000}"/>
    <cellStyle name="Normal 166" xfId="32141" xr:uid="{00000000-0005-0000-0000-00002A700000}"/>
    <cellStyle name="Normal 167" xfId="32142" xr:uid="{00000000-0005-0000-0000-00002B700000}"/>
    <cellStyle name="Normal 168" xfId="32143" xr:uid="{00000000-0005-0000-0000-00002C700000}"/>
    <cellStyle name="Normal 169" xfId="32144" xr:uid="{00000000-0005-0000-0000-00002D700000}"/>
    <cellStyle name="Normal 17" xfId="3866" xr:uid="{00000000-0005-0000-0000-00002E700000}"/>
    <cellStyle name="Normal 17 10" xfId="3867" xr:uid="{00000000-0005-0000-0000-00002F700000}"/>
    <cellStyle name="Normal 17 10 2" xfId="32145" xr:uid="{00000000-0005-0000-0000-000030700000}"/>
    <cellStyle name="Normal 17 11" xfId="3868" xr:uid="{00000000-0005-0000-0000-000031700000}"/>
    <cellStyle name="Normal 17 11 2" xfId="32146" xr:uid="{00000000-0005-0000-0000-000032700000}"/>
    <cellStyle name="Normal 17 12" xfId="3869" xr:uid="{00000000-0005-0000-0000-000033700000}"/>
    <cellStyle name="Normal 17 12 2" xfId="32147" xr:uid="{00000000-0005-0000-0000-000034700000}"/>
    <cellStyle name="Normal 17 13" xfId="3870" xr:uid="{00000000-0005-0000-0000-000035700000}"/>
    <cellStyle name="Normal 17 13 2" xfId="32148" xr:uid="{00000000-0005-0000-0000-000036700000}"/>
    <cellStyle name="Normal 17 14" xfId="3871" xr:uid="{00000000-0005-0000-0000-000037700000}"/>
    <cellStyle name="Normal 17 14 2" xfId="32149" xr:uid="{00000000-0005-0000-0000-000038700000}"/>
    <cellStyle name="Normal 17 15" xfId="3872" xr:uid="{00000000-0005-0000-0000-000039700000}"/>
    <cellStyle name="Normal 17 15 2" xfId="32150" xr:uid="{00000000-0005-0000-0000-00003A700000}"/>
    <cellStyle name="Normal 17 16" xfId="3873" xr:uid="{00000000-0005-0000-0000-00003B700000}"/>
    <cellStyle name="Normal 17 16 2" xfId="32151" xr:uid="{00000000-0005-0000-0000-00003C700000}"/>
    <cellStyle name="Normal 17 17" xfId="3874" xr:uid="{00000000-0005-0000-0000-00003D700000}"/>
    <cellStyle name="Normal 17 17 2" xfId="32152" xr:uid="{00000000-0005-0000-0000-00003E700000}"/>
    <cellStyle name="Normal 17 18" xfId="3875" xr:uid="{00000000-0005-0000-0000-00003F700000}"/>
    <cellStyle name="Normal 17 18 2" xfId="32153" xr:uid="{00000000-0005-0000-0000-000040700000}"/>
    <cellStyle name="Normal 17 19" xfId="3876" xr:uid="{00000000-0005-0000-0000-000041700000}"/>
    <cellStyle name="Normal 17 19 2" xfId="32154" xr:uid="{00000000-0005-0000-0000-000042700000}"/>
    <cellStyle name="Normal 17 2" xfId="3877" xr:uid="{00000000-0005-0000-0000-000043700000}"/>
    <cellStyle name="Normal 17 2 2" xfId="32155" xr:uid="{00000000-0005-0000-0000-000044700000}"/>
    <cellStyle name="Normal 17 2 2 2" xfId="32156" xr:uid="{00000000-0005-0000-0000-000045700000}"/>
    <cellStyle name="Normal 17 2 3" xfId="32157" xr:uid="{00000000-0005-0000-0000-000046700000}"/>
    <cellStyle name="Normal 17 2 3 2" xfId="32158" xr:uid="{00000000-0005-0000-0000-000047700000}"/>
    <cellStyle name="Normal 17 2 4" xfId="32159" xr:uid="{00000000-0005-0000-0000-000048700000}"/>
    <cellStyle name="Normal 17 2 5" xfId="32160" xr:uid="{00000000-0005-0000-0000-000049700000}"/>
    <cellStyle name="Normal 17 20" xfId="3878" xr:uid="{00000000-0005-0000-0000-00004A700000}"/>
    <cellStyle name="Normal 17 20 2" xfId="32161" xr:uid="{00000000-0005-0000-0000-00004B700000}"/>
    <cellStyle name="Normal 17 21" xfId="3879" xr:uid="{00000000-0005-0000-0000-00004C700000}"/>
    <cellStyle name="Normal 17 21 2" xfId="32162" xr:uid="{00000000-0005-0000-0000-00004D700000}"/>
    <cellStyle name="Normal 17 22" xfId="3880" xr:uid="{00000000-0005-0000-0000-00004E700000}"/>
    <cellStyle name="Normal 17 22 2" xfId="32163" xr:uid="{00000000-0005-0000-0000-00004F700000}"/>
    <cellStyle name="Normal 17 23" xfId="3881" xr:uid="{00000000-0005-0000-0000-000050700000}"/>
    <cellStyle name="Normal 17 23 2" xfId="32164" xr:uid="{00000000-0005-0000-0000-000051700000}"/>
    <cellStyle name="Normal 17 24" xfId="3882" xr:uid="{00000000-0005-0000-0000-000052700000}"/>
    <cellStyle name="Normal 17 24 2" xfId="32165" xr:uid="{00000000-0005-0000-0000-000053700000}"/>
    <cellStyle name="Normal 17 24 2 2" xfId="32166" xr:uid="{00000000-0005-0000-0000-000054700000}"/>
    <cellStyle name="Normal 17 24 3" xfId="32167" xr:uid="{00000000-0005-0000-0000-000055700000}"/>
    <cellStyle name="Normal 17 25" xfId="3883" xr:uid="{00000000-0005-0000-0000-000056700000}"/>
    <cellStyle name="Normal 17 25 2" xfId="32168" xr:uid="{00000000-0005-0000-0000-000057700000}"/>
    <cellStyle name="Normal 17 25 3" xfId="32169" xr:uid="{00000000-0005-0000-0000-000058700000}"/>
    <cellStyle name="Normal 17 26" xfId="32170" xr:uid="{00000000-0005-0000-0000-000059700000}"/>
    <cellStyle name="Normal 17 26 2" xfId="32171" xr:uid="{00000000-0005-0000-0000-00005A700000}"/>
    <cellStyle name="Normal 17 26 2 2" xfId="32172" xr:uid="{00000000-0005-0000-0000-00005B700000}"/>
    <cellStyle name="Normal 17 27" xfId="32173" xr:uid="{00000000-0005-0000-0000-00005C700000}"/>
    <cellStyle name="Normal 17 28" xfId="32174" xr:uid="{00000000-0005-0000-0000-00005D700000}"/>
    <cellStyle name="Normal 17 29" xfId="32175" xr:uid="{00000000-0005-0000-0000-00005E700000}"/>
    <cellStyle name="Normal 17 3" xfId="3884" xr:uid="{00000000-0005-0000-0000-00005F700000}"/>
    <cellStyle name="Normal 17 3 2" xfId="32176" xr:uid="{00000000-0005-0000-0000-000060700000}"/>
    <cellStyle name="Normal 17 3 2 2" xfId="32177" xr:uid="{00000000-0005-0000-0000-000061700000}"/>
    <cellStyle name="Normal 17 3 3" xfId="32178" xr:uid="{00000000-0005-0000-0000-000062700000}"/>
    <cellStyle name="Normal 17 3 4" xfId="32179" xr:uid="{00000000-0005-0000-0000-000063700000}"/>
    <cellStyle name="Normal 17 3 5" xfId="32180" xr:uid="{00000000-0005-0000-0000-000064700000}"/>
    <cellStyle name="Normal 17 30" xfId="32181" xr:uid="{00000000-0005-0000-0000-000065700000}"/>
    <cellStyle name="Normal 17 31" xfId="32182" xr:uid="{00000000-0005-0000-0000-000066700000}"/>
    <cellStyle name="Normal 17 32" xfId="32183" xr:uid="{00000000-0005-0000-0000-000067700000}"/>
    <cellStyle name="Normal 17 33" xfId="32184" xr:uid="{00000000-0005-0000-0000-000068700000}"/>
    <cellStyle name="Normal 17 34" xfId="32185" xr:uid="{00000000-0005-0000-0000-000069700000}"/>
    <cellStyle name="Normal 17 35" xfId="32186" xr:uid="{00000000-0005-0000-0000-00006A700000}"/>
    <cellStyle name="Normal 17 36" xfId="32187" xr:uid="{00000000-0005-0000-0000-00006B700000}"/>
    <cellStyle name="Normal 17 37" xfId="32188" xr:uid="{00000000-0005-0000-0000-00006C700000}"/>
    <cellStyle name="Normal 17 38" xfId="32189" xr:uid="{00000000-0005-0000-0000-00006D700000}"/>
    <cellStyle name="Normal 17 39" xfId="32190" xr:uid="{00000000-0005-0000-0000-00006E700000}"/>
    <cellStyle name="Normal 17 4" xfId="3885" xr:uid="{00000000-0005-0000-0000-00006F700000}"/>
    <cellStyle name="Normal 17 4 2" xfId="32191" xr:uid="{00000000-0005-0000-0000-000070700000}"/>
    <cellStyle name="Normal 17 40" xfId="32192" xr:uid="{00000000-0005-0000-0000-000071700000}"/>
    <cellStyle name="Normal 17 41" xfId="32193" xr:uid="{00000000-0005-0000-0000-000072700000}"/>
    <cellStyle name="Normal 17 42" xfId="32194" xr:uid="{00000000-0005-0000-0000-000073700000}"/>
    <cellStyle name="Normal 17 43" xfId="32195" xr:uid="{00000000-0005-0000-0000-000074700000}"/>
    <cellStyle name="Normal 17 44" xfId="32196" xr:uid="{00000000-0005-0000-0000-000075700000}"/>
    <cellStyle name="Normal 17 45" xfId="32197" xr:uid="{00000000-0005-0000-0000-000076700000}"/>
    <cellStyle name="Normal 17 46" xfId="32198" xr:uid="{00000000-0005-0000-0000-000077700000}"/>
    <cellStyle name="Normal 17 47" xfId="32199" xr:uid="{00000000-0005-0000-0000-000078700000}"/>
    <cellStyle name="Normal 17 48" xfId="32200" xr:uid="{00000000-0005-0000-0000-000079700000}"/>
    <cellStyle name="Normal 17 49" xfId="32201" xr:uid="{00000000-0005-0000-0000-00007A700000}"/>
    <cellStyle name="Normal 17 5" xfId="3886" xr:uid="{00000000-0005-0000-0000-00007B700000}"/>
    <cellStyle name="Normal 17 5 2" xfId="32202" xr:uid="{00000000-0005-0000-0000-00007C700000}"/>
    <cellStyle name="Normal 17 50" xfId="32203" xr:uid="{00000000-0005-0000-0000-00007D700000}"/>
    <cellStyle name="Normal 17 51" xfId="32204" xr:uid="{00000000-0005-0000-0000-00007E700000}"/>
    <cellStyle name="Normal 17 52" xfId="32205" xr:uid="{00000000-0005-0000-0000-00007F700000}"/>
    <cellStyle name="Normal 17 53" xfId="32206" xr:uid="{00000000-0005-0000-0000-000080700000}"/>
    <cellStyle name="Normal 17 54" xfId="32207" xr:uid="{00000000-0005-0000-0000-000081700000}"/>
    <cellStyle name="Normal 17 55" xfId="32208" xr:uid="{00000000-0005-0000-0000-000082700000}"/>
    <cellStyle name="Normal 17 56" xfId="32209" xr:uid="{00000000-0005-0000-0000-000083700000}"/>
    <cellStyle name="Normal 17 57" xfId="32210" xr:uid="{00000000-0005-0000-0000-000084700000}"/>
    <cellStyle name="Normal 17 58" xfId="32211" xr:uid="{00000000-0005-0000-0000-000085700000}"/>
    <cellStyle name="Normal 17 59" xfId="32212" xr:uid="{00000000-0005-0000-0000-000086700000}"/>
    <cellStyle name="Normal 17 6" xfId="3887" xr:uid="{00000000-0005-0000-0000-000087700000}"/>
    <cellStyle name="Normal 17 6 2" xfId="3888" xr:uid="{00000000-0005-0000-0000-000088700000}"/>
    <cellStyle name="Normal 17 6 2 2" xfId="32213" xr:uid="{00000000-0005-0000-0000-000089700000}"/>
    <cellStyle name="Normal 17 6 3" xfId="32214" xr:uid="{00000000-0005-0000-0000-00008A700000}"/>
    <cellStyle name="Normal 17 60" xfId="32215" xr:uid="{00000000-0005-0000-0000-00008B700000}"/>
    <cellStyle name="Normal 17 7" xfId="3889" xr:uid="{00000000-0005-0000-0000-00008C700000}"/>
    <cellStyle name="Normal 17 7 2" xfId="32216" xr:uid="{00000000-0005-0000-0000-00008D700000}"/>
    <cellStyle name="Normal 17 8" xfId="3890" xr:uid="{00000000-0005-0000-0000-00008E700000}"/>
    <cellStyle name="Normal 17 8 2" xfId="32217" xr:uid="{00000000-0005-0000-0000-00008F700000}"/>
    <cellStyle name="Normal 17 9" xfId="3891" xr:uid="{00000000-0005-0000-0000-000090700000}"/>
    <cellStyle name="Normal 17 9 2" xfId="32218" xr:uid="{00000000-0005-0000-0000-000091700000}"/>
    <cellStyle name="Normal 17_ADI" xfId="32219" xr:uid="{00000000-0005-0000-0000-000092700000}"/>
    <cellStyle name="Normal 170" xfId="32220" xr:uid="{00000000-0005-0000-0000-000093700000}"/>
    <cellStyle name="Normal 171" xfId="32221" xr:uid="{00000000-0005-0000-0000-000094700000}"/>
    <cellStyle name="Normal 172" xfId="32222" xr:uid="{00000000-0005-0000-0000-000095700000}"/>
    <cellStyle name="Normal 173" xfId="32223" xr:uid="{00000000-0005-0000-0000-000096700000}"/>
    <cellStyle name="Normal 174" xfId="32224" xr:uid="{00000000-0005-0000-0000-000097700000}"/>
    <cellStyle name="Normal 175" xfId="32225" xr:uid="{00000000-0005-0000-0000-000098700000}"/>
    <cellStyle name="Normal 176" xfId="32226" xr:uid="{00000000-0005-0000-0000-000099700000}"/>
    <cellStyle name="Normal 177" xfId="61208" xr:uid="{12E5A584-ED86-4AEB-9658-71110800CBBC}"/>
    <cellStyle name="Normal 18" xfId="3892" xr:uid="{00000000-0005-0000-0000-00009A700000}"/>
    <cellStyle name="Normal 18 2" xfId="3893" xr:uid="{00000000-0005-0000-0000-00009B700000}"/>
    <cellStyle name="Normal 18 2 2" xfId="32227" xr:uid="{00000000-0005-0000-0000-00009C700000}"/>
    <cellStyle name="Normal 18 2 3" xfId="32228" xr:uid="{00000000-0005-0000-0000-00009D700000}"/>
    <cellStyle name="Normal 18 3" xfId="3894" xr:uid="{00000000-0005-0000-0000-00009E700000}"/>
    <cellStyle name="Normal 18 3 2" xfId="32229" xr:uid="{00000000-0005-0000-0000-00009F700000}"/>
    <cellStyle name="Normal 18 4" xfId="3895" xr:uid="{00000000-0005-0000-0000-0000A0700000}"/>
    <cellStyle name="Normal 18 4 2" xfId="32230" xr:uid="{00000000-0005-0000-0000-0000A1700000}"/>
    <cellStyle name="Normal 18 4 3" xfId="32231" xr:uid="{00000000-0005-0000-0000-0000A2700000}"/>
    <cellStyle name="Normal 18 5" xfId="3896" xr:uid="{00000000-0005-0000-0000-0000A3700000}"/>
    <cellStyle name="Normal 18 5 2" xfId="32232" xr:uid="{00000000-0005-0000-0000-0000A4700000}"/>
    <cellStyle name="Normal 18 6" xfId="3897" xr:uid="{00000000-0005-0000-0000-0000A5700000}"/>
    <cellStyle name="Normal 18 6 2" xfId="32233" xr:uid="{00000000-0005-0000-0000-0000A6700000}"/>
    <cellStyle name="Normal 18 7" xfId="3898" xr:uid="{00000000-0005-0000-0000-0000A7700000}"/>
    <cellStyle name="Normal 18 7 2" xfId="32234" xr:uid="{00000000-0005-0000-0000-0000A8700000}"/>
    <cellStyle name="Normal 18 8" xfId="32235" xr:uid="{00000000-0005-0000-0000-0000A9700000}"/>
    <cellStyle name="Normal 18_Journal 1" xfId="32236" xr:uid="{00000000-0005-0000-0000-0000AA700000}"/>
    <cellStyle name="Normal 19" xfId="3899" xr:uid="{00000000-0005-0000-0000-0000AB700000}"/>
    <cellStyle name="Normal 19 10" xfId="32237" xr:uid="{00000000-0005-0000-0000-0000AC700000}"/>
    <cellStyle name="Normal 19 10 2" xfId="32238" xr:uid="{00000000-0005-0000-0000-0000AD700000}"/>
    <cellStyle name="Normal 19 11" xfId="32239" xr:uid="{00000000-0005-0000-0000-0000AE700000}"/>
    <cellStyle name="Normal 19 12" xfId="32240" xr:uid="{00000000-0005-0000-0000-0000AF700000}"/>
    <cellStyle name="Normal 19 13" xfId="32241" xr:uid="{00000000-0005-0000-0000-0000B0700000}"/>
    <cellStyle name="Normal 19 14" xfId="32242" xr:uid="{00000000-0005-0000-0000-0000B1700000}"/>
    <cellStyle name="Normal 19 2" xfId="3900" xr:uid="{00000000-0005-0000-0000-0000B2700000}"/>
    <cellStyle name="Normal 19 2 2" xfId="3901" xr:uid="{00000000-0005-0000-0000-0000B3700000}"/>
    <cellStyle name="Normal 19 2 2 2" xfId="3902" xr:uid="{00000000-0005-0000-0000-0000B4700000}"/>
    <cellStyle name="Normal 19 2 2 2 2" xfId="32243" xr:uid="{00000000-0005-0000-0000-0000B5700000}"/>
    <cellStyle name="Normal 19 2 2 2 3" xfId="32244" xr:uid="{00000000-0005-0000-0000-0000B6700000}"/>
    <cellStyle name="Normal 19 2 2 2 4" xfId="32245" xr:uid="{00000000-0005-0000-0000-0000B7700000}"/>
    <cellStyle name="Normal 19 2 2 3" xfId="3903" xr:uid="{00000000-0005-0000-0000-0000B8700000}"/>
    <cellStyle name="Normal 19 2 2 3 2" xfId="32246" xr:uid="{00000000-0005-0000-0000-0000B9700000}"/>
    <cellStyle name="Normal 19 2 2 3 3" xfId="32247" xr:uid="{00000000-0005-0000-0000-0000BA700000}"/>
    <cellStyle name="Normal 19 2 2 4" xfId="3904" xr:uid="{00000000-0005-0000-0000-0000BB700000}"/>
    <cellStyle name="Normal 19 2 2 4 2" xfId="32248" xr:uid="{00000000-0005-0000-0000-0000BC700000}"/>
    <cellStyle name="Normal 19 2 2 5" xfId="3905" xr:uid="{00000000-0005-0000-0000-0000BD700000}"/>
    <cellStyle name="Normal 19 2 2 5 2" xfId="32249" xr:uid="{00000000-0005-0000-0000-0000BE700000}"/>
    <cellStyle name="Normal 19 2 2 6" xfId="3906" xr:uid="{00000000-0005-0000-0000-0000BF700000}"/>
    <cellStyle name="Normal 19 2 2 6 2" xfId="32250" xr:uid="{00000000-0005-0000-0000-0000C0700000}"/>
    <cellStyle name="Normal 19 2 2 6 2 2" xfId="32251" xr:uid="{00000000-0005-0000-0000-0000C1700000}"/>
    <cellStyle name="Normal 19 2 2 6 2 3" xfId="32252" xr:uid="{00000000-0005-0000-0000-0000C2700000}"/>
    <cellStyle name="Normal 19 2 2 6 3" xfId="32253" xr:uid="{00000000-0005-0000-0000-0000C3700000}"/>
    <cellStyle name="Normal 19 2 2 6 4" xfId="32254" xr:uid="{00000000-0005-0000-0000-0000C4700000}"/>
    <cellStyle name="Normal 19 2 2 6 5" xfId="32255" xr:uid="{00000000-0005-0000-0000-0000C5700000}"/>
    <cellStyle name="Normal 19 2 2 6 6" xfId="32256" xr:uid="{00000000-0005-0000-0000-0000C6700000}"/>
    <cellStyle name="Normal 19 2 2 7" xfId="32257" xr:uid="{00000000-0005-0000-0000-0000C7700000}"/>
    <cellStyle name="Normal 19 2 2 7 2" xfId="32258" xr:uid="{00000000-0005-0000-0000-0000C8700000}"/>
    <cellStyle name="Normal 19 2 2 8" xfId="32259" xr:uid="{00000000-0005-0000-0000-0000C9700000}"/>
    <cellStyle name="Normal 19 2 3" xfId="3907" xr:uid="{00000000-0005-0000-0000-0000CA700000}"/>
    <cellStyle name="Normal 19 2 3 2" xfId="32260" xr:uid="{00000000-0005-0000-0000-0000CB700000}"/>
    <cellStyle name="Normal 19 2 3 2 2" xfId="32261" xr:uid="{00000000-0005-0000-0000-0000CC700000}"/>
    <cellStyle name="Normal 19 2 3 2 2 2" xfId="32262" xr:uid="{00000000-0005-0000-0000-0000CD700000}"/>
    <cellStyle name="Normal 19 2 3 2 3" xfId="32263" xr:uid="{00000000-0005-0000-0000-0000CE700000}"/>
    <cellStyle name="Normal 19 2 3 2 4" xfId="32264" xr:uid="{00000000-0005-0000-0000-0000CF700000}"/>
    <cellStyle name="Normal 19 2 3 3" xfId="32265" xr:uid="{00000000-0005-0000-0000-0000D0700000}"/>
    <cellStyle name="Normal 19 2 3 3 2" xfId="32266" xr:uid="{00000000-0005-0000-0000-0000D1700000}"/>
    <cellStyle name="Normal 19 2 3 4" xfId="32267" xr:uid="{00000000-0005-0000-0000-0000D2700000}"/>
    <cellStyle name="Normal 19 2 3 5" xfId="32268" xr:uid="{00000000-0005-0000-0000-0000D3700000}"/>
    <cellStyle name="Normal 19 2 3 6" xfId="32269" xr:uid="{00000000-0005-0000-0000-0000D4700000}"/>
    <cellStyle name="Normal 19 2 4" xfId="3908" xr:uid="{00000000-0005-0000-0000-0000D5700000}"/>
    <cellStyle name="Normal 19 2 4 2" xfId="32270" xr:uid="{00000000-0005-0000-0000-0000D6700000}"/>
    <cellStyle name="Normal 19 2 4 2 2" xfId="32271" xr:uid="{00000000-0005-0000-0000-0000D7700000}"/>
    <cellStyle name="Normal 19 2 4 2 2 2" xfId="32272" xr:uid="{00000000-0005-0000-0000-0000D8700000}"/>
    <cellStyle name="Normal 19 2 4 2 3" xfId="32273" xr:uid="{00000000-0005-0000-0000-0000D9700000}"/>
    <cellStyle name="Normal 19 2 4 3" xfId="32274" xr:uid="{00000000-0005-0000-0000-0000DA700000}"/>
    <cellStyle name="Normal 19 2 4 4" xfId="32275" xr:uid="{00000000-0005-0000-0000-0000DB700000}"/>
    <cellStyle name="Normal 19 2 4 5" xfId="32276" xr:uid="{00000000-0005-0000-0000-0000DC700000}"/>
    <cellStyle name="Normal 19 2 5" xfId="32277" xr:uid="{00000000-0005-0000-0000-0000DD700000}"/>
    <cellStyle name="Normal 19 2 5 2" xfId="32278" xr:uid="{00000000-0005-0000-0000-0000DE700000}"/>
    <cellStyle name="Normal 19 2 5 2 2" xfId="32279" xr:uid="{00000000-0005-0000-0000-0000DF700000}"/>
    <cellStyle name="Normal 19 2 5 3" xfId="32280" xr:uid="{00000000-0005-0000-0000-0000E0700000}"/>
    <cellStyle name="Normal 19 2 6" xfId="32281" xr:uid="{00000000-0005-0000-0000-0000E1700000}"/>
    <cellStyle name="Normal 19 2 6 2" xfId="32282" xr:uid="{00000000-0005-0000-0000-0000E2700000}"/>
    <cellStyle name="Normal 19 2 6 3" xfId="32283" xr:uid="{00000000-0005-0000-0000-0000E3700000}"/>
    <cellStyle name="Normal 19 2 7" xfId="32284" xr:uid="{00000000-0005-0000-0000-0000E4700000}"/>
    <cellStyle name="Normal 19 2 7 2" xfId="32285" xr:uid="{00000000-0005-0000-0000-0000E5700000}"/>
    <cellStyle name="Normal 19 2 7 3" xfId="32286" xr:uid="{00000000-0005-0000-0000-0000E6700000}"/>
    <cellStyle name="Normal 19 2 7 4" xfId="32287" xr:uid="{00000000-0005-0000-0000-0000E7700000}"/>
    <cellStyle name="Normal 19 2 8" xfId="32288" xr:uid="{00000000-0005-0000-0000-0000E8700000}"/>
    <cellStyle name="Normal 19 3" xfId="3909" xr:uid="{00000000-0005-0000-0000-0000E9700000}"/>
    <cellStyle name="Normal 19 3 2" xfId="32289" xr:uid="{00000000-0005-0000-0000-0000EA700000}"/>
    <cellStyle name="Normal 19 3 2 2" xfId="32290" xr:uid="{00000000-0005-0000-0000-0000EB700000}"/>
    <cellStyle name="Normal 19 3 2 2 2" xfId="32291" xr:uid="{00000000-0005-0000-0000-0000EC700000}"/>
    <cellStyle name="Normal 19 3 2 3" xfId="32292" xr:uid="{00000000-0005-0000-0000-0000ED700000}"/>
    <cellStyle name="Normal 19 3 2 3 2" xfId="32293" xr:uid="{00000000-0005-0000-0000-0000EE700000}"/>
    <cellStyle name="Normal 19 3 2 4" xfId="32294" xr:uid="{00000000-0005-0000-0000-0000EF700000}"/>
    <cellStyle name="Normal 19 3 2 5" xfId="32295" xr:uid="{00000000-0005-0000-0000-0000F0700000}"/>
    <cellStyle name="Normal 19 3 3" xfId="32296" xr:uid="{00000000-0005-0000-0000-0000F1700000}"/>
    <cellStyle name="Normal 19 3 3 2" xfId="32297" xr:uid="{00000000-0005-0000-0000-0000F2700000}"/>
    <cellStyle name="Normal 19 3 4" xfId="32298" xr:uid="{00000000-0005-0000-0000-0000F3700000}"/>
    <cellStyle name="Normal 19 3 4 2" xfId="32299" xr:uid="{00000000-0005-0000-0000-0000F4700000}"/>
    <cellStyle name="Normal 19 3 5" xfId="32300" xr:uid="{00000000-0005-0000-0000-0000F5700000}"/>
    <cellStyle name="Normal 19 3 6" xfId="32301" xr:uid="{00000000-0005-0000-0000-0000F6700000}"/>
    <cellStyle name="Normal 19 3 7" xfId="32302" xr:uid="{00000000-0005-0000-0000-0000F7700000}"/>
    <cellStyle name="Normal 19 3 8" xfId="32303" xr:uid="{00000000-0005-0000-0000-0000F8700000}"/>
    <cellStyle name="Normal 19 4" xfId="3910" xr:uid="{00000000-0005-0000-0000-0000F9700000}"/>
    <cellStyle name="Normal 19 4 2" xfId="32304" xr:uid="{00000000-0005-0000-0000-0000FA700000}"/>
    <cellStyle name="Normal 19 4 2 2" xfId="32305" xr:uid="{00000000-0005-0000-0000-0000FB700000}"/>
    <cellStyle name="Normal 19 4 2 3" xfId="32306" xr:uid="{00000000-0005-0000-0000-0000FC700000}"/>
    <cellStyle name="Normal 19 4 2 4" xfId="32307" xr:uid="{00000000-0005-0000-0000-0000FD700000}"/>
    <cellStyle name="Normal 19 4 2 5" xfId="32308" xr:uid="{00000000-0005-0000-0000-0000FE700000}"/>
    <cellStyle name="Normal 19 4 3" xfId="32309" xr:uid="{00000000-0005-0000-0000-0000FF700000}"/>
    <cellStyle name="Normal 19 4 3 2" xfId="32310" xr:uid="{00000000-0005-0000-0000-000000710000}"/>
    <cellStyle name="Normal 19 4 3 3" xfId="32311" xr:uid="{00000000-0005-0000-0000-000001710000}"/>
    <cellStyle name="Normal 19 4 3 4" xfId="32312" xr:uid="{00000000-0005-0000-0000-000002710000}"/>
    <cellStyle name="Normal 19 4 4" xfId="32313" xr:uid="{00000000-0005-0000-0000-000003710000}"/>
    <cellStyle name="Normal 19 4 5" xfId="32314" xr:uid="{00000000-0005-0000-0000-000004710000}"/>
    <cellStyle name="Normal 19 4 6" xfId="32315" xr:uid="{00000000-0005-0000-0000-000005710000}"/>
    <cellStyle name="Normal 19 4 7" xfId="32316" xr:uid="{00000000-0005-0000-0000-000006710000}"/>
    <cellStyle name="Normal 19 4 8" xfId="32317" xr:uid="{00000000-0005-0000-0000-000007710000}"/>
    <cellStyle name="Normal 19 4 9" xfId="32318" xr:uid="{00000000-0005-0000-0000-000008710000}"/>
    <cellStyle name="Normal 19 5" xfId="3911" xr:uid="{00000000-0005-0000-0000-000009710000}"/>
    <cellStyle name="Normal 19 5 2" xfId="32319" xr:uid="{00000000-0005-0000-0000-00000A710000}"/>
    <cellStyle name="Normal 19 5 2 2" xfId="32320" xr:uid="{00000000-0005-0000-0000-00000B710000}"/>
    <cellStyle name="Normal 19 5 2 3" xfId="32321" xr:uid="{00000000-0005-0000-0000-00000C710000}"/>
    <cellStyle name="Normal 19 5 2 4" xfId="32322" xr:uid="{00000000-0005-0000-0000-00000D710000}"/>
    <cellStyle name="Normal 19 5 3" xfId="32323" xr:uid="{00000000-0005-0000-0000-00000E710000}"/>
    <cellStyle name="Normal 19 5 3 2" xfId="32324" xr:uid="{00000000-0005-0000-0000-00000F710000}"/>
    <cellStyle name="Normal 19 5 4" xfId="32325" xr:uid="{00000000-0005-0000-0000-000010710000}"/>
    <cellStyle name="Normal 19 5 5" xfId="32326" xr:uid="{00000000-0005-0000-0000-000011710000}"/>
    <cellStyle name="Normal 19 5 6" xfId="32327" xr:uid="{00000000-0005-0000-0000-000012710000}"/>
    <cellStyle name="Normal 19 5 7" xfId="32328" xr:uid="{00000000-0005-0000-0000-000013710000}"/>
    <cellStyle name="Normal 19 5 8" xfId="32329" xr:uid="{00000000-0005-0000-0000-000014710000}"/>
    <cellStyle name="Normal 19 6" xfId="3912" xr:uid="{00000000-0005-0000-0000-000015710000}"/>
    <cellStyle name="Normal 19 6 2" xfId="32330" xr:uid="{00000000-0005-0000-0000-000016710000}"/>
    <cellStyle name="Normal 19 6 3" xfId="32331" xr:uid="{00000000-0005-0000-0000-000017710000}"/>
    <cellStyle name="Normal 19 7" xfId="3913" xr:uid="{00000000-0005-0000-0000-000018710000}"/>
    <cellStyle name="Normal 19 7 2" xfId="32332" xr:uid="{00000000-0005-0000-0000-000019710000}"/>
    <cellStyle name="Normal 19 7 2 2" xfId="32333" xr:uid="{00000000-0005-0000-0000-00001A710000}"/>
    <cellStyle name="Normal 19 7 2 3" xfId="32334" xr:uid="{00000000-0005-0000-0000-00001B710000}"/>
    <cellStyle name="Normal 19 7 2 4" xfId="32335" xr:uid="{00000000-0005-0000-0000-00001C710000}"/>
    <cellStyle name="Normal 19 7 3" xfId="32336" xr:uid="{00000000-0005-0000-0000-00001D710000}"/>
    <cellStyle name="Normal 19 7 4" xfId="32337" xr:uid="{00000000-0005-0000-0000-00001E710000}"/>
    <cellStyle name="Normal 19 7 5" xfId="32338" xr:uid="{00000000-0005-0000-0000-00001F710000}"/>
    <cellStyle name="Normal 19 7 6" xfId="32339" xr:uid="{00000000-0005-0000-0000-000020710000}"/>
    <cellStyle name="Normal 19 8" xfId="32340" xr:uid="{00000000-0005-0000-0000-000021710000}"/>
    <cellStyle name="Normal 19 8 2" xfId="32341" xr:uid="{00000000-0005-0000-0000-000022710000}"/>
    <cellStyle name="Normal 19 8 3" xfId="32342" xr:uid="{00000000-0005-0000-0000-000023710000}"/>
    <cellStyle name="Normal 19 9" xfId="32343" xr:uid="{00000000-0005-0000-0000-000024710000}"/>
    <cellStyle name="Normal 19 9 2" xfId="32344" xr:uid="{00000000-0005-0000-0000-000025710000}"/>
    <cellStyle name="Normal 2" xfId="8" xr:uid="{00000000-0005-0000-0000-000026710000}"/>
    <cellStyle name="Normal 2 10" xfId="3914" xr:uid="{00000000-0005-0000-0000-000027710000}"/>
    <cellStyle name="Normal 2 10 2" xfId="3915" xr:uid="{00000000-0005-0000-0000-000028710000}"/>
    <cellStyle name="Normal 2 10 2 2" xfId="32345" xr:uid="{00000000-0005-0000-0000-000029710000}"/>
    <cellStyle name="Normal 2 10 2 2 2" xfId="32346" xr:uid="{00000000-0005-0000-0000-00002A710000}"/>
    <cellStyle name="Normal 2 10 2 2 3" xfId="32347" xr:uid="{00000000-0005-0000-0000-00002B710000}"/>
    <cellStyle name="Normal 2 10 2 3" xfId="32348" xr:uid="{00000000-0005-0000-0000-00002C710000}"/>
    <cellStyle name="Normal 2 10 3" xfId="32349" xr:uid="{00000000-0005-0000-0000-00002D710000}"/>
    <cellStyle name="Normal 2 10 3 2" xfId="32350" xr:uid="{00000000-0005-0000-0000-00002E710000}"/>
    <cellStyle name="Normal 2 10 4" xfId="32351" xr:uid="{00000000-0005-0000-0000-00002F710000}"/>
    <cellStyle name="Normal 2 10 5" xfId="32352" xr:uid="{00000000-0005-0000-0000-000030710000}"/>
    <cellStyle name="Normal 2 10_Environmental Clean-up Costs " xfId="32353" xr:uid="{00000000-0005-0000-0000-000031710000}"/>
    <cellStyle name="Normal 2 11" xfId="3916" xr:uid="{00000000-0005-0000-0000-000032710000}"/>
    <cellStyle name="Normal 2 11 2" xfId="3917" xr:uid="{00000000-0005-0000-0000-000033710000}"/>
    <cellStyle name="Normal 2 11 2 2" xfId="32354" xr:uid="{00000000-0005-0000-0000-000034710000}"/>
    <cellStyle name="Normal 2 11 3" xfId="32355" xr:uid="{00000000-0005-0000-0000-000035710000}"/>
    <cellStyle name="Normal 2 11 3 2" xfId="32356" xr:uid="{00000000-0005-0000-0000-000036710000}"/>
    <cellStyle name="Normal 2 11 4" xfId="32357" xr:uid="{00000000-0005-0000-0000-000037710000}"/>
    <cellStyle name="Normal 2 11 5" xfId="32358" xr:uid="{00000000-0005-0000-0000-000038710000}"/>
    <cellStyle name="Normal 2 11_Environmental Clean-up Costs " xfId="32359" xr:uid="{00000000-0005-0000-0000-000039710000}"/>
    <cellStyle name="Normal 2 12" xfId="3918" xr:uid="{00000000-0005-0000-0000-00003A710000}"/>
    <cellStyle name="Normal 2 12 2" xfId="3919" xr:uid="{00000000-0005-0000-0000-00003B710000}"/>
    <cellStyle name="Normal 2 12 2 2" xfId="32360" xr:uid="{00000000-0005-0000-0000-00003C710000}"/>
    <cellStyle name="Normal 2 12 3" xfId="32361" xr:uid="{00000000-0005-0000-0000-00003D710000}"/>
    <cellStyle name="Normal 2 12 3 2" xfId="32362" xr:uid="{00000000-0005-0000-0000-00003E710000}"/>
    <cellStyle name="Normal 2 12 4" xfId="32363" xr:uid="{00000000-0005-0000-0000-00003F710000}"/>
    <cellStyle name="Normal 2 12 5" xfId="32364" xr:uid="{00000000-0005-0000-0000-000040710000}"/>
    <cellStyle name="Normal 2 12_Environmental Clean-up Costs " xfId="32365" xr:uid="{00000000-0005-0000-0000-000041710000}"/>
    <cellStyle name="Normal 2 13" xfId="3920" xr:uid="{00000000-0005-0000-0000-000042710000}"/>
    <cellStyle name="Normal 2 13 2" xfId="32366" xr:uid="{00000000-0005-0000-0000-000043710000}"/>
    <cellStyle name="Normal 2 13 3" xfId="32367" xr:uid="{00000000-0005-0000-0000-000044710000}"/>
    <cellStyle name="Normal 2 13 4" xfId="32368" xr:uid="{00000000-0005-0000-0000-000045710000}"/>
    <cellStyle name="Normal 2 13_Environmental Clean-up Costs " xfId="32369" xr:uid="{00000000-0005-0000-0000-000046710000}"/>
    <cellStyle name="Normal 2 14" xfId="3921" xr:uid="{00000000-0005-0000-0000-000047710000}"/>
    <cellStyle name="Normal 2 14 2" xfId="32370" xr:uid="{00000000-0005-0000-0000-000048710000}"/>
    <cellStyle name="Normal 2 14 3" xfId="32371" xr:uid="{00000000-0005-0000-0000-000049710000}"/>
    <cellStyle name="Normal 2 14 4" xfId="32372" xr:uid="{00000000-0005-0000-0000-00004A710000}"/>
    <cellStyle name="Normal 2 14_Environmental Clean-up Costs " xfId="32373" xr:uid="{00000000-0005-0000-0000-00004B710000}"/>
    <cellStyle name="Normal 2 15" xfId="3922" xr:uid="{00000000-0005-0000-0000-00004C710000}"/>
    <cellStyle name="Normal 2 15 2" xfId="32374" xr:uid="{00000000-0005-0000-0000-00004D710000}"/>
    <cellStyle name="Normal 2 15 3" xfId="32375" xr:uid="{00000000-0005-0000-0000-00004E710000}"/>
    <cellStyle name="Normal 2 15 4" xfId="32376" xr:uid="{00000000-0005-0000-0000-00004F710000}"/>
    <cellStyle name="Normal 2 15_Environmental Clean-up Costs " xfId="32377" xr:uid="{00000000-0005-0000-0000-000050710000}"/>
    <cellStyle name="Normal 2 16" xfId="3923" xr:uid="{00000000-0005-0000-0000-000051710000}"/>
    <cellStyle name="Normal 2 16 2" xfId="32378" xr:uid="{00000000-0005-0000-0000-000052710000}"/>
    <cellStyle name="Normal 2 16 3" xfId="32379" xr:uid="{00000000-0005-0000-0000-000053710000}"/>
    <cellStyle name="Normal 2 16 4" xfId="32380" xr:uid="{00000000-0005-0000-0000-000054710000}"/>
    <cellStyle name="Normal 2 16_Environmental Clean-up Costs " xfId="32381" xr:uid="{00000000-0005-0000-0000-000055710000}"/>
    <cellStyle name="Normal 2 17" xfId="3924" xr:uid="{00000000-0005-0000-0000-000056710000}"/>
    <cellStyle name="Normal 2 17 2" xfId="32382" xr:uid="{00000000-0005-0000-0000-000057710000}"/>
    <cellStyle name="Normal 2 18" xfId="3925" xr:uid="{00000000-0005-0000-0000-000058710000}"/>
    <cellStyle name="Normal 2 18 2" xfId="32383" xr:uid="{00000000-0005-0000-0000-000059710000}"/>
    <cellStyle name="Normal 2 18 3" xfId="32384" xr:uid="{00000000-0005-0000-0000-00005A710000}"/>
    <cellStyle name="Normal 2 18 4" xfId="32385" xr:uid="{00000000-0005-0000-0000-00005B710000}"/>
    <cellStyle name="Normal 2 18 5" xfId="32386" xr:uid="{00000000-0005-0000-0000-00005C710000}"/>
    <cellStyle name="Normal 2 19" xfId="32387" xr:uid="{00000000-0005-0000-0000-00005D710000}"/>
    <cellStyle name="Normal 2 19 2" xfId="32388" xr:uid="{00000000-0005-0000-0000-00005E710000}"/>
    <cellStyle name="Normal 2 19 2 2" xfId="32389" xr:uid="{00000000-0005-0000-0000-00005F710000}"/>
    <cellStyle name="Normal 2 19 2 3" xfId="32390" xr:uid="{00000000-0005-0000-0000-000060710000}"/>
    <cellStyle name="Normal 2 19 2 4" xfId="32391" xr:uid="{00000000-0005-0000-0000-000061710000}"/>
    <cellStyle name="Normal 2 19 3" xfId="32392" xr:uid="{00000000-0005-0000-0000-000062710000}"/>
    <cellStyle name="Normal 2 19 4" xfId="32393" xr:uid="{00000000-0005-0000-0000-000063710000}"/>
    <cellStyle name="Normal 2 2" xfId="3926" xr:uid="{00000000-0005-0000-0000-000064710000}"/>
    <cellStyle name="Normal 2 2 10" xfId="32394" xr:uid="{00000000-0005-0000-0000-000065710000}"/>
    <cellStyle name="Normal 2 2 2" xfId="3927" xr:uid="{00000000-0005-0000-0000-000066710000}"/>
    <cellStyle name="Normal 2 2 2 2" xfId="3928" xr:uid="{00000000-0005-0000-0000-000067710000}"/>
    <cellStyle name="Normal 2 2 2 2 2" xfId="3929" xr:uid="{00000000-0005-0000-0000-000068710000}"/>
    <cellStyle name="Normal 2 2 2 2 2 2" xfId="32395" xr:uid="{00000000-0005-0000-0000-000069710000}"/>
    <cellStyle name="Normal 2 2 2 2 2 3" xfId="32396" xr:uid="{00000000-0005-0000-0000-00006A710000}"/>
    <cellStyle name="Normal 2 2 2 2 3" xfId="3930" xr:uid="{00000000-0005-0000-0000-00006B710000}"/>
    <cellStyle name="Normal 2 2 2 2 3 2" xfId="32397" xr:uid="{00000000-0005-0000-0000-00006C710000}"/>
    <cellStyle name="Normal 2 2 2 2 4" xfId="3931" xr:uid="{00000000-0005-0000-0000-00006D710000}"/>
    <cellStyle name="Normal 2 2 2 2 4 2" xfId="32398" xr:uid="{00000000-0005-0000-0000-00006E710000}"/>
    <cellStyle name="Normal 2 2 2 2 4 3" xfId="32399" xr:uid="{00000000-0005-0000-0000-00006F710000}"/>
    <cellStyle name="Normal 2 2 2 2 5" xfId="3932" xr:uid="{00000000-0005-0000-0000-000070710000}"/>
    <cellStyle name="Normal 2 2 2 2 5 2" xfId="32400" xr:uid="{00000000-0005-0000-0000-000071710000}"/>
    <cellStyle name="Normal 2 2 2 2 6" xfId="3933" xr:uid="{00000000-0005-0000-0000-000072710000}"/>
    <cellStyle name="Normal 2 2 2 2 6 2" xfId="32401" xr:uid="{00000000-0005-0000-0000-000073710000}"/>
    <cellStyle name="Normal 2 2 2 2 7" xfId="3934" xr:uid="{00000000-0005-0000-0000-000074710000}"/>
    <cellStyle name="Normal 2 2 2 2 7 2" xfId="32402" xr:uid="{00000000-0005-0000-0000-000075710000}"/>
    <cellStyle name="Normal 2 2 2 2 8" xfId="32403" xr:uid="{00000000-0005-0000-0000-000076710000}"/>
    <cellStyle name="Normal 2 2 2 2_Journal 1" xfId="32404" xr:uid="{00000000-0005-0000-0000-000077710000}"/>
    <cellStyle name="Normal 2 2 2 3" xfId="3935" xr:uid="{00000000-0005-0000-0000-000078710000}"/>
    <cellStyle name="Normal 2 2 2 3 2" xfId="3936" xr:uid="{00000000-0005-0000-0000-000079710000}"/>
    <cellStyle name="Normal 2 2 2 3 2 2" xfId="32405" xr:uid="{00000000-0005-0000-0000-00007A710000}"/>
    <cellStyle name="Normal 2 2 2 3 3" xfId="32406" xr:uid="{00000000-0005-0000-0000-00007B710000}"/>
    <cellStyle name="Normal 2 2 2 3 4" xfId="32407" xr:uid="{00000000-0005-0000-0000-00007C710000}"/>
    <cellStyle name="Normal 2 2 2 4" xfId="3937" xr:uid="{00000000-0005-0000-0000-00007D710000}"/>
    <cellStyle name="Normal 2 2 2 4 2" xfId="32408" xr:uid="{00000000-0005-0000-0000-00007E710000}"/>
    <cellStyle name="Normal 2 2 2 5" xfId="3938" xr:uid="{00000000-0005-0000-0000-00007F710000}"/>
    <cellStyle name="Normal 2 2 2 5 2" xfId="32409" xr:uid="{00000000-0005-0000-0000-000080710000}"/>
    <cellStyle name="Normal 2 2 2 5 3" xfId="32410" xr:uid="{00000000-0005-0000-0000-000081710000}"/>
    <cellStyle name="Normal 2 2 2 6" xfId="3939" xr:uid="{00000000-0005-0000-0000-000082710000}"/>
    <cellStyle name="Normal 2 2 2 6 2" xfId="32411" xr:uid="{00000000-0005-0000-0000-000083710000}"/>
    <cellStyle name="Normal 2 2 2 7" xfId="3940" xr:uid="{00000000-0005-0000-0000-000084710000}"/>
    <cellStyle name="Normal 2 2 2 7 2" xfId="32412" xr:uid="{00000000-0005-0000-0000-000085710000}"/>
    <cellStyle name="Normal 2 2 2 8" xfId="3941" xr:uid="{00000000-0005-0000-0000-000086710000}"/>
    <cellStyle name="Normal 2 2 2 8 2" xfId="32413" xr:uid="{00000000-0005-0000-0000-000087710000}"/>
    <cellStyle name="Normal 2 2 2 9" xfId="32414" xr:uid="{00000000-0005-0000-0000-000088710000}"/>
    <cellStyle name="Normal 2 2 2_60 Keyspan Corp TBBS 6-9" xfId="3942" xr:uid="{00000000-0005-0000-0000-000089710000}"/>
    <cellStyle name="Normal 2 2 3" xfId="3943" xr:uid="{00000000-0005-0000-0000-00008A710000}"/>
    <cellStyle name="Normal 2 2 3 2" xfId="3944" xr:uid="{00000000-0005-0000-0000-00008B710000}"/>
    <cellStyle name="Normal 2 2 3 2 2" xfId="32415" xr:uid="{00000000-0005-0000-0000-00008C710000}"/>
    <cellStyle name="Normal 2 2 3 2 3" xfId="32416" xr:uid="{00000000-0005-0000-0000-00008D710000}"/>
    <cellStyle name="Normal 2 2 3 3" xfId="3945" xr:uid="{00000000-0005-0000-0000-00008E710000}"/>
    <cellStyle name="Normal 2 2 3 3 2" xfId="32417" xr:uid="{00000000-0005-0000-0000-00008F710000}"/>
    <cellStyle name="Normal 2 2 3 4" xfId="3946" xr:uid="{00000000-0005-0000-0000-000090710000}"/>
    <cellStyle name="Normal 2 2 3 4 2" xfId="32418" xr:uid="{00000000-0005-0000-0000-000091710000}"/>
    <cellStyle name="Normal 2 2 3 4 3" xfId="32419" xr:uid="{00000000-0005-0000-0000-000092710000}"/>
    <cellStyle name="Normal 2 2 3 5" xfId="3947" xr:uid="{00000000-0005-0000-0000-000093710000}"/>
    <cellStyle name="Normal 2 2 3 5 2" xfId="32420" xr:uid="{00000000-0005-0000-0000-000094710000}"/>
    <cellStyle name="Normal 2 2 3 6" xfId="3948" xr:uid="{00000000-0005-0000-0000-000095710000}"/>
    <cellStyle name="Normal 2 2 3 6 2" xfId="32421" xr:uid="{00000000-0005-0000-0000-000096710000}"/>
    <cellStyle name="Normal 2 2 3 7" xfId="3949" xr:uid="{00000000-0005-0000-0000-000097710000}"/>
    <cellStyle name="Normal 2 2 3 7 2" xfId="32422" xr:uid="{00000000-0005-0000-0000-000098710000}"/>
    <cellStyle name="Normal 2 2 3 8" xfId="32423" xr:uid="{00000000-0005-0000-0000-000099710000}"/>
    <cellStyle name="Normal 2 2 3_Journal 1" xfId="32424" xr:uid="{00000000-0005-0000-0000-00009A710000}"/>
    <cellStyle name="Normal 2 2 4" xfId="3950" xr:uid="{00000000-0005-0000-0000-00009B710000}"/>
    <cellStyle name="Normal 2 2 4 2" xfId="32425" xr:uid="{00000000-0005-0000-0000-00009C710000}"/>
    <cellStyle name="Normal 2 2 4 3" xfId="32426" xr:uid="{00000000-0005-0000-0000-00009D710000}"/>
    <cellStyle name="Normal 2 2 5" xfId="3951" xr:uid="{00000000-0005-0000-0000-00009E710000}"/>
    <cellStyle name="Normal 2 2 5 2" xfId="3952" xr:uid="{00000000-0005-0000-0000-00009F710000}"/>
    <cellStyle name="Normal 2 2 5 2 2" xfId="32427" xr:uid="{00000000-0005-0000-0000-0000A0710000}"/>
    <cellStyle name="Normal 2 2 5 3" xfId="32428" xr:uid="{00000000-0005-0000-0000-0000A1710000}"/>
    <cellStyle name="Normal 2 2 5 3 2" xfId="32429" xr:uid="{00000000-0005-0000-0000-0000A2710000}"/>
    <cellStyle name="Normal 2 2 5 4" xfId="32430" xr:uid="{00000000-0005-0000-0000-0000A3710000}"/>
    <cellStyle name="Normal 2 2 5 4 2" xfId="32431" xr:uid="{00000000-0005-0000-0000-0000A4710000}"/>
    <cellStyle name="Normal 2 2 6" xfId="3953" xr:uid="{00000000-0005-0000-0000-0000A5710000}"/>
    <cellStyle name="Normal 2 2 6 2" xfId="32432" xr:uid="{00000000-0005-0000-0000-0000A6710000}"/>
    <cellStyle name="Normal 2 2 6 3" xfId="32433" xr:uid="{00000000-0005-0000-0000-0000A7710000}"/>
    <cellStyle name="Normal 2 2 7" xfId="3954" xr:uid="{00000000-0005-0000-0000-0000A8710000}"/>
    <cellStyle name="Normal 2 2 7 2" xfId="32434" xr:uid="{00000000-0005-0000-0000-0000A9710000}"/>
    <cellStyle name="Normal 2 2 7 2 2" xfId="32435" xr:uid="{00000000-0005-0000-0000-0000AA710000}"/>
    <cellStyle name="Normal 2 2 7 3" xfId="32436" xr:uid="{00000000-0005-0000-0000-0000AB710000}"/>
    <cellStyle name="Normal 2 2 8" xfId="3955" xr:uid="{00000000-0005-0000-0000-0000AC710000}"/>
    <cellStyle name="Normal 2 2 8 2" xfId="32437" xr:uid="{00000000-0005-0000-0000-0000AD710000}"/>
    <cellStyle name="Normal 2 2 8 3" xfId="32438" xr:uid="{00000000-0005-0000-0000-0000AE710000}"/>
    <cellStyle name="Normal 2 2 9" xfId="3956" xr:uid="{00000000-0005-0000-0000-0000AF710000}"/>
    <cellStyle name="Normal 2 2 9 2" xfId="32439" xr:uid="{00000000-0005-0000-0000-0000B0710000}"/>
    <cellStyle name="Normal 2 2_BUG K1" xfId="3957" xr:uid="{00000000-0005-0000-0000-0000B1710000}"/>
    <cellStyle name="Normal 2 20" xfId="32440" xr:uid="{00000000-0005-0000-0000-0000B2710000}"/>
    <cellStyle name="Normal 2 21" xfId="32441" xr:uid="{00000000-0005-0000-0000-0000B3710000}"/>
    <cellStyle name="Normal 2 22" xfId="32442" xr:uid="{00000000-0005-0000-0000-0000B4710000}"/>
    <cellStyle name="Normal 2 23" xfId="32443" xr:uid="{00000000-0005-0000-0000-0000B5710000}"/>
    <cellStyle name="Normal 2 24" xfId="32444" xr:uid="{00000000-0005-0000-0000-0000B6710000}"/>
    <cellStyle name="Normal 2 25" xfId="61206" xr:uid="{BBEC35EE-F5F5-4EFE-BF6C-8940B04A4488}"/>
    <cellStyle name="Normal 2 3" xfId="3958" xr:uid="{00000000-0005-0000-0000-0000B7710000}"/>
    <cellStyle name="Normal 2 3 10" xfId="3959" xr:uid="{00000000-0005-0000-0000-0000B8710000}"/>
    <cellStyle name="Normal 2 3 10 2" xfId="3960" xr:uid="{00000000-0005-0000-0000-0000B9710000}"/>
    <cellStyle name="Normal 2 3 10 2 2" xfId="3961" xr:uid="{00000000-0005-0000-0000-0000BA710000}"/>
    <cellStyle name="Normal 2 3 10 2 2 2" xfId="32445" xr:uid="{00000000-0005-0000-0000-0000BB710000}"/>
    <cellStyle name="Normal 2 3 10 2 2 2 2" xfId="32446" xr:uid="{00000000-0005-0000-0000-0000BC710000}"/>
    <cellStyle name="Normal 2 3 10 2 2 2 3" xfId="32447" xr:uid="{00000000-0005-0000-0000-0000BD710000}"/>
    <cellStyle name="Normal 2 3 10 2 2 2 4" xfId="32448" xr:uid="{00000000-0005-0000-0000-0000BE710000}"/>
    <cellStyle name="Normal 2 3 10 2 2 3" xfId="32449" xr:uid="{00000000-0005-0000-0000-0000BF710000}"/>
    <cellStyle name="Normal 2 3 10 2 2 4" xfId="32450" xr:uid="{00000000-0005-0000-0000-0000C0710000}"/>
    <cellStyle name="Normal 2 3 10 2 2 5" xfId="32451" xr:uid="{00000000-0005-0000-0000-0000C1710000}"/>
    <cellStyle name="Normal 2 3 10 2 3" xfId="32452" xr:uid="{00000000-0005-0000-0000-0000C2710000}"/>
    <cellStyle name="Normal 2 3 10 2 3 2" xfId="32453" xr:uid="{00000000-0005-0000-0000-0000C3710000}"/>
    <cellStyle name="Normal 2 3 10 2 3 3" xfId="32454" xr:uid="{00000000-0005-0000-0000-0000C4710000}"/>
    <cellStyle name="Normal 2 3 10 3" xfId="32455" xr:uid="{00000000-0005-0000-0000-0000C5710000}"/>
    <cellStyle name="Normal 2 3 10 3 2" xfId="32456" xr:uid="{00000000-0005-0000-0000-0000C6710000}"/>
    <cellStyle name="Normal 2 3 10 4" xfId="32457" xr:uid="{00000000-0005-0000-0000-0000C7710000}"/>
    <cellStyle name="Normal 2 3 10_Journal 1" xfId="32458" xr:uid="{00000000-0005-0000-0000-0000C8710000}"/>
    <cellStyle name="Normal 2 3 11" xfId="3962" xr:uid="{00000000-0005-0000-0000-0000C9710000}"/>
    <cellStyle name="Normal 2 3 11 2" xfId="3963" xr:uid="{00000000-0005-0000-0000-0000CA710000}"/>
    <cellStyle name="Normal 2 3 11 2 2" xfId="3964" xr:uid="{00000000-0005-0000-0000-0000CB710000}"/>
    <cellStyle name="Normal 2 3 11 2 2 2" xfId="32459" xr:uid="{00000000-0005-0000-0000-0000CC710000}"/>
    <cellStyle name="Normal 2 3 11 2 2 2 2" xfId="32460" xr:uid="{00000000-0005-0000-0000-0000CD710000}"/>
    <cellStyle name="Normal 2 3 11 2 2 2 3" xfId="32461" xr:uid="{00000000-0005-0000-0000-0000CE710000}"/>
    <cellStyle name="Normal 2 3 11 2 2 2 4" xfId="32462" xr:uid="{00000000-0005-0000-0000-0000CF710000}"/>
    <cellStyle name="Normal 2 3 11 2 2 3" xfId="32463" xr:uid="{00000000-0005-0000-0000-0000D0710000}"/>
    <cellStyle name="Normal 2 3 11 2 2 4" xfId="32464" xr:uid="{00000000-0005-0000-0000-0000D1710000}"/>
    <cellStyle name="Normal 2 3 11 2 2 5" xfId="32465" xr:uid="{00000000-0005-0000-0000-0000D2710000}"/>
    <cellStyle name="Normal 2 3 11 2 3" xfId="32466" xr:uid="{00000000-0005-0000-0000-0000D3710000}"/>
    <cellStyle name="Normal 2 3 11 2 3 2" xfId="32467" xr:uid="{00000000-0005-0000-0000-0000D4710000}"/>
    <cellStyle name="Normal 2 3 11 2 3 3" xfId="32468" xr:uid="{00000000-0005-0000-0000-0000D5710000}"/>
    <cellStyle name="Normal 2 3 11 3" xfId="32469" xr:uid="{00000000-0005-0000-0000-0000D6710000}"/>
    <cellStyle name="Normal 2 3 11 3 2" xfId="32470" xr:uid="{00000000-0005-0000-0000-0000D7710000}"/>
    <cellStyle name="Normal 2 3 11 4" xfId="32471" xr:uid="{00000000-0005-0000-0000-0000D8710000}"/>
    <cellStyle name="Normal 2 3 11_Journal 1" xfId="32472" xr:uid="{00000000-0005-0000-0000-0000D9710000}"/>
    <cellStyle name="Normal 2 3 12" xfId="3965" xr:uid="{00000000-0005-0000-0000-0000DA710000}"/>
    <cellStyle name="Normal 2 3 12 2" xfId="3966" xr:uid="{00000000-0005-0000-0000-0000DB710000}"/>
    <cellStyle name="Normal 2 3 12 2 2" xfId="3967" xr:uid="{00000000-0005-0000-0000-0000DC710000}"/>
    <cellStyle name="Normal 2 3 12 2 2 2" xfId="32473" xr:uid="{00000000-0005-0000-0000-0000DD710000}"/>
    <cellStyle name="Normal 2 3 12 2 2 2 2" xfId="32474" xr:uid="{00000000-0005-0000-0000-0000DE710000}"/>
    <cellStyle name="Normal 2 3 12 2 2 2 3" xfId="32475" xr:uid="{00000000-0005-0000-0000-0000DF710000}"/>
    <cellStyle name="Normal 2 3 12 2 2 2 4" xfId="32476" xr:uid="{00000000-0005-0000-0000-0000E0710000}"/>
    <cellStyle name="Normal 2 3 12 2 2 3" xfId="32477" xr:uid="{00000000-0005-0000-0000-0000E1710000}"/>
    <cellStyle name="Normal 2 3 12 2 2 4" xfId="32478" xr:uid="{00000000-0005-0000-0000-0000E2710000}"/>
    <cellStyle name="Normal 2 3 12 2 2 5" xfId="32479" xr:uid="{00000000-0005-0000-0000-0000E3710000}"/>
    <cellStyle name="Normal 2 3 12 2 3" xfId="32480" xr:uid="{00000000-0005-0000-0000-0000E4710000}"/>
    <cellStyle name="Normal 2 3 12 2 3 2" xfId="32481" xr:uid="{00000000-0005-0000-0000-0000E5710000}"/>
    <cellStyle name="Normal 2 3 12 2 3 3" xfId="32482" xr:uid="{00000000-0005-0000-0000-0000E6710000}"/>
    <cellStyle name="Normal 2 3 12 3" xfId="32483" xr:uid="{00000000-0005-0000-0000-0000E7710000}"/>
    <cellStyle name="Normal 2 3 12 3 2" xfId="32484" xr:uid="{00000000-0005-0000-0000-0000E8710000}"/>
    <cellStyle name="Normal 2 3 12 4" xfId="32485" xr:uid="{00000000-0005-0000-0000-0000E9710000}"/>
    <cellStyle name="Normal 2 3 12_Journal 1" xfId="32486" xr:uid="{00000000-0005-0000-0000-0000EA710000}"/>
    <cellStyle name="Normal 2 3 13" xfId="3968" xr:uid="{00000000-0005-0000-0000-0000EB710000}"/>
    <cellStyle name="Normal 2 3 13 2" xfId="3969" xr:uid="{00000000-0005-0000-0000-0000EC710000}"/>
    <cellStyle name="Normal 2 3 13 2 2" xfId="32487" xr:uid="{00000000-0005-0000-0000-0000ED710000}"/>
    <cellStyle name="Normal 2 3 13 3" xfId="32488" xr:uid="{00000000-0005-0000-0000-0000EE710000}"/>
    <cellStyle name="Normal 2 3 13 4" xfId="32489" xr:uid="{00000000-0005-0000-0000-0000EF710000}"/>
    <cellStyle name="Normal 2 3 14" xfId="3970" xr:uid="{00000000-0005-0000-0000-0000F0710000}"/>
    <cellStyle name="Normal 2 3 14 2" xfId="32490" xr:uid="{00000000-0005-0000-0000-0000F1710000}"/>
    <cellStyle name="Normal 2 3 14 2 2" xfId="32491" xr:uid="{00000000-0005-0000-0000-0000F2710000}"/>
    <cellStyle name="Normal 2 3 14 3" xfId="32492" xr:uid="{00000000-0005-0000-0000-0000F3710000}"/>
    <cellStyle name="Normal 2 3 15" xfId="3971" xr:uid="{00000000-0005-0000-0000-0000F4710000}"/>
    <cellStyle name="Normal 2 3 15 2" xfId="32493" xr:uid="{00000000-0005-0000-0000-0000F5710000}"/>
    <cellStyle name="Normal 2 3 15 2 2" xfId="32494" xr:uid="{00000000-0005-0000-0000-0000F6710000}"/>
    <cellStyle name="Normal 2 3 15 3" xfId="32495" xr:uid="{00000000-0005-0000-0000-0000F7710000}"/>
    <cellStyle name="Normal 2 3 16" xfId="3972" xr:uid="{00000000-0005-0000-0000-0000F8710000}"/>
    <cellStyle name="Normal 2 3 16 2" xfId="32496" xr:uid="{00000000-0005-0000-0000-0000F9710000}"/>
    <cellStyle name="Normal 2 3 16 3" xfId="32497" xr:uid="{00000000-0005-0000-0000-0000FA710000}"/>
    <cellStyle name="Normal 2 3 17" xfId="3973" xr:uid="{00000000-0005-0000-0000-0000FB710000}"/>
    <cellStyle name="Normal 2 3 17 2" xfId="32498" xr:uid="{00000000-0005-0000-0000-0000FC710000}"/>
    <cellStyle name="Normal 2 3 17 3" xfId="32499" xr:uid="{00000000-0005-0000-0000-0000FD710000}"/>
    <cellStyle name="Normal 2 3 18" xfId="32500" xr:uid="{00000000-0005-0000-0000-0000FE710000}"/>
    <cellStyle name="Normal 2 3 18 2" xfId="32501" xr:uid="{00000000-0005-0000-0000-0000FF710000}"/>
    <cellStyle name="Normal 2 3 19" xfId="32502" xr:uid="{00000000-0005-0000-0000-000000720000}"/>
    <cellStyle name="Normal 2 3 2" xfId="3974" xr:uid="{00000000-0005-0000-0000-000001720000}"/>
    <cellStyle name="Normal 2 3 2 2" xfId="3975" xr:uid="{00000000-0005-0000-0000-000002720000}"/>
    <cellStyle name="Normal 2 3 2 2 2" xfId="3976" xr:uid="{00000000-0005-0000-0000-000003720000}"/>
    <cellStyle name="Normal 2 3 2 2 2 2" xfId="32503" xr:uid="{00000000-0005-0000-0000-000004720000}"/>
    <cellStyle name="Normal 2 3 2 2 3" xfId="32504" xr:uid="{00000000-0005-0000-0000-000005720000}"/>
    <cellStyle name="Normal 2 3 2 2 3 2" xfId="32505" xr:uid="{00000000-0005-0000-0000-000006720000}"/>
    <cellStyle name="Normal 2 3 2 2 3 3" xfId="32506" xr:uid="{00000000-0005-0000-0000-000007720000}"/>
    <cellStyle name="Normal 2 3 2 3" xfId="32507" xr:uid="{00000000-0005-0000-0000-000008720000}"/>
    <cellStyle name="Normal 2 3 2 3 2" xfId="32508" xr:uid="{00000000-0005-0000-0000-000009720000}"/>
    <cellStyle name="Normal 2 3 2 4" xfId="32509" xr:uid="{00000000-0005-0000-0000-00000A720000}"/>
    <cellStyle name="Normal 2 3 2 5" xfId="32510" xr:uid="{00000000-0005-0000-0000-00000B720000}"/>
    <cellStyle name="Normal 2 3 2_FAS 112" xfId="32511" xr:uid="{00000000-0005-0000-0000-00000C720000}"/>
    <cellStyle name="Normal 2 3 20" xfId="32512" xr:uid="{00000000-0005-0000-0000-00000D720000}"/>
    <cellStyle name="Normal 2 3 21" xfId="32513" xr:uid="{00000000-0005-0000-0000-00000E720000}"/>
    <cellStyle name="Normal 2 3 22" xfId="32514" xr:uid="{00000000-0005-0000-0000-00000F720000}"/>
    <cellStyle name="Normal 2 3 23" xfId="32515" xr:uid="{00000000-0005-0000-0000-000010720000}"/>
    <cellStyle name="Normal 2 3 24" xfId="32516" xr:uid="{00000000-0005-0000-0000-000011720000}"/>
    <cellStyle name="Normal 2 3 25" xfId="32517" xr:uid="{00000000-0005-0000-0000-000012720000}"/>
    <cellStyle name="Normal 2 3 26" xfId="32518" xr:uid="{00000000-0005-0000-0000-000013720000}"/>
    <cellStyle name="Normal 2 3 27" xfId="32519" xr:uid="{00000000-0005-0000-0000-000014720000}"/>
    <cellStyle name="Normal 2 3 28" xfId="32520" xr:uid="{00000000-0005-0000-0000-000015720000}"/>
    <cellStyle name="Normal 2 3 29" xfId="32521" xr:uid="{00000000-0005-0000-0000-000016720000}"/>
    <cellStyle name="Normal 2 3 3" xfId="3977" xr:uid="{00000000-0005-0000-0000-000017720000}"/>
    <cellStyle name="Normal 2 3 3 2" xfId="3978" xr:uid="{00000000-0005-0000-0000-000018720000}"/>
    <cellStyle name="Normal 2 3 3 2 2" xfId="3979" xr:uid="{00000000-0005-0000-0000-000019720000}"/>
    <cellStyle name="Normal 2 3 3 2 2 2" xfId="32522" xr:uid="{00000000-0005-0000-0000-00001A720000}"/>
    <cellStyle name="Normal 2 3 3 2 3" xfId="32523" xr:uid="{00000000-0005-0000-0000-00001B720000}"/>
    <cellStyle name="Normal 2 3 3 2 3 2" xfId="32524" xr:uid="{00000000-0005-0000-0000-00001C720000}"/>
    <cellStyle name="Normal 2 3 3 2 3 3" xfId="32525" xr:uid="{00000000-0005-0000-0000-00001D720000}"/>
    <cellStyle name="Normal 2 3 3 3" xfId="32526" xr:uid="{00000000-0005-0000-0000-00001E720000}"/>
    <cellStyle name="Normal 2 3 3 3 2" xfId="32527" xr:uid="{00000000-0005-0000-0000-00001F720000}"/>
    <cellStyle name="Normal 2 3 3 4" xfId="32528" xr:uid="{00000000-0005-0000-0000-000020720000}"/>
    <cellStyle name="Normal 2 3 3 5" xfId="32529" xr:uid="{00000000-0005-0000-0000-000021720000}"/>
    <cellStyle name="Normal 2 3 3_FAS 112" xfId="32530" xr:uid="{00000000-0005-0000-0000-000022720000}"/>
    <cellStyle name="Normal 2 3 30" xfId="32531" xr:uid="{00000000-0005-0000-0000-000023720000}"/>
    <cellStyle name="Normal 2 3 31" xfId="32532" xr:uid="{00000000-0005-0000-0000-000024720000}"/>
    <cellStyle name="Normal 2 3 32" xfId="32533" xr:uid="{00000000-0005-0000-0000-000025720000}"/>
    <cellStyle name="Normal 2 3 33" xfId="32534" xr:uid="{00000000-0005-0000-0000-000026720000}"/>
    <cellStyle name="Normal 2 3 34" xfId="32535" xr:uid="{00000000-0005-0000-0000-000027720000}"/>
    <cellStyle name="Normal 2 3 35" xfId="32536" xr:uid="{00000000-0005-0000-0000-000028720000}"/>
    <cellStyle name="Normal 2 3 36" xfId="32537" xr:uid="{00000000-0005-0000-0000-000029720000}"/>
    <cellStyle name="Normal 2 3 37" xfId="32538" xr:uid="{00000000-0005-0000-0000-00002A720000}"/>
    <cellStyle name="Normal 2 3 38" xfId="32539" xr:uid="{00000000-0005-0000-0000-00002B720000}"/>
    <cellStyle name="Normal 2 3 39" xfId="32540" xr:uid="{00000000-0005-0000-0000-00002C720000}"/>
    <cellStyle name="Normal 2 3 4" xfId="3980" xr:uid="{00000000-0005-0000-0000-00002D720000}"/>
    <cellStyle name="Normal 2 3 4 2" xfId="3981" xr:uid="{00000000-0005-0000-0000-00002E720000}"/>
    <cellStyle name="Normal 2 3 4 2 2" xfId="3982" xr:uid="{00000000-0005-0000-0000-00002F720000}"/>
    <cellStyle name="Normal 2 3 4 2 2 2" xfId="32541" xr:uid="{00000000-0005-0000-0000-000030720000}"/>
    <cellStyle name="Normal 2 3 4 2 3" xfId="32542" xr:uid="{00000000-0005-0000-0000-000031720000}"/>
    <cellStyle name="Normal 2 3 4 2 3 2" xfId="32543" xr:uid="{00000000-0005-0000-0000-000032720000}"/>
    <cellStyle name="Normal 2 3 4 2 3 3" xfId="32544" xr:uid="{00000000-0005-0000-0000-000033720000}"/>
    <cellStyle name="Normal 2 3 4 3" xfId="32545" xr:uid="{00000000-0005-0000-0000-000034720000}"/>
    <cellStyle name="Normal 2 3 4 3 2" xfId="32546" xr:uid="{00000000-0005-0000-0000-000035720000}"/>
    <cellStyle name="Normal 2 3 4 4" xfId="32547" xr:uid="{00000000-0005-0000-0000-000036720000}"/>
    <cellStyle name="Normal 2 3 4 5" xfId="32548" xr:uid="{00000000-0005-0000-0000-000037720000}"/>
    <cellStyle name="Normal 2 3 4_FAS 112" xfId="32549" xr:uid="{00000000-0005-0000-0000-000038720000}"/>
    <cellStyle name="Normal 2 3 40" xfId="32550" xr:uid="{00000000-0005-0000-0000-000039720000}"/>
    <cellStyle name="Normal 2 3 41" xfId="32551" xr:uid="{00000000-0005-0000-0000-00003A720000}"/>
    <cellStyle name="Normal 2 3 42" xfId="32552" xr:uid="{00000000-0005-0000-0000-00003B720000}"/>
    <cellStyle name="Normal 2 3 43" xfId="32553" xr:uid="{00000000-0005-0000-0000-00003C720000}"/>
    <cellStyle name="Normal 2 3 44" xfId="32554" xr:uid="{00000000-0005-0000-0000-00003D720000}"/>
    <cellStyle name="Normal 2 3 45" xfId="32555" xr:uid="{00000000-0005-0000-0000-00003E720000}"/>
    <cellStyle name="Normal 2 3 46" xfId="32556" xr:uid="{00000000-0005-0000-0000-00003F720000}"/>
    <cellStyle name="Normal 2 3 47" xfId="32557" xr:uid="{00000000-0005-0000-0000-000040720000}"/>
    <cellStyle name="Normal 2 3 48" xfId="32558" xr:uid="{00000000-0005-0000-0000-000041720000}"/>
    <cellStyle name="Normal 2 3 49" xfId="32559" xr:uid="{00000000-0005-0000-0000-000042720000}"/>
    <cellStyle name="Normal 2 3 5" xfId="3983" xr:uid="{00000000-0005-0000-0000-000043720000}"/>
    <cellStyle name="Normal 2 3 5 2" xfId="3984" xr:uid="{00000000-0005-0000-0000-000044720000}"/>
    <cellStyle name="Normal 2 3 5 2 2" xfId="3985" xr:uid="{00000000-0005-0000-0000-000045720000}"/>
    <cellStyle name="Normal 2 3 5 2 2 2" xfId="32560" xr:uid="{00000000-0005-0000-0000-000046720000}"/>
    <cellStyle name="Normal 2 3 5 2 3" xfId="32561" xr:uid="{00000000-0005-0000-0000-000047720000}"/>
    <cellStyle name="Normal 2 3 5 2 3 2" xfId="32562" xr:uid="{00000000-0005-0000-0000-000048720000}"/>
    <cellStyle name="Normal 2 3 5 2 3 3" xfId="32563" xr:uid="{00000000-0005-0000-0000-000049720000}"/>
    <cellStyle name="Normal 2 3 5 3" xfId="32564" xr:uid="{00000000-0005-0000-0000-00004A720000}"/>
    <cellStyle name="Normal 2 3 5 3 2" xfId="32565" xr:uid="{00000000-0005-0000-0000-00004B720000}"/>
    <cellStyle name="Normal 2 3 5 4" xfId="32566" xr:uid="{00000000-0005-0000-0000-00004C720000}"/>
    <cellStyle name="Normal 2 3 5 5" xfId="32567" xr:uid="{00000000-0005-0000-0000-00004D720000}"/>
    <cellStyle name="Normal 2 3 5_FAS 112" xfId="32568" xr:uid="{00000000-0005-0000-0000-00004E720000}"/>
    <cellStyle name="Normal 2 3 50" xfId="32569" xr:uid="{00000000-0005-0000-0000-00004F720000}"/>
    <cellStyle name="Normal 2 3 51" xfId="32570" xr:uid="{00000000-0005-0000-0000-000050720000}"/>
    <cellStyle name="Normal 2 3 52" xfId="32571" xr:uid="{00000000-0005-0000-0000-000051720000}"/>
    <cellStyle name="Normal 2 3 53" xfId="32572" xr:uid="{00000000-0005-0000-0000-000052720000}"/>
    <cellStyle name="Normal 2 3 54" xfId="32573" xr:uid="{00000000-0005-0000-0000-000053720000}"/>
    <cellStyle name="Normal 2 3 55" xfId="32574" xr:uid="{00000000-0005-0000-0000-000054720000}"/>
    <cellStyle name="Normal 2 3 56" xfId="32575" xr:uid="{00000000-0005-0000-0000-000055720000}"/>
    <cellStyle name="Normal 2 3 57" xfId="32576" xr:uid="{00000000-0005-0000-0000-000056720000}"/>
    <cellStyle name="Normal 2 3 58" xfId="32577" xr:uid="{00000000-0005-0000-0000-000057720000}"/>
    <cellStyle name="Normal 2 3 59" xfId="32578" xr:uid="{00000000-0005-0000-0000-000058720000}"/>
    <cellStyle name="Normal 2 3 6" xfId="3986" xr:uid="{00000000-0005-0000-0000-000059720000}"/>
    <cellStyle name="Normal 2 3 6 2" xfId="3987" xr:uid="{00000000-0005-0000-0000-00005A720000}"/>
    <cellStyle name="Normal 2 3 6 2 2" xfId="3988" xr:uid="{00000000-0005-0000-0000-00005B720000}"/>
    <cellStyle name="Normal 2 3 6 2 2 2" xfId="32579" xr:uid="{00000000-0005-0000-0000-00005C720000}"/>
    <cellStyle name="Normal 2 3 6 2 3" xfId="32580" xr:uid="{00000000-0005-0000-0000-00005D720000}"/>
    <cellStyle name="Normal 2 3 6 2 3 2" xfId="32581" xr:uid="{00000000-0005-0000-0000-00005E720000}"/>
    <cellStyle name="Normal 2 3 6 2 3 3" xfId="32582" xr:uid="{00000000-0005-0000-0000-00005F720000}"/>
    <cellStyle name="Normal 2 3 6 3" xfId="32583" xr:uid="{00000000-0005-0000-0000-000060720000}"/>
    <cellStyle name="Normal 2 3 6 3 2" xfId="32584" xr:uid="{00000000-0005-0000-0000-000061720000}"/>
    <cellStyle name="Normal 2 3 6 4" xfId="32585" xr:uid="{00000000-0005-0000-0000-000062720000}"/>
    <cellStyle name="Normal 2 3 6 5" xfId="32586" xr:uid="{00000000-0005-0000-0000-000063720000}"/>
    <cellStyle name="Normal 2 3 6_FAS 112" xfId="32587" xr:uid="{00000000-0005-0000-0000-000064720000}"/>
    <cellStyle name="Normal 2 3 60" xfId="32588" xr:uid="{00000000-0005-0000-0000-000065720000}"/>
    <cellStyle name="Normal 2 3 61" xfId="32589" xr:uid="{00000000-0005-0000-0000-000066720000}"/>
    <cellStyle name="Normal 2 3 62" xfId="32590" xr:uid="{00000000-0005-0000-0000-000067720000}"/>
    <cellStyle name="Normal 2 3 63" xfId="32591" xr:uid="{00000000-0005-0000-0000-000068720000}"/>
    <cellStyle name="Normal 2 3 64" xfId="32592" xr:uid="{00000000-0005-0000-0000-000069720000}"/>
    <cellStyle name="Normal 2 3 65" xfId="32593" xr:uid="{00000000-0005-0000-0000-00006A720000}"/>
    <cellStyle name="Normal 2 3 66" xfId="32594" xr:uid="{00000000-0005-0000-0000-00006B720000}"/>
    <cellStyle name="Normal 2 3 67" xfId="32595" xr:uid="{00000000-0005-0000-0000-00006C720000}"/>
    <cellStyle name="Normal 2 3 7" xfId="3989" xr:uid="{00000000-0005-0000-0000-00006D720000}"/>
    <cellStyle name="Normal 2 3 7 2" xfId="3990" xr:uid="{00000000-0005-0000-0000-00006E720000}"/>
    <cellStyle name="Normal 2 3 7 2 2" xfId="3991" xr:uid="{00000000-0005-0000-0000-00006F720000}"/>
    <cellStyle name="Normal 2 3 7 2 2 2" xfId="32596" xr:uid="{00000000-0005-0000-0000-000070720000}"/>
    <cellStyle name="Normal 2 3 7 2 3" xfId="32597" xr:uid="{00000000-0005-0000-0000-000071720000}"/>
    <cellStyle name="Normal 2 3 7 2 3 2" xfId="32598" xr:uid="{00000000-0005-0000-0000-000072720000}"/>
    <cellStyle name="Normal 2 3 7 2 3 3" xfId="32599" xr:uid="{00000000-0005-0000-0000-000073720000}"/>
    <cellStyle name="Normal 2 3 7 3" xfId="32600" xr:uid="{00000000-0005-0000-0000-000074720000}"/>
    <cellStyle name="Normal 2 3 7 3 2" xfId="32601" xr:uid="{00000000-0005-0000-0000-000075720000}"/>
    <cellStyle name="Normal 2 3 7 4" xfId="32602" xr:uid="{00000000-0005-0000-0000-000076720000}"/>
    <cellStyle name="Normal 2 3 7 5" xfId="32603" xr:uid="{00000000-0005-0000-0000-000077720000}"/>
    <cellStyle name="Normal 2 3 7_FAS 112" xfId="32604" xr:uid="{00000000-0005-0000-0000-000078720000}"/>
    <cellStyle name="Normal 2 3 8" xfId="3992" xr:uid="{00000000-0005-0000-0000-000079720000}"/>
    <cellStyle name="Normal 2 3 8 2" xfId="3993" xr:uid="{00000000-0005-0000-0000-00007A720000}"/>
    <cellStyle name="Normal 2 3 8 2 2" xfId="3994" xr:uid="{00000000-0005-0000-0000-00007B720000}"/>
    <cellStyle name="Normal 2 3 8 2 2 2" xfId="32605" xr:uid="{00000000-0005-0000-0000-00007C720000}"/>
    <cellStyle name="Normal 2 3 8 2 2 2 2" xfId="32606" xr:uid="{00000000-0005-0000-0000-00007D720000}"/>
    <cellStyle name="Normal 2 3 8 2 2 2 3" xfId="32607" xr:uid="{00000000-0005-0000-0000-00007E720000}"/>
    <cellStyle name="Normal 2 3 8 2 2 2 4" xfId="32608" xr:uid="{00000000-0005-0000-0000-00007F720000}"/>
    <cellStyle name="Normal 2 3 8 2 2 3" xfId="32609" xr:uid="{00000000-0005-0000-0000-000080720000}"/>
    <cellStyle name="Normal 2 3 8 2 2 4" xfId="32610" xr:uid="{00000000-0005-0000-0000-000081720000}"/>
    <cellStyle name="Normal 2 3 8 2 2 5" xfId="32611" xr:uid="{00000000-0005-0000-0000-000082720000}"/>
    <cellStyle name="Normal 2 3 8 2 3" xfId="32612" xr:uid="{00000000-0005-0000-0000-000083720000}"/>
    <cellStyle name="Normal 2 3 8 2 3 2" xfId="32613" xr:uid="{00000000-0005-0000-0000-000084720000}"/>
    <cellStyle name="Normal 2 3 8 2 3 3" xfId="32614" xr:uid="{00000000-0005-0000-0000-000085720000}"/>
    <cellStyle name="Normal 2 3 8 3" xfId="32615" xr:uid="{00000000-0005-0000-0000-000086720000}"/>
    <cellStyle name="Normal 2 3 8 3 2" xfId="32616" xr:uid="{00000000-0005-0000-0000-000087720000}"/>
    <cellStyle name="Normal 2 3 8 4" xfId="32617" xr:uid="{00000000-0005-0000-0000-000088720000}"/>
    <cellStyle name="Normal 2 3 8_Journal 1" xfId="32618" xr:uid="{00000000-0005-0000-0000-000089720000}"/>
    <cellStyle name="Normal 2 3 9" xfId="3995" xr:uid="{00000000-0005-0000-0000-00008A720000}"/>
    <cellStyle name="Normal 2 3 9 2" xfId="3996" xr:uid="{00000000-0005-0000-0000-00008B720000}"/>
    <cellStyle name="Normal 2 3 9 2 2" xfId="3997" xr:uid="{00000000-0005-0000-0000-00008C720000}"/>
    <cellStyle name="Normal 2 3 9 2 2 2" xfId="32619" xr:uid="{00000000-0005-0000-0000-00008D720000}"/>
    <cellStyle name="Normal 2 3 9 2 2 2 2" xfId="32620" xr:uid="{00000000-0005-0000-0000-00008E720000}"/>
    <cellStyle name="Normal 2 3 9 2 2 2 3" xfId="32621" xr:uid="{00000000-0005-0000-0000-00008F720000}"/>
    <cellStyle name="Normal 2 3 9 2 2 2 4" xfId="32622" xr:uid="{00000000-0005-0000-0000-000090720000}"/>
    <cellStyle name="Normal 2 3 9 2 2 3" xfId="32623" xr:uid="{00000000-0005-0000-0000-000091720000}"/>
    <cellStyle name="Normal 2 3 9 2 2 4" xfId="32624" xr:uid="{00000000-0005-0000-0000-000092720000}"/>
    <cellStyle name="Normal 2 3 9 2 2 5" xfId="32625" xr:uid="{00000000-0005-0000-0000-000093720000}"/>
    <cellStyle name="Normal 2 3 9 2 3" xfId="32626" xr:uid="{00000000-0005-0000-0000-000094720000}"/>
    <cellStyle name="Normal 2 3 9 2 3 2" xfId="32627" xr:uid="{00000000-0005-0000-0000-000095720000}"/>
    <cellStyle name="Normal 2 3 9 2 3 3" xfId="32628" xr:uid="{00000000-0005-0000-0000-000096720000}"/>
    <cellStyle name="Normal 2 3 9 3" xfId="32629" xr:uid="{00000000-0005-0000-0000-000097720000}"/>
    <cellStyle name="Normal 2 3 9 3 2" xfId="32630" xr:uid="{00000000-0005-0000-0000-000098720000}"/>
    <cellStyle name="Normal 2 3 9 4" xfId="32631" xr:uid="{00000000-0005-0000-0000-000099720000}"/>
    <cellStyle name="Normal 2 3 9_Journal 1" xfId="32632" xr:uid="{00000000-0005-0000-0000-00009A720000}"/>
    <cellStyle name="Normal 2 3_00401" xfId="3998" xr:uid="{00000000-0005-0000-0000-00009B720000}"/>
    <cellStyle name="Normal 2 4" xfId="3999" xr:uid="{00000000-0005-0000-0000-00009C720000}"/>
    <cellStyle name="Normal 2 4 2" xfId="4000" xr:uid="{00000000-0005-0000-0000-00009D720000}"/>
    <cellStyle name="Normal 2 4 2 2" xfId="32633" xr:uid="{00000000-0005-0000-0000-00009E720000}"/>
    <cellStyle name="Normal 2 4 2 3" xfId="32634" xr:uid="{00000000-0005-0000-0000-00009F720000}"/>
    <cellStyle name="Normal 2 4 3" xfId="4001" xr:uid="{00000000-0005-0000-0000-0000A0720000}"/>
    <cellStyle name="Normal 2 4 3 2" xfId="4002" xr:uid="{00000000-0005-0000-0000-0000A1720000}"/>
    <cellStyle name="Normal 2 4 3 2 2" xfId="32635" xr:uid="{00000000-0005-0000-0000-0000A2720000}"/>
    <cellStyle name="Normal 2 4 3 3" xfId="32636" xr:uid="{00000000-0005-0000-0000-0000A3720000}"/>
    <cellStyle name="Normal 2 4 4" xfId="4003" xr:uid="{00000000-0005-0000-0000-0000A4720000}"/>
    <cellStyle name="Normal 2 4 4 2" xfId="32637" xr:uid="{00000000-0005-0000-0000-0000A5720000}"/>
    <cellStyle name="Normal 2 4 4 3" xfId="32638" xr:uid="{00000000-0005-0000-0000-0000A6720000}"/>
    <cellStyle name="Normal 2 4 5" xfId="4004" xr:uid="{00000000-0005-0000-0000-0000A7720000}"/>
    <cellStyle name="Normal 2 4 5 2" xfId="32639" xr:uid="{00000000-0005-0000-0000-0000A8720000}"/>
    <cellStyle name="Normal 2 4 5 2 2" xfId="32640" xr:uid="{00000000-0005-0000-0000-0000A9720000}"/>
    <cellStyle name="Normal 2 4 5 3" xfId="32641" xr:uid="{00000000-0005-0000-0000-0000AA720000}"/>
    <cellStyle name="Normal 2 4 6" xfId="4005" xr:uid="{00000000-0005-0000-0000-0000AB720000}"/>
    <cellStyle name="Normal 2 4 6 2" xfId="32642" xr:uid="{00000000-0005-0000-0000-0000AC720000}"/>
    <cellStyle name="Normal 2 4 6 3" xfId="32643" xr:uid="{00000000-0005-0000-0000-0000AD720000}"/>
    <cellStyle name="Normal 2 4 7" xfId="4006" xr:uid="{00000000-0005-0000-0000-0000AE720000}"/>
    <cellStyle name="Normal 2 4 7 2" xfId="32644" xr:uid="{00000000-0005-0000-0000-0000AF720000}"/>
    <cellStyle name="Normal 2 4 7 3" xfId="32645" xr:uid="{00000000-0005-0000-0000-0000B0720000}"/>
    <cellStyle name="Normal 2 4 8" xfId="32646" xr:uid="{00000000-0005-0000-0000-0000B1720000}"/>
    <cellStyle name="Normal 2 4 9" xfId="32647" xr:uid="{00000000-0005-0000-0000-0000B2720000}"/>
    <cellStyle name="Normal 2 4_Journal 1" xfId="32648" xr:uid="{00000000-0005-0000-0000-0000B3720000}"/>
    <cellStyle name="Normal 2 5" xfId="4007" xr:uid="{00000000-0005-0000-0000-0000B4720000}"/>
    <cellStyle name="Normal 2 5 10" xfId="4008" xr:uid="{00000000-0005-0000-0000-0000B5720000}"/>
    <cellStyle name="Normal 2 5 10 2" xfId="4009" xr:uid="{00000000-0005-0000-0000-0000B6720000}"/>
    <cellStyle name="Normal 2 5 10 2 2" xfId="4010" xr:uid="{00000000-0005-0000-0000-0000B7720000}"/>
    <cellStyle name="Normal 2 5 10 2 2 2" xfId="32649" xr:uid="{00000000-0005-0000-0000-0000B8720000}"/>
    <cellStyle name="Normal 2 5 10 2 2 2 2" xfId="32650" xr:uid="{00000000-0005-0000-0000-0000B9720000}"/>
    <cellStyle name="Normal 2 5 10 2 2 2 3" xfId="32651" xr:uid="{00000000-0005-0000-0000-0000BA720000}"/>
    <cellStyle name="Normal 2 5 10 2 2 2 4" xfId="32652" xr:uid="{00000000-0005-0000-0000-0000BB720000}"/>
    <cellStyle name="Normal 2 5 10 2 2 3" xfId="32653" xr:uid="{00000000-0005-0000-0000-0000BC720000}"/>
    <cellStyle name="Normal 2 5 10 2 2 4" xfId="32654" xr:uid="{00000000-0005-0000-0000-0000BD720000}"/>
    <cellStyle name="Normal 2 5 10 2 2 5" xfId="32655" xr:uid="{00000000-0005-0000-0000-0000BE720000}"/>
    <cellStyle name="Normal 2 5 10 2 3" xfId="32656" xr:uid="{00000000-0005-0000-0000-0000BF720000}"/>
    <cellStyle name="Normal 2 5 10 2 3 2" xfId="32657" xr:uid="{00000000-0005-0000-0000-0000C0720000}"/>
    <cellStyle name="Normal 2 5 10 2 3 3" xfId="32658" xr:uid="{00000000-0005-0000-0000-0000C1720000}"/>
    <cellStyle name="Normal 2 5 10 3" xfId="32659" xr:uid="{00000000-0005-0000-0000-0000C2720000}"/>
    <cellStyle name="Normal 2 5 10 3 2" xfId="32660" xr:uid="{00000000-0005-0000-0000-0000C3720000}"/>
    <cellStyle name="Normal 2 5 10 4" xfId="32661" xr:uid="{00000000-0005-0000-0000-0000C4720000}"/>
    <cellStyle name="Normal 2 5 10_Journal 1" xfId="32662" xr:uid="{00000000-0005-0000-0000-0000C5720000}"/>
    <cellStyle name="Normal 2 5 11" xfId="4011" xr:uid="{00000000-0005-0000-0000-0000C6720000}"/>
    <cellStyle name="Normal 2 5 11 2" xfId="4012" xr:uid="{00000000-0005-0000-0000-0000C7720000}"/>
    <cellStyle name="Normal 2 5 11 2 2" xfId="4013" xr:uid="{00000000-0005-0000-0000-0000C8720000}"/>
    <cellStyle name="Normal 2 5 11 2 2 2" xfId="32663" xr:uid="{00000000-0005-0000-0000-0000C9720000}"/>
    <cellStyle name="Normal 2 5 11 2 2 2 2" xfId="32664" xr:uid="{00000000-0005-0000-0000-0000CA720000}"/>
    <cellStyle name="Normal 2 5 11 2 2 2 3" xfId="32665" xr:uid="{00000000-0005-0000-0000-0000CB720000}"/>
    <cellStyle name="Normal 2 5 11 2 2 2 4" xfId="32666" xr:uid="{00000000-0005-0000-0000-0000CC720000}"/>
    <cellStyle name="Normal 2 5 11 2 2 3" xfId="32667" xr:uid="{00000000-0005-0000-0000-0000CD720000}"/>
    <cellStyle name="Normal 2 5 11 2 2 4" xfId="32668" xr:uid="{00000000-0005-0000-0000-0000CE720000}"/>
    <cellStyle name="Normal 2 5 11 2 2 5" xfId="32669" xr:uid="{00000000-0005-0000-0000-0000CF720000}"/>
    <cellStyle name="Normal 2 5 11 2 3" xfId="32670" xr:uid="{00000000-0005-0000-0000-0000D0720000}"/>
    <cellStyle name="Normal 2 5 11 2 3 2" xfId="32671" xr:uid="{00000000-0005-0000-0000-0000D1720000}"/>
    <cellStyle name="Normal 2 5 11 2 3 3" xfId="32672" xr:uid="{00000000-0005-0000-0000-0000D2720000}"/>
    <cellStyle name="Normal 2 5 11 3" xfId="32673" xr:uid="{00000000-0005-0000-0000-0000D3720000}"/>
    <cellStyle name="Normal 2 5 11 3 2" xfId="32674" xr:uid="{00000000-0005-0000-0000-0000D4720000}"/>
    <cellStyle name="Normal 2 5 11 4" xfId="32675" xr:uid="{00000000-0005-0000-0000-0000D5720000}"/>
    <cellStyle name="Normal 2 5 11_Journal 1" xfId="32676" xr:uid="{00000000-0005-0000-0000-0000D6720000}"/>
    <cellStyle name="Normal 2 5 12" xfId="4014" xr:uid="{00000000-0005-0000-0000-0000D7720000}"/>
    <cellStyle name="Normal 2 5 12 2" xfId="4015" xr:uid="{00000000-0005-0000-0000-0000D8720000}"/>
    <cellStyle name="Normal 2 5 12 2 2" xfId="4016" xr:uid="{00000000-0005-0000-0000-0000D9720000}"/>
    <cellStyle name="Normal 2 5 12 2 2 2" xfId="32677" xr:uid="{00000000-0005-0000-0000-0000DA720000}"/>
    <cellStyle name="Normal 2 5 12 2 2 2 2" xfId="32678" xr:uid="{00000000-0005-0000-0000-0000DB720000}"/>
    <cellStyle name="Normal 2 5 12 2 2 2 3" xfId="32679" xr:uid="{00000000-0005-0000-0000-0000DC720000}"/>
    <cellStyle name="Normal 2 5 12 2 2 2 4" xfId="32680" xr:uid="{00000000-0005-0000-0000-0000DD720000}"/>
    <cellStyle name="Normal 2 5 12 2 2 3" xfId="32681" xr:uid="{00000000-0005-0000-0000-0000DE720000}"/>
    <cellStyle name="Normal 2 5 12 2 2 4" xfId="32682" xr:uid="{00000000-0005-0000-0000-0000DF720000}"/>
    <cellStyle name="Normal 2 5 12 2 2 5" xfId="32683" xr:uid="{00000000-0005-0000-0000-0000E0720000}"/>
    <cellStyle name="Normal 2 5 12 2 3" xfId="32684" xr:uid="{00000000-0005-0000-0000-0000E1720000}"/>
    <cellStyle name="Normal 2 5 12 2 3 2" xfId="32685" xr:uid="{00000000-0005-0000-0000-0000E2720000}"/>
    <cellStyle name="Normal 2 5 12 2 3 3" xfId="32686" xr:uid="{00000000-0005-0000-0000-0000E3720000}"/>
    <cellStyle name="Normal 2 5 12 3" xfId="32687" xr:uid="{00000000-0005-0000-0000-0000E4720000}"/>
    <cellStyle name="Normal 2 5 12 3 2" xfId="32688" xr:uid="{00000000-0005-0000-0000-0000E5720000}"/>
    <cellStyle name="Normal 2 5 12 4" xfId="32689" xr:uid="{00000000-0005-0000-0000-0000E6720000}"/>
    <cellStyle name="Normal 2 5 12_Journal 1" xfId="32690" xr:uid="{00000000-0005-0000-0000-0000E7720000}"/>
    <cellStyle name="Normal 2 5 13" xfId="4017" xr:uid="{00000000-0005-0000-0000-0000E8720000}"/>
    <cellStyle name="Normal 2 5 13 2" xfId="4018" xr:uid="{00000000-0005-0000-0000-0000E9720000}"/>
    <cellStyle name="Normal 2 5 13 2 2" xfId="4019" xr:uid="{00000000-0005-0000-0000-0000EA720000}"/>
    <cellStyle name="Normal 2 5 13 2 2 2" xfId="32691" xr:uid="{00000000-0005-0000-0000-0000EB720000}"/>
    <cellStyle name="Normal 2 5 13 2 2 2 2" xfId="32692" xr:uid="{00000000-0005-0000-0000-0000EC720000}"/>
    <cellStyle name="Normal 2 5 13 2 2 2 3" xfId="32693" xr:uid="{00000000-0005-0000-0000-0000ED720000}"/>
    <cellStyle name="Normal 2 5 13 2 2 2 4" xfId="32694" xr:uid="{00000000-0005-0000-0000-0000EE720000}"/>
    <cellStyle name="Normal 2 5 13 2 2 3" xfId="32695" xr:uid="{00000000-0005-0000-0000-0000EF720000}"/>
    <cellStyle name="Normal 2 5 13 2 2 4" xfId="32696" xr:uid="{00000000-0005-0000-0000-0000F0720000}"/>
    <cellStyle name="Normal 2 5 13 2 2 5" xfId="32697" xr:uid="{00000000-0005-0000-0000-0000F1720000}"/>
    <cellStyle name="Normal 2 5 13 2 3" xfId="32698" xr:uid="{00000000-0005-0000-0000-0000F2720000}"/>
    <cellStyle name="Normal 2 5 13 2 3 2" xfId="32699" xr:uid="{00000000-0005-0000-0000-0000F3720000}"/>
    <cellStyle name="Normal 2 5 13 2 3 3" xfId="32700" xr:uid="{00000000-0005-0000-0000-0000F4720000}"/>
    <cellStyle name="Normal 2 5 13 3" xfId="32701" xr:uid="{00000000-0005-0000-0000-0000F5720000}"/>
    <cellStyle name="Normal 2 5 13 3 2" xfId="32702" xr:uid="{00000000-0005-0000-0000-0000F6720000}"/>
    <cellStyle name="Normal 2 5 13 4" xfId="32703" xr:uid="{00000000-0005-0000-0000-0000F7720000}"/>
    <cellStyle name="Normal 2 5 13_Journal 1" xfId="32704" xr:uid="{00000000-0005-0000-0000-0000F8720000}"/>
    <cellStyle name="Normal 2 5 14" xfId="4020" xr:uid="{00000000-0005-0000-0000-0000F9720000}"/>
    <cellStyle name="Normal 2 5 14 2" xfId="4021" xr:uid="{00000000-0005-0000-0000-0000FA720000}"/>
    <cellStyle name="Normal 2 5 14 2 2" xfId="4022" xr:uid="{00000000-0005-0000-0000-0000FB720000}"/>
    <cellStyle name="Normal 2 5 14 2 2 2" xfId="32705" xr:uid="{00000000-0005-0000-0000-0000FC720000}"/>
    <cellStyle name="Normal 2 5 14 2 2 2 2" xfId="32706" xr:uid="{00000000-0005-0000-0000-0000FD720000}"/>
    <cellStyle name="Normal 2 5 14 2 2 2 3" xfId="32707" xr:uid="{00000000-0005-0000-0000-0000FE720000}"/>
    <cellStyle name="Normal 2 5 14 2 2 2 4" xfId="32708" xr:uid="{00000000-0005-0000-0000-0000FF720000}"/>
    <cellStyle name="Normal 2 5 14 2 2 3" xfId="32709" xr:uid="{00000000-0005-0000-0000-000000730000}"/>
    <cellStyle name="Normal 2 5 14 2 2 4" xfId="32710" xr:uid="{00000000-0005-0000-0000-000001730000}"/>
    <cellStyle name="Normal 2 5 14 2 2 5" xfId="32711" xr:uid="{00000000-0005-0000-0000-000002730000}"/>
    <cellStyle name="Normal 2 5 14 2 3" xfId="32712" xr:uid="{00000000-0005-0000-0000-000003730000}"/>
    <cellStyle name="Normal 2 5 14 2 3 2" xfId="32713" xr:uid="{00000000-0005-0000-0000-000004730000}"/>
    <cellStyle name="Normal 2 5 14 2 3 3" xfId="32714" xr:uid="{00000000-0005-0000-0000-000005730000}"/>
    <cellStyle name="Normal 2 5 14 3" xfId="32715" xr:uid="{00000000-0005-0000-0000-000006730000}"/>
    <cellStyle name="Normal 2 5 14 3 2" xfId="32716" xr:uid="{00000000-0005-0000-0000-000007730000}"/>
    <cellStyle name="Normal 2 5 14 4" xfId="32717" xr:uid="{00000000-0005-0000-0000-000008730000}"/>
    <cellStyle name="Normal 2 5 14_Journal 1" xfId="32718" xr:uid="{00000000-0005-0000-0000-000009730000}"/>
    <cellStyle name="Normal 2 5 15" xfId="4023" xr:uid="{00000000-0005-0000-0000-00000A730000}"/>
    <cellStyle name="Normal 2 5 15 2" xfId="4024" xr:uid="{00000000-0005-0000-0000-00000B730000}"/>
    <cellStyle name="Normal 2 5 15 2 2" xfId="4025" xr:uid="{00000000-0005-0000-0000-00000C730000}"/>
    <cellStyle name="Normal 2 5 15 2 2 2" xfId="32719" xr:uid="{00000000-0005-0000-0000-00000D730000}"/>
    <cellStyle name="Normal 2 5 15 2 2 2 2" xfId="32720" xr:uid="{00000000-0005-0000-0000-00000E730000}"/>
    <cellStyle name="Normal 2 5 15 2 2 2 3" xfId="32721" xr:uid="{00000000-0005-0000-0000-00000F730000}"/>
    <cellStyle name="Normal 2 5 15 2 2 2 4" xfId="32722" xr:uid="{00000000-0005-0000-0000-000010730000}"/>
    <cellStyle name="Normal 2 5 15 2 2 3" xfId="32723" xr:uid="{00000000-0005-0000-0000-000011730000}"/>
    <cellStyle name="Normal 2 5 15 2 2 4" xfId="32724" xr:uid="{00000000-0005-0000-0000-000012730000}"/>
    <cellStyle name="Normal 2 5 15 2 2 5" xfId="32725" xr:uid="{00000000-0005-0000-0000-000013730000}"/>
    <cellStyle name="Normal 2 5 15 2 3" xfId="32726" xr:uid="{00000000-0005-0000-0000-000014730000}"/>
    <cellStyle name="Normal 2 5 15 2 3 2" xfId="32727" xr:uid="{00000000-0005-0000-0000-000015730000}"/>
    <cellStyle name="Normal 2 5 15 2 3 3" xfId="32728" xr:uid="{00000000-0005-0000-0000-000016730000}"/>
    <cellStyle name="Normal 2 5 15 3" xfId="32729" xr:uid="{00000000-0005-0000-0000-000017730000}"/>
    <cellStyle name="Normal 2 5 15 3 2" xfId="32730" xr:uid="{00000000-0005-0000-0000-000018730000}"/>
    <cellStyle name="Normal 2 5 15 4" xfId="32731" xr:uid="{00000000-0005-0000-0000-000019730000}"/>
    <cellStyle name="Normal 2 5 15_Journal 1" xfId="32732" xr:uid="{00000000-0005-0000-0000-00001A730000}"/>
    <cellStyle name="Normal 2 5 16" xfId="4026" xr:uid="{00000000-0005-0000-0000-00001B730000}"/>
    <cellStyle name="Normal 2 5 16 2" xfId="4027" xr:uid="{00000000-0005-0000-0000-00001C730000}"/>
    <cellStyle name="Normal 2 5 16 2 2" xfId="4028" xr:uid="{00000000-0005-0000-0000-00001D730000}"/>
    <cellStyle name="Normal 2 5 16 2 2 2" xfId="32733" xr:uid="{00000000-0005-0000-0000-00001E730000}"/>
    <cellStyle name="Normal 2 5 16 2 2 2 2" xfId="32734" xr:uid="{00000000-0005-0000-0000-00001F730000}"/>
    <cellStyle name="Normal 2 5 16 2 2 2 3" xfId="32735" xr:uid="{00000000-0005-0000-0000-000020730000}"/>
    <cellStyle name="Normal 2 5 16 2 2 2 4" xfId="32736" xr:uid="{00000000-0005-0000-0000-000021730000}"/>
    <cellStyle name="Normal 2 5 16 2 2 3" xfId="32737" xr:uid="{00000000-0005-0000-0000-000022730000}"/>
    <cellStyle name="Normal 2 5 16 2 2 4" xfId="32738" xr:uid="{00000000-0005-0000-0000-000023730000}"/>
    <cellStyle name="Normal 2 5 16 2 2 5" xfId="32739" xr:uid="{00000000-0005-0000-0000-000024730000}"/>
    <cellStyle name="Normal 2 5 16 2 3" xfId="32740" xr:uid="{00000000-0005-0000-0000-000025730000}"/>
    <cellStyle name="Normal 2 5 16 2 3 2" xfId="32741" xr:uid="{00000000-0005-0000-0000-000026730000}"/>
    <cellStyle name="Normal 2 5 16 2 3 3" xfId="32742" xr:uid="{00000000-0005-0000-0000-000027730000}"/>
    <cellStyle name="Normal 2 5 16 3" xfId="32743" xr:uid="{00000000-0005-0000-0000-000028730000}"/>
    <cellStyle name="Normal 2 5 16 3 2" xfId="32744" xr:uid="{00000000-0005-0000-0000-000029730000}"/>
    <cellStyle name="Normal 2 5 16 4" xfId="32745" xr:uid="{00000000-0005-0000-0000-00002A730000}"/>
    <cellStyle name="Normal 2 5 16_Journal 1" xfId="32746" xr:uid="{00000000-0005-0000-0000-00002B730000}"/>
    <cellStyle name="Normal 2 5 17" xfId="4029" xr:uid="{00000000-0005-0000-0000-00002C730000}"/>
    <cellStyle name="Normal 2 5 17 2" xfId="4030" xr:uid="{00000000-0005-0000-0000-00002D730000}"/>
    <cellStyle name="Normal 2 5 17 2 2" xfId="4031" xr:uid="{00000000-0005-0000-0000-00002E730000}"/>
    <cellStyle name="Normal 2 5 17 2 2 2" xfId="32747" xr:uid="{00000000-0005-0000-0000-00002F730000}"/>
    <cellStyle name="Normal 2 5 17 2 2 2 2" xfId="32748" xr:uid="{00000000-0005-0000-0000-000030730000}"/>
    <cellStyle name="Normal 2 5 17 2 2 2 3" xfId="32749" xr:uid="{00000000-0005-0000-0000-000031730000}"/>
    <cellStyle name="Normal 2 5 17 2 2 2 4" xfId="32750" xr:uid="{00000000-0005-0000-0000-000032730000}"/>
    <cellStyle name="Normal 2 5 17 2 2 3" xfId="32751" xr:uid="{00000000-0005-0000-0000-000033730000}"/>
    <cellStyle name="Normal 2 5 17 2 2 4" xfId="32752" xr:uid="{00000000-0005-0000-0000-000034730000}"/>
    <cellStyle name="Normal 2 5 17 2 2 5" xfId="32753" xr:uid="{00000000-0005-0000-0000-000035730000}"/>
    <cellStyle name="Normal 2 5 17 2 3" xfId="32754" xr:uid="{00000000-0005-0000-0000-000036730000}"/>
    <cellStyle name="Normal 2 5 17 2 3 2" xfId="32755" xr:uid="{00000000-0005-0000-0000-000037730000}"/>
    <cellStyle name="Normal 2 5 17 2 3 3" xfId="32756" xr:uid="{00000000-0005-0000-0000-000038730000}"/>
    <cellStyle name="Normal 2 5 17 3" xfId="32757" xr:uid="{00000000-0005-0000-0000-000039730000}"/>
    <cellStyle name="Normal 2 5 17 3 2" xfId="32758" xr:uid="{00000000-0005-0000-0000-00003A730000}"/>
    <cellStyle name="Normal 2 5 17 4" xfId="32759" xr:uid="{00000000-0005-0000-0000-00003B730000}"/>
    <cellStyle name="Normal 2 5 17_Journal 1" xfId="32760" xr:uid="{00000000-0005-0000-0000-00003C730000}"/>
    <cellStyle name="Normal 2 5 18" xfId="4032" xr:uid="{00000000-0005-0000-0000-00003D730000}"/>
    <cellStyle name="Normal 2 5 18 2" xfId="4033" xr:uid="{00000000-0005-0000-0000-00003E730000}"/>
    <cellStyle name="Normal 2 5 18 2 2" xfId="4034" xr:uid="{00000000-0005-0000-0000-00003F730000}"/>
    <cellStyle name="Normal 2 5 18 2 2 2" xfId="32761" xr:uid="{00000000-0005-0000-0000-000040730000}"/>
    <cellStyle name="Normal 2 5 18 2 2 2 2" xfId="32762" xr:uid="{00000000-0005-0000-0000-000041730000}"/>
    <cellStyle name="Normal 2 5 18 2 2 2 3" xfId="32763" xr:uid="{00000000-0005-0000-0000-000042730000}"/>
    <cellStyle name="Normal 2 5 18 2 2 2 4" xfId="32764" xr:uid="{00000000-0005-0000-0000-000043730000}"/>
    <cellStyle name="Normal 2 5 18 2 2 3" xfId="32765" xr:uid="{00000000-0005-0000-0000-000044730000}"/>
    <cellStyle name="Normal 2 5 18 2 2 4" xfId="32766" xr:uid="{00000000-0005-0000-0000-000045730000}"/>
    <cellStyle name="Normal 2 5 18 2 2 5" xfId="32767" xr:uid="{00000000-0005-0000-0000-000046730000}"/>
    <cellStyle name="Normal 2 5 18 2 3" xfId="32768" xr:uid="{00000000-0005-0000-0000-000047730000}"/>
    <cellStyle name="Normal 2 5 18 2 3 2" xfId="32769" xr:uid="{00000000-0005-0000-0000-000048730000}"/>
    <cellStyle name="Normal 2 5 18 2 3 3" xfId="32770" xr:uid="{00000000-0005-0000-0000-000049730000}"/>
    <cellStyle name="Normal 2 5 18 3" xfId="32771" xr:uid="{00000000-0005-0000-0000-00004A730000}"/>
    <cellStyle name="Normal 2 5 18 3 2" xfId="32772" xr:uid="{00000000-0005-0000-0000-00004B730000}"/>
    <cellStyle name="Normal 2 5 18 4" xfId="32773" xr:uid="{00000000-0005-0000-0000-00004C730000}"/>
    <cellStyle name="Normal 2 5 18_Journal 1" xfId="32774" xr:uid="{00000000-0005-0000-0000-00004D730000}"/>
    <cellStyle name="Normal 2 5 19" xfId="4035" xr:uid="{00000000-0005-0000-0000-00004E730000}"/>
    <cellStyle name="Normal 2 5 19 2" xfId="4036" xr:uid="{00000000-0005-0000-0000-00004F730000}"/>
    <cellStyle name="Normal 2 5 19 2 2" xfId="4037" xr:uid="{00000000-0005-0000-0000-000050730000}"/>
    <cellStyle name="Normal 2 5 19 2 2 2" xfId="32775" xr:uid="{00000000-0005-0000-0000-000051730000}"/>
    <cellStyle name="Normal 2 5 19 2 2 2 2" xfId="32776" xr:uid="{00000000-0005-0000-0000-000052730000}"/>
    <cellStyle name="Normal 2 5 19 2 2 2 3" xfId="32777" xr:uid="{00000000-0005-0000-0000-000053730000}"/>
    <cellStyle name="Normal 2 5 19 2 2 2 4" xfId="32778" xr:uid="{00000000-0005-0000-0000-000054730000}"/>
    <cellStyle name="Normal 2 5 19 2 2 3" xfId="32779" xr:uid="{00000000-0005-0000-0000-000055730000}"/>
    <cellStyle name="Normal 2 5 19 2 2 4" xfId="32780" xr:uid="{00000000-0005-0000-0000-000056730000}"/>
    <cellStyle name="Normal 2 5 19 2 2 5" xfId="32781" xr:uid="{00000000-0005-0000-0000-000057730000}"/>
    <cellStyle name="Normal 2 5 19 2 3" xfId="32782" xr:uid="{00000000-0005-0000-0000-000058730000}"/>
    <cellStyle name="Normal 2 5 19 2 3 2" xfId="32783" xr:uid="{00000000-0005-0000-0000-000059730000}"/>
    <cellStyle name="Normal 2 5 19 2 3 3" xfId="32784" xr:uid="{00000000-0005-0000-0000-00005A730000}"/>
    <cellStyle name="Normal 2 5 19 3" xfId="32785" xr:uid="{00000000-0005-0000-0000-00005B730000}"/>
    <cellStyle name="Normal 2 5 19 3 2" xfId="32786" xr:uid="{00000000-0005-0000-0000-00005C730000}"/>
    <cellStyle name="Normal 2 5 19 4" xfId="32787" xr:uid="{00000000-0005-0000-0000-00005D730000}"/>
    <cellStyle name="Normal 2 5 19_Journal 1" xfId="32788" xr:uid="{00000000-0005-0000-0000-00005E730000}"/>
    <cellStyle name="Normal 2 5 2" xfId="4038" xr:uid="{00000000-0005-0000-0000-00005F730000}"/>
    <cellStyle name="Normal 2 5 2 2" xfId="4039" xr:uid="{00000000-0005-0000-0000-000060730000}"/>
    <cellStyle name="Normal 2 5 2 2 2" xfId="4040" xr:uid="{00000000-0005-0000-0000-000061730000}"/>
    <cellStyle name="Normal 2 5 2 2 2 2" xfId="32789" xr:uid="{00000000-0005-0000-0000-000062730000}"/>
    <cellStyle name="Normal 2 5 2 2 2 2 2" xfId="32790" xr:uid="{00000000-0005-0000-0000-000063730000}"/>
    <cellStyle name="Normal 2 5 2 2 2 2 3" xfId="32791" xr:uid="{00000000-0005-0000-0000-000064730000}"/>
    <cellStyle name="Normal 2 5 2 2 2 2 4" xfId="32792" xr:uid="{00000000-0005-0000-0000-000065730000}"/>
    <cellStyle name="Normal 2 5 2 2 2 3" xfId="32793" xr:uid="{00000000-0005-0000-0000-000066730000}"/>
    <cellStyle name="Normal 2 5 2 2 2 4" xfId="32794" xr:uid="{00000000-0005-0000-0000-000067730000}"/>
    <cellStyle name="Normal 2 5 2 2 2 5" xfId="32795" xr:uid="{00000000-0005-0000-0000-000068730000}"/>
    <cellStyle name="Normal 2 5 2 2 3" xfId="32796" xr:uid="{00000000-0005-0000-0000-000069730000}"/>
    <cellStyle name="Normal 2 5 2 2 3 2" xfId="32797" xr:uid="{00000000-0005-0000-0000-00006A730000}"/>
    <cellStyle name="Normal 2 5 2 2 3 3" xfId="32798" xr:uid="{00000000-0005-0000-0000-00006B730000}"/>
    <cellStyle name="Normal 2 5 2 3" xfId="32799" xr:uid="{00000000-0005-0000-0000-00006C730000}"/>
    <cellStyle name="Normal 2 5 2 3 2" xfId="32800" xr:uid="{00000000-0005-0000-0000-00006D730000}"/>
    <cellStyle name="Normal 2 5 2 3 3" xfId="32801" xr:uid="{00000000-0005-0000-0000-00006E730000}"/>
    <cellStyle name="Normal 2 5 2 3 4" xfId="32802" xr:uid="{00000000-0005-0000-0000-00006F730000}"/>
    <cellStyle name="Normal 2 5 2 4" xfId="32803" xr:uid="{00000000-0005-0000-0000-000070730000}"/>
    <cellStyle name="Normal 2 5 2_Journal 1" xfId="32804" xr:uid="{00000000-0005-0000-0000-000071730000}"/>
    <cellStyle name="Normal 2 5 20" xfId="4041" xr:uid="{00000000-0005-0000-0000-000072730000}"/>
    <cellStyle name="Normal 2 5 20 2" xfId="4042" xr:uid="{00000000-0005-0000-0000-000073730000}"/>
    <cellStyle name="Normal 2 5 20 2 2" xfId="4043" xr:uid="{00000000-0005-0000-0000-000074730000}"/>
    <cellStyle name="Normal 2 5 20 2 2 2" xfId="32805" xr:uid="{00000000-0005-0000-0000-000075730000}"/>
    <cellStyle name="Normal 2 5 20 2 2 2 2" xfId="32806" xr:uid="{00000000-0005-0000-0000-000076730000}"/>
    <cellStyle name="Normal 2 5 20 2 2 2 3" xfId="32807" xr:uid="{00000000-0005-0000-0000-000077730000}"/>
    <cellStyle name="Normal 2 5 20 2 2 2 4" xfId="32808" xr:uid="{00000000-0005-0000-0000-000078730000}"/>
    <cellStyle name="Normal 2 5 20 2 2 3" xfId="32809" xr:uid="{00000000-0005-0000-0000-000079730000}"/>
    <cellStyle name="Normal 2 5 20 2 2 4" xfId="32810" xr:uid="{00000000-0005-0000-0000-00007A730000}"/>
    <cellStyle name="Normal 2 5 20 2 2 5" xfId="32811" xr:uid="{00000000-0005-0000-0000-00007B730000}"/>
    <cellStyle name="Normal 2 5 20 2 3" xfId="32812" xr:uid="{00000000-0005-0000-0000-00007C730000}"/>
    <cellStyle name="Normal 2 5 20 2 3 2" xfId="32813" xr:uid="{00000000-0005-0000-0000-00007D730000}"/>
    <cellStyle name="Normal 2 5 20 2 3 3" xfId="32814" xr:uid="{00000000-0005-0000-0000-00007E730000}"/>
    <cellStyle name="Normal 2 5 20 3" xfId="32815" xr:uid="{00000000-0005-0000-0000-00007F730000}"/>
    <cellStyle name="Normal 2 5 20 3 2" xfId="32816" xr:uid="{00000000-0005-0000-0000-000080730000}"/>
    <cellStyle name="Normal 2 5 20 4" xfId="32817" xr:uid="{00000000-0005-0000-0000-000081730000}"/>
    <cellStyle name="Normal 2 5 20_Journal 1" xfId="32818" xr:uid="{00000000-0005-0000-0000-000082730000}"/>
    <cellStyle name="Normal 2 5 21" xfId="4044" xr:uid="{00000000-0005-0000-0000-000083730000}"/>
    <cellStyle name="Normal 2 5 21 2" xfId="4045" xr:uid="{00000000-0005-0000-0000-000084730000}"/>
    <cellStyle name="Normal 2 5 21 2 2" xfId="32819" xr:uid="{00000000-0005-0000-0000-000085730000}"/>
    <cellStyle name="Normal 2 5 21 2 2 2" xfId="32820" xr:uid="{00000000-0005-0000-0000-000086730000}"/>
    <cellStyle name="Normal 2 5 21 2 2 3" xfId="32821" xr:uid="{00000000-0005-0000-0000-000087730000}"/>
    <cellStyle name="Normal 2 5 21 2 2 4" xfId="32822" xr:uid="{00000000-0005-0000-0000-000088730000}"/>
    <cellStyle name="Normal 2 5 21 2 3" xfId="32823" xr:uid="{00000000-0005-0000-0000-000089730000}"/>
    <cellStyle name="Normal 2 5 21 2 3 2" xfId="32824" xr:uid="{00000000-0005-0000-0000-00008A730000}"/>
    <cellStyle name="Normal 2 5 21 2 4" xfId="32825" xr:uid="{00000000-0005-0000-0000-00008B730000}"/>
    <cellStyle name="Normal 2 5 21 2 5" xfId="32826" xr:uid="{00000000-0005-0000-0000-00008C730000}"/>
    <cellStyle name="Normal 2 5 21 2 6" xfId="32827" xr:uid="{00000000-0005-0000-0000-00008D730000}"/>
    <cellStyle name="Normal 2 5 21 3" xfId="4046" xr:uid="{00000000-0005-0000-0000-00008E730000}"/>
    <cellStyle name="Normal 2 5 21 3 2" xfId="32828" xr:uid="{00000000-0005-0000-0000-00008F730000}"/>
    <cellStyle name="Normal 2 5 21 3 2 2" xfId="32829" xr:uid="{00000000-0005-0000-0000-000090730000}"/>
    <cellStyle name="Normal 2 5 21 3 2 3" xfId="32830" xr:uid="{00000000-0005-0000-0000-000091730000}"/>
    <cellStyle name="Normal 2 5 21 3 2 4" xfId="32831" xr:uid="{00000000-0005-0000-0000-000092730000}"/>
    <cellStyle name="Normal 2 5 21 3 3" xfId="32832" xr:uid="{00000000-0005-0000-0000-000093730000}"/>
    <cellStyle name="Normal 2 5 21 3 4" xfId="32833" xr:uid="{00000000-0005-0000-0000-000094730000}"/>
    <cellStyle name="Normal 2 5 21 3 5" xfId="32834" xr:uid="{00000000-0005-0000-0000-000095730000}"/>
    <cellStyle name="Normal 2 5 21 3 6" xfId="32835" xr:uid="{00000000-0005-0000-0000-000096730000}"/>
    <cellStyle name="Normal 2 5 21 4" xfId="32836" xr:uid="{00000000-0005-0000-0000-000097730000}"/>
    <cellStyle name="Normal 2 5 21 4 2" xfId="32837" xr:uid="{00000000-0005-0000-0000-000098730000}"/>
    <cellStyle name="Normal 2 5 21 4 3" xfId="32838" xr:uid="{00000000-0005-0000-0000-000099730000}"/>
    <cellStyle name="Normal 2 5 21 5" xfId="32839" xr:uid="{00000000-0005-0000-0000-00009A730000}"/>
    <cellStyle name="Normal 2 5 21 6" xfId="32840" xr:uid="{00000000-0005-0000-0000-00009B730000}"/>
    <cellStyle name="Normal 2 5 22" xfId="4047" xr:uid="{00000000-0005-0000-0000-00009C730000}"/>
    <cellStyle name="Normal 2 5 22 2" xfId="32841" xr:uid="{00000000-0005-0000-0000-00009D730000}"/>
    <cellStyle name="Normal 2 5 23" xfId="32842" xr:uid="{00000000-0005-0000-0000-00009E730000}"/>
    <cellStyle name="Normal 2 5 23 2" xfId="32843" xr:uid="{00000000-0005-0000-0000-00009F730000}"/>
    <cellStyle name="Normal 2 5 24" xfId="32844" xr:uid="{00000000-0005-0000-0000-0000A0730000}"/>
    <cellStyle name="Normal 2 5 25" xfId="32845" xr:uid="{00000000-0005-0000-0000-0000A1730000}"/>
    <cellStyle name="Normal 2 5 26" xfId="32846" xr:uid="{00000000-0005-0000-0000-0000A2730000}"/>
    <cellStyle name="Normal 2 5 27" xfId="32847" xr:uid="{00000000-0005-0000-0000-0000A3730000}"/>
    <cellStyle name="Normal 2 5 28" xfId="32848" xr:uid="{00000000-0005-0000-0000-0000A4730000}"/>
    <cellStyle name="Normal 2 5 3" xfId="4048" xr:uid="{00000000-0005-0000-0000-0000A5730000}"/>
    <cellStyle name="Normal 2 5 3 2" xfId="4049" xr:uid="{00000000-0005-0000-0000-0000A6730000}"/>
    <cellStyle name="Normal 2 5 3 2 2" xfId="4050" xr:uid="{00000000-0005-0000-0000-0000A7730000}"/>
    <cellStyle name="Normal 2 5 3 2 2 2" xfId="32849" xr:uid="{00000000-0005-0000-0000-0000A8730000}"/>
    <cellStyle name="Normal 2 5 3 2 2 2 2" xfId="32850" xr:uid="{00000000-0005-0000-0000-0000A9730000}"/>
    <cellStyle name="Normal 2 5 3 2 2 2 3" xfId="32851" xr:uid="{00000000-0005-0000-0000-0000AA730000}"/>
    <cellStyle name="Normal 2 5 3 2 2 2 4" xfId="32852" xr:uid="{00000000-0005-0000-0000-0000AB730000}"/>
    <cellStyle name="Normal 2 5 3 2 2 3" xfId="32853" xr:uid="{00000000-0005-0000-0000-0000AC730000}"/>
    <cellStyle name="Normal 2 5 3 2 2 4" xfId="32854" xr:uid="{00000000-0005-0000-0000-0000AD730000}"/>
    <cellStyle name="Normal 2 5 3 2 2 5" xfId="32855" xr:uid="{00000000-0005-0000-0000-0000AE730000}"/>
    <cellStyle name="Normal 2 5 3 2 3" xfId="32856" xr:uid="{00000000-0005-0000-0000-0000AF730000}"/>
    <cellStyle name="Normal 2 5 3 2 3 2" xfId="32857" xr:uid="{00000000-0005-0000-0000-0000B0730000}"/>
    <cellStyle name="Normal 2 5 3 2 3 3" xfId="32858" xr:uid="{00000000-0005-0000-0000-0000B1730000}"/>
    <cellStyle name="Normal 2 5 3 3" xfId="32859" xr:uid="{00000000-0005-0000-0000-0000B2730000}"/>
    <cellStyle name="Normal 2 5 3 3 2" xfId="32860" xr:uid="{00000000-0005-0000-0000-0000B3730000}"/>
    <cellStyle name="Normal 2 5 3 4" xfId="32861" xr:uid="{00000000-0005-0000-0000-0000B4730000}"/>
    <cellStyle name="Normal 2 5 3_Journal 1" xfId="32862" xr:uid="{00000000-0005-0000-0000-0000B5730000}"/>
    <cellStyle name="Normal 2 5 4" xfId="4051" xr:uid="{00000000-0005-0000-0000-0000B6730000}"/>
    <cellStyle name="Normal 2 5 4 2" xfId="4052" xr:uid="{00000000-0005-0000-0000-0000B7730000}"/>
    <cellStyle name="Normal 2 5 4 2 2" xfId="4053" xr:uid="{00000000-0005-0000-0000-0000B8730000}"/>
    <cellStyle name="Normal 2 5 4 2 2 2" xfId="32863" xr:uid="{00000000-0005-0000-0000-0000B9730000}"/>
    <cellStyle name="Normal 2 5 4 2 2 2 2" xfId="32864" xr:uid="{00000000-0005-0000-0000-0000BA730000}"/>
    <cellStyle name="Normal 2 5 4 2 2 2 3" xfId="32865" xr:uid="{00000000-0005-0000-0000-0000BB730000}"/>
    <cellStyle name="Normal 2 5 4 2 2 2 4" xfId="32866" xr:uid="{00000000-0005-0000-0000-0000BC730000}"/>
    <cellStyle name="Normal 2 5 4 2 2 3" xfId="32867" xr:uid="{00000000-0005-0000-0000-0000BD730000}"/>
    <cellStyle name="Normal 2 5 4 2 2 4" xfId="32868" xr:uid="{00000000-0005-0000-0000-0000BE730000}"/>
    <cellStyle name="Normal 2 5 4 2 2 5" xfId="32869" xr:uid="{00000000-0005-0000-0000-0000BF730000}"/>
    <cellStyle name="Normal 2 5 4 2 3" xfId="32870" xr:uid="{00000000-0005-0000-0000-0000C0730000}"/>
    <cellStyle name="Normal 2 5 4 2 3 2" xfId="32871" xr:uid="{00000000-0005-0000-0000-0000C1730000}"/>
    <cellStyle name="Normal 2 5 4 2 3 3" xfId="32872" xr:uid="{00000000-0005-0000-0000-0000C2730000}"/>
    <cellStyle name="Normal 2 5 4 3" xfId="32873" xr:uid="{00000000-0005-0000-0000-0000C3730000}"/>
    <cellStyle name="Normal 2 5 4 3 2" xfId="32874" xr:uid="{00000000-0005-0000-0000-0000C4730000}"/>
    <cellStyle name="Normal 2 5 4 4" xfId="32875" xr:uid="{00000000-0005-0000-0000-0000C5730000}"/>
    <cellStyle name="Normal 2 5 4_Journal 1" xfId="32876" xr:uid="{00000000-0005-0000-0000-0000C6730000}"/>
    <cellStyle name="Normal 2 5 5" xfId="4054" xr:uid="{00000000-0005-0000-0000-0000C7730000}"/>
    <cellStyle name="Normal 2 5 5 2" xfId="4055" xr:uid="{00000000-0005-0000-0000-0000C8730000}"/>
    <cellStyle name="Normal 2 5 5 2 2" xfId="4056" xr:uid="{00000000-0005-0000-0000-0000C9730000}"/>
    <cellStyle name="Normal 2 5 5 2 2 2" xfId="32877" xr:uid="{00000000-0005-0000-0000-0000CA730000}"/>
    <cellStyle name="Normal 2 5 5 2 2 2 2" xfId="32878" xr:uid="{00000000-0005-0000-0000-0000CB730000}"/>
    <cellStyle name="Normal 2 5 5 2 2 2 3" xfId="32879" xr:uid="{00000000-0005-0000-0000-0000CC730000}"/>
    <cellStyle name="Normal 2 5 5 2 2 2 4" xfId="32880" xr:uid="{00000000-0005-0000-0000-0000CD730000}"/>
    <cellStyle name="Normal 2 5 5 2 2 3" xfId="32881" xr:uid="{00000000-0005-0000-0000-0000CE730000}"/>
    <cellStyle name="Normal 2 5 5 2 2 4" xfId="32882" xr:uid="{00000000-0005-0000-0000-0000CF730000}"/>
    <cellStyle name="Normal 2 5 5 2 2 5" xfId="32883" xr:uid="{00000000-0005-0000-0000-0000D0730000}"/>
    <cellStyle name="Normal 2 5 5 2 3" xfId="32884" xr:uid="{00000000-0005-0000-0000-0000D1730000}"/>
    <cellStyle name="Normal 2 5 5 2 3 2" xfId="32885" xr:uid="{00000000-0005-0000-0000-0000D2730000}"/>
    <cellStyle name="Normal 2 5 5 2 3 3" xfId="32886" xr:uid="{00000000-0005-0000-0000-0000D3730000}"/>
    <cellStyle name="Normal 2 5 5 3" xfId="32887" xr:uid="{00000000-0005-0000-0000-0000D4730000}"/>
    <cellStyle name="Normal 2 5 5 3 2" xfId="32888" xr:uid="{00000000-0005-0000-0000-0000D5730000}"/>
    <cellStyle name="Normal 2 5 5 4" xfId="32889" xr:uid="{00000000-0005-0000-0000-0000D6730000}"/>
    <cellStyle name="Normal 2 5 5_Journal 1" xfId="32890" xr:uid="{00000000-0005-0000-0000-0000D7730000}"/>
    <cellStyle name="Normal 2 5 6" xfId="4057" xr:uid="{00000000-0005-0000-0000-0000D8730000}"/>
    <cellStyle name="Normal 2 5 6 2" xfId="4058" xr:uid="{00000000-0005-0000-0000-0000D9730000}"/>
    <cellStyle name="Normal 2 5 6 2 2" xfId="4059" xr:uid="{00000000-0005-0000-0000-0000DA730000}"/>
    <cellStyle name="Normal 2 5 6 2 2 2" xfId="32891" xr:uid="{00000000-0005-0000-0000-0000DB730000}"/>
    <cellStyle name="Normal 2 5 6 2 2 2 2" xfId="32892" xr:uid="{00000000-0005-0000-0000-0000DC730000}"/>
    <cellStyle name="Normal 2 5 6 2 2 2 3" xfId="32893" xr:uid="{00000000-0005-0000-0000-0000DD730000}"/>
    <cellStyle name="Normal 2 5 6 2 2 2 4" xfId="32894" xr:uid="{00000000-0005-0000-0000-0000DE730000}"/>
    <cellStyle name="Normal 2 5 6 2 2 3" xfId="32895" xr:uid="{00000000-0005-0000-0000-0000DF730000}"/>
    <cellStyle name="Normal 2 5 6 2 2 4" xfId="32896" xr:uid="{00000000-0005-0000-0000-0000E0730000}"/>
    <cellStyle name="Normal 2 5 6 2 2 5" xfId="32897" xr:uid="{00000000-0005-0000-0000-0000E1730000}"/>
    <cellStyle name="Normal 2 5 6 2 3" xfId="32898" xr:uid="{00000000-0005-0000-0000-0000E2730000}"/>
    <cellStyle name="Normal 2 5 6 2 3 2" xfId="32899" xr:uid="{00000000-0005-0000-0000-0000E3730000}"/>
    <cellStyle name="Normal 2 5 6 2 3 3" xfId="32900" xr:uid="{00000000-0005-0000-0000-0000E4730000}"/>
    <cellStyle name="Normal 2 5 6 3" xfId="32901" xr:uid="{00000000-0005-0000-0000-0000E5730000}"/>
    <cellStyle name="Normal 2 5 6 3 2" xfId="32902" xr:uid="{00000000-0005-0000-0000-0000E6730000}"/>
    <cellStyle name="Normal 2 5 6 4" xfId="32903" xr:uid="{00000000-0005-0000-0000-0000E7730000}"/>
    <cellStyle name="Normal 2 5 6_Journal 1" xfId="32904" xr:uid="{00000000-0005-0000-0000-0000E8730000}"/>
    <cellStyle name="Normal 2 5 7" xfId="4060" xr:uid="{00000000-0005-0000-0000-0000E9730000}"/>
    <cellStyle name="Normal 2 5 7 2" xfId="4061" xr:uid="{00000000-0005-0000-0000-0000EA730000}"/>
    <cellStyle name="Normal 2 5 7 2 2" xfId="4062" xr:uid="{00000000-0005-0000-0000-0000EB730000}"/>
    <cellStyle name="Normal 2 5 7 2 2 2" xfId="32905" xr:uid="{00000000-0005-0000-0000-0000EC730000}"/>
    <cellStyle name="Normal 2 5 7 2 2 2 2" xfId="32906" xr:uid="{00000000-0005-0000-0000-0000ED730000}"/>
    <cellStyle name="Normal 2 5 7 2 2 2 3" xfId="32907" xr:uid="{00000000-0005-0000-0000-0000EE730000}"/>
    <cellStyle name="Normal 2 5 7 2 2 2 4" xfId="32908" xr:uid="{00000000-0005-0000-0000-0000EF730000}"/>
    <cellStyle name="Normal 2 5 7 2 2 3" xfId="32909" xr:uid="{00000000-0005-0000-0000-0000F0730000}"/>
    <cellStyle name="Normal 2 5 7 2 2 4" xfId="32910" xr:uid="{00000000-0005-0000-0000-0000F1730000}"/>
    <cellStyle name="Normal 2 5 7 2 2 5" xfId="32911" xr:uid="{00000000-0005-0000-0000-0000F2730000}"/>
    <cellStyle name="Normal 2 5 7 2 3" xfId="32912" xr:uid="{00000000-0005-0000-0000-0000F3730000}"/>
    <cellStyle name="Normal 2 5 7 2 3 2" xfId="32913" xr:uid="{00000000-0005-0000-0000-0000F4730000}"/>
    <cellStyle name="Normal 2 5 7 2 3 3" xfId="32914" xr:uid="{00000000-0005-0000-0000-0000F5730000}"/>
    <cellStyle name="Normal 2 5 7 3" xfId="32915" xr:uid="{00000000-0005-0000-0000-0000F6730000}"/>
    <cellStyle name="Normal 2 5 7 3 2" xfId="32916" xr:uid="{00000000-0005-0000-0000-0000F7730000}"/>
    <cellStyle name="Normal 2 5 7 4" xfId="32917" xr:uid="{00000000-0005-0000-0000-0000F8730000}"/>
    <cellStyle name="Normal 2 5 7_Journal 1" xfId="32918" xr:uid="{00000000-0005-0000-0000-0000F9730000}"/>
    <cellStyle name="Normal 2 5 8" xfId="4063" xr:uid="{00000000-0005-0000-0000-0000FA730000}"/>
    <cellStyle name="Normal 2 5 8 2" xfId="4064" xr:uid="{00000000-0005-0000-0000-0000FB730000}"/>
    <cellStyle name="Normal 2 5 8 2 2" xfId="4065" xr:uid="{00000000-0005-0000-0000-0000FC730000}"/>
    <cellStyle name="Normal 2 5 8 2 2 2" xfId="32919" xr:uid="{00000000-0005-0000-0000-0000FD730000}"/>
    <cellStyle name="Normal 2 5 8 2 2 2 2" xfId="32920" xr:uid="{00000000-0005-0000-0000-0000FE730000}"/>
    <cellStyle name="Normal 2 5 8 2 2 2 3" xfId="32921" xr:uid="{00000000-0005-0000-0000-0000FF730000}"/>
    <cellStyle name="Normal 2 5 8 2 2 2 4" xfId="32922" xr:uid="{00000000-0005-0000-0000-000000740000}"/>
    <cellStyle name="Normal 2 5 8 2 2 3" xfId="32923" xr:uid="{00000000-0005-0000-0000-000001740000}"/>
    <cellStyle name="Normal 2 5 8 2 2 4" xfId="32924" xr:uid="{00000000-0005-0000-0000-000002740000}"/>
    <cellStyle name="Normal 2 5 8 2 2 5" xfId="32925" xr:uid="{00000000-0005-0000-0000-000003740000}"/>
    <cellStyle name="Normal 2 5 8 2 3" xfId="32926" xr:uid="{00000000-0005-0000-0000-000004740000}"/>
    <cellStyle name="Normal 2 5 8 2 3 2" xfId="32927" xr:uid="{00000000-0005-0000-0000-000005740000}"/>
    <cellStyle name="Normal 2 5 8 2 3 3" xfId="32928" xr:uid="{00000000-0005-0000-0000-000006740000}"/>
    <cellStyle name="Normal 2 5 8 3" xfId="32929" xr:uid="{00000000-0005-0000-0000-000007740000}"/>
    <cellStyle name="Normal 2 5 8 3 2" xfId="32930" xr:uid="{00000000-0005-0000-0000-000008740000}"/>
    <cellStyle name="Normal 2 5 8 4" xfId="32931" xr:uid="{00000000-0005-0000-0000-000009740000}"/>
    <cellStyle name="Normal 2 5 8_Journal 1" xfId="32932" xr:uid="{00000000-0005-0000-0000-00000A740000}"/>
    <cellStyle name="Normal 2 5 9" xfId="4066" xr:uid="{00000000-0005-0000-0000-00000B740000}"/>
    <cellStyle name="Normal 2 5 9 2" xfId="4067" xr:uid="{00000000-0005-0000-0000-00000C740000}"/>
    <cellStyle name="Normal 2 5 9 2 2" xfId="4068" xr:uid="{00000000-0005-0000-0000-00000D740000}"/>
    <cellStyle name="Normal 2 5 9 2 2 2" xfId="32933" xr:uid="{00000000-0005-0000-0000-00000E740000}"/>
    <cellStyle name="Normal 2 5 9 2 2 2 2" xfId="32934" xr:uid="{00000000-0005-0000-0000-00000F740000}"/>
    <cellStyle name="Normal 2 5 9 2 2 2 3" xfId="32935" xr:uid="{00000000-0005-0000-0000-000010740000}"/>
    <cellStyle name="Normal 2 5 9 2 2 2 4" xfId="32936" xr:uid="{00000000-0005-0000-0000-000011740000}"/>
    <cellStyle name="Normal 2 5 9 2 2 3" xfId="32937" xr:uid="{00000000-0005-0000-0000-000012740000}"/>
    <cellStyle name="Normal 2 5 9 2 2 4" xfId="32938" xr:uid="{00000000-0005-0000-0000-000013740000}"/>
    <cellStyle name="Normal 2 5 9 2 2 5" xfId="32939" xr:uid="{00000000-0005-0000-0000-000014740000}"/>
    <cellStyle name="Normal 2 5 9 2 3" xfId="32940" xr:uid="{00000000-0005-0000-0000-000015740000}"/>
    <cellStyle name="Normal 2 5 9 2 3 2" xfId="32941" xr:uid="{00000000-0005-0000-0000-000016740000}"/>
    <cellStyle name="Normal 2 5 9 2 3 3" xfId="32942" xr:uid="{00000000-0005-0000-0000-000017740000}"/>
    <cellStyle name="Normal 2 5 9 3" xfId="32943" xr:uid="{00000000-0005-0000-0000-000018740000}"/>
    <cellStyle name="Normal 2 5 9 3 2" xfId="32944" xr:uid="{00000000-0005-0000-0000-000019740000}"/>
    <cellStyle name="Normal 2 5 9 4" xfId="32945" xr:uid="{00000000-0005-0000-0000-00001A740000}"/>
    <cellStyle name="Normal 2 5 9_Journal 1" xfId="32946" xr:uid="{00000000-0005-0000-0000-00001B740000}"/>
    <cellStyle name="Normal 2 5_AFUDC Debt" xfId="32947" xr:uid="{00000000-0005-0000-0000-00001C740000}"/>
    <cellStyle name="Normal 2 6" xfId="4069" xr:uid="{00000000-0005-0000-0000-00001D740000}"/>
    <cellStyle name="Normal 2 6 2" xfId="4070" xr:uid="{00000000-0005-0000-0000-00001E740000}"/>
    <cellStyle name="Normal 2 6 2 2" xfId="32948" xr:uid="{00000000-0005-0000-0000-00001F740000}"/>
    <cellStyle name="Normal 2 6 3" xfId="4071" xr:uid="{00000000-0005-0000-0000-000020740000}"/>
    <cellStyle name="Normal 2 6 3 2" xfId="32949" xr:uid="{00000000-0005-0000-0000-000021740000}"/>
    <cellStyle name="Normal 2 6 3 3" xfId="32950" xr:uid="{00000000-0005-0000-0000-000022740000}"/>
    <cellStyle name="Normal 2 6 3 4" xfId="32951" xr:uid="{00000000-0005-0000-0000-000023740000}"/>
    <cellStyle name="Normal 2 6 3 5" xfId="32952" xr:uid="{00000000-0005-0000-0000-000024740000}"/>
    <cellStyle name="Normal 2 6 4" xfId="32953" xr:uid="{00000000-0005-0000-0000-000025740000}"/>
    <cellStyle name="Normal 2 6 4 2" xfId="32954" xr:uid="{00000000-0005-0000-0000-000026740000}"/>
    <cellStyle name="Normal 2 6 4 3" xfId="32955" xr:uid="{00000000-0005-0000-0000-000027740000}"/>
    <cellStyle name="Normal 2 6 5" xfId="32956" xr:uid="{00000000-0005-0000-0000-000028740000}"/>
    <cellStyle name="Normal 2 6_Environmental Clean-up Costs " xfId="32957" xr:uid="{00000000-0005-0000-0000-000029740000}"/>
    <cellStyle name="Normal 2 7" xfId="4072" xr:uid="{00000000-0005-0000-0000-00002A740000}"/>
    <cellStyle name="Normal 2 7 2" xfId="4073" xr:uid="{00000000-0005-0000-0000-00002B740000}"/>
    <cellStyle name="Normal 2 7 2 2" xfId="32958" xr:uid="{00000000-0005-0000-0000-00002C740000}"/>
    <cellStyle name="Normal 2 7 2 2 2" xfId="32959" xr:uid="{00000000-0005-0000-0000-00002D740000}"/>
    <cellStyle name="Normal 2 7 2 3" xfId="32960" xr:uid="{00000000-0005-0000-0000-00002E740000}"/>
    <cellStyle name="Normal 2 7 2 4" xfId="32961" xr:uid="{00000000-0005-0000-0000-00002F740000}"/>
    <cellStyle name="Normal 2 7 2_FAS 112" xfId="32962" xr:uid="{00000000-0005-0000-0000-000030740000}"/>
    <cellStyle name="Normal 2 7 3" xfId="4074" xr:uid="{00000000-0005-0000-0000-000031740000}"/>
    <cellStyle name="Normal 2 7 3 2" xfId="32963" xr:uid="{00000000-0005-0000-0000-000032740000}"/>
    <cellStyle name="Normal 2 7 3 2 2" xfId="32964" xr:uid="{00000000-0005-0000-0000-000033740000}"/>
    <cellStyle name="Normal 2 7 3 3" xfId="32965" xr:uid="{00000000-0005-0000-0000-000034740000}"/>
    <cellStyle name="Normal 2 7 3 4" xfId="32966" xr:uid="{00000000-0005-0000-0000-000035740000}"/>
    <cellStyle name="Normal 2 7 4" xfId="4075" xr:uid="{00000000-0005-0000-0000-000036740000}"/>
    <cellStyle name="Normal 2 7 4 2" xfId="32967" xr:uid="{00000000-0005-0000-0000-000037740000}"/>
    <cellStyle name="Normal 2 7 5" xfId="32968" xr:uid="{00000000-0005-0000-0000-000038740000}"/>
    <cellStyle name="Normal 2 7 5 2" xfId="32969" xr:uid="{00000000-0005-0000-0000-000039740000}"/>
    <cellStyle name="Normal 2 7 5 3" xfId="32970" xr:uid="{00000000-0005-0000-0000-00003A740000}"/>
    <cellStyle name="Normal 2 7 6" xfId="32971" xr:uid="{00000000-0005-0000-0000-00003B740000}"/>
    <cellStyle name="Normal 2 7_Environmental Clean-up Costs " xfId="32972" xr:uid="{00000000-0005-0000-0000-00003C740000}"/>
    <cellStyle name="Normal 2 8" xfId="4076" xr:uid="{00000000-0005-0000-0000-00003D740000}"/>
    <cellStyle name="Normal 2 8 2" xfId="4077" xr:uid="{00000000-0005-0000-0000-00003E740000}"/>
    <cellStyle name="Normal 2 8 2 2" xfId="32973" xr:uid="{00000000-0005-0000-0000-00003F740000}"/>
    <cellStyle name="Normal 2 8 2 3" xfId="32974" xr:uid="{00000000-0005-0000-0000-000040740000}"/>
    <cellStyle name="Normal 2 8 3" xfId="32975" xr:uid="{00000000-0005-0000-0000-000041740000}"/>
    <cellStyle name="Normal 2 8 3 2" xfId="32976" xr:uid="{00000000-0005-0000-0000-000042740000}"/>
    <cellStyle name="Normal 2 8 3 3" xfId="32977" xr:uid="{00000000-0005-0000-0000-000043740000}"/>
    <cellStyle name="Normal 2 8 4" xfId="32978" xr:uid="{00000000-0005-0000-0000-000044740000}"/>
    <cellStyle name="Normal 2 8 4 2" xfId="32979" xr:uid="{00000000-0005-0000-0000-000045740000}"/>
    <cellStyle name="Normal 2 8 5" xfId="32980" xr:uid="{00000000-0005-0000-0000-000046740000}"/>
    <cellStyle name="Normal 2 8_Environmental Clean-up Costs " xfId="32981" xr:uid="{00000000-0005-0000-0000-000047740000}"/>
    <cellStyle name="Normal 2 9" xfId="4078" xr:uid="{00000000-0005-0000-0000-000048740000}"/>
    <cellStyle name="Normal 2 9 2" xfId="4079" xr:uid="{00000000-0005-0000-0000-000049740000}"/>
    <cellStyle name="Normal 2 9 2 2" xfId="32982" xr:uid="{00000000-0005-0000-0000-00004A740000}"/>
    <cellStyle name="Normal 2 9 2 3" xfId="32983" xr:uid="{00000000-0005-0000-0000-00004B740000}"/>
    <cellStyle name="Normal 2 9 3" xfId="32984" xr:uid="{00000000-0005-0000-0000-00004C740000}"/>
    <cellStyle name="Normal 2 9 3 2" xfId="32985" xr:uid="{00000000-0005-0000-0000-00004D740000}"/>
    <cellStyle name="Normal 2 9 3 3" xfId="32986" xr:uid="{00000000-0005-0000-0000-00004E740000}"/>
    <cellStyle name="Normal 2 9 4" xfId="32987" xr:uid="{00000000-0005-0000-0000-00004F740000}"/>
    <cellStyle name="Normal 2 9 5" xfId="32988" xr:uid="{00000000-0005-0000-0000-000050740000}"/>
    <cellStyle name="Normal 2 9_Environmental Clean-up Costs " xfId="32989" xr:uid="{00000000-0005-0000-0000-000051740000}"/>
    <cellStyle name="Normal 2_00406" xfId="4080" xr:uid="{00000000-0005-0000-0000-000052740000}"/>
    <cellStyle name="Normal 20" xfId="4081" xr:uid="{00000000-0005-0000-0000-000053740000}"/>
    <cellStyle name="Normal 20 2" xfId="4082" xr:uid="{00000000-0005-0000-0000-000054740000}"/>
    <cellStyle name="Normal 20 2 2" xfId="4083" xr:uid="{00000000-0005-0000-0000-000055740000}"/>
    <cellStyle name="Normal 20 2 2 2" xfId="32990" xr:uid="{00000000-0005-0000-0000-000056740000}"/>
    <cellStyle name="Normal 20 2 2 2 2" xfId="32991" xr:uid="{00000000-0005-0000-0000-000057740000}"/>
    <cellStyle name="Normal 20 2 2 2 3" xfId="32992" xr:uid="{00000000-0005-0000-0000-000058740000}"/>
    <cellStyle name="Normal 20 2 2 2 4" xfId="32993" xr:uid="{00000000-0005-0000-0000-000059740000}"/>
    <cellStyle name="Normal 20 2 2 3" xfId="32994" xr:uid="{00000000-0005-0000-0000-00005A740000}"/>
    <cellStyle name="Normal 20 2 2 4" xfId="32995" xr:uid="{00000000-0005-0000-0000-00005B740000}"/>
    <cellStyle name="Normal 20 2 2 5" xfId="32996" xr:uid="{00000000-0005-0000-0000-00005C740000}"/>
    <cellStyle name="Normal 20 2 2 6" xfId="32997" xr:uid="{00000000-0005-0000-0000-00005D740000}"/>
    <cellStyle name="Normal 20 2 2 7" xfId="32998" xr:uid="{00000000-0005-0000-0000-00005E740000}"/>
    <cellStyle name="Normal 20 2 3" xfId="32999" xr:uid="{00000000-0005-0000-0000-00005F740000}"/>
    <cellStyle name="Normal 20 2 3 2" xfId="33000" xr:uid="{00000000-0005-0000-0000-000060740000}"/>
    <cellStyle name="Normal 20 2 3 3" xfId="33001" xr:uid="{00000000-0005-0000-0000-000061740000}"/>
    <cellStyle name="Normal 20 2 4" xfId="33002" xr:uid="{00000000-0005-0000-0000-000062740000}"/>
    <cellStyle name="Normal 20 2 4 2" xfId="33003" xr:uid="{00000000-0005-0000-0000-000063740000}"/>
    <cellStyle name="Normal 20 2 5" xfId="33004" xr:uid="{00000000-0005-0000-0000-000064740000}"/>
    <cellStyle name="Normal 20 2 6" xfId="33005" xr:uid="{00000000-0005-0000-0000-000065740000}"/>
    <cellStyle name="Normal 20 3" xfId="4084" xr:uid="{00000000-0005-0000-0000-000066740000}"/>
    <cellStyle name="Normal 20 3 2" xfId="4085" xr:uid="{00000000-0005-0000-0000-000067740000}"/>
    <cellStyle name="Normal 20 3 2 2" xfId="33006" xr:uid="{00000000-0005-0000-0000-000068740000}"/>
    <cellStyle name="Normal 20 3 2 3" xfId="33007" xr:uid="{00000000-0005-0000-0000-000069740000}"/>
    <cellStyle name="Normal 20 3 3" xfId="33008" xr:uid="{00000000-0005-0000-0000-00006A740000}"/>
    <cellStyle name="Normal 20 3 3 2" xfId="33009" xr:uid="{00000000-0005-0000-0000-00006B740000}"/>
    <cellStyle name="Normal 20 3 3 3" xfId="33010" xr:uid="{00000000-0005-0000-0000-00006C740000}"/>
    <cellStyle name="Normal 20 3 4" xfId="33011" xr:uid="{00000000-0005-0000-0000-00006D740000}"/>
    <cellStyle name="Normal 20 3 5" xfId="33012" xr:uid="{00000000-0005-0000-0000-00006E740000}"/>
    <cellStyle name="Normal 20 3 6" xfId="33013" xr:uid="{00000000-0005-0000-0000-00006F740000}"/>
    <cellStyle name="Normal 20 3 7" xfId="33014" xr:uid="{00000000-0005-0000-0000-000070740000}"/>
    <cellStyle name="Normal 20 4" xfId="4086" xr:uid="{00000000-0005-0000-0000-000071740000}"/>
    <cellStyle name="Normal 20 4 2" xfId="33015" xr:uid="{00000000-0005-0000-0000-000072740000}"/>
    <cellStyle name="Normal 20 4 3" xfId="33016" xr:uid="{00000000-0005-0000-0000-000073740000}"/>
    <cellStyle name="Normal 20 4 4" xfId="33017" xr:uid="{00000000-0005-0000-0000-000074740000}"/>
    <cellStyle name="Normal 20 5" xfId="4087" xr:uid="{00000000-0005-0000-0000-000075740000}"/>
    <cellStyle name="Normal 20 5 2" xfId="33018" xr:uid="{00000000-0005-0000-0000-000076740000}"/>
    <cellStyle name="Normal 20 6" xfId="4088" xr:uid="{00000000-0005-0000-0000-000077740000}"/>
    <cellStyle name="Normal 20 6 2" xfId="33019" xr:uid="{00000000-0005-0000-0000-000078740000}"/>
    <cellStyle name="Normal 20 6 3" xfId="33020" xr:uid="{00000000-0005-0000-0000-000079740000}"/>
    <cellStyle name="Normal 20 7" xfId="4089" xr:uid="{00000000-0005-0000-0000-00007A740000}"/>
    <cellStyle name="Normal 20 7 2" xfId="33021" xr:uid="{00000000-0005-0000-0000-00007B740000}"/>
    <cellStyle name="Normal 20 8" xfId="4090" xr:uid="{00000000-0005-0000-0000-00007C740000}"/>
    <cellStyle name="Normal 21" xfId="4091" xr:uid="{00000000-0005-0000-0000-00007D740000}"/>
    <cellStyle name="Normal 21 2" xfId="4092" xr:uid="{00000000-0005-0000-0000-00007E740000}"/>
    <cellStyle name="Normal 21 2 2" xfId="4093" xr:uid="{00000000-0005-0000-0000-00007F740000}"/>
    <cellStyle name="Normal 21 2 2 2" xfId="33022" xr:uid="{00000000-0005-0000-0000-000080740000}"/>
    <cellStyle name="Normal 21 2 3" xfId="33023" xr:uid="{00000000-0005-0000-0000-000081740000}"/>
    <cellStyle name="Normal 21 2 3 2" xfId="33024" xr:uid="{00000000-0005-0000-0000-000082740000}"/>
    <cellStyle name="Normal 21 2 4" xfId="33025" xr:uid="{00000000-0005-0000-0000-000083740000}"/>
    <cellStyle name="Normal 21 2 5" xfId="33026" xr:uid="{00000000-0005-0000-0000-000084740000}"/>
    <cellStyle name="Normal 21 3" xfId="4094" xr:uid="{00000000-0005-0000-0000-000085740000}"/>
    <cellStyle name="Normal 21 3 2" xfId="33027" xr:uid="{00000000-0005-0000-0000-000086740000}"/>
    <cellStyle name="Normal 21 3 2 2" xfId="33028" xr:uid="{00000000-0005-0000-0000-000087740000}"/>
    <cellStyle name="Normal 21 3 3" xfId="33029" xr:uid="{00000000-0005-0000-0000-000088740000}"/>
    <cellStyle name="Normal 21 3 4" xfId="33030" xr:uid="{00000000-0005-0000-0000-000089740000}"/>
    <cellStyle name="Normal 21 4" xfId="4095" xr:uid="{00000000-0005-0000-0000-00008A740000}"/>
    <cellStyle name="Normal 21 4 2" xfId="33031" xr:uid="{00000000-0005-0000-0000-00008B740000}"/>
    <cellStyle name="Normal 21 5" xfId="4096" xr:uid="{00000000-0005-0000-0000-00008C740000}"/>
    <cellStyle name="Normal 21 6" xfId="4097" xr:uid="{00000000-0005-0000-0000-00008D740000}"/>
    <cellStyle name="Normal 21 7" xfId="4098" xr:uid="{00000000-0005-0000-0000-00008E740000}"/>
    <cellStyle name="Normal 21 8" xfId="4099" xr:uid="{00000000-0005-0000-0000-00008F740000}"/>
    <cellStyle name="Normal 22" xfId="4100" xr:uid="{00000000-0005-0000-0000-000090740000}"/>
    <cellStyle name="Normal 22 10" xfId="4101" xr:uid="{00000000-0005-0000-0000-000091740000}"/>
    <cellStyle name="Normal 22 2" xfId="4102" xr:uid="{00000000-0005-0000-0000-000092740000}"/>
    <cellStyle name="Normal 22 2 2" xfId="4103" xr:uid="{00000000-0005-0000-0000-000093740000}"/>
    <cellStyle name="Normal 22 2 2 2" xfId="33032" xr:uid="{00000000-0005-0000-0000-000094740000}"/>
    <cellStyle name="Normal 22 2 3" xfId="33033" xr:uid="{00000000-0005-0000-0000-000095740000}"/>
    <cellStyle name="Normal 22 3" xfId="4104" xr:uid="{00000000-0005-0000-0000-000096740000}"/>
    <cellStyle name="Normal 22 3 2" xfId="4105" xr:uid="{00000000-0005-0000-0000-000097740000}"/>
    <cellStyle name="Normal 22 3 3" xfId="33034" xr:uid="{00000000-0005-0000-0000-000098740000}"/>
    <cellStyle name="Normal 22 4" xfId="4106" xr:uid="{00000000-0005-0000-0000-000099740000}"/>
    <cellStyle name="Normal 22 4 2" xfId="4107" xr:uid="{00000000-0005-0000-0000-00009A740000}"/>
    <cellStyle name="Normal 22 5" xfId="4108" xr:uid="{00000000-0005-0000-0000-00009B740000}"/>
    <cellStyle name="Normal 22 5 2" xfId="4109" xr:uid="{00000000-0005-0000-0000-00009C740000}"/>
    <cellStyle name="Normal 22 5 2 2" xfId="33035" xr:uid="{00000000-0005-0000-0000-00009D740000}"/>
    <cellStyle name="Normal 22 6" xfId="4110" xr:uid="{00000000-0005-0000-0000-00009E740000}"/>
    <cellStyle name="Normal 22 6 2" xfId="4111" xr:uid="{00000000-0005-0000-0000-00009F740000}"/>
    <cellStyle name="Normal 22 7" xfId="4112" xr:uid="{00000000-0005-0000-0000-0000A0740000}"/>
    <cellStyle name="Normal 22 7 2" xfId="4113" xr:uid="{00000000-0005-0000-0000-0000A1740000}"/>
    <cellStyle name="Normal 22 8" xfId="4114" xr:uid="{00000000-0005-0000-0000-0000A2740000}"/>
    <cellStyle name="Normal 22 8 2" xfId="4115" xr:uid="{00000000-0005-0000-0000-0000A3740000}"/>
    <cellStyle name="Normal 22 9" xfId="4116" xr:uid="{00000000-0005-0000-0000-0000A4740000}"/>
    <cellStyle name="Normal 23" xfId="4117" xr:uid="{00000000-0005-0000-0000-0000A5740000}"/>
    <cellStyle name="Normal 23 2" xfId="4118" xr:uid="{00000000-0005-0000-0000-0000A6740000}"/>
    <cellStyle name="Normal 23 2 2" xfId="33036" xr:uid="{00000000-0005-0000-0000-0000A7740000}"/>
    <cellStyle name="Normal 23 2 2 2" xfId="33037" xr:uid="{00000000-0005-0000-0000-0000A8740000}"/>
    <cellStyle name="Normal 23 2 2 3" xfId="33038" xr:uid="{00000000-0005-0000-0000-0000A9740000}"/>
    <cellStyle name="Normal 23 2 3" xfId="33039" xr:uid="{00000000-0005-0000-0000-0000AA740000}"/>
    <cellStyle name="Normal 23 2 3 2" xfId="33040" xr:uid="{00000000-0005-0000-0000-0000AB740000}"/>
    <cellStyle name="Normal 23 2 4" xfId="33041" xr:uid="{00000000-0005-0000-0000-0000AC740000}"/>
    <cellStyle name="Normal 23 2 5" xfId="33042" xr:uid="{00000000-0005-0000-0000-0000AD740000}"/>
    <cellStyle name="Normal 23 3" xfId="4119" xr:uid="{00000000-0005-0000-0000-0000AE740000}"/>
    <cellStyle name="Normal 23 3 2" xfId="33043" xr:uid="{00000000-0005-0000-0000-0000AF740000}"/>
    <cellStyle name="Normal 23 3 2 2" xfId="33044" xr:uid="{00000000-0005-0000-0000-0000B0740000}"/>
    <cellStyle name="Normal 23 3 3" xfId="33045" xr:uid="{00000000-0005-0000-0000-0000B1740000}"/>
    <cellStyle name="Normal 23 3 4" xfId="33046" xr:uid="{00000000-0005-0000-0000-0000B2740000}"/>
    <cellStyle name="Normal 23 3 5" xfId="33047" xr:uid="{00000000-0005-0000-0000-0000B3740000}"/>
    <cellStyle name="Normal 23 4" xfId="4120" xr:uid="{00000000-0005-0000-0000-0000B4740000}"/>
    <cellStyle name="Normal 23 4 2" xfId="33048" xr:uid="{00000000-0005-0000-0000-0000B5740000}"/>
    <cellStyle name="Normal 23 5" xfId="33049" xr:uid="{00000000-0005-0000-0000-0000B6740000}"/>
    <cellStyle name="Normal 23 5 2" xfId="33050" xr:uid="{00000000-0005-0000-0000-0000B7740000}"/>
    <cellStyle name="Normal 23 6" xfId="33051" xr:uid="{00000000-0005-0000-0000-0000B8740000}"/>
    <cellStyle name="Normal 24" xfId="4121" xr:uid="{00000000-0005-0000-0000-0000B9740000}"/>
    <cellStyle name="Normal 24 10" xfId="33052" xr:uid="{00000000-0005-0000-0000-0000BA740000}"/>
    <cellStyle name="Normal 24 10 2" xfId="33053" xr:uid="{00000000-0005-0000-0000-0000BB740000}"/>
    <cellStyle name="Normal 24 10 2 2" xfId="33054" xr:uid="{00000000-0005-0000-0000-0000BC740000}"/>
    <cellStyle name="Normal 24 10 2 2 2" xfId="33055" xr:uid="{00000000-0005-0000-0000-0000BD740000}"/>
    <cellStyle name="Normal 24 10 2 3" xfId="33056" xr:uid="{00000000-0005-0000-0000-0000BE740000}"/>
    <cellStyle name="Normal 24 10 2 4" xfId="33057" xr:uid="{00000000-0005-0000-0000-0000BF740000}"/>
    <cellStyle name="Normal 24 10 2 5" xfId="33058" xr:uid="{00000000-0005-0000-0000-0000C0740000}"/>
    <cellStyle name="Normal 24 10 3" xfId="33059" xr:uid="{00000000-0005-0000-0000-0000C1740000}"/>
    <cellStyle name="Normal 24 10 3 2" xfId="33060" xr:uid="{00000000-0005-0000-0000-0000C2740000}"/>
    <cellStyle name="Normal 24 10 3 2 2" xfId="33061" xr:uid="{00000000-0005-0000-0000-0000C3740000}"/>
    <cellStyle name="Normal 24 10 3 3" xfId="33062" xr:uid="{00000000-0005-0000-0000-0000C4740000}"/>
    <cellStyle name="Normal 24 10 3 4" xfId="33063" xr:uid="{00000000-0005-0000-0000-0000C5740000}"/>
    <cellStyle name="Normal 24 10 3 5" xfId="33064" xr:uid="{00000000-0005-0000-0000-0000C6740000}"/>
    <cellStyle name="Normal 24 10 4" xfId="33065" xr:uid="{00000000-0005-0000-0000-0000C7740000}"/>
    <cellStyle name="Normal 24 10 4 2" xfId="33066" xr:uid="{00000000-0005-0000-0000-0000C8740000}"/>
    <cellStyle name="Normal 24 10 4 2 2" xfId="33067" xr:uid="{00000000-0005-0000-0000-0000C9740000}"/>
    <cellStyle name="Normal 24 10 4 3" xfId="33068" xr:uid="{00000000-0005-0000-0000-0000CA740000}"/>
    <cellStyle name="Normal 24 10 4 4" xfId="33069" xr:uid="{00000000-0005-0000-0000-0000CB740000}"/>
    <cellStyle name="Normal 24 10 4 5" xfId="33070" xr:uid="{00000000-0005-0000-0000-0000CC740000}"/>
    <cellStyle name="Normal 24 10 5" xfId="33071" xr:uid="{00000000-0005-0000-0000-0000CD740000}"/>
    <cellStyle name="Normal 24 10 5 2" xfId="33072" xr:uid="{00000000-0005-0000-0000-0000CE740000}"/>
    <cellStyle name="Normal 24 10 5 3" xfId="33073" xr:uid="{00000000-0005-0000-0000-0000CF740000}"/>
    <cellStyle name="Normal 24 10 6" xfId="33074" xr:uid="{00000000-0005-0000-0000-0000D0740000}"/>
    <cellStyle name="Normal 24 10 6 2" xfId="33075" xr:uid="{00000000-0005-0000-0000-0000D1740000}"/>
    <cellStyle name="Normal 24 10 7" xfId="33076" xr:uid="{00000000-0005-0000-0000-0000D2740000}"/>
    <cellStyle name="Normal 24 11" xfId="33077" xr:uid="{00000000-0005-0000-0000-0000D3740000}"/>
    <cellStyle name="Normal 24 11 2" xfId="33078" xr:uid="{00000000-0005-0000-0000-0000D4740000}"/>
    <cellStyle name="Normal 24 11 2 2" xfId="33079" xr:uid="{00000000-0005-0000-0000-0000D5740000}"/>
    <cellStyle name="Normal 24 11 2 2 2" xfId="33080" xr:uid="{00000000-0005-0000-0000-0000D6740000}"/>
    <cellStyle name="Normal 24 11 2 3" xfId="33081" xr:uid="{00000000-0005-0000-0000-0000D7740000}"/>
    <cellStyle name="Normal 24 11 2 4" xfId="33082" xr:uid="{00000000-0005-0000-0000-0000D8740000}"/>
    <cellStyle name="Normal 24 11 2 5" xfId="33083" xr:uid="{00000000-0005-0000-0000-0000D9740000}"/>
    <cellStyle name="Normal 24 11 3" xfId="33084" xr:uid="{00000000-0005-0000-0000-0000DA740000}"/>
    <cellStyle name="Normal 24 11 3 2" xfId="33085" xr:uid="{00000000-0005-0000-0000-0000DB740000}"/>
    <cellStyle name="Normal 24 11 4" xfId="33086" xr:uid="{00000000-0005-0000-0000-0000DC740000}"/>
    <cellStyle name="Normal 24 11 5" xfId="33087" xr:uid="{00000000-0005-0000-0000-0000DD740000}"/>
    <cellStyle name="Normal 24 11 6" xfId="33088" xr:uid="{00000000-0005-0000-0000-0000DE740000}"/>
    <cellStyle name="Normal 24 12" xfId="33089" xr:uid="{00000000-0005-0000-0000-0000DF740000}"/>
    <cellStyle name="Normal 24 12 2" xfId="33090" xr:uid="{00000000-0005-0000-0000-0000E0740000}"/>
    <cellStyle name="Normal 24 12 2 2" xfId="33091" xr:uid="{00000000-0005-0000-0000-0000E1740000}"/>
    <cellStyle name="Normal 24 12 2 3" xfId="33092" xr:uid="{00000000-0005-0000-0000-0000E2740000}"/>
    <cellStyle name="Normal 24 12 3" xfId="33093" xr:uid="{00000000-0005-0000-0000-0000E3740000}"/>
    <cellStyle name="Normal 24 12 4" xfId="33094" xr:uid="{00000000-0005-0000-0000-0000E4740000}"/>
    <cellStyle name="Normal 24 13" xfId="33095" xr:uid="{00000000-0005-0000-0000-0000E5740000}"/>
    <cellStyle name="Normal 24 13 2" xfId="33096" xr:uid="{00000000-0005-0000-0000-0000E6740000}"/>
    <cellStyle name="Normal 24 13 2 2" xfId="33097" xr:uid="{00000000-0005-0000-0000-0000E7740000}"/>
    <cellStyle name="Normal 24 13 3" xfId="33098" xr:uid="{00000000-0005-0000-0000-0000E8740000}"/>
    <cellStyle name="Normal 24 13 4" xfId="33099" xr:uid="{00000000-0005-0000-0000-0000E9740000}"/>
    <cellStyle name="Normal 24 13 5" xfId="33100" xr:uid="{00000000-0005-0000-0000-0000EA740000}"/>
    <cellStyle name="Normal 24 14" xfId="33101" xr:uid="{00000000-0005-0000-0000-0000EB740000}"/>
    <cellStyle name="Normal 24 14 2" xfId="33102" xr:uid="{00000000-0005-0000-0000-0000EC740000}"/>
    <cellStyle name="Normal 24 14 2 2" xfId="33103" xr:uid="{00000000-0005-0000-0000-0000ED740000}"/>
    <cellStyle name="Normal 24 14 3" xfId="33104" xr:uid="{00000000-0005-0000-0000-0000EE740000}"/>
    <cellStyle name="Normal 24 14 4" xfId="33105" xr:uid="{00000000-0005-0000-0000-0000EF740000}"/>
    <cellStyle name="Normal 24 14 5" xfId="33106" xr:uid="{00000000-0005-0000-0000-0000F0740000}"/>
    <cellStyle name="Normal 24 15" xfId="33107" xr:uid="{00000000-0005-0000-0000-0000F1740000}"/>
    <cellStyle name="Normal 24 15 2" xfId="33108" xr:uid="{00000000-0005-0000-0000-0000F2740000}"/>
    <cellStyle name="Normal 24 15 3" xfId="33109" xr:uid="{00000000-0005-0000-0000-0000F3740000}"/>
    <cellStyle name="Normal 24 16" xfId="33110" xr:uid="{00000000-0005-0000-0000-0000F4740000}"/>
    <cellStyle name="Normal 24 17" xfId="33111" xr:uid="{00000000-0005-0000-0000-0000F5740000}"/>
    <cellStyle name="Normal 24 2" xfId="4122" xr:uid="{00000000-0005-0000-0000-0000F6740000}"/>
    <cellStyle name="Normal 24 2 10" xfId="33112" xr:uid="{00000000-0005-0000-0000-0000F7740000}"/>
    <cellStyle name="Normal 24 2 10 2" xfId="33113" xr:uid="{00000000-0005-0000-0000-0000F8740000}"/>
    <cellStyle name="Normal 24 2 10 2 2" xfId="33114" xr:uid="{00000000-0005-0000-0000-0000F9740000}"/>
    <cellStyle name="Normal 24 2 10 3" xfId="33115" xr:uid="{00000000-0005-0000-0000-0000FA740000}"/>
    <cellStyle name="Normal 24 2 10 4" xfId="33116" xr:uid="{00000000-0005-0000-0000-0000FB740000}"/>
    <cellStyle name="Normal 24 2 10 5" xfId="33117" xr:uid="{00000000-0005-0000-0000-0000FC740000}"/>
    <cellStyle name="Normal 24 2 11" xfId="33118" xr:uid="{00000000-0005-0000-0000-0000FD740000}"/>
    <cellStyle name="Normal 24 2 11 2" xfId="33119" xr:uid="{00000000-0005-0000-0000-0000FE740000}"/>
    <cellStyle name="Normal 24 2 11 3" xfId="33120" xr:uid="{00000000-0005-0000-0000-0000FF740000}"/>
    <cellStyle name="Normal 24 2 11 4" xfId="33121" xr:uid="{00000000-0005-0000-0000-000000750000}"/>
    <cellStyle name="Normal 24 2 12" xfId="33122" xr:uid="{00000000-0005-0000-0000-000001750000}"/>
    <cellStyle name="Normal 24 2 13" xfId="33123" xr:uid="{00000000-0005-0000-0000-000002750000}"/>
    <cellStyle name="Normal 24 2 14" xfId="33124" xr:uid="{00000000-0005-0000-0000-000003750000}"/>
    <cellStyle name="Normal 24 2 15" xfId="33125" xr:uid="{00000000-0005-0000-0000-000004750000}"/>
    <cellStyle name="Normal 24 2 2" xfId="4123" xr:uid="{00000000-0005-0000-0000-000005750000}"/>
    <cellStyle name="Normal 24 2 2 10" xfId="33126" xr:uid="{00000000-0005-0000-0000-000006750000}"/>
    <cellStyle name="Normal 24 2 2 11" xfId="33127" xr:uid="{00000000-0005-0000-0000-000007750000}"/>
    <cellStyle name="Normal 24 2 2 12" xfId="33128" xr:uid="{00000000-0005-0000-0000-000008750000}"/>
    <cellStyle name="Normal 24 2 2 13" xfId="33129" xr:uid="{00000000-0005-0000-0000-000009750000}"/>
    <cellStyle name="Normal 24 2 2 14" xfId="33130" xr:uid="{00000000-0005-0000-0000-00000A750000}"/>
    <cellStyle name="Normal 24 2 2 15" xfId="33131" xr:uid="{00000000-0005-0000-0000-00000B750000}"/>
    <cellStyle name="Normal 24 2 2 2" xfId="4124" xr:uid="{00000000-0005-0000-0000-00000C750000}"/>
    <cellStyle name="Normal 24 2 2 2 10" xfId="33132" xr:uid="{00000000-0005-0000-0000-00000D750000}"/>
    <cellStyle name="Normal 24 2 2 2 11" xfId="33133" xr:uid="{00000000-0005-0000-0000-00000E750000}"/>
    <cellStyle name="Normal 24 2 2 2 12" xfId="33134" xr:uid="{00000000-0005-0000-0000-00000F750000}"/>
    <cellStyle name="Normal 24 2 2 2 13" xfId="33135" xr:uid="{00000000-0005-0000-0000-000010750000}"/>
    <cellStyle name="Normal 24 2 2 2 14" xfId="33136" xr:uid="{00000000-0005-0000-0000-000011750000}"/>
    <cellStyle name="Normal 24 2 2 2 2" xfId="33137" xr:uid="{00000000-0005-0000-0000-000012750000}"/>
    <cellStyle name="Normal 24 2 2 2 2 2" xfId="33138" xr:uid="{00000000-0005-0000-0000-000013750000}"/>
    <cellStyle name="Normal 24 2 2 2 2 2 2" xfId="33139" xr:uid="{00000000-0005-0000-0000-000014750000}"/>
    <cellStyle name="Normal 24 2 2 2 2 2 2 2" xfId="33140" xr:uid="{00000000-0005-0000-0000-000015750000}"/>
    <cellStyle name="Normal 24 2 2 2 2 2 3" xfId="33141" xr:uid="{00000000-0005-0000-0000-000016750000}"/>
    <cellStyle name="Normal 24 2 2 2 2 2 4" xfId="33142" xr:uid="{00000000-0005-0000-0000-000017750000}"/>
    <cellStyle name="Normal 24 2 2 2 2 2 5" xfId="33143" xr:uid="{00000000-0005-0000-0000-000018750000}"/>
    <cellStyle name="Normal 24 2 2 2 2 3" xfId="33144" xr:uid="{00000000-0005-0000-0000-000019750000}"/>
    <cellStyle name="Normal 24 2 2 2 2 3 2" xfId="33145" xr:uid="{00000000-0005-0000-0000-00001A750000}"/>
    <cellStyle name="Normal 24 2 2 2 2 3 2 2" xfId="33146" xr:uid="{00000000-0005-0000-0000-00001B750000}"/>
    <cellStyle name="Normal 24 2 2 2 2 3 3" xfId="33147" xr:uid="{00000000-0005-0000-0000-00001C750000}"/>
    <cellStyle name="Normal 24 2 2 2 2 3 4" xfId="33148" xr:uid="{00000000-0005-0000-0000-00001D750000}"/>
    <cellStyle name="Normal 24 2 2 2 2 3 5" xfId="33149" xr:uid="{00000000-0005-0000-0000-00001E750000}"/>
    <cellStyle name="Normal 24 2 2 2 2 4" xfId="33150" xr:uid="{00000000-0005-0000-0000-00001F750000}"/>
    <cellStyle name="Normal 24 2 2 2 2 4 2" xfId="33151" xr:uid="{00000000-0005-0000-0000-000020750000}"/>
    <cellStyle name="Normal 24 2 2 2 2 4 2 2" xfId="33152" xr:uid="{00000000-0005-0000-0000-000021750000}"/>
    <cellStyle name="Normal 24 2 2 2 2 4 3" xfId="33153" xr:uid="{00000000-0005-0000-0000-000022750000}"/>
    <cellStyle name="Normal 24 2 2 2 2 4 4" xfId="33154" xr:uid="{00000000-0005-0000-0000-000023750000}"/>
    <cellStyle name="Normal 24 2 2 2 2 4 5" xfId="33155" xr:uid="{00000000-0005-0000-0000-000024750000}"/>
    <cellStyle name="Normal 24 2 2 2 2 5" xfId="33156" xr:uid="{00000000-0005-0000-0000-000025750000}"/>
    <cellStyle name="Normal 24 2 2 2 2 5 2" xfId="33157" xr:uid="{00000000-0005-0000-0000-000026750000}"/>
    <cellStyle name="Normal 24 2 2 2 2 6" xfId="33158" xr:uid="{00000000-0005-0000-0000-000027750000}"/>
    <cellStyle name="Normal 24 2 2 2 2 7" xfId="33159" xr:uid="{00000000-0005-0000-0000-000028750000}"/>
    <cellStyle name="Normal 24 2 2 2 2 8" xfId="33160" xr:uid="{00000000-0005-0000-0000-000029750000}"/>
    <cellStyle name="Normal 24 2 2 2 3" xfId="33161" xr:uid="{00000000-0005-0000-0000-00002A750000}"/>
    <cellStyle name="Normal 24 2 2 2 3 2" xfId="33162" xr:uid="{00000000-0005-0000-0000-00002B750000}"/>
    <cellStyle name="Normal 24 2 2 2 3 2 2" xfId="33163" xr:uid="{00000000-0005-0000-0000-00002C750000}"/>
    <cellStyle name="Normal 24 2 2 2 3 2 2 2" xfId="33164" xr:uid="{00000000-0005-0000-0000-00002D750000}"/>
    <cellStyle name="Normal 24 2 2 2 3 2 3" xfId="33165" xr:uid="{00000000-0005-0000-0000-00002E750000}"/>
    <cellStyle name="Normal 24 2 2 2 3 2 4" xfId="33166" xr:uid="{00000000-0005-0000-0000-00002F750000}"/>
    <cellStyle name="Normal 24 2 2 2 3 2 5" xfId="33167" xr:uid="{00000000-0005-0000-0000-000030750000}"/>
    <cellStyle name="Normal 24 2 2 2 3 3" xfId="33168" xr:uid="{00000000-0005-0000-0000-000031750000}"/>
    <cellStyle name="Normal 24 2 2 2 3 3 2" xfId="33169" xr:uid="{00000000-0005-0000-0000-000032750000}"/>
    <cellStyle name="Normal 24 2 2 2 3 3 2 2" xfId="33170" xr:uid="{00000000-0005-0000-0000-000033750000}"/>
    <cellStyle name="Normal 24 2 2 2 3 3 3" xfId="33171" xr:uid="{00000000-0005-0000-0000-000034750000}"/>
    <cellStyle name="Normal 24 2 2 2 3 3 4" xfId="33172" xr:uid="{00000000-0005-0000-0000-000035750000}"/>
    <cellStyle name="Normal 24 2 2 2 3 3 5" xfId="33173" xr:uid="{00000000-0005-0000-0000-000036750000}"/>
    <cellStyle name="Normal 24 2 2 2 3 4" xfId="33174" xr:uid="{00000000-0005-0000-0000-000037750000}"/>
    <cellStyle name="Normal 24 2 2 2 3 4 2" xfId="33175" xr:uid="{00000000-0005-0000-0000-000038750000}"/>
    <cellStyle name="Normal 24 2 2 2 3 4 2 2" xfId="33176" xr:uid="{00000000-0005-0000-0000-000039750000}"/>
    <cellStyle name="Normal 24 2 2 2 3 4 3" xfId="33177" xr:uid="{00000000-0005-0000-0000-00003A750000}"/>
    <cellStyle name="Normal 24 2 2 2 3 4 4" xfId="33178" xr:uid="{00000000-0005-0000-0000-00003B750000}"/>
    <cellStyle name="Normal 24 2 2 2 3 4 5" xfId="33179" xr:uid="{00000000-0005-0000-0000-00003C750000}"/>
    <cellStyle name="Normal 24 2 2 2 3 5" xfId="33180" xr:uid="{00000000-0005-0000-0000-00003D750000}"/>
    <cellStyle name="Normal 24 2 2 2 3 5 2" xfId="33181" xr:uid="{00000000-0005-0000-0000-00003E750000}"/>
    <cellStyle name="Normal 24 2 2 2 3 6" xfId="33182" xr:uid="{00000000-0005-0000-0000-00003F750000}"/>
    <cellStyle name="Normal 24 2 2 2 3 7" xfId="33183" xr:uid="{00000000-0005-0000-0000-000040750000}"/>
    <cellStyle name="Normal 24 2 2 2 3 8" xfId="33184" xr:uid="{00000000-0005-0000-0000-000041750000}"/>
    <cellStyle name="Normal 24 2 2 2 4" xfId="33185" xr:uid="{00000000-0005-0000-0000-000042750000}"/>
    <cellStyle name="Normal 24 2 2 2 4 2" xfId="33186" xr:uid="{00000000-0005-0000-0000-000043750000}"/>
    <cellStyle name="Normal 24 2 2 2 4 2 2" xfId="33187" xr:uid="{00000000-0005-0000-0000-000044750000}"/>
    <cellStyle name="Normal 24 2 2 2 4 2 2 2" xfId="33188" xr:uid="{00000000-0005-0000-0000-000045750000}"/>
    <cellStyle name="Normal 24 2 2 2 4 2 3" xfId="33189" xr:uid="{00000000-0005-0000-0000-000046750000}"/>
    <cellStyle name="Normal 24 2 2 2 4 2 4" xfId="33190" xr:uid="{00000000-0005-0000-0000-000047750000}"/>
    <cellStyle name="Normal 24 2 2 2 4 2 5" xfId="33191" xr:uid="{00000000-0005-0000-0000-000048750000}"/>
    <cellStyle name="Normal 24 2 2 2 4 3" xfId="33192" xr:uid="{00000000-0005-0000-0000-000049750000}"/>
    <cellStyle name="Normal 24 2 2 2 4 3 2" xfId="33193" xr:uid="{00000000-0005-0000-0000-00004A750000}"/>
    <cellStyle name="Normal 24 2 2 2 4 4" xfId="33194" xr:uid="{00000000-0005-0000-0000-00004B750000}"/>
    <cellStyle name="Normal 24 2 2 2 4 5" xfId="33195" xr:uid="{00000000-0005-0000-0000-00004C750000}"/>
    <cellStyle name="Normal 24 2 2 2 4 6" xfId="33196" xr:uid="{00000000-0005-0000-0000-00004D750000}"/>
    <cellStyle name="Normal 24 2 2 2 5" xfId="33197" xr:uid="{00000000-0005-0000-0000-00004E750000}"/>
    <cellStyle name="Normal 24 2 2 2 5 2" xfId="33198" xr:uid="{00000000-0005-0000-0000-00004F750000}"/>
    <cellStyle name="Normal 24 2 2 2 5 2 2" xfId="33199" xr:uid="{00000000-0005-0000-0000-000050750000}"/>
    <cellStyle name="Normal 24 2 2 2 5 3" xfId="33200" xr:uid="{00000000-0005-0000-0000-000051750000}"/>
    <cellStyle name="Normal 24 2 2 2 5 4" xfId="33201" xr:uid="{00000000-0005-0000-0000-000052750000}"/>
    <cellStyle name="Normal 24 2 2 2 5 5" xfId="33202" xr:uid="{00000000-0005-0000-0000-000053750000}"/>
    <cellStyle name="Normal 24 2 2 2 6" xfId="33203" xr:uid="{00000000-0005-0000-0000-000054750000}"/>
    <cellStyle name="Normal 24 2 2 2 6 2" xfId="33204" xr:uid="{00000000-0005-0000-0000-000055750000}"/>
    <cellStyle name="Normal 24 2 2 2 6 2 2" xfId="33205" xr:uid="{00000000-0005-0000-0000-000056750000}"/>
    <cellStyle name="Normal 24 2 2 2 6 3" xfId="33206" xr:uid="{00000000-0005-0000-0000-000057750000}"/>
    <cellStyle name="Normal 24 2 2 2 6 4" xfId="33207" xr:uid="{00000000-0005-0000-0000-000058750000}"/>
    <cellStyle name="Normal 24 2 2 2 6 5" xfId="33208" xr:uid="{00000000-0005-0000-0000-000059750000}"/>
    <cellStyle name="Normal 24 2 2 2 7" xfId="33209" xr:uid="{00000000-0005-0000-0000-00005A750000}"/>
    <cellStyle name="Normal 24 2 2 2 7 2" xfId="33210" xr:uid="{00000000-0005-0000-0000-00005B750000}"/>
    <cellStyle name="Normal 24 2 2 2 7 2 2" xfId="33211" xr:uid="{00000000-0005-0000-0000-00005C750000}"/>
    <cellStyle name="Normal 24 2 2 2 7 3" xfId="33212" xr:uid="{00000000-0005-0000-0000-00005D750000}"/>
    <cellStyle name="Normal 24 2 2 2 7 4" xfId="33213" xr:uid="{00000000-0005-0000-0000-00005E750000}"/>
    <cellStyle name="Normal 24 2 2 2 7 5" xfId="33214" xr:uid="{00000000-0005-0000-0000-00005F750000}"/>
    <cellStyle name="Normal 24 2 2 2 8" xfId="33215" xr:uid="{00000000-0005-0000-0000-000060750000}"/>
    <cellStyle name="Normal 24 2 2 2 8 2" xfId="33216" xr:uid="{00000000-0005-0000-0000-000061750000}"/>
    <cellStyle name="Normal 24 2 2 2 9" xfId="33217" xr:uid="{00000000-0005-0000-0000-000062750000}"/>
    <cellStyle name="Normal 24 2 2 3" xfId="33218" xr:uid="{00000000-0005-0000-0000-000063750000}"/>
    <cellStyle name="Normal 24 2 2 3 2" xfId="33219" xr:uid="{00000000-0005-0000-0000-000064750000}"/>
    <cellStyle name="Normal 24 2 2 3 2 2" xfId="33220" xr:uid="{00000000-0005-0000-0000-000065750000}"/>
    <cellStyle name="Normal 24 2 2 3 2 2 2" xfId="33221" xr:uid="{00000000-0005-0000-0000-000066750000}"/>
    <cellStyle name="Normal 24 2 2 3 2 3" xfId="33222" xr:uid="{00000000-0005-0000-0000-000067750000}"/>
    <cellStyle name="Normal 24 2 2 3 2 4" xfId="33223" xr:uid="{00000000-0005-0000-0000-000068750000}"/>
    <cellStyle name="Normal 24 2 2 3 2 5" xfId="33224" xr:uid="{00000000-0005-0000-0000-000069750000}"/>
    <cellStyle name="Normal 24 2 2 3 3" xfId="33225" xr:uid="{00000000-0005-0000-0000-00006A750000}"/>
    <cellStyle name="Normal 24 2 2 3 3 2" xfId="33226" xr:uid="{00000000-0005-0000-0000-00006B750000}"/>
    <cellStyle name="Normal 24 2 2 3 3 2 2" xfId="33227" xr:uid="{00000000-0005-0000-0000-00006C750000}"/>
    <cellStyle name="Normal 24 2 2 3 3 3" xfId="33228" xr:uid="{00000000-0005-0000-0000-00006D750000}"/>
    <cellStyle name="Normal 24 2 2 3 3 4" xfId="33229" xr:uid="{00000000-0005-0000-0000-00006E750000}"/>
    <cellStyle name="Normal 24 2 2 3 3 5" xfId="33230" xr:uid="{00000000-0005-0000-0000-00006F750000}"/>
    <cellStyle name="Normal 24 2 2 3 4" xfId="33231" xr:uid="{00000000-0005-0000-0000-000070750000}"/>
    <cellStyle name="Normal 24 2 2 3 4 2" xfId="33232" xr:uid="{00000000-0005-0000-0000-000071750000}"/>
    <cellStyle name="Normal 24 2 2 3 4 2 2" xfId="33233" xr:uid="{00000000-0005-0000-0000-000072750000}"/>
    <cellStyle name="Normal 24 2 2 3 4 3" xfId="33234" xr:uid="{00000000-0005-0000-0000-000073750000}"/>
    <cellStyle name="Normal 24 2 2 3 4 4" xfId="33235" xr:uid="{00000000-0005-0000-0000-000074750000}"/>
    <cellStyle name="Normal 24 2 2 3 4 5" xfId="33236" xr:uid="{00000000-0005-0000-0000-000075750000}"/>
    <cellStyle name="Normal 24 2 2 3 5" xfId="33237" xr:uid="{00000000-0005-0000-0000-000076750000}"/>
    <cellStyle name="Normal 24 2 2 3 5 2" xfId="33238" xr:uid="{00000000-0005-0000-0000-000077750000}"/>
    <cellStyle name="Normal 24 2 2 3 6" xfId="33239" xr:uid="{00000000-0005-0000-0000-000078750000}"/>
    <cellStyle name="Normal 24 2 2 3 7" xfId="33240" xr:uid="{00000000-0005-0000-0000-000079750000}"/>
    <cellStyle name="Normal 24 2 2 3 8" xfId="33241" xr:uid="{00000000-0005-0000-0000-00007A750000}"/>
    <cellStyle name="Normal 24 2 2 3 9" xfId="33242" xr:uid="{00000000-0005-0000-0000-00007B750000}"/>
    <cellStyle name="Normal 24 2 2 4" xfId="33243" xr:uid="{00000000-0005-0000-0000-00007C750000}"/>
    <cellStyle name="Normal 24 2 2 4 2" xfId="33244" xr:uid="{00000000-0005-0000-0000-00007D750000}"/>
    <cellStyle name="Normal 24 2 2 4 2 2" xfId="33245" xr:uid="{00000000-0005-0000-0000-00007E750000}"/>
    <cellStyle name="Normal 24 2 2 4 2 2 2" xfId="33246" xr:uid="{00000000-0005-0000-0000-00007F750000}"/>
    <cellStyle name="Normal 24 2 2 4 2 3" xfId="33247" xr:uid="{00000000-0005-0000-0000-000080750000}"/>
    <cellStyle name="Normal 24 2 2 4 2 4" xfId="33248" xr:uid="{00000000-0005-0000-0000-000081750000}"/>
    <cellStyle name="Normal 24 2 2 4 2 5" xfId="33249" xr:uid="{00000000-0005-0000-0000-000082750000}"/>
    <cellStyle name="Normal 24 2 2 4 3" xfId="33250" xr:uid="{00000000-0005-0000-0000-000083750000}"/>
    <cellStyle name="Normal 24 2 2 4 3 2" xfId="33251" xr:uid="{00000000-0005-0000-0000-000084750000}"/>
    <cellStyle name="Normal 24 2 2 4 3 2 2" xfId="33252" xr:uid="{00000000-0005-0000-0000-000085750000}"/>
    <cellStyle name="Normal 24 2 2 4 3 3" xfId="33253" xr:uid="{00000000-0005-0000-0000-000086750000}"/>
    <cellStyle name="Normal 24 2 2 4 3 4" xfId="33254" xr:uid="{00000000-0005-0000-0000-000087750000}"/>
    <cellStyle name="Normal 24 2 2 4 3 5" xfId="33255" xr:uid="{00000000-0005-0000-0000-000088750000}"/>
    <cellStyle name="Normal 24 2 2 4 4" xfId="33256" xr:uid="{00000000-0005-0000-0000-000089750000}"/>
    <cellStyle name="Normal 24 2 2 4 4 2" xfId="33257" xr:uid="{00000000-0005-0000-0000-00008A750000}"/>
    <cellStyle name="Normal 24 2 2 4 4 2 2" xfId="33258" xr:uid="{00000000-0005-0000-0000-00008B750000}"/>
    <cellStyle name="Normal 24 2 2 4 4 3" xfId="33259" xr:uid="{00000000-0005-0000-0000-00008C750000}"/>
    <cellStyle name="Normal 24 2 2 4 4 4" xfId="33260" xr:uid="{00000000-0005-0000-0000-00008D750000}"/>
    <cellStyle name="Normal 24 2 2 4 4 5" xfId="33261" xr:uid="{00000000-0005-0000-0000-00008E750000}"/>
    <cellStyle name="Normal 24 2 2 4 5" xfId="33262" xr:uid="{00000000-0005-0000-0000-00008F750000}"/>
    <cellStyle name="Normal 24 2 2 4 5 2" xfId="33263" xr:uid="{00000000-0005-0000-0000-000090750000}"/>
    <cellStyle name="Normal 24 2 2 4 6" xfId="33264" xr:uid="{00000000-0005-0000-0000-000091750000}"/>
    <cellStyle name="Normal 24 2 2 4 7" xfId="33265" xr:uid="{00000000-0005-0000-0000-000092750000}"/>
    <cellStyle name="Normal 24 2 2 4 8" xfId="33266" xr:uid="{00000000-0005-0000-0000-000093750000}"/>
    <cellStyle name="Normal 24 2 2 5" xfId="33267" xr:uid="{00000000-0005-0000-0000-000094750000}"/>
    <cellStyle name="Normal 24 2 2 5 2" xfId="33268" xr:uid="{00000000-0005-0000-0000-000095750000}"/>
    <cellStyle name="Normal 24 2 2 5 2 2" xfId="33269" xr:uid="{00000000-0005-0000-0000-000096750000}"/>
    <cellStyle name="Normal 24 2 2 5 2 2 2" xfId="33270" xr:uid="{00000000-0005-0000-0000-000097750000}"/>
    <cellStyle name="Normal 24 2 2 5 2 3" xfId="33271" xr:uid="{00000000-0005-0000-0000-000098750000}"/>
    <cellStyle name="Normal 24 2 2 5 2 4" xfId="33272" xr:uid="{00000000-0005-0000-0000-000099750000}"/>
    <cellStyle name="Normal 24 2 2 5 2 5" xfId="33273" xr:uid="{00000000-0005-0000-0000-00009A750000}"/>
    <cellStyle name="Normal 24 2 2 5 3" xfId="33274" xr:uid="{00000000-0005-0000-0000-00009B750000}"/>
    <cellStyle name="Normal 24 2 2 5 3 2" xfId="33275" xr:uid="{00000000-0005-0000-0000-00009C750000}"/>
    <cellStyle name="Normal 24 2 2 5 4" xfId="33276" xr:uid="{00000000-0005-0000-0000-00009D750000}"/>
    <cellStyle name="Normal 24 2 2 5 5" xfId="33277" xr:uid="{00000000-0005-0000-0000-00009E750000}"/>
    <cellStyle name="Normal 24 2 2 5 6" xfId="33278" xr:uid="{00000000-0005-0000-0000-00009F750000}"/>
    <cellStyle name="Normal 24 2 2 6" xfId="33279" xr:uid="{00000000-0005-0000-0000-0000A0750000}"/>
    <cellStyle name="Normal 24 2 2 6 2" xfId="33280" xr:uid="{00000000-0005-0000-0000-0000A1750000}"/>
    <cellStyle name="Normal 24 2 2 6 2 2" xfId="33281" xr:uid="{00000000-0005-0000-0000-0000A2750000}"/>
    <cellStyle name="Normal 24 2 2 6 3" xfId="33282" xr:uid="{00000000-0005-0000-0000-0000A3750000}"/>
    <cellStyle name="Normal 24 2 2 6 4" xfId="33283" xr:uid="{00000000-0005-0000-0000-0000A4750000}"/>
    <cellStyle name="Normal 24 2 2 6 5" xfId="33284" xr:uid="{00000000-0005-0000-0000-0000A5750000}"/>
    <cellStyle name="Normal 24 2 2 7" xfId="33285" xr:uid="{00000000-0005-0000-0000-0000A6750000}"/>
    <cellStyle name="Normal 24 2 2 7 2" xfId="33286" xr:uid="{00000000-0005-0000-0000-0000A7750000}"/>
    <cellStyle name="Normal 24 2 2 7 2 2" xfId="33287" xr:uid="{00000000-0005-0000-0000-0000A8750000}"/>
    <cellStyle name="Normal 24 2 2 7 3" xfId="33288" xr:uid="{00000000-0005-0000-0000-0000A9750000}"/>
    <cellStyle name="Normal 24 2 2 7 4" xfId="33289" xr:uid="{00000000-0005-0000-0000-0000AA750000}"/>
    <cellStyle name="Normal 24 2 2 7 5" xfId="33290" xr:uid="{00000000-0005-0000-0000-0000AB750000}"/>
    <cellStyle name="Normal 24 2 2 8" xfId="33291" xr:uid="{00000000-0005-0000-0000-0000AC750000}"/>
    <cellStyle name="Normal 24 2 2 8 2" xfId="33292" xr:uid="{00000000-0005-0000-0000-0000AD750000}"/>
    <cellStyle name="Normal 24 2 2 8 2 2" xfId="33293" xr:uid="{00000000-0005-0000-0000-0000AE750000}"/>
    <cellStyle name="Normal 24 2 2 8 3" xfId="33294" xr:uid="{00000000-0005-0000-0000-0000AF750000}"/>
    <cellStyle name="Normal 24 2 2 8 4" xfId="33295" xr:uid="{00000000-0005-0000-0000-0000B0750000}"/>
    <cellStyle name="Normal 24 2 2 8 5" xfId="33296" xr:uid="{00000000-0005-0000-0000-0000B1750000}"/>
    <cellStyle name="Normal 24 2 2 9" xfId="33297" xr:uid="{00000000-0005-0000-0000-0000B2750000}"/>
    <cellStyle name="Normal 24 2 2 9 2" xfId="33298" xr:uid="{00000000-0005-0000-0000-0000B3750000}"/>
    <cellStyle name="Normal 24 2 2 9 3" xfId="33299" xr:uid="{00000000-0005-0000-0000-0000B4750000}"/>
    <cellStyle name="Normal 24 2 3" xfId="4125" xr:uid="{00000000-0005-0000-0000-0000B5750000}"/>
    <cellStyle name="Normal 24 2 3 10" xfId="33300" xr:uid="{00000000-0005-0000-0000-0000B6750000}"/>
    <cellStyle name="Normal 24 2 3 11" xfId="33301" xr:uid="{00000000-0005-0000-0000-0000B7750000}"/>
    <cellStyle name="Normal 24 2 3 12" xfId="33302" xr:uid="{00000000-0005-0000-0000-0000B8750000}"/>
    <cellStyle name="Normal 24 2 3 13" xfId="33303" xr:uid="{00000000-0005-0000-0000-0000B9750000}"/>
    <cellStyle name="Normal 24 2 3 14" xfId="33304" xr:uid="{00000000-0005-0000-0000-0000BA750000}"/>
    <cellStyle name="Normal 24 2 3 15" xfId="33305" xr:uid="{00000000-0005-0000-0000-0000BB750000}"/>
    <cellStyle name="Normal 24 2 3 2" xfId="4126" xr:uid="{00000000-0005-0000-0000-0000BC750000}"/>
    <cellStyle name="Normal 24 2 3 2 10" xfId="33306" xr:uid="{00000000-0005-0000-0000-0000BD750000}"/>
    <cellStyle name="Normal 24 2 3 2 11" xfId="33307" xr:uid="{00000000-0005-0000-0000-0000BE750000}"/>
    <cellStyle name="Normal 24 2 3 2 12" xfId="33308" xr:uid="{00000000-0005-0000-0000-0000BF750000}"/>
    <cellStyle name="Normal 24 2 3 2 13" xfId="33309" xr:uid="{00000000-0005-0000-0000-0000C0750000}"/>
    <cellStyle name="Normal 24 2 3 2 14" xfId="33310" xr:uid="{00000000-0005-0000-0000-0000C1750000}"/>
    <cellStyle name="Normal 24 2 3 2 2" xfId="33311" xr:uid="{00000000-0005-0000-0000-0000C2750000}"/>
    <cellStyle name="Normal 24 2 3 2 2 2" xfId="33312" xr:uid="{00000000-0005-0000-0000-0000C3750000}"/>
    <cellStyle name="Normal 24 2 3 2 2 2 2" xfId="33313" xr:uid="{00000000-0005-0000-0000-0000C4750000}"/>
    <cellStyle name="Normal 24 2 3 2 2 2 2 2" xfId="33314" xr:uid="{00000000-0005-0000-0000-0000C5750000}"/>
    <cellStyle name="Normal 24 2 3 2 2 2 3" xfId="33315" xr:uid="{00000000-0005-0000-0000-0000C6750000}"/>
    <cellStyle name="Normal 24 2 3 2 2 2 4" xfId="33316" xr:uid="{00000000-0005-0000-0000-0000C7750000}"/>
    <cellStyle name="Normal 24 2 3 2 2 2 5" xfId="33317" xr:uid="{00000000-0005-0000-0000-0000C8750000}"/>
    <cellStyle name="Normal 24 2 3 2 2 3" xfId="33318" xr:uid="{00000000-0005-0000-0000-0000C9750000}"/>
    <cellStyle name="Normal 24 2 3 2 2 3 2" xfId="33319" xr:uid="{00000000-0005-0000-0000-0000CA750000}"/>
    <cellStyle name="Normal 24 2 3 2 2 3 2 2" xfId="33320" xr:uid="{00000000-0005-0000-0000-0000CB750000}"/>
    <cellStyle name="Normal 24 2 3 2 2 3 3" xfId="33321" xr:uid="{00000000-0005-0000-0000-0000CC750000}"/>
    <cellStyle name="Normal 24 2 3 2 2 3 4" xfId="33322" xr:uid="{00000000-0005-0000-0000-0000CD750000}"/>
    <cellStyle name="Normal 24 2 3 2 2 3 5" xfId="33323" xr:uid="{00000000-0005-0000-0000-0000CE750000}"/>
    <cellStyle name="Normal 24 2 3 2 2 4" xfId="33324" xr:uid="{00000000-0005-0000-0000-0000CF750000}"/>
    <cellStyle name="Normal 24 2 3 2 2 4 2" xfId="33325" xr:uid="{00000000-0005-0000-0000-0000D0750000}"/>
    <cellStyle name="Normal 24 2 3 2 2 4 2 2" xfId="33326" xr:uid="{00000000-0005-0000-0000-0000D1750000}"/>
    <cellStyle name="Normal 24 2 3 2 2 4 3" xfId="33327" xr:uid="{00000000-0005-0000-0000-0000D2750000}"/>
    <cellStyle name="Normal 24 2 3 2 2 4 4" xfId="33328" xr:uid="{00000000-0005-0000-0000-0000D3750000}"/>
    <cellStyle name="Normal 24 2 3 2 2 4 5" xfId="33329" xr:uid="{00000000-0005-0000-0000-0000D4750000}"/>
    <cellStyle name="Normal 24 2 3 2 2 5" xfId="33330" xr:uid="{00000000-0005-0000-0000-0000D5750000}"/>
    <cellStyle name="Normal 24 2 3 2 2 5 2" xfId="33331" xr:uid="{00000000-0005-0000-0000-0000D6750000}"/>
    <cellStyle name="Normal 24 2 3 2 2 6" xfId="33332" xr:uid="{00000000-0005-0000-0000-0000D7750000}"/>
    <cellStyle name="Normal 24 2 3 2 2 7" xfId="33333" xr:uid="{00000000-0005-0000-0000-0000D8750000}"/>
    <cellStyle name="Normal 24 2 3 2 2 8" xfId="33334" xr:uid="{00000000-0005-0000-0000-0000D9750000}"/>
    <cellStyle name="Normal 24 2 3 2 3" xfId="33335" xr:uid="{00000000-0005-0000-0000-0000DA750000}"/>
    <cellStyle name="Normal 24 2 3 2 3 2" xfId="33336" xr:uid="{00000000-0005-0000-0000-0000DB750000}"/>
    <cellStyle name="Normal 24 2 3 2 3 2 2" xfId="33337" xr:uid="{00000000-0005-0000-0000-0000DC750000}"/>
    <cellStyle name="Normal 24 2 3 2 3 2 2 2" xfId="33338" xr:uid="{00000000-0005-0000-0000-0000DD750000}"/>
    <cellStyle name="Normal 24 2 3 2 3 2 3" xfId="33339" xr:uid="{00000000-0005-0000-0000-0000DE750000}"/>
    <cellStyle name="Normal 24 2 3 2 3 2 4" xfId="33340" xr:uid="{00000000-0005-0000-0000-0000DF750000}"/>
    <cellStyle name="Normal 24 2 3 2 3 2 5" xfId="33341" xr:uid="{00000000-0005-0000-0000-0000E0750000}"/>
    <cellStyle name="Normal 24 2 3 2 3 3" xfId="33342" xr:uid="{00000000-0005-0000-0000-0000E1750000}"/>
    <cellStyle name="Normal 24 2 3 2 3 3 2" xfId="33343" xr:uid="{00000000-0005-0000-0000-0000E2750000}"/>
    <cellStyle name="Normal 24 2 3 2 3 3 2 2" xfId="33344" xr:uid="{00000000-0005-0000-0000-0000E3750000}"/>
    <cellStyle name="Normal 24 2 3 2 3 3 3" xfId="33345" xr:uid="{00000000-0005-0000-0000-0000E4750000}"/>
    <cellStyle name="Normal 24 2 3 2 3 3 4" xfId="33346" xr:uid="{00000000-0005-0000-0000-0000E5750000}"/>
    <cellStyle name="Normal 24 2 3 2 3 3 5" xfId="33347" xr:uid="{00000000-0005-0000-0000-0000E6750000}"/>
    <cellStyle name="Normal 24 2 3 2 3 4" xfId="33348" xr:uid="{00000000-0005-0000-0000-0000E7750000}"/>
    <cellStyle name="Normal 24 2 3 2 3 4 2" xfId="33349" xr:uid="{00000000-0005-0000-0000-0000E8750000}"/>
    <cellStyle name="Normal 24 2 3 2 3 4 2 2" xfId="33350" xr:uid="{00000000-0005-0000-0000-0000E9750000}"/>
    <cellStyle name="Normal 24 2 3 2 3 4 3" xfId="33351" xr:uid="{00000000-0005-0000-0000-0000EA750000}"/>
    <cellStyle name="Normal 24 2 3 2 3 4 4" xfId="33352" xr:uid="{00000000-0005-0000-0000-0000EB750000}"/>
    <cellStyle name="Normal 24 2 3 2 3 4 5" xfId="33353" xr:uid="{00000000-0005-0000-0000-0000EC750000}"/>
    <cellStyle name="Normal 24 2 3 2 3 5" xfId="33354" xr:uid="{00000000-0005-0000-0000-0000ED750000}"/>
    <cellStyle name="Normal 24 2 3 2 3 5 2" xfId="33355" xr:uid="{00000000-0005-0000-0000-0000EE750000}"/>
    <cellStyle name="Normal 24 2 3 2 3 6" xfId="33356" xr:uid="{00000000-0005-0000-0000-0000EF750000}"/>
    <cellStyle name="Normal 24 2 3 2 3 7" xfId="33357" xr:uid="{00000000-0005-0000-0000-0000F0750000}"/>
    <cellStyle name="Normal 24 2 3 2 3 8" xfId="33358" xr:uid="{00000000-0005-0000-0000-0000F1750000}"/>
    <cellStyle name="Normal 24 2 3 2 4" xfId="33359" xr:uid="{00000000-0005-0000-0000-0000F2750000}"/>
    <cellStyle name="Normal 24 2 3 2 4 2" xfId="33360" xr:uid="{00000000-0005-0000-0000-0000F3750000}"/>
    <cellStyle name="Normal 24 2 3 2 4 2 2" xfId="33361" xr:uid="{00000000-0005-0000-0000-0000F4750000}"/>
    <cellStyle name="Normal 24 2 3 2 4 2 2 2" xfId="33362" xr:uid="{00000000-0005-0000-0000-0000F5750000}"/>
    <cellStyle name="Normal 24 2 3 2 4 2 3" xfId="33363" xr:uid="{00000000-0005-0000-0000-0000F6750000}"/>
    <cellStyle name="Normal 24 2 3 2 4 2 4" xfId="33364" xr:uid="{00000000-0005-0000-0000-0000F7750000}"/>
    <cellStyle name="Normal 24 2 3 2 4 2 5" xfId="33365" xr:uid="{00000000-0005-0000-0000-0000F8750000}"/>
    <cellStyle name="Normal 24 2 3 2 4 3" xfId="33366" xr:uid="{00000000-0005-0000-0000-0000F9750000}"/>
    <cellStyle name="Normal 24 2 3 2 4 3 2" xfId="33367" xr:uid="{00000000-0005-0000-0000-0000FA750000}"/>
    <cellStyle name="Normal 24 2 3 2 4 4" xfId="33368" xr:uid="{00000000-0005-0000-0000-0000FB750000}"/>
    <cellStyle name="Normal 24 2 3 2 4 5" xfId="33369" xr:uid="{00000000-0005-0000-0000-0000FC750000}"/>
    <cellStyle name="Normal 24 2 3 2 4 6" xfId="33370" xr:uid="{00000000-0005-0000-0000-0000FD750000}"/>
    <cellStyle name="Normal 24 2 3 2 5" xfId="33371" xr:uid="{00000000-0005-0000-0000-0000FE750000}"/>
    <cellStyle name="Normal 24 2 3 2 5 2" xfId="33372" xr:uid="{00000000-0005-0000-0000-0000FF750000}"/>
    <cellStyle name="Normal 24 2 3 2 5 2 2" xfId="33373" xr:uid="{00000000-0005-0000-0000-000000760000}"/>
    <cellStyle name="Normal 24 2 3 2 5 3" xfId="33374" xr:uid="{00000000-0005-0000-0000-000001760000}"/>
    <cellStyle name="Normal 24 2 3 2 5 4" xfId="33375" xr:uid="{00000000-0005-0000-0000-000002760000}"/>
    <cellStyle name="Normal 24 2 3 2 5 5" xfId="33376" xr:uid="{00000000-0005-0000-0000-000003760000}"/>
    <cellStyle name="Normal 24 2 3 2 6" xfId="33377" xr:uid="{00000000-0005-0000-0000-000004760000}"/>
    <cellStyle name="Normal 24 2 3 2 6 2" xfId="33378" xr:uid="{00000000-0005-0000-0000-000005760000}"/>
    <cellStyle name="Normal 24 2 3 2 6 2 2" xfId="33379" xr:uid="{00000000-0005-0000-0000-000006760000}"/>
    <cellStyle name="Normal 24 2 3 2 6 3" xfId="33380" xr:uid="{00000000-0005-0000-0000-000007760000}"/>
    <cellStyle name="Normal 24 2 3 2 6 4" xfId="33381" xr:uid="{00000000-0005-0000-0000-000008760000}"/>
    <cellStyle name="Normal 24 2 3 2 6 5" xfId="33382" xr:uid="{00000000-0005-0000-0000-000009760000}"/>
    <cellStyle name="Normal 24 2 3 2 7" xfId="33383" xr:uid="{00000000-0005-0000-0000-00000A760000}"/>
    <cellStyle name="Normal 24 2 3 2 7 2" xfId="33384" xr:uid="{00000000-0005-0000-0000-00000B760000}"/>
    <cellStyle name="Normal 24 2 3 2 7 2 2" xfId="33385" xr:uid="{00000000-0005-0000-0000-00000C760000}"/>
    <cellStyle name="Normal 24 2 3 2 7 3" xfId="33386" xr:uid="{00000000-0005-0000-0000-00000D760000}"/>
    <cellStyle name="Normal 24 2 3 2 7 4" xfId="33387" xr:uid="{00000000-0005-0000-0000-00000E760000}"/>
    <cellStyle name="Normal 24 2 3 2 7 5" xfId="33388" xr:uid="{00000000-0005-0000-0000-00000F760000}"/>
    <cellStyle name="Normal 24 2 3 2 8" xfId="33389" xr:uid="{00000000-0005-0000-0000-000010760000}"/>
    <cellStyle name="Normal 24 2 3 2 8 2" xfId="33390" xr:uid="{00000000-0005-0000-0000-000011760000}"/>
    <cellStyle name="Normal 24 2 3 2 9" xfId="33391" xr:uid="{00000000-0005-0000-0000-000012760000}"/>
    <cellStyle name="Normal 24 2 3 3" xfId="33392" xr:uid="{00000000-0005-0000-0000-000013760000}"/>
    <cellStyle name="Normal 24 2 3 3 2" xfId="33393" xr:uid="{00000000-0005-0000-0000-000014760000}"/>
    <cellStyle name="Normal 24 2 3 3 2 2" xfId="33394" xr:uid="{00000000-0005-0000-0000-000015760000}"/>
    <cellStyle name="Normal 24 2 3 3 2 2 2" xfId="33395" xr:uid="{00000000-0005-0000-0000-000016760000}"/>
    <cellStyle name="Normal 24 2 3 3 2 3" xfId="33396" xr:uid="{00000000-0005-0000-0000-000017760000}"/>
    <cellStyle name="Normal 24 2 3 3 2 4" xfId="33397" xr:uid="{00000000-0005-0000-0000-000018760000}"/>
    <cellStyle name="Normal 24 2 3 3 2 5" xfId="33398" xr:uid="{00000000-0005-0000-0000-000019760000}"/>
    <cellStyle name="Normal 24 2 3 3 3" xfId="33399" xr:uid="{00000000-0005-0000-0000-00001A760000}"/>
    <cellStyle name="Normal 24 2 3 3 3 2" xfId="33400" xr:uid="{00000000-0005-0000-0000-00001B760000}"/>
    <cellStyle name="Normal 24 2 3 3 3 2 2" xfId="33401" xr:uid="{00000000-0005-0000-0000-00001C760000}"/>
    <cellStyle name="Normal 24 2 3 3 3 3" xfId="33402" xr:uid="{00000000-0005-0000-0000-00001D760000}"/>
    <cellStyle name="Normal 24 2 3 3 3 4" xfId="33403" xr:uid="{00000000-0005-0000-0000-00001E760000}"/>
    <cellStyle name="Normal 24 2 3 3 3 5" xfId="33404" xr:uid="{00000000-0005-0000-0000-00001F760000}"/>
    <cellStyle name="Normal 24 2 3 3 4" xfId="33405" xr:uid="{00000000-0005-0000-0000-000020760000}"/>
    <cellStyle name="Normal 24 2 3 3 4 2" xfId="33406" xr:uid="{00000000-0005-0000-0000-000021760000}"/>
    <cellStyle name="Normal 24 2 3 3 4 2 2" xfId="33407" xr:uid="{00000000-0005-0000-0000-000022760000}"/>
    <cellStyle name="Normal 24 2 3 3 4 3" xfId="33408" xr:uid="{00000000-0005-0000-0000-000023760000}"/>
    <cellStyle name="Normal 24 2 3 3 4 4" xfId="33409" xr:uid="{00000000-0005-0000-0000-000024760000}"/>
    <cellStyle name="Normal 24 2 3 3 4 5" xfId="33410" xr:uid="{00000000-0005-0000-0000-000025760000}"/>
    <cellStyle name="Normal 24 2 3 3 5" xfId="33411" xr:uid="{00000000-0005-0000-0000-000026760000}"/>
    <cellStyle name="Normal 24 2 3 3 5 2" xfId="33412" xr:uid="{00000000-0005-0000-0000-000027760000}"/>
    <cellStyle name="Normal 24 2 3 3 6" xfId="33413" xr:uid="{00000000-0005-0000-0000-000028760000}"/>
    <cellStyle name="Normal 24 2 3 3 7" xfId="33414" xr:uid="{00000000-0005-0000-0000-000029760000}"/>
    <cellStyle name="Normal 24 2 3 3 8" xfId="33415" xr:uid="{00000000-0005-0000-0000-00002A760000}"/>
    <cellStyle name="Normal 24 2 3 4" xfId="33416" xr:uid="{00000000-0005-0000-0000-00002B760000}"/>
    <cellStyle name="Normal 24 2 3 4 2" xfId="33417" xr:uid="{00000000-0005-0000-0000-00002C760000}"/>
    <cellStyle name="Normal 24 2 3 4 2 2" xfId="33418" xr:uid="{00000000-0005-0000-0000-00002D760000}"/>
    <cellStyle name="Normal 24 2 3 4 2 2 2" xfId="33419" xr:uid="{00000000-0005-0000-0000-00002E760000}"/>
    <cellStyle name="Normal 24 2 3 4 2 3" xfId="33420" xr:uid="{00000000-0005-0000-0000-00002F760000}"/>
    <cellStyle name="Normal 24 2 3 4 2 4" xfId="33421" xr:uid="{00000000-0005-0000-0000-000030760000}"/>
    <cellStyle name="Normal 24 2 3 4 2 5" xfId="33422" xr:uid="{00000000-0005-0000-0000-000031760000}"/>
    <cellStyle name="Normal 24 2 3 4 3" xfId="33423" xr:uid="{00000000-0005-0000-0000-000032760000}"/>
    <cellStyle name="Normal 24 2 3 4 3 2" xfId="33424" xr:uid="{00000000-0005-0000-0000-000033760000}"/>
    <cellStyle name="Normal 24 2 3 4 3 2 2" xfId="33425" xr:uid="{00000000-0005-0000-0000-000034760000}"/>
    <cellStyle name="Normal 24 2 3 4 3 3" xfId="33426" xr:uid="{00000000-0005-0000-0000-000035760000}"/>
    <cellStyle name="Normal 24 2 3 4 3 4" xfId="33427" xr:uid="{00000000-0005-0000-0000-000036760000}"/>
    <cellStyle name="Normal 24 2 3 4 3 5" xfId="33428" xr:uid="{00000000-0005-0000-0000-000037760000}"/>
    <cellStyle name="Normal 24 2 3 4 4" xfId="33429" xr:uid="{00000000-0005-0000-0000-000038760000}"/>
    <cellStyle name="Normal 24 2 3 4 4 2" xfId="33430" xr:uid="{00000000-0005-0000-0000-000039760000}"/>
    <cellStyle name="Normal 24 2 3 4 4 2 2" xfId="33431" xr:uid="{00000000-0005-0000-0000-00003A760000}"/>
    <cellStyle name="Normal 24 2 3 4 4 3" xfId="33432" xr:uid="{00000000-0005-0000-0000-00003B760000}"/>
    <cellStyle name="Normal 24 2 3 4 4 4" xfId="33433" xr:uid="{00000000-0005-0000-0000-00003C760000}"/>
    <cellStyle name="Normal 24 2 3 4 4 5" xfId="33434" xr:uid="{00000000-0005-0000-0000-00003D760000}"/>
    <cellStyle name="Normal 24 2 3 4 5" xfId="33435" xr:uid="{00000000-0005-0000-0000-00003E760000}"/>
    <cellStyle name="Normal 24 2 3 4 5 2" xfId="33436" xr:uid="{00000000-0005-0000-0000-00003F760000}"/>
    <cellStyle name="Normal 24 2 3 4 6" xfId="33437" xr:uid="{00000000-0005-0000-0000-000040760000}"/>
    <cellStyle name="Normal 24 2 3 4 7" xfId="33438" xr:uid="{00000000-0005-0000-0000-000041760000}"/>
    <cellStyle name="Normal 24 2 3 4 8" xfId="33439" xr:uid="{00000000-0005-0000-0000-000042760000}"/>
    <cellStyle name="Normal 24 2 3 5" xfId="33440" xr:uid="{00000000-0005-0000-0000-000043760000}"/>
    <cellStyle name="Normal 24 2 3 5 2" xfId="33441" xr:uid="{00000000-0005-0000-0000-000044760000}"/>
    <cellStyle name="Normal 24 2 3 5 2 2" xfId="33442" xr:uid="{00000000-0005-0000-0000-000045760000}"/>
    <cellStyle name="Normal 24 2 3 5 2 2 2" xfId="33443" xr:uid="{00000000-0005-0000-0000-000046760000}"/>
    <cellStyle name="Normal 24 2 3 5 2 3" xfId="33444" xr:uid="{00000000-0005-0000-0000-000047760000}"/>
    <cellStyle name="Normal 24 2 3 5 2 4" xfId="33445" xr:uid="{00000000-0005-0000-0000-000048760000}"/>
    <cellStyle name="Normal 24 2 3 5 2 5" xfId="33446" xr:uid="{00000000-0005-0000-0000-000049760000}"/>
    <cellStyle name="Normal 24 2 3 5 3" xfId="33447" xr:uid="{00000000-0005-0000-0000-00004A760000}"/>
    <cellStyle name="Normal 24 2 3 5 3 2" xfId="33448" xr:uid="{00000000-0005-0000-0000-00004B760000}"/>
    <cellStyle name="Normal 24 2 3 5 4" xfId="33449" xr:uid="{00000000-0005-0000-0000-00004C760000}"/>
    <cellStyle name="Normal 24 2 3 5 5" xfId="33450" xr:uid="{00000000-0005-0000-0000-00004D760000}"/>
    <cellStyle name="Normal 24 2 3 5 6" xfId="33451" xr:uid="{00000000-0005-0000-0000-00004E760000}"/>
    <cellStyle name="Normal 24 2 3 6" xfId="33452" xr:uid="{00000000-0005-0000-0000-00004F760000}"/>
    <cellStyle name="Normal 24 2 3 6 2" xfId="33453" xr:uid="{00000000-0005-0000-0000-000050760000}"/>
    <cellStyle name="Normal 24 2 3 6 2 2" xfId="33454" xr:uid="{00000000-0005-0000-0000-000051760000}"/>
    <cellStyle name="Normal 24 2 3 6 3" xfId="33455" xr:uid="{00000000-0005-0000-0000-000052760000}"/>
    <cellStyle name="Normal 24 2 3 6 4" xfId="33456" xr:uid="{00000000-0005-0000-0000-000053760000}"/>
    <cellStyle name="Normal 24 2 3 6 5" xfId="33457" xr:uid="{00000000-0005-0000-0000-000054760000}"/>
    <cellStyle name="Normal 24 2 3 7" xfId="33458" xr:uid="{00000000-0005-0000-0000-000055760000}"/>
    <cellStyle name="Normal 24 2 3 7 2" xfId="33459" xr:uid="{00000000-0005-0000-0000-000056760000}"/>
    <cellStyle name="Normal 24 2 3 7 2 2" xfId="33460" xr:uid="{00000000-0005-0000-0000-000057760000}"/>
    <cellStyle name="Normal 24 2 3 7 3" xfId="33461" xr:uid="{00000000-0005-0000-0000-000058760000}"/>
    <cellStyle name="Normal 24 2 3 7 4" xfId="33462" xr:uid="{00000000-0005-0000-0000-000059760000}"/>
    <cellStyle name="Normal 24 2 3 7 5" xfId="33463" xr:uid="{00000000-0005-0000-0000-00005A760000}"/>
    <cellStyle name="Normal 24 2 3 8" xfId="33464" xr:uid="{00000000-0005-0000-0000-00005B760000}"/>
    <cellStyle name="Normal 24 2 3 8 2" xfId="33465" xr:uid="{00000000-0005-0000-0000-00005C760000}"/>
    <cellStyle name="Normal 24 2 3 8 2 2" xfId="33466" xr:uid="{00000000-0005-0000-0000-00005D760000}"/>
    <cellStyle name="Normal 24 2 3 8 3" xfId="33467" xr:uid="{00000000-0005-0000-0000-00005E760000}"/>
    <cellStyle name="Normal 24 2 3 8 4" xfId="33468" xr:uid="{00000000-0005-0000-0000-00005F760000}"/>
    <cellStyle name="Normal 24 2 3 8 5" xfId="33469" xr:uid="{00000000-0005-0000-0000-000060760000}"/>
    <cellStyle name="Normal 24 2 3 9" xfId="33470" xr:uid="{00000000-0005-0000-0000-000061760000}"/>
    <cellStyle name="Normal 24 2 3 9 2" xfId="33471" xr:uid="{00000000-0005-0000-0000-000062760000}"/>
    <cellStyle name="Normal 24 2 4" xfId="4127" xr:uid="{00000000-0005-0000-0000-000063760000}"/>
    <cellStyle name="Normal 24 2 4 10" xfId="33472" xr:uid="{00000000-0005-0000-0000-000064760000}"/>
    <cellStyle name="Normal 24 2 4 11" xfId="33473" xr:uid="{00000000-0005-0000-0000-000065760000}"/>
    <cellStyle name="Normal 24 2 4 12" xfId="33474" xr:uid="{00000000-0005-0000-0000-000066760000}"/>
    <cellStyle name="Normal 24 2 4 13" xfId="33475" xr:uid="{00000000-0005-0000-0000-000067760000}"/>
    <cellStyle name="Normal 24 2 4 14" xfId="33476" xr:uid="{00000000-0005-0000-0000-000068760000}"/>
    <cellStyle name="Normal 24 2 4 2" xfId="33477" xr:uid="{00000000-0005-0000-0000-000069760000}"/>
    <cellStyle name="Normal 24 2 4 2 2" xfId="33478" xr:uid="{00000000-0005-0000-0000-00006A760000}"/>
    <cellStyle name="Normal 24 2 4 2 2 2" xfId="33479" xr:uid="{00000000-0005-0000-0000-00006B760000}"/>
    <cellStyle name="Normal 24 2 4 2 2 2 2" xfId="33480" xr:uid="{00000000-0005-0000-0000-00006C760000}"/>
    <cellStyle name="Normal 24 2 4 2 2 3" xfId="33481" xr:uid="{00000000-0005-0000-0000-00006D760000}"/>
    <cellStyle name="Normal 24 2 4 2 2 4" xfId="33482" xr:uid="{00000000-0005-0000-0000-00006E760000}"/>
    <cellStyle name="Normal 24 2 4 2 2 5" xfId="33483" xr:uid="{00000000-0005-0000-0000-00006F760000}"/>
    <cellStyle name="Normal 24 2 4 2 3" xfId="33484" xr:uid="{00000000-0005-0000-0000-000070760000}"/>
    <cellStyle name="Normal 24 2 4 2 3 2" xfId="33485" xr:uid="{00000000-0005-0000-0000-000071760000}"/>
    <cellStyle name="Normal 24 2 4 2 3 2 2" xfId="33486" xr:uid="{00000000-0005-0000-0000-000072760000}"/>
    <cellStyle name="Normal 24 2 4 2 3 3" xfId="33487" xr:uid="{00000000-0005-0000-0000-000073760000}"/>
    <cellStyle name="Normal 24 2 4 2 3 4" xfId="33488" xr:uid="{00000000-0005-0000-0000-000074760000}"/>
    <cellStyle name="Normal 24 2 4 2 3 5" xfId="33489" xr:uid="{00000000-0005-0000-0000-000075760000}"/>
    <cellStyle name="Normal 24 2 4 2 4" xfId="33490" xr:uid="{00000000-0005-0000-0000-000076760000}"/>
    <cellStyle name="Normal 24 2 4 2 4 2" xfId="33491" xr:uid="{00000000-0005-0000-0000-000077760000}"/>
    <cellStyle name="Normal 24 2 4 2 4 2 2" xfId="33492" xr:uid="{00000000-0005-0000-0000-000078760000}"/>
    <cellStyle name="Normal 24 2 4 2 4 3" xfId="33493" xr:uid="{00000000-0005-0000-0000-000079760000}"/>
    <cellStyle name="Normal 24 2 4 2 4 4" xfId="33494" xr:uid="{00000000-0005-0000-0000-00007A760000}"/>
    <cellStyle name="Normal 24 2 4 2 4 5" xfId="33495" xr:uid="{00000000-0005-0000-0000-00007B760000}"/>
    <cellStyle name="Normal 24 2 4 2 5" xfId="33496" xr:uid="{00000000-0005-0000-0000-00007C760000}"/>
    <cellStyle name="Normal 24 2 4 2 5 2" xfId="33497" xr:uid="{00000000-0005-0000-0000-00007D760000}"/>
    <cellStyle name="Normal 24 2 4 2 6" xfId="33498" xr:uid="{00000000-0005-0000-0000-00007E760000}"/>
    <cellStyle name="Normal 24 2 4 2 7" xfId="33499" xr:uid="{00000000-0005-0000-0000-00007F760000}"/>
    <cellStyle name="Normal 24 2 4 2 8" xfId="33500" xr:uid="{00000000-0005-0000-0000-000080760000}"/>
    <cellStyle name="Normal 24 2 4 3" xfId="33501" xr:uid="{00000000-0005-0000-0000-000081760000}"/>
    <cellStyle name="Normal 24 2 4 3 2" xfId="33502" xr:uid="{00000000-0005-0000-0000-000082760000}"/>
    <cellStyle name="Normal 24 2 4 3 2 2" xfId="33503" xr:uid="{00000000-0005-0000-0000-000083760000}"/>
    <cellStyle name="Normal 24 2 4 3 2 2 2" xfId="33504" xr:uid="{00000000-0005-0000-0000-000084760000}"/>
    <cellStyle name="Normal 24 2 4 3 2 3" xfId="33505" xr:uid="{00000000-0005-0000-0000-000085760000}"/>
    <cellStyle name="Normal 24 2 4 3 2 4" xfId="33506" xr:uid="{00000000-0005-0000-0000-000086760000}"/>
    <cellStyle name="Normal 24 2 4 3 2 5" xfId="33507" xr:uid="{00000000-0005-0000-0000-000087760000}"/>
    <cellStyle name="Normal 24 2 4 3 3" xfId="33508" xr:uid="{00000000-0005-0000-0000-000088760000}"/>
    <cellStyle name="Normal 24 2 4 3 3 2" xfId="33509" xr:uid="{00000000-0005-0000-0000-000089760000}"/>
    <cellStyle name="Normal 24 2 4 3 3 2 2" xfId="33510" xr:uid="{00000000-0005-0000-0000-00008A760000}"/>
    <cellStyle name="Normal 24 2 4 3 3 3" xfId="33511" xr:uid="{00000000-0005-0000-0000-00008B760000}"/>
    <cellStyle name="Normal 24 2 4 3 3 4" xfId="33512" xr:uid="{00000000-0005-0000-0000-00008C760000}"/>
    <cellStyle name="Normal 24 2 4 3 3 5" xfId="33513" xr:uid="{00000000-0005-0000-0000-00008D760000}"/>
    <cellStyle name="Normal 24 2 4 3 4" xfId="33514" xr:uid="{00000000-0005-0000-0000-00008E760000}"/>
    <cellStyle name="Normal 24 2 4 3 4 2" xfId="33515" xr:uid="{00000000-0005-0000-0000-00008F760000}"/>
    <cellStyle name="Normal 24 2 4 3 4 2 2" xfId="33516" xr:uid="{00000000-0005-0000-0000-000090760000}"/>
    <cellStyle name="Normal 24 2 4 3 4 3" xfId="33517" xr:uid="{00000000-0005-0000-0000-000091760000}"/>
    <cellStyle name="Normal 24 2 4 3 4 4" xfId="33518" xr:uid="{00000000-0005-0000-0000-000092760000}"/>
    <cellStyle name="Normal 24 2 4 3 4 5" xfId="33519" xr:uid="{00000000-0005-0000-0000-000093760000}"/>
    <cellStyle name="Normal 24 2 4 3 5" xfId="33520" xr:uid="{00000000-0005-0000-0000-000094760000}"/>
    <cellStyle name="Normal 24 2 4 3 5 2" xfId="33521" xr:uid="{00000000-0005-0000-0000-000095760000}"/>
    <cellStyle name="Normal 24 2 4 3 6" xfId="33522" xr:uid="{00000000-0005-0000-0000-000096760000}"/>
    <cellStyle name="Normal 24 2 4 3 7" xfId="33523" xr:uid="{00000000-0005-0000-0000-000097760000}"/>
    <cellStyle name="Normal 24 2 4 3 8" xfId="33524" xr:uid="{00000000-0005-0000-0000-000098760000}"/>
    <cellStyle name="Normal 24 2 4 4" xfId="33525" xr:uid="{00000000-0005-0000-0000-000099760000}"/>
    <cellStyle name="Normal 24 2 4 4 2" xfId="33526" xr:uid="{00000000-0005-0000-0000-00009A760000}"/>
    <cellStyle name="Normal 24 2 4 4 2 2" xfId="33527" xr:uid="{00000000-0005-0000-0000-00009B760000}"/>
    <cellStyle name="Normal 24 2 4 4 2 2 2" xfId="33528" xr:uid="{00000000-0005-0000-0000-00009C760000}"/>
    <cellStyle name="Normal 24 2 4 4 2 3" xfId="33529" xr:uid="{00000000-0005-0000-0000-00009D760000}"/>
    <cellStyle name="Normal 24 2 4 4 2 4" xfId="33530" xr:uid="{00000000-0005-0000-0000-00009E760000}"/>
    <cellStyle name="Normal 24 2 4 4 2 5" xfId="33531" xr:uid="{00000000-0005-0000-0000-00009F760000}"/>
    <cellStyle name="Normal 24 2 4 4 3" xfId="33532" xr:uid="{00000000-0005-0000-0000-0000A0760000}"/>
    <cellStyle name="Normal 24 2 4 4 3 2" xfId="33533" xr:uid="{00000000-0005-0000-0000-0000A1760000}"/>
    <cellStyle name="Normal 24 2 4 4 4" xfId="33534" xr:uid="{00000000-0005-0000-0000-0000A2760000}"/>
    <cellStyle name="Normal 24 2 4 4 5" xfId="33535" xr:uid="{00000000-0005-0000-0000-0000A3760000}"/>
    <cellStyle name="Normal 24 2 4 4 6" xfId="33536" xr:uid="{00000000-0005-0000-0000-0000A4760000}"/>
    <cellStyle name="Normal 24 2 4 5" xfId="33537" xr:uid="{00000000-0005-0000-0000-0000A5760000}"/>
    <cellStyle name="Normal 24 2 4 5 2" xfId="33538" xr:uid="{00000000-0005-0000-0000-0000A6760000}"/>
    <cellStyle name="Normal 24 2 4 5 2 2" xfId="33539" xr:uid="{00000000-0005-0000-0000-0000A7760000}"/>
    <cellStyle name="Normal 24 2 4 5 3" xfId="33540" xr:uid="{00000000-0005-0000-0000-0000A8760000}"/>
    <cellStyle name="Normal 24 2 4 5 4" xfId="33541" xr:uid="{00000000-0005-0000-0000-0000A9760000}"/>
    <cellStyle name="Normal 24 2 4 5 5" xfId="33542" xr:uid="{00000000-0005-0000-0000-0000AA760000}"/>
    <cellStyle name="Normal 24 2 4 6" xfId="33543" xr:uid="{00000000-0005-0000-0000-0000AB760000}"/>
    <cellStyle name="Normal 24 2 4 6 2" xfId="33544" xr:uid="{00000000-0005-0000-0000-0000AC760000}"/>
    <cellStyle name="Normal 24 2 4 6 2 2" xfId="33545" xr:uid="{00000000-0005-0000-0000-0000AD760000}"/>
    <cellStyle name="Normal 24 2 4 6 3" xfId="33546" xr:uid="{00000000-0005-0000-0000-0000AE760000}"/>
    <cellStyle name="Normal 24 2 4 6 4" xfId="33547" xr:uid="{00000000-0005-0000-0000-0000AF760000}"/>
    <cellStyle name="Normal 24 2 4 6 5" xfId="33548" xr:uid="{00000000-0005-0000-0000-0000B0760000}"/>
    <cellStyle name="Normal 24 2 4 7" xfId="33549" xr:uid="{00000000-0005-0000-0000-0000B1760000}"/>
    <cellStyle name="Normal 24 2 4 7 2" xfId="33550" xr:uid="{00000000-0005-0000-0000-0000B2760000}"/>
    <cellStyle name="Normal 24 2 4 7 2 2" xfId="33551" xr:uid="{00000000-0005-0000-0000-0000B3760000}"/>
    <cellStyle name="Normal 24 2 4 7 3" xfId="33552" xr:uid="{00000000-0005-0000-0000-0000B4760000}"/>
    <cellStyle name="Normal 24 2 4 7 4" xfId="33553" xr:uid="{00000000-0005-0000-0000-0000B5760000}"/>
    <cellStyle name="Normal 24 2 4 7 5" xfId="33554" xr:uid="{00000000-0005-0000-0000-0000B6760000}"/>
    <cellStyle name="Normal 24 2 4 8" xfId="33555" xr:uid="{00000000-0005-0000-0000-0000B7760000}"/>
    <cellStyle name="Normal 24 2 4 8 2" xfId="33556" xr:uid="{00000000-0005-0000-0000-0000B8760000}"/>
    <cellStyle name="Normal 24 2 4 9" xfId="33557" xr:uid="{00000000-0005-0000-0000-0000B9760000}"/>
    <cellStyle name="Normal 24 2 5" xfId="4128" xr:uid="{00000000-0005-0000-0000-0000BA760000}"/>
    <cellStyle name="Normal 24 2 5 2" xfId="33558" xr:uid="{00000000-0005-0000-0000-0000BB760000}"/>
    <cellStyle name="Normal 24 2 5 2 2" xfId="33559" xr:uid="{00000000-0005-0000-0000-0000BC760000}"/>
    <cellStyle name="Normal 24 2 5 2 2 2" xfId="33560" xr:uid="{00000000-0005-0000-0000-0000BD760000}"/>
    <cellStyle name="Normal 24 2 5 2 2 3" xfId="33561" xr:uid="{00000000-0005-0000-0000-0000BE760000}"/>
    <cellStyle name="Normal 24 2 5 2 3" xfId="33562" xr:uid="{00000000-0005-0000-0000-0000BF760000}"/>
    <cellStyle name="Normal 24 2 5 2 4" xfId="33563" xr:uid="{00000000-0005-0000-0000-0000C0760000}"/>
    <cellStyle name="Normal 24 2 5 2 5" xfId="33564" xr:uid="{00000000-0005-0000-0000-0000C1760000}"/>
    <cellStyle name="Normal 24 2 5 3" xfId="33565" xr:uid="{00000000-0005-0000-0000-0000C2760000}"/>
    <cellStyle name="Normal 24 2 5 3 2" xfId="33566" xr:uid="{00000000-0005-0000-0000-0000C3760000}"/>
    <cellStyle name="Normal 24 2 5 3 2 2" xfId="33567" xr:uid="{00000000-0005-0000-0000-0000C4760000}"/>
    <cellStyle name="Normal 24 2 5 3 3" xfId="33568" xr:uid="{00000000-0005-0000-0000-0000C5760000}"/>
    <cellStyle name="Normal 24 2 5 3 4" xfId="33569" xr:uid="{00000000-0005-0000-0000-0000C6760000}"/>
    <cellStyle name="Normal 24 2 5 3 5" xfId="33570" xr:uid="{00000000-0005-0000-0000-0000C7760000}"/>
    <cellStyle name="Normal 24 2 5 4" xfId="33571" xr:uid="{00000000-0005-0000-0000-0000C8760000}"/>
    <cellStyle name="Normal 24 2 5 4 2" xfId="33572" xr:uid="{00000000-0005-0000-0000-0000C9760000}"/>
    <cellStyle name="Normal 24 2 5 4 2 2" xfId="33573" xr:uid="{00000000-0005-0000-0000-0000CA760000}"/>
    <cellStyle name="Normal 24 2 5 4 3" xfId="33574" xr:uid="{00000000-0005-0000-0000-0000CB760000}"/>
    <cellStyle name="Normal 24 2 5 4 4" xfId="33575" xr:uid="{00000000-0005-0000-0000-0000CC760000}"/>
    <cellStyle name="Normal 24 2 5 4 5" xfId="33576" xr:uid="{00000000-0005-0000-0000-0000CD760000}"/>
    <cellStyle name="Normal 24 2 5 5" xfId="33577" xr:uid="{00000000-0005-0000-0000-0000CE760000}"/>
    <cellStyle name="Normal 24 2 5 5 2" xfId="33578" xr:uid="{00000000-0005-0000-0000-0000CF760000}"/>
    <cellStyle name="Normal 24 2 5 5 2 2" xfId="33579" xr:uid="{00000000-0005-0000-0000-0000D0760000}"/>
    <cellStyle name="Normal 24 2 5 5 3" xfId="33580" xr:uid="{00000000-0005-0000-0000-0000D1760000}"/>
    <cellStyle name="Normal 24 2 5 5 4" xfId="33581" xr:uid="{00000000-0005-0000-0000-0000D2760000}"/>
    <cellStyle name="Normal 24 2 5 5 5" xfId="33582" xr:uid="{00000000-0005-0000-0000-0000D3760000}"/>
    <cellStyle name="Normal 24 2 5 6" xfId="33583" xr:uid="{00000000-0005-0000-0000-0000D4760000}"/>
    <cellStyle name="Normal 24 2 5 7" xfId="33584" xr:uid="{00000000-0005-0000-0000-0000D5760000}"/>
    <cellStyle name="Normal 24 2 6" xfId="33585" xr:uid="{00000000-0005-0000-0000-0000D6760000}"/>
    <cellStyle name="Normal 24 2 6 2" xfId="33586" xr:uid="{00000000-0005-0000-0000-0000D7760000}"/>
    <cellStyle name="Normal 24 2 6 2 2" xfId="33587" xr:uid="{00000000-0005-0000-0000-0000D8760000}"/>
    <cellStyle name="Normal 24 2 6 2 2 2" xfId="33588" xr:uid="{00000000-0005-0000-0000-0000D9760000}"/>
    <cellStyle name="Normal 24 2 6 2 3" xfId="33589" xr:uid="{00000000-0005-0000-0000-0000DA760000}"/>
    <cellStyle name="Normal 24 2 6 2 4" xfId="33590" xr:uid="{00000000-0005-0000-0000-0000DB760000}"/>
    <cellStyle name="Normal 24 2 6 2 5" xfId="33591" xr:uid="{00000000-0005-0000-0000-0000DC760000}"/>
    <cellStyle name="Normal 24 2 6 3" xfId="33592" xr:uid="{00000000-0005-0000-0000-0000DD760000}"/>
    <cellStyle name="Normal 24 2 6 3 2" xfId="33593" xr:uid="{00000000-0005-0000-0000-0000DE760000}"/>
    <cellStyle name="Normal 24 2 6 3 2 2" xfId="33594" xr:uid="{00000000-0005-0000-0000-0000DF760000}"/>
    <cellStyle name="Normal 24 2 6 3 3" xfId="33595" xr:uid="{00000000-0005-0000-0000-0000E0760000}"/>
    <cellStyle name="Normal 24 2 6 3 4" xfId="33596" xr:uid="{00000000-0005-0000-0000-0000E1760000}"/>
    <cellStyle name="Normal 24 2 6 3 5" xfId="33597" xr:uid="{00000000-0005-0000-0000-0000E2760000}"/>
    <cellStyle name="Normal 24 2 6 4" xfId="33598" xr:uid="{00000000-0005-0000-0000-0000E3760000}"/>
    <cellStyle name="Normal 24 2 6 4 2" xfId="33599" xr:uid="{00000000-0005-0000-0000-0000E4760000}"/>
    <cellStyle name="Normal 24 2 6 4 2 2" xfId="33600" xr:uid="{00000000-0005-0000-0000-0000E5760000}"/>
    <cellStyle name="Normal 24 2 6 4 3" xfId="33601" xr:uid="{00000000-0005-0000-0000-0000E6760000}"/>
    <cellStyle name="Normal 24 2 6 4 4" xfId="33602" xr:uid="{00000000-0005-0000-0000-0000E7760000}"/>
    <cellStyle name="Normal 24 2 6 4 5" xfId="33603" xr:uid="{00000000-0005-0000-0000-0000E8760000}"/>
    <cellStyle name="Normal 24 2 6 5" xfId="33604" xr:uid="{00000000-0005-0000-0000-0000E9760000}"/>
    <cellStyle name="Normal 24 2 6 5 2" xfId="33605" xr:uid="{00000000-0005-0000-0000-0000EA760000}"/>
    <cellStyle name="Normal 24 2 6 5 3" xfId="33606" xr:uid="{00000000-0005-0000-0000-0000EB760000}"/>
    <cellStyle name="Normal 24 2 6 6" xfId="33607" xr:uid="{00000000-0005-0000-0000-0000EC760000}"/>
    <cellStyle name="Normal 24 2 6 6 2" xfId="33608" xr:uid="{00000000-0005-0000-0000-0000ED760000}"/>
    <cellStyle name="Normal 24 2 6 7" xfId="33609" xr:uid="{00000000-0005-0000-0000-0000EE760000}"/>
    <cellStyle name="Normal 24 2 6 8" xfId="33610" xr:uid="{00000000-0005-0000-0000-0000EF760000}"/>
    <cellStyle name="Normal 24 2 7" xfId="33611" xr:uid="{00000000-0005-0000-0000-0000F0760000}"/>
    <cellStyle name="Normal 24 2 7 2" xfId="33612" xr:uid="{00000000-0005-0000-0000-0000F1760000}"/>
    <cellStyle name="Normal 24 2 7 2 2" xfId="33613" xr:uid="{00000000-0005-0000-0000-0000F2760000}"/>
    <cellStyle name="Normal 24 2 7 2 2 2" xfId="33614" xr:uid="{00000000-0005-0000-0000-0000F3760000}"/>
    <cellStyle name="Normal 24 2 7 2 3" xfId="33615" xr:uid="{00000000-0005-0000-0000-0000F4760000}"/>
    <cellStyle name="Normal 24 2 7 2 4" xfId="33616" xr:uid="{00000000-0005-0000-0000-0000F5760000}"/>
    <cellStyle name="Normal 24 2 7 2 5" xfId="33617" xr:uid="{00000000-0005-0000-0000-0000F6760000}"/>
    <cellStyle name="Normal 24 2 7 3" xfId="33618" xr:uid="{00000000-0005-0000-0000-0000F7760000}"/>
    <cellStyle name="Normal 24 2 7 3 2" xfId="33619" xr:uid="{00000000-0005-0000-0000-0000F8760000}"/>
    <cellStyle name="Normal 24 2 7 4" xfId="33620" xr:uid="{00000000-0005-0000-0000-0000F9760000}"/>
    <cellStyle name="Normal 24 2 7 5" xfId="33621" xr:uid="{00000000-0005-0000-0000-0000FA760000}"/>
    <cellStyle name="Normal 24 2 7 6" xfId="33622" xr:uid="{00000000-0005-0000-0000-0000FB760000}"/>
    <cellStyle name="Normal 24 2 8" xfId="33623" xr:uid="{00000000-0005-0000-0000-0000FC760000}"/>
    <cellStyle name="Normal 24 2 8 2" xfId="33624" xr:uid="{00000000-0005-0000-0000-0000FD760000}"/>
    <cellStyle name="Normal 24 2 8 2 2" xfId="33625" xr:uid="{00000000-0005-0000-0000-0000FE760000}"/>
    <cellStyle name="Normal 24 2 8 3" xfId="33626" xr:uid="{00000000-0005-0000-0000-0000FF760000}"/>
    <cellStyle name="Normal 24 2 8 4" xfId="33627" xr:uid="{00000000-0005-0000-0000-000000770000}"/>
    <cellStyle name="Normal 24 2 8 5" xfId="33628" xr:uid="{00000000-0005-0000-0000-000001770000}"/>
    <cellStyle name="Normal 24 2 9" xfId="33629" xr:uid="{00000000-0005-0000-0000-000002770000}"/>
    <cellStyle name="Normal 24 2 9 2" xfId="33630" xr:uid="{00000000-0005-0000-0000-000003770000}"/>
    <cellStyle name="Normal 24 2 9 2 2" xfId="33631" xr:uid="{00000000-0005-0000-0000-000004770000}"/>
    <cellStyle name="Normal 24 2 9 3" xfId="33632" xr:uid="{00000000-0005-0000-0000-000005770000}"/>
    <cellStyle name="Normal 24 2 9 4" xfId="33633" xr:uid="{00000000-0005-0000-0000-000006770000}"/>
    <cellStyle name="Normal 24 2 9 5" xfId="33634" xr:uid="{00000000-0005-0000-0000-000007770000}"/>
    <cellStyle name="Normal 24 3" xfId="4129" xr:uid="{00000000-0005-0000-0000-000008770000}"/>
    <cellStyle name="Normal 24 3 10" xfId="33635" xr:uid="{00000000-0005-0000-0000-000009770000}"/>
    <cellStyle name="Normal 24 3 10 2" xfId="33636" xr:uid="{00000000-0005-0000-0000-00000A770000}"/>
    <cellStyle name="Normal 24 3 10 2 2" xfId="33637" xr:uid="{00000000-0005-0000-0000-00000B770000}"/>
    <cellStyle name="Normal 24 3 10 3" xfId="33638" xr:uid="{00000000-0005-0000-0000-00000C770000}"/>
    <cellStyle name="Normal 24 3 10 4" xfId="33639" xr:uid="{00000000-0005-0000-0000-00000D770000}"/>
    <cellStyle name="Normal 24 3 10 5" xfId="33640" xr:uid="{00000000-0005-0000-0000-00000E770000}"/>
    <cellStyle name="Normal 24 3 11" xfId="33641" xr:uid="{00000000-0005-0000-0000-00000F770000}"/>
    <cellStyle name="Normal 24 3 11 2" xfId="33642" xr:uid="{00000000-0005-0000-0000-000010770000}"/>
    <cellStyle name="Normal 24 3 11 3" xfId="33643" xr:uid="{00000000-0005-0000-0000-000011770000}"/>
    <cellStyle name="Normal 24 3 11 4" xfId="33644" xr:uid="{00000000-0005-0000-0000-000012770000}"/>
    <cellStyle name="Normal 24 3 12" xfId="33645" xr:uid="{00000000-0005-0000-0000-000013770000}"/>
    <cellStyle name="Normal 24 3 13" xfId="33646" xr:uid="{00000000-0005-0000-0000-000014770000}"/>
    <cellStyle name="Normal 24 3 14" xfId="33647" xr:uid="{00000000-0005-0000-0000-000015770000}"/>
    <cellStyle name="Normal 24 3 2" xfId="4130" xr:uid="{00000000-0005-0000-0000-000016770000}"/>
    <cellStyle name="Normal 24 3 2 10" xfId="33648" xr:uid="{00000000-0005-0000-0000-000017770000}"/>
    <cellStyle name="Normal 24 3 2 11" xfId="33649" xr:uid="{00000000-0005-0000-0000-000018770000}"/>
    <cellStyle name="Normal 24 3 2 12" xfId="33650" xr:uid="{00000000-0005-0000-0000-000019770000}"/>
    <cellStyle name="Normal 24 3 2 13" xfId="33651" xr:uid="{00000000-0005-0000-0000-00001A770000}"/>
    <cellStyle name="Normal 24 3 2 14" xfId="33652" xr:uid="{00000000-0005-0000-0000-00001B770000}"/>
    <cellStyle name="Normal 24 3 2 15" xfId="33653" xr:uid="{00000000-0005-0000-0000-00001C770000}"/>
    <cellStyle name="Normal 24 3 2 2" xfId="4131" xr:uid="{00000000-0005-0000-0000-00001D770000}"/>
    <cellStyle name="Normal 24 3 2 2 10" xfId="33654" xr:uid="{00000000-0005-0000-0000-00001E770000}"/>
    <cellStyle name="Normal 24 3 2 2 11" xfId="33655" xr:uid="{00000000-0005-0000-0000-00001F770000}"/>
    <cellStyle name="Normal 24 3 2 2 12" xfId="33656" xr:uid="{00000000-0005-0000-0000-000020770000}"/>
    <cellStyle name="Normal 24 3 2 2 13" xfId="33657" xr:uid="{00000000-0005-0000-0000-000021770000}"/>
    <cellStyle name="Normal 24 3 2 2 14" xfId="33658" xr:uid="{00000000-0005-0000-0000-000022770000}"/>
    <cellStyle name="Normal 24 3 2 2 2" xfId="33659" xr:uid="{00000000-0005-0000-0000-000023770000}"/>
    <cellStyle name="Normal 24 3 2 2 2 2" xfId="33660" xr:uid="{00000000-0005-0000-0000-000024770000}"/>
    <cellStyle name="Normal 24 3 2 2 2 2 2" xfId="33661" xr:uid="{00000000-0005-0000-0000-000025770000}"/>
    <cellStyle name="Normal 24 3 2 2 2 2 2 2" xfId="33662" xr:uid="{00000000-0005-0000-0000-000026770000}"/>
    <cellStyle name="Normal 24 3 2 2 2 2 3" xfId="33663" xr:uid="{00000000-0005-0000-0000-000027770000}"/>
    <cellStyle name="Normal 24 3 2 2 2 2 4" xfId="33664" xr:uid="{00000000-0005-0000-0000-000028770000}"/>
    <cellStyle name="Normal 24 3 2 2 2 2 5" xfId="33665" xr:uid="{00000000-0005-0000-0000-000029770000}"/>
    <cellStyle name="Normal 24 3 2 2 2 3" xfId="33666" xr:uid="{00000000-0005-0000-0000-00002A770000}"/>
    <cellStyle name="Normal 24 3 2 2 2 3 2" xfId="33667" xr:uid="{00000000-0005-0000-0000-00002B770000}"/>
    <cellStyle name="Normal 24 3 2 2 2 3 2 2" xfId="33668" xr:uid="{00000000-0005-0000-0000-00002C770000}"/>
    <cellStyle name="Normal 24 3 2 2 2 3 3" xfId="33669" xr:uid="{00000000-0005-0000-0000-00002D770000}"/>
    <cellStyle name="Normal 24 3 2 2 2 3 4" xfId="33670" xr:uid="{00000000-0005-0000-0000-00002E770000}"/>
    <cellStyle name="Normal 24 3 2 2 2 3 5" xfId="33671" xr:uid="{00000000-0005-0000-0000-00002F770000}"/>
    <cellStyle name="Normal 24 3 2 2 2 4" xfId="33672" xr:uid="{00000000-0005-0000-0000-000030770000}"/>
    <cellStyle name="Normal 24 3 2 2 2 4 2" xfId="33673" xr:uid="{00000000-0005-0000-0000-000031770000}"/>
    <cellStyle name="Normal 24 3 2 2 2 4 2 2" xfId="33674" xr:uid="{00000000-0005-0000-0000-000032770000}"/>
    <cellStyle name="Normal 24 3 2 2 2 4 3" xfId="33675" xr:uid="{00000000-0005-0000-0000-000033770000}"/>
    <cellStyle name="Normal 24 3 2 2 2 4 4" xfId="33676" xr:uid="{00000000-0005-0000-0000-000034770000}"/>
    <cellStyle name="Normal 24 3 2 2 2 4 5" xfId="33677" xr:uid="{00000000-0005-0000-0000-000035770000}"/>
    <cellStyle name="Normal 24 3 2 2 2 5" xfId="33678" xr:uid="{00000000-0005-0000-0000-000036770000}"/>
    <cellStyle name="Normal 24 3 2 2 2 5 2" xfId="33679" xr:uid="{00000000-0005-0000-0000-000037770000}"/>
    <cellStyle name="Normal 24 3 2 2 2 6" xfId="33680" xr:uid="{00000000-0005-0000-0000-000038770000}"/>
    <cellStyle name="Normal 24 3 2 2 2 7" xfId="33681" xr:uid="{00000000-0005-0000-0000-000039770000}"/>
    <cellStyle name="Normal 24 3 2 2 2 8" xfId="33682" xr:uid="{00000000-0005-0000-0000-00003A770000}"/>
    <cellStyle name="Normal 24 3 2 2 3" xfId="33683" xr:uid="{00000000-0005-0000-0000-00003B770000}"/>
    <cellStyle name="Normal 24 3 2 2 3 2" xfId="33684" xr:uid="{00000000-0005-0000-0000-00003C770000}"/>
    <cellStyle name="Normal 24 3 2 2 3 2 2" xfId="33685" xr:uid="{00000000-0005-0000-0000-00003D770000}"/>
    <cellStyle name="Normal 24 3 2 2 3 2 2 2" xfId="33686" xr:uid="{00000000-0005-0000-0000-00003E770000}"/>
    <cellStyle name="Normal 24 3 2 2 3 2 3" xfId="33687" xr:uid="{00000000-0005-0000-0000-00003F770000}"/>
    <cellStyle name="Normal 24 3 2 2 3 2 4" xfId="33688" xr:uid="{00000000-0005-0000-0000-000040770000}"/>
    <cellStyle name="Normal 24 3 2 2 3 2 5" xfId="33689" xr:uid="{00000000-0005-0000-0000-000041770000}"/>
    <cellStyle name="Normal 24 3 2 2 3 3" xfId="33690" xr:uid="{00000000-0005-0000-0000-000042770000}"/>
    <cellStyle name="Normal 24 3 2 2 3 3 2" xfId="33691" xr:uid="{00000000-0005-0000-0000-000043770000}"/>
    <cellStyle name="Normal 24 3 2 2 3 3 2 2" xfId="33692" xr:uid="{00000000-0005-0000-0000-000044770000}"/>
    <cellStyle name="Normal 24 3 2 2 3 3 3" xfId="33693" xr:uid="{00000000-0005-0000-0000-000045770000}"/>
    <cellStyle name="Normal 24 3 2 2 3 3 4" xfId="33694" xr:uid="{00000000-0005-0000-0000-000046770000}"/>
    <cellStyle name="Normal 24 3 2 2 3 3 5" xfId="33695" xr:uid="{00000000-0005-0000-0000-000047770000}"/>
    <cellStyle name="Normal 24 3 2 2 3 4" xfId="33696" xr:uid="{00000000-0005-0000-0000-000048770000}"/>
    <cellStyle name="Normal 24 3 2 2 3 4 2" xfId="33697" xr:uid="{00000000-0005-0000-0000-000049770000}"/>
    <cellStyle name="Normal 24 3 2 2 3 4 2 2" xfId="33698" xr:uid="{00000000-0005-0000-0000-00004A770000}"/>
    <cellStyle name="Normal 24 3 2 2 3 4 3" xfId="33699" xr:uid="{00000000-0005-0000-0000-00004B770000}"/>
    <cellStyle name="Normal 24 3 2 2 3 4 4" xfId="33700" xr:uid="{00000000-0005-0000-0000-00004C770000}"/>
    <cellStyle name="Normal 24 3 2 2 3 4 5" xfId="33701" xr:uid="{00000000-0005-0000-0000-00004D770000}"/>
    <cellStyle name="Normal 24 3 2 2 3 5" xfId="33702" xr:uid="{00000000-0005-0000-0000-00004E770000}"/>
    <cellStyle name="Normal 24 3 2 2 3 5 2" xfId="33703" xr:uid="{00000000-0005-0000-0000-00004F770000}"/>
    <cellStyle name="Normal 24 3 2 2 3 6" xfId="33704" xr:uid="{00000000-0005-0000-0000-000050770000}"/>
    <cellStyle name="Normal 24 3 2 2 3 7" xfId="33705" xr:uid="{00000000-0005-0000-0000-000051770000}"/>
    <cellStyle name="Normal 24 3 2 2 3 8" xfId="33706" xr:uid="{00000000-0005-0000-0000-000052770000}"/>
    <cellStyle name="Normal 24 3 2 2 4" xfId="33707" xr:uid="{00000000-0005-0000-0000-000053770000}"/>
    <cellStyle name="Normal 24 3 2 2 4 2" xfId="33708" xr:uid="{00000000-0005-0000-0000-000054770000}"/>
    <cellStyle name="Normal 24 3 2 2 4 2 2" xfId="33709" xr:uid="{00000000-0005-0000-0000-000055770000}"/>
    <cellStyle name="Normal 24 3 2 2 4 2 2 2" xfId="33710" xr:uid="{00000000-0005-0000-0000-000056770000}"/>
    <cellStyle name="Normal 24 3 2 2 4 2 3" xfId="33711" xr:uid="{00000000-0005-0000-0000-000057770000}"/>
    <cellStyle name="Normal 24 3 2 2 4 2 4" xfId="33712" xr:uid="{00000000-0005-0000-0000-000058770000}"/>
    <cellStyle name="Normal 24 3 2 2 4 2 5" xfId="33713" xr:uid="{00000000-0005-0000-0000-000059770000}"/>
    <cellStyle name="Normal 24 3 2 2 4 3" xfId="33714" xr:uid="{00000000-0005-0000-0000-00005A770000}"/>
    <cellStyle name="Normal 24 3 2 2 4 3 2" xfId="33715" xr:uid="{00000000-0005-0000-0000-00005B770000}"/>
    <cellStyle name="Normal 24 3 2 2 4 4" xfId="33716" xr:uid="{00000000-0005-0000-0000-00005C770000}"/>
    <cellStyle name="Normal 24 3 2 2 4 5" xfId="33717" xr:uid="{00000000-0005-0000-0000-00005D770000}"/>
    <cellStyle name="Normal 24 3 2 2 4 6" xfId="33718" xr:uid="{00000000-0005-0000-0000-00005E770000}"/>
    <cellStyle name="Normal 24 3 2 2 5" xfId="33719" xr:uid="{00000000-0005-0000-0000-00005F770000}"/>
    <cellStyle name="Normal 24 3 2 2 5 2" xfId="33720" xr:uid="{00000000-0005-0000-0000-000060770000}"/>
    <cellStyle name="Normal 24 3 2 2 5 2 2" xfId="33721" xr:uid="{00000000-0005-0000-0000-000061770000}"/>
    <cellStyle name="Normal 24 3 2 2 5 3" xfId="33722" xr:uid="{00000000-0005-0000-0000-000062770000}"/>
    <cellStyle name="Normal 24 3 2 2 5 4" xfId="33723" xr:uid="{00000000-0005-0000-0000-000063770000}"/>
    <cellStyle name="Normal 24 3 2 2 5 5" xfId="33724" xr:uid="{00000000-0005-0000-0000-000064770000}"/>
    <cellStyle name="Normal 24 3 2 2 6" xfId="33725" xr:uid="{00000000-0005-0000-0000-000065770000}"/>
    <cellStyle name="Normal 24 3 2 2 6 2" xfId="33726" xr:uid="{00000000-0005-0000-0000-000066770000}"/>
    <cellStyle name="Normal 24 3 2 2 6 2 2" xfId="33727" xr:uid="{00000000-0005-0000-0000-000067770000}"/>
    <cellStyle name="Normal 24 3 2 2 6 3" xfId="33728" xr:uid="{00000000-0005-0000-0000-000068770000}"/>
    <cellStyle name="Normal 24 3 2 2 6 4" xfId="33729" xr:uid="{00000000-0005-0000-0000-000069770000}"/>
    <cellStyle name="Normal 24 3 2 2 6 5" xfId="33730" xr:uid="{00000000-0005-0000-0000-00006A770000}"/>
    <cellStyle name="Normal 24 3 2 2 7" xfId="33731" xr:uid="{00000000-0005-0000-0000-00006B770000}"/>
    <cellStyle name="Normal 24 3 2 2 7 2" xfId="33732" xr:uid="{00000000-0005-0000-0000-00006C770000}"/>
    <cellStyle name="Normal 24 3 2 2 7 2 2" xfId="33733" xr:uid="{00000000-0005-0000-0000-00006D770000}"/>
    <cellStyle name="Normal 24 3 2 2 7 3" xfId="33734" xr:uid="{00000000-0005-0000-0000-00006E770000}"/>
    <cellStyle name="Normal 24 3 2 2 7 4" xfId="33735" xr:uid="{00000000-0005-0000-0000-00006F770000}"/>
    <cellStyle name="Normal 24 3 2 2 7 5" xfId="33736" xr:uid="{00000000-0005-0000-0000-000070770000}"/>
    <cellStyle name="Normal 24 3 2 2 8" xfId="33737" xr:uid="{00000000-0005-0000-0000-000071770000}"/>
    <cellStyle name="Normal 24 3 2 2 8 2" xfId="33738" xr:uid="{00000000-0005-0000-0000-000072770000}"/>
    <cellStyle name="Normal 24 3 2 2 9" xfId="33739" xr:uid="{00000000-0005-0000-0000-000073770000}"/>
    <cellStyle name="Normal 24 3 2 3" xfId="33740" xr:uid="{00000000-0005-0000-0000-000074770000}"/>
    <cellStyle name="Normal 24 3 2 3 2" xfId="33741" xr:uid="{00000000-0005-0000-0000-000075770000}"/>
    <cellStyle name="Normal 24 3 2 3 2 2" xfId="33742" xr:uid="{00000000-0005-0000-0000-000076770000}"/>
    <cellStyle name="Normal 24 3 2 3 2 2 2" xfId="33743" xr:uid="{00000000-0005-0000-0000-000077770000}"/>
    <cellStyle name="Normal 24 3 2 3 2 3" xfId="33744" xr:uid="{00000000-0005-0000-0000-000078770000}"/>
    <cellStyle name="Normal 24 3 2 3 2 4" xfId="33745" xr:uid="{00000000-0005-0000-0000-000079770000}"/>
    <cellStyle name="Normal 24 3 2 3 2 5" xfId="33746" xr:uid="{00000000-0005-0000-0000-00007A770000}"/>
    <cellStyle name="Normal 24 3 2 3 3" xfId="33747" xr:uid="{00000000-0005-0000-0000-00007B770000}"/>
    <cellStyle name="Normal 24 3 2 3 3 2" xfId="33748" xr:uid="{00000000-0005-0000-0000-00007C770000}"/>
    <cellStyle name="Normal 24 3 2 3 3 2 2" xfId="33749" xr:uid="{00000000-0005-0000-0000-00007D770000}"/>
    <cellStyle name="Normal 24 3 2 3 3 3" xfId="33750" xr:uid="{00000000-0005-0000-0000-00007E770000}"/>
    <cellStyle name="Normal 24 3 2 3 3 4" xfId="33751" xr:uid="{00000000-0005-0000-0000-00007F770000}"/>
    <cellStyle name="Normal 24 3 2 3 3 5" xfId="33752" xr:uid="{00000000-0005-0000-0000-000080770000}"/>
    <cellStyle name="Normal 24 3 2 3 4" xfId="33753" xr:uid="{00000000-0005-0000-0000-000081770000}"/>
    <cellStyle name="Normal 24 3 2 3 4 2" xfId="33754" xr:uid="{00000000-0005-0000-0000-000082770000}"/>
    <cellStyle name="Normal 24 3 2 3 4 2 2" xfId="33755" xr:uid="{00000000-0005-0000-0000-000083770000}"/>
    <cellStyle name="Normal 24 3 2 3 4 3" xfId="33756" xr:uid="{00000000-0005-0000-0000-000084770000}"/>
    <cellStyle name="Normal 24 3 2 3 4 4" xfId="33757" xr:uid="{00000000-0005-0000-0000-000085770000}"/>
    <cellStyle name="Normal 24 3 2 3 4 5" xfId="33758" xr:uid="{00000000-0005-0000-0000-000086770000}"/>
    <cellStyle name="Normal 24 3 2 3 5" xfId="33759" xr:uid="{00000000-0005-0000-0000-000087770000}"/>
    <cellStyle name="Normal 24 3 2 3 5 2" xfId="33760" xr:uid="{00000000-0005-0000-0000-000088770000}"/>
    <cellStyle name="Normal 24 3 2 3 6" xfId="33761" xr:uid="{00000000-0005-0000-0000-000089770000}"/>
    <cellStyle name="Normal 24 3 2 3 7" xfId="33762" xr:uid="{00000000-0005-0000-0000-00008A770000}"/>
    <cellStyle name="Normal 24 3 2 3 8" xfId="33763" xr:uid="{00000000-0005-0000-0000-00008B770000}"/>
    <cellStyle name="Normal 24 3 2 3 9" xfId="33764" xr:uid="{00000000-0005-0000-0000-00008C770000}"/>
    <cellStyle name="Normal 24 3 2 4" xfId="33765" xr:uid="{00000000-0005-0000-0000-00008D770000}"/>
    <cellStyle name="Normal 24 3 2 4 2" xfId="33766" xr:uid="{00000000-0005-0000-0000-00008E770000}"/>
    <cellStyle name="Normal 24 3 2 4 2 2" xfId="33767" xr:uid="{00000000-0005-0000-0000-00008F770000}"/>
    <cellStyle name="Normal 24 3 2 4 2 2 2" xfId="33768" xr:uid="{00000000-0005-0000-0000-000090770000}"/>
    <cellStyle name="Normal 24 3 2 4 2 3" xfId="33769" xr:uid="{00000000-0005-0000-0000-000091770000}"/>
    <cellStyle name="Normal 24 3 2 4 2 4" xfId="33770" xr:uid="{00000000-0005-0000-0000-000092770000}"/>
    <cellStyle name="Normal 24 3 2 4 2 5" xfId="33771" xr:uid="{00000000-0005-0000-0000-000093770000}"/>
    <cellStyle name="Normal 24 3 2 4 3" xfId="33772" xr:uid="{00000000-0005-0000-0000-000094770000}"/>
    <cellStyle name="Normal 24 3 2 4 3 2" xfId="33773" xr:uid="{00000000-0005-0000-0000-000095770000}"/>
    <cellStyle name="Normal 24 3 2 4 3 2 2" xfId="33774" xr:uid="{00000000-0005-0000-0000-000096770000}"/>
    <cellStyle name="Normal 24 3 2 4 3 3" xfId="33775" xr:uid="{00000000-0005-0000-0000-000097770000}"/>
    <cellStyle name="Normal 24 3 2 4 3 4" xfId="33776" xr:uid="{00000000-0005-0000-0000-000098770000}"/>
    <cellStyle name="Normal 24 3 2 4 3 5" xfId="33777" xr:uid="{00000000-0005-0000-0000-000099770000}"/>
    <cellStyle name="Normal 24 3 2 4 4" xfId="33778" xr:uid="{00000000-0005-0000-0000-00009A770000}"/>
    <cellStyle name="Normal 24 3 2 4 4 2" xfId="33779" xr:uid="{00000000-0005-0000-0000-00009B770000}"/>
    <cellStyle name="Normal 24 3 2 4 4 2 2" xfId="33780" xr:uid="{00000000-0005-0000-0000-00009C770000}"/>
    <cellStyle name="Normal 24 3 2 4 4 3" xfId="33781" xr:uid="{00000000-0005-0000-0000-00009D770000}"/>
    <cellStyle name="Normal 24 3 2 4 4 4" xfId="33782" xr:uid="{00000000-0005-0000-0000-00009E770000}"/>
    <cellStyle name="Normal 24 3 2 4 4 5" xfId="33783" xr:uid="{00000000-0005-0000-0000-00009F770000}"/>
    <cellStyle name="Normal 24 3 2 4 5" xfId="33784" xr:uid="{00000000-0005-0000-0000-0000A0770000}"/>
    <cellStyle name="Normal 24 3 2 4 5 2" xfId="33785" xr:uid="{00000000-0005-0000-0000-0000A1770000}"/>
    <cellStyle name="Normal 24 3 2 4 6" xfId="33786" xr:uid="{00000000-0005-0000-0000-0000A2770000}"/>
    <cellStyle name="Normal 24 3 2 4 7" xfId="33787" xr:uid="{00000000-0005-0000-0000-0000A3770000}"/>
    <cellStyle name="Normal 24 3 2 4 8" xfId="33788" xr:uid="{00000000-0005-0000-0000-0000A4770000}"/>
    <cellStyle name="Normal 24 3 2 5" xfId="33789" xr:uid="{00000000-0005-0000-0000-0000A5770000}"/>
    <cellStyle name="Normal 24 3 2 5 2" xfId="33790" xr:uid="{00000000-0005-0000-0000-0000A6770000}"/>
    <cellStyle name="Normal 24 3 2 5 2 2" xfId="33791" xr:uid="{00000000-0005-0000-0000-0000A7770000}"/>
    <cellStyle name="Normal 24 3 2 5 2 2 2" xfId="33792" xr:uid="{00000000-0005-0000-0000-0000A8770000}"/>
    <cellStyle name="Normal 24 3 2 5 2 3" xfId="33793" xr:uid="{00000000-0005-0000-0000-0000A9770000}"/>
    <cellStyle name="Normal 24 3 2 5 2 4" xfId="33794" xr:uid="{00000000-0005-0000-0000-0000AA770000}"/>
    <cellStyle name="Normal 24 3 2 5 2 5" xfId="33795" xr:uid="{00000000-0005-0000-0000-0000AB770000}"/>
    <cellStyle name="Normal 24 3 2 5 3" xfId="33796" xr:uid="{00000000-0005-0000-0000-0000AC770000}"/>
    <cellStyle name="Normal 24 3 2 5 3 2" xfId="33797" xr:uid="{00000000-0005-0000-0000-0000AD770000}"/>
    <cellStyle name="Normal 24 3 2 5 4" xfId="33798" xr:uid="{00000000-0005-0000-0000-0000AE770000}"/>
    <cellStyle name="Normal 24 3 2 5 5" xfId="33799" xr:uid="{00000000-0005-0000-0000-0000AF770000}"/>
    <cellStyle name="Normal 24 3 2 5 6" xfId="33800" xr:uid="{00000000-0005-0000-0000-0000B0770000}"/>
    <cellStyle name="Normal 24 3 2 6" xfId="33801" xr:uid="{00000000-0005-0000-0000-0000B1770000}"/>
    <cellStyle name="Normal 24 3 2 6 2" xfId="33802" xr:uid="{00000000-0005-0000-0000-0000B2770000}"/>
    <cellStyle name="Normal 24 3 2 6 2 2" xfId="33803" xr:uid="{00000000-0005-0000-0000-0000B3770000}"/>
    <cellStyle name="Normal 24 3 2 6 3" xfId="33804" xr:uid="{00000000-0005-0000-0000-0000B4770000}"/>
    <cellStyle name="Normal 24 3 2 6 4" xfId="33805" xr:uid="{00000000-0005-0000-0000-0000B5770000}"/>
    <cellStyle name="Normal 24 3 2 6 5" xfId="33806" xr:uid="{00000000-0005-0000-0000-0000B6770000}"/>
    <cellStyle name="Normal 24 3 2 7" xfId="33807" xr:uid="{00000000-0005-0000-0000-0000B7770000}"/>
    <cellStyle name="Normal 24 3 2 7 2" xfId="33808" xr:uid="{00000000-0005-0000-0000-0000B8770000}"/>
    <cellStyle name="Normal 24 3 2 7 2 2" xfId="33809" xr:uid="{00000000-0005-0000-0000-0000B9770000}"/>
    <cellStyle name="Normal 24 3 2 7 3" xfId="33810" xr:uid="{00000000-0005-0000-0000-0000BA770000}"/>
    <cellStyle name="Normal 24 3 2 7 4" xfId="33811" xr:uid="{00000000-0005-0000-0000-0000BB770000}"/>
    <cellStyle name="Normal 24 3 2 7 5" xfId="33812" xr:uid="{00000000-0005-0000-0000-0000BC770000}"/>
    <cellStyle name="Normal 24 3 2 8" xfId="33813" xr:uid="{00000000-0005-0000-0000-0000BD770000}"/>
    <cellStyle name="Normal 24 3 2 8 2" xfId="33814" xr:uid="{00000000-0005-0000-0000-0000BE770000}"/>
    <cellStyle name="Normal 24 3 2 8 2 2" xfId="33815" xr:uid="{00000000-0005-0000-0000-0000BF770000}"/>
    <cellStyle name="Normal 24 3 2 8 3" xfId="33816" xr:uid="{00000000-0005-0000-0000-0000C0770000}"/>
    <cellStyle name="Normal 24 3 2 8 4" xfId="33817" xr:uid="{00000000-0005-0000-0000-0000C1770000}"/>
    <cellStyle name="Normal 24 3 2 8 5" xfId="33818" xr:uid="{00000000-0005-0000-0000-0000C2770000}"/>
    <cellStyle name="Normal 24 3 2 9" xfId="33819" xr:uid="{00000000-0005-0000-0000-0000C3770000}"/>
    <cellStyle name="Normal 24 3 2 9 2" xfId="33820" xr:uid="{00000000-0005-0000-0000-0000C4770000}"/>
    <cellStyle name="Normal 24 3 3" xfId="4132" xr:uid="{00000000-0005-0000-0000-0000C5770000}"/>
    <cellStyle name="Normal 24 3 3 10" xfId="33821" xr:uid="{00000000-0005-0000-0000-0000C6770000}"/>
    <cellStyle name="Normal 24 3 3 11" xfId="33822" xr:uid="{00000000-0005-0000-0000-0000C7770000}"/>
    <cellStyle name="Normal 24 3 3 12" xfId="33823" xr:uid="{00000000-0005-0000-0000-0000C8770000}"/>
    <cellStyle name="Normal 24 3 3 13" xfId="33824" xr:uid="{00000000-0005-0000-0000-0000C9770000}"/>
    <cellStyle name="Normal 24 3 3 14" xfId="33825" xr:uid="{00000000-0005-0000-0000-0000CA770000}"/>
    <cellStyle name="Normal 24 3 3 15" xfId="33826" xr:uid="{00000000-0005-0000-0000-0000CB770000}"/>
    <cellStyle name="Normal 24 3 3 2" xfId="4133" xr:uid="{00000000-0005-0000-0000-0000CC770000}"/>
    <cellStyle name="Normal 24 3 3 2 10" xfId="33827" xr:uid="{00000000-0005-0000-0000-0000CD770000}"/>
    <cellStyle name="Normal 24 3 3 2 11" xfId="33828" xr:uid="{00000000-0005-0000-0000-0000CE770000}"/>
    <cellStyle name="Normal 24 3 3 2 12" xfId="33829" xr:uid="{00000000-0005-0000-0000-0000CF770000}"/>
    <cellStyle name="Normal 24 3 3 2 13" xfId="33830" xr:uid="{00000000-0005-0000-0000-0000D0770000}"/>
    <cellStyle name="Normal 24 3 3 2 14" xfId="33831" xr:uid="{00000000-0005-0000-0000-0000D1770000}"/>
    <cellStyle name="Normal 24 3 3 2 2" xfId="33832" xr:uid="{00000000-0005-0000-0000-0000D2770000}"/>
    <cellStyle name="Normal 24 3 3 2 2 2" xfId="33833" xr:uid="{00000000-0005-0000-0000-0000D3770000}"/>
    <cellStyle name="Normal 24 3 3 2 2 2 2" xfId="33834" xr:uid="{00000000-0005-0000-0000-0000D4770000}"/>
    <cellStyle name="Normal 24 3 3 2 2 2 2 2" xfId="33835" xr:uid="{00000000-0005-0000-0000-0000D5770000}"/>
    <cellStyle name="Normal 24 3 3 2 2 2 3" xfId="33836" xr:uid="{00000000-0005-0000-0000-0000D6770000}"/>
    <cellStyle name="Normal 24 3 3 2 2 2 4" xfId="33837" xr:uid="{00000000-0005-0000-0000-0000D7770000}"/>
    <cellStyle name="Normal 24 3 3 2 2 2 5" xfId="33838" xr:uid="{00000000-0005-0000-0000-0000D8770000}"/>
    <cellStyle name="Normal 24 3 3 2 2 3" xfId="33839" xr:uid="{00000000-0005-0000-0000-0000D9770000}"/>
    <cellStyle name="Normal 24 3 3 2 2 3 2" xfId="33840" xr:uid="{00000000-0005-0000-0000-0000DA770000}"/>
    <cellStyle name="Normal 24 3 3 2 2 3 2 2" xfId="33841" xr:uid="{00000000-0005-0000-0000-0000DB770000}"/>
    <cellStyle name="Normal 24 3 3 2 2 3 3" xfId="33842" xr:uid="{00000000-0005-0000-0000-0000DC770000}"/>
    <cellStyle name="Normal 24 3 3 2 2 3 4" xfId="33843" xr:uid="{00000000-0005-0000-0000-0000DD770000}"/>
    <cellStyle name="Normal 24 3 3 2 2 3 5" xfId="33844" xr:uid="{00000000-0005-0000-0000-0000DE770000}"/>
    <cellStyle name="Normal 24 3 3 2 2 4" xfId="33845" xr:uid="{00000000-0005-0000-0000-0000DF770000}"/>
    <cellStyle name="Normal 24 3 3 2 2 4 2" xfId="33846" xr:uid="{00000000-0005-0000-0000-0000E0770000}"/>
    <cellStyle name="Normal 24 3 3 2 2 4 2 2" xfId="33847" xr:uid="{00000000-0005-0000-0000-0000E1770000}"/>
    <cellStyle name="Normal 24 3 3 2 2 4 3" xfId="33848" xr:uid="{00000000-0005-0000-0000-0000E2770000}"/>
    <cellStyle name="Normal 24 3 3 2 2 4 4" xfId="33849" xr:uid="{00000000-0005-0000-0000-0000E3770000}"/>
    <cellStyle name="Normal 24 3 3 2 2 4 5" xfId="33850" xr:uid="{00000000-0005-0000-0000-0000E4770000}"/>
    <cellStyle name="Normal 24 3 3 2 2 5" xfId="33851" xr:uid="{00000000-0005-0000-0000-0000E5770000}"/>
    <cellStyle name="Normal 24 3 3 2 2 5 2" xfId="33852" xr:uid="{00000000-0005-0000-0000-0000E6770000}"/>
    <cellStyle name="Normal 24 3 3 2 2 6" xfId="33853" xr:uid="{00000000-0005-0000-0000-0000E7770000}"/>
    <cellStyle name="Normal 24 3 3 2 2 7" xfId="33854" xr:uid="{00000000-0005-0000-0000-0000E8770000}"/>
    <cellStyle name="Normal 24 3 3 2 2 8" xfId="33855" xr:uid="{00000000-0005-0000-0000-0000E9770000}"/>
    <cellStyle name="Normal 24 3 3 2 3" xfId="33856" xr:uid="{00000000-0005-0000-0000-0000EA770000}"/>
    <cellStyle name="Normal 24 3 3 2 3 2" xfId="33857" xr:uid="{00000000-0005-0000-0000-0000EB770000}"/>
    <cellStyle name="Normal 24 3 3 2 3 2 2" xfId="33858" xr:uid="{00000000-0005-0000-0000-0000EC770000}"/>
    <cellStyle name="Normal 24 3 3 2 3 2 2 2" xfId="33859" xr:uid="{00000000-0005-0000-0000-0000ED770000}"/>
    <cellStyle name="Normal 24 3 3 2 3 2 3" xfId="33860" xr:uid="{00000000-0005-0000-0000-0000EE770000}"/>
    <cellStyle name="Normal 24 3 3 2 3 2 4" xfId="33861" xr:uid="{00000000-0005-0000-0000-0000EF770000}"/>
    <cellStyle name="Normal 24 3 3 2 3 2 5" xfId="33862" xr:uid="{00000000-0005-0000-0000-0000F0770000}"/>
    <cellStyle name="Normal 24 3 3 2 3 3" xfId="33863" xr:uid="{00000000-0005-0000-0000-0000F1770000}"/>
    <cellStyle name="Normal 24 3 3 2 3 3 2" xfId="33864" xr:uid="{00000000-0005-0000-0000-0000F2770000}"/>
    <cellStyle name="Normal 24 3 3 2 3 3 2 2" xfId="33865" xr:uid="{00000000-0005-0000-0000-0000F3770000}"/>
    <cellStyle name="Normal 24 3 3 2 3 3 3" xfId="33866" xr:uid="{00000000-0005-0000-0000-0000F4770000}"/>
    <cellStyle name="Normal 24 3 3 2 3 3 4" xfId="33867" xr:uid="{00000000-0005-0000-0000-0000F5770000}"/>
    <cellStyle name="Normal 24 3 3 2 3 3 5" xfId="33868" xr:uid="{00000000-0005-0000-0000-0000F6770000}"/>
    <cellStyle name="Normal 24 3 3 2 3 4" xfId="33869" xr:uid="{00000000-0005-0000-0000-0000F7770000}"/>
    <cellStyle name="Normal 24 3 3 2 3 4 2" xfId="33870" xr:uid="{00000000-0005-0000-0000-0000F8770000}"/>
    <cellStyle name="Normal 24 3 3 2 3 4 2 2" xfId="33871" xr:uid="{00000000-0005-0000-0000-0000F9770000}"/>
    <cellStyle name="Normal 24 3 3 2 3 4 3" xfId="33872" xr:uid="{00000000-0005-0000-0000-0000FA770000}"/>
    <cellStyle name="Normal 24 3 3 2 3 4 4" xfId="33873" xr:uid="{00000000-0005-0000-0000-0000FB770000}"/>
    <cellStyle name="Normal 24 3 3 2 3 4 5" xfId="33874" xr:uid="{00000000-0005-0000-0000-0000FC770000}"/>
    <cellStyle name="Normal 24 3 3 2 3 5" xfId="33875" xr:uid="{00000000-0005-0000-0000-0000FD770000}"/>
    <cellStyle name="Normal 24 3 3 2 3 5 2" xfId="33876" xr:uid="{00000000-0005-0000-0000-0000FE770000}"/>
    <cellStyle name="Normal 24 3 3 2 3 6" xfId="33877" xr:uid="{00000000-0005-0000-0000-0000FF770000}"/>
    <cellStyle name="Normal 24 3 3 2 3 7" xfId="33878" xr:uid="{00000000-0005-0000-0000-000000780000}"/>
    <cellStyle name="Normal 24 3 3 2 3 8" xfId="33879" xr:uid="{00000000-0005-0000-0000-000001780000}"/>
    <cellStyle name="Normal 24 3 3 2 4" xfId="33880" xr:uid="{00000000-0005-0000-0000-000002780000}"/>
    <cellStyle name="Normal 24 3 3 2 4 2" xfId="33881" xr:uid="{00000000-0005-0000-0000-000003780000}"/>
    <cellStyle name="Normal 24 3 3 2 4 2 2" xfId="33882" xr:uid="{00000000-0005-0000-0000-000004780000}"/>
    <cellStyle name="Normal 24 3 3 2 4 2 2 2" xfId="33883" xr:uid="{00000000-0005-0000-0000-000005780000}"/>
    <cellStyle name="Normal 24 3 3 2 4 2 3" xfId="33884" xr:uid="{00000000-0005-0000-0000-000006780000}"/>
    <cellStyle name="Normal 24 3 3 2 4 2 4" xfId="33885" xr:uid="{00000000-0005-0000-0000-000007780000}"/>
    <cellStyle name="Normal 24 3 3 2 4 2 5" xfId="33886" xr:uid="{00000000-0005-0000-0000-000008780000}"/>
    <cellStyle name="Normal 24 3 3 2 4 3" xfId="33887" xr:uid="{00000000-0005-0000-0000-000009780000}"/>
    <cellStyle name="Normal 24 3 3 2 4 3 2" xfId="33888" xr:uid="{00000000-0005-0000-0000-00000A780000}"/>
    <cellStyle name="Normal 24 3 3 2 4 4" xfId="33889" xr:uid="{00000000-0005-0000-0000-00000B780000}"/>
    <cellStyle name="Normal 24 3 3 2 4 5" xfId="33890" xr:uid="{00000000-0005-0000-0000-00000C780000}"/>
    <cellStyle name="Normal 24 3 3 2 4 6" xfId="33891" xr:uid="{00000000-0005-0000-0000-00000D780000}"/>
    <cellStyle name="Normal 24 3 3 2 5" xfId="33892" xr:uid="{00000000-0005-0000-0000-00000E780000}"/>
    <cellStyle name="Normal 24 3 3 2 5 2" xfId="33893" xr:uid="{00000000-0005-0000-0000-00000F780000}"/>
    <cellStyle name="Normal 24 3 3 2 5 2 2" xfId="33894" xr:uid="{00000000-0005-0000-0000-000010780000}"/>
    <cellStyle name="Normal 24 3 3 2 5 3" xfId="33895" xr:uid="{00000000-0005-0000-0000-000011780000}"/>
    <cellStyle name="Normal 24 3 3 2 5 4" xfId="33896" xr:uid="{00000000-0005-0000-0000-000012780000}"/>
    <cellStyle name="Normal 24 3 3 2 5 5" xfId="33897" xr:uid="{00000000-0005-0000-0000-000013780000}"/>
    <cellStyle name="Normal 24 3 3 2 6" xfId="33898" xr:uid="{00000000-0005-0000-0000-000014780000}"/>
    <cellStyle name="Normal 24 3 3 2 6 2" xfId="33899" xr:uid="{00000000-0005-0000-0000-000015780000}"/>
    <cellStyle name="Normal 24 3 3 2 6 2 2" xfId="33900" xr:uid="{00000000-0005-0000-0000-000016780000}"/>
    <cellStyle name="Normal 24 3 3 2 6 3" xfId="33901" xr:uid="{00000000-0005-0000-0000-000017780000}"/>
    <cellStyle name="Normal 24 3 3 2 6 4" xfId="33902" xr:uid="{00000000-0005-0000-0000-000018780000}"/>
    <cellStyle name="Normal 24 3 3 2 6 5" xfId="33903" xr:uid="{00000000-0005-0000-0000-000019780000}"/>
    <cellStyle name="Normal 24 3 3 2 7" xfId="33904" xr:uid="{00000000-0005-0000-0000-00001A780000}"/>
    <cellStyle name="Normal 24 3 3 2 7 2" xfId="33905" xr:uid="{00000000-0005-0000-0000-00001B780000}"/>
    <cellStyle name="Normal 24 3 3 2 7 2 2" xfId="33906" xr:uid="{00000000-0005-0000-0000-00001C780000}"/>
    <cellStyle name="Normal 24 3 3 2 7 3" xfId="33907" xr:uid="{00000000-0005-0000-0000-00001D780000}"/>
    <cellStyle name="Normal 24 3 3 2 7 4" xfId="33908" xr:uid="{00000000-0005-0000-0000-00001E780000}"/>
    <cellStyle name="Normal 24 3 3 2 7 5" xfId="33909" xr:uid="{00000000-0005-0000-0000-00001F780000}"/>
    <cellStyle name="Normal 24 3 3 2 8" xfId="33910" xr:uid="{00000000-0005-0000-0000-000020780000}"/>
    <cellStyle name="Normal 24 3 3 2 8 2" xfId="33911" xr:uid="{00000000-0005-0000-0000-000021780000}"/>
    <cellStyle name="Normal 24 3 3 2 9" xfId="33912" xr:uid="{00000000-0005-0000-0000-000022780000}"/>
    <cellStyle name="Normal 24 3 3 3" xfId="33913" xr:uid="{00000000-0005-0000-0000-000023780000}"/>
    <cellStyle name="Normal 24 3 3 3 2" xfId="33914" xr:uid="{00000000-0005-0000-0000-000024780000}"/>
    <cellStyle name="Normal 24 3 3 3 2 2" xfId="33915" xr:uid="{00000000-0005-0000-0000-000025780000}"/>
    <cellStyle name="Normal 24 3 3 3 2 2 2" xfId="33916" xr:uid="{00000000-0005-0000-0000-000026780000}"/>
    <cellStyle name="Normal 24 3 3 3 2 3" xfId="33917" xr:uid="{00000000-0005-0000-0000-000027780000}"/>
    <cellStyle name="Normal 24 3 3 3 2 4" xfId="33918" xr:uid="{00000000-0005-0000-0000-000028780000}"/>
    <cellStyle name="Normal 24 3 3 3 2 5" xfId="33919" xr:uid="{00000000-0005-0000-0000-000029780000}"/>
    <cellStyle name="Normal 24 3 3 3 3" xfId="33920" xr:uid="{00000000-0005-0000-0000-00002A780000}"/>
    <cellStyle name="Normal 24 3 3 3 3 2" xfId="33921" xr:uid="{00000000-0005-0000-0000-00002B780000}"/>
    <cellStyle name="Normal 24 3 3 3 3 2 2" xfId="33922" xr:uid="{00000000-0005-0000-0000-00002C780000}"/>
    <cellStyle name="Normal 24 3 3 3 3 3" xfId="33923" xr:uid="{00000000-0005-0000-0000-00002D780000}"/>
    <cellStyle name="Normal 24 3 3 3 3 4" xfId="33924" xr:uid="{00000000-0005-0000-0000-00002E780000}"/>
    <cellStyle name="Normal 24 3 3 3 3 5" xfId="33925" xr:uid="{00000000-0005-0000-0000-00002F780000}"/>
    <cellStyle name="Normal 24 3 3 3 4" xfId="33926" xr:uid="{00000000-0005-0000-0000-000030780000}"/>
    <cellStyle name="Normal 24 3 3 3 4 2" xfId="33927" xr:uid="{00000000-0005-0000-0000-000031780000}"/>
    <cellStyle name="Normal 24 3 3 3 4 2 2" xfId="33928" xr:uid="{00000000-0005-0000-0000-000032780000}"/>
    <cellStyle name="Normal 24 3 3 3 4 3" xfId="33929" xr:uid="{00000000-0005-0000-0000-000033780000}"/>
    <cellStyle name="Normal 24 3 3 3 4 4" xfId="33930" xr:uid="{00000000-0005-0000-0000-000034780000}"/>
    <cellStyle name="Normal 24 3 3 3 4 5" xfId="33931" xr:uid="{00000000-0005-0000-0000-000035780000}"/>
    <cellStyle name="Normal 24 3 3 3 5" xfId="33932" xr:uid="{00000000-0005-0000-0000-000036780000}"/>
    <cellStyle name="Normal 24 3 3 3 5 2" xfId="33933" xr:uid="{00000000-0005-0000-0000-000037780000}"/>
    <cellStyle name="Normal 24 3 3 3 6" xfId="33934" xr:uid="{00000000-0005-0000-0000-000038780000}"/>
    <cellStyle name="Normal 24 3 3 3 7" xfId="33935" xr:uid="{00000000-0005-0000-0000-000039780000}"/>
    <cellStyle name="Normal 24 3 3 3 8" xfId="33936" xr:uid="{00000000-0005-0000-0000-00003A780000}"/>
    <cellStyle name="Normal 24 3 3 3 9" xfId="33937" xr:uid="{00000000-0005-0000-0000-00003B780000}"/>
    <cellStyle name="Normal 24 3 3 4" xfId="33938" xr:uid="{00000000-0005-0000-0000-00003C780000}"/>
    <cellStyle name="Normal 24 3 3 4 2" xfId="33939" xr:uid="{00000000-0005-0000-0000-00003D780000}"/>
    <cellStyle name="Normal 24 3 3 4 2 2" xfId="33940" xr:uid="{00000000-0005-0000-0000-00003E780000}"/>
    <cellStyle name="Normal 24 3 3 4 2 2 2" xfId="33941" xr:uid="{00000000-0005-0000-0000-00003F780000}"/>
    <cellStyle name="Normal 24 3 3 4 2 3" xfId="33942" xr:uid="{00000000-0005-0000-0000-000040780000}"/>
    <cellStyle name="Normal 24 3 3 4 2 4" xfId="33943" xr:uid="{00000000-0005-0000-0000-000041780000}"/>
    <cellStyle name="Normal 24 3 3 4 2 5" xfId="33944" xr:uid="{00000000-0005-0000-0000-000042780000}"/>
    <cellStyle name="Normal 24 3 3 4 3" xfId="33945" xr:uid="{00000000-0005-0000-0000-000043780000}"/>
    <cellStyle name="Normal 24 3 3 4 3 2" xfId="33946" xr:uid="{00000000-0005-0000-0000-000044780000}"/>
    <cellStyle name="Normal 24 3 3 4 3 2 2" xfId="33947" xr:uid="{00000000-0005-0000-0000-000045780000}"/>
    <cellStyle name="Normal 24 3 3 4 3 3" xfId="33948" xr:uid="{00000000-0005-0000-0000-000046780000}"/>
    <cellStyle name="Normal 24 3 3 4 3 4" xfId="33949" xr:uid="{00000000-0005-0000-0000-000047780000}"/>
    <cellStyle name="Normal 24 3 3 4 3 5" xfId="33950" xr:uid="{00000000-0005-0000-0000-000048780000}"/>
    <cellStyle name="Normal 24 3 3 4 4" xfId="33951" xr:uid="{00000000-0005-0000-0000-000049780000}"/>
    <cellStyle name="Normal 24 3 3 4 4 2" xfId="33952" xr:uid="{00000000-0005-0000-0000-00004A780000}"/>
    <cellStyle name="Normal 24 3 3 4 4 2 2" xfId="33953" xr:uid="{00000000-0005-0000-0000-00004B780000}"/>
    <cellStyle name="Normal 24 3 3 4 4 3" xfId="33954" xr:uid="{00000000-0005-0000-0000-00004C780000}"/>
    <cellStyle name="Normal 24 3 3 4 4 4" xfId="33955" xr:uid="{00000000-0005-0000-0000-00004D780000}"/>
    <cellStyle name="Normal 24 3 3 4 4 5" xfId="33956" xr:uid="{00000000-0005-0000-0000-00004E780000}"/>
    <cellStyle name="Normal 24 3 3 4 5" xfId="33957" xr:uid="{00000000-0005-0000-0000-00004F780000}"/>
    <cellStyle name="Normal 24 3 3 4 5 2" xfId="33958" xr:uid="{00000000-0005-0000-0000-000050780000}"/>
    <cellStyle name="Normal 24 3 3 4 6" xfId="33959" xr:uid="{00000000-0005-0000-0000-000051780000}"/>
    <cellStyle name="Normal 24 3 3 4 7" xfId="33960" xr:uid="{00000000-0005-0000-0000-000052780000}"/>
    <cellStyle name="Normal 24 3 3 4 8" xfId="33961" xr:uid="{00000000-0005-0000-0000-000053780000}"/>
    <cellStyle name="Normal 24 3 3 5" xfId="33962" xr:uid="{00000000-0005-0000-0000-000054780000}"/>
    <cellStyle name="Normal 24 3 3 5 2" xfId="33963" xr:uid="{00000000-0005-0000-0000-000055780000}"/>
    <cellStyle name="Normal 24 3 3 5 2 2" xfId="33964" xr:uid="{00000000-0005-0000-0000-000056780000}"/>
    <cellStyle name="Normal 24 3 3 5 2 2 2" xfId="33965" xr:uid="{00000000-0005-0000-0000-000057780000}"/>
    <cellStyle name="Normal 24 3 3 5 2 3" xfId="33966" xr:uid="{00000000-0005-0000-0000-000058780000}"/>
    <cellStyle name="Normal 24 3 3 5 2 4" xfId="33967" xr:uid="{00000000-0005-0000-0000-000059780000}"/>
    <cellStyle name="Normal 24 3 3 5 2 5" xfId="33968" xr:uid="{00000000-0005-0000-0000-00005A780000}"/>
    <cellStyle name="Normal 24 3 3 5 3" xfId="33969" xr:uid="{00000000-0005-0000-0000-00005B780000}"/>
    <cellStyle name="Normal 24 3 3 5 3 2" xfId="33970" xr:uid="{00000000-0005-0000-0000-00005C780000}"/>
    <cellStyle name="Normal 24 3 3 5 4" xfId="33971" xr:uid="{00000000-0005-0000-0000-00005D780000}"/>
    <cellStyle name="Normal 24 3 3 5 5" xfId="33972" xr:uid="{00000000-0005-0000-0000-00005E780000}"/>
    <cellStyle name="Normal 24 3 3 5 6" xfId="33973" xr:uid="{00000000-0005-0000-0000-00005F780000}"/>
    <cellStyle name="Normal 24 3 3 6" xfId="33974" xr:uid="{00000000-0005-0000-0000-000060780000}"/>
    <cellStyle name="Normal 24 3 3 6 2" xfId="33975" xr:uid="{00000000-0005-0000-0000-000061780000}"/>
    <cellStyle name="Normal 24 3 3 6 2 2" xfId="33976" xr:uid="{00000000-0005-0000-0000-000062780000}"/>
    <cellStyle name="Normal 24 3 3 6 3" xfId="33977" xr:uid="{00000000-0005-0000-0000-000063780000}"/>
    <cellStyle name="Normal 24 3 3 6 4" xfId="33978" xr:uid="{00000000-0005-0000-0000-000064780000}"/>
    <cellStyle name="Normal 24 3 3 6 5" xfId="33979" xr:uid="{00000000-0005-0000-0000-000065780000}"/>
    <cellStyle name="Normal 24 3 3 7" xfId="33980" xr:uid="{00000000-0005-0000-0000-000066780000}"/>
    <cellStyle name="Normal 24 3 3 7 2" xfId="33981" xr:uid="{00000000-0005-0000-0000-000067780000}"/>
    <cellStyle name="Normal 24 3 3 7 2 2" xfId="33982" xr:uid="{00000000-0005-0000-0000-000068780000}"/>
    <cellStyle name="Normal 24 3 3 7 3" xfId="33983" xr:uid="{00000000-0005-0000-0000-000069780000}"/>
    <cellStyle name="Normal 24 3 3 7 4" xfId="33984" xr:uid="{00000000-0005-0000-0000-00006A780000}"/>
    <cellStyle name="Normal 24 3 3 7 5" xfId="33985" xr:uid="{00000000-0005-0000-0000-00006B780000}"/>
    <cellStyle name="Normal 24 3 3 8" xfId="33986" xr:uid="{00000000-0005-0000-0000-00006C780000}"/>
    <cellStyle name="Normal 24 3 3 8 2" xfId="33987" xr:uid="{00000000-0005-0000-0000-00006D780000}"/>
    <cellStyle name="Normal 24 3 3 8 2 2" xfId="33988" xr:uid="{00000000-0005-0000-0000-00006E780000}"/>
    <cellStyle name="Normal 24 3 3 8 3" xfId="33989" xr:uid="{00000000-0005-0000-0000-00006F780000}"/>
    <cellStyle name="Normal 24 3 3 8 4" xfId="33990" xr:uid="{00000000-0005-0000-0000-000070780000}"/>
    <cellStyle name="Normal 24 3 3 8 5" xfId="33991" xr:uid="{00000000-0005-0000-0000-000071780000}"/>
    <cellStyle name="Normal 24 3 3 9" xfId="33992" xr:uid="{00000000-0005-0000-0000-000072780000}"/>
    <cellStyle name="Normal 24 3 3 9 2" xfId="33993" xr:uid="{00000000-0005-0000-0000-000073780000}"/>
    <cellStyle name="Normal 24 3 4" xfId="4134" xr:uid="{00000000-0005-0000-0000-000074780000}"/>
    <cellStyle name="Normal 24 3 4 10" xfId="33994" xr:uid="{00000000-0005-0000-0000-000075780000}"/>
    <cellStyle name="Normal 24 3 4 11" xfId="33995" xr:uid="{00000000-0005-0000-0000-000076780000}"/>
    <cellStyle name="Normal 24 3 4 12" xfId="33996" xr:uid="{00000000-0005-0000-0000-000077780000}"/>
    <cellStyle name="Normal 24 3 4 13" xfId="33997" xr:uid="{00000000-0005-0000-0000-000078780000}"/>
    <cellStyle name="Normal 24 3 4 14" xfId="33998" xr:uid="{00000000-0005-0000-0000-000079780000}"/>
    <cellStyle name="Normal 24 3 4 2" xfId="33999" xr:uid="{00000000-0005-0000-0000-00007A780000}"/>
    <cellStyle name="Normal 24 3 4 2 2" xfId="34000" xr:uid="{00000000-0005-0000-0000-00007B780000}"/>
    <cellStyle name="Normal 24 3 4 2 2 2" xfId="34001" xr:uid="{00000000-0005-0000-0000-00007C780000}"/>
    <cellStyle name="Normal 24 3 4 2 2 2 2" xfId="34002" xr:uid="{00000000-0005-0000-0000-00007D780000}"/>
    <cellStyle name="Normal 24 3 4 2 2 3" xfId="34003" xr:uid="{00000000-0005-0000-0000-00007E780000}"/>
    <cellStyle name="Normal 24 3 4 2 2 4" xfId="34004" xr:uid="{00000000-0005-0000-0000-00007F780000}"/>
    <cellStyle name="Normal 24 3 4 2 2 5" xfId="34005" xr:uid="{00000000-0005-0000-0000-000080780000}"/>
    <cellStyle name="Normal 24 3 4 2 3" xfId="34006" xr:uid="{00000000-0005-0000-0000-000081780000}"/>
    <cellStyle name="Normal 24 3 4 2 3 2" xfId="34007" xr:uid="{00000000-0005-0000-0000-000082780000}"/>
    <cellStyle name="Normal 24 3 4 2 3 2 2" xfId="34008" xr:uid="{00000000-0005-0000-0000-000083780000}"/>
    <cellStyle name="Normal 24 3 4 2 3 3" xfId="34009" xr:uid="{00000000-0005-0000-0000-000084780000}"/>
    <cellStyle name="Normal 24 3 4 2 3 4" xfId="34010" xr:uid="{00000000-0005-0000-0000-000085780000}"/>
    <cellStyle name="Normal 24 3 4 2 3 5" xfId="34011" xr:uid="{00000000-0005-0000-0000-000086780000}"/>
    <cellStyle name="Normal 24 3 4 2 4" xfId="34012" xr:uid="{00000000-0005-0000-0000-000087780000}"/>
    <cellStyle name="Normal 24 3 4 2 4 2" xfId="34013" xr:uid="{00000000-0005-0000-0000-000088780000}"/>
    <cellStyle name="Normal 24 3 4 2 4 2 2" xfId="34014" xr:uid="{00000000-0005-0000-0000-000089780000}"/>
    <cellStyle name="Normal 24 3 4 2 4 3" xfId="34015" xr:uid="{00000000-0005-0000-0000-00008A780000}"/>
    <cellStyle name="Normal 24 3 4 2 4 4" xfId="34016" xr:uid="{00000000-0005-0000-0000-00008B780000}"/>
    <cellStyle name="Normal 24 3 4 2 4 5" xfId="34017" xr:uid="{00000000-0005-0000-0000-00008C780000}"/>
    <cellStyle name="Normal 24 3 4 2 5" xfId="34018" xr:uid="{00000000-0005-0000-0000-00008D780000}"/>
    <cellStyle name="Normal 24 3 4 2 5 2" xfId="34019" xr:uid="{00000000-0005-0000-0000-00008E780000}"/>
    <cellStyle name="Normal 24 3 4 2 6" xfId="34020" xr:uid="{00000000-0005-0000-0000-00008F780000}"/>
    <cellStyle name="Normal 24 3 4 2 7" xfId="34021" xr:uid="{00000000-0005-0000-0000-000090780000}"/>
    <cellStyle name="Normal 24 3 4 2 8" xfId="34022" xr:uid="{00000000-0005-0000-0000-000091780000}"/>
    <cellStyle name="Normal 24 3 4 3" xfId="34023" xr:uid="{00000000-0005-0000-0000-000092780000}"/>
    <cellStyle name="Normal 24 3 4 3 2" xfId="34024" xr:uid="{00000000-0005-0000-0000-000093780000}"/>
    <cellStyle name="Normal 24 3 4 3 2 2" xfId="34025" xr:uid="{00000000-0005-0000-0000-000094780000}"/>
    <cellStyle name="Normal 24 3 4 3 2 2 2" xfId="34026" xr:uid="{00000000-0005-0000-0000-000095780000}"/>
    <cellStyle name="Normal 24 3 4 3 2 3" xfId="34027" xr:uid="{00000000-0005-0000-0000-000096780000}"/>
    <cellStyle name="Normal 24 3 4 3 2 4" xfId="34028" xr:uid="{00000000-0005-0000-0000-000097780000}"/>
    <cellStyle name="Normal 24 3 4 3 2 5" xfId="34029" xr:uid="{00000000-0005-0000-0000-000098780000}"/>
    <cellStyle name="Normal 24 3 4 3 3" xfId="34030" xr:uid="{00000000-0005-0000-0000-000099780000}"/>
    <cellStyle name="Normal 24 3 4 3 3 2" xfId="34031" xr:uid="{00000000-0005-0000-0000-00009A780000}"/>
    <cellStyle name="Normal 24 3 4 3 3 2 2" xfId="34032" xr:uid="{00000000-0005-0000-0000-00009B780000}"/>
    <cellStyle name="Normal 24 3 4 3 3 3" xfId="34033" xr:uid="{00000000-0005-0000-0000-00009C780000}"/>
    <cellStyle name="Normal 24 3 4 3 3 4" xfId="34034" xr:uid="{00000000-0005-0000-0000-00009D780000}"/>
    <cellStyle name="Normal 24 3 4 3 3 5" xfId="34035" xr:uid="{00000000-0005-0000-0000-00009E780000}"/>
    <cellStyle name="Normal 24 3 4 3 4" xfId="34036" xr:uid="{00000000-0005-0000-0000-00009F780000}"/>
    <cellStyle name="Normal 24 3 4 3 4 2" xfId="34037" xr:uid="{00000000-0005-0000-0000-0000A0780000}"/>
    <cellStyle name="Normal 24 3 4 3 4 2 2" xfId="34038" xr:uid="{00000000-0005-0000-0000-0000A1780000}"/>
    <cellStyle name="Normal 24 3 4 3 4 3" xfId="34039" xr:uid="{00000000-0005-0000-0000-0000A2780000}"/>
    <cellStyle name="Normal 24 3 4 3 4 4" xfId="34040" xr:uid="{00000000-0005-0000-0000-0000A3780000}"/>
    <cellStyle name="Normal 24 3 4 3 4 5" xfId="34041" xr:uid="{00000000-0005-0000-0000-0000A4780000}"/>
    <cellStyle name="Normal 24 3 4 3 5" xfId="34042" xr:uid="{00000000-0005-0000-0000-0000A5780000}"/>
    <cellStyle name="Normal 24 3 4 3 5 2" xfId="34043" xr:uid="{00000000-0005-0000-0000-0000A6780000}"/>
    <cellStyle name="Normal 24 3 4 3 6" xfId="34044" xr:uid="{00000000-0005-0000-0000-0000A7780000}"/>
    <cellStyle name="Normal 24 3 4 3 7" xfId="34045" xr:uid="{00000000-0005-0000-0000-0000A8780000}"/>
    <cellStyle name="Normal 24 3 4 3 8" xfId="34046" xr:uid="{00000000-0005-0000-0000-0000A9780000}"/>
    <cellStyle name="Normal 24 3 4 4" xfId="34047" xr:uid="{00000000-0005-0000-0000-0000AA780000}"/>
    <cellStyle name="Normal 24 3 4 4 2" xfId="34048" xr:uid="{00000000-0005-0000-0000-0000AB780000}"/>
    <cellStyle name="Normal 24 3 4 4 2 2" xfId="34049" xr:uid="{00000000-0005-0000-0000-0000AC780000}"/>
    <cellStyle name="Normal 24 3 4 4 2 2 2" xfId="34050" xr:uid="{00000000-0005-0000-0000-0000AD780000}"/>
    <cellStyle name="Normal 24 3 4 4 2 3" xfId="34051" xr:uid="{00000000-0005-0000-0000-0000AE780000}"/>
    <cellStyle name="Normal 24 3 4 4 2 4" xfId="34052" xr:uid="{00000000-0005-0000-0000-0000AF780000}"/>
    <cellStyle name="Normal 24 3 4 4 2 5" xfId="34053" xr:uid="{00000000-0005-0000-0000-0000B0780000}"/>
    <cellStyle name="Normal 24 3 4 4 3" xfId="34054" xr:uid="{00000000-0005-0000-0000-0000B1780000}"/>
    <cellStyle name="Normal 24 3 4 4 3 2" xfId="34055" xr:uid="{00000000-0005-0000-0000-0000B2780000}"/>
    <cellStyle name="Normal 24 3 4 4 4" xfId="34056" xr:uid="{00000000-0005-0000-0000-0000B3780000}"/>
    <cellStyle name="Normal 24 3 4 4 5" xfId="34057" xr:uid="{00000000-0005-0000-0000-0000B4780000}"/>
    <cellStyle name="Normal 24 3 4 4 6" xfId="34058" xr:uid="{00000000-0005-0000-0000-0000B5780000}"/>
    <cellStyle name="Normal 24 3 4 5" xfId="34059" xr:uid="{00000000-0005-0000-0000-0000B6780000}"/>
    <cellStyle name="Normal 24 3 4 5 2" xfId="34060" xr:uid="{00000000-0005-0000-0000-0000B7780000}"/>
    <cellStyle name="Normal 24 3 4 5 2 2" xfId="34061" xr:uid="{00000000-0005-0000-0000-0000B8780000}"/>
    <cellStyle name="Normal 24 3 4 5 3" xfId="34062" xr:uid="{00000000-0005-0000-0000-0000B9780000}"/>
    <cellStyle name="Normal 24 3 4 5 4" xfId="34063" xr:uid="{00000000-0005-0000-0000-0000BA780000}"/>
    <cellStyle name="Normal 24 3 4 5 5" xfId="34064" xr:uid="{00000000-0005-0000-0000-0000BB780000}"/>
    <cellStyle name="Normal 24 3 4 6" xfId="34065" xr:uid="{00000000-0005-0000-0000-0000BC780000}"/>
    <cellStyle name="Normal 24 3 4 6 2" xfId="34066" xr:uid="{00000000-0005-0000-0000-0000BD780000}"/>
    <cellStyle name="Normal 24 3 4 6 2 2" xfId="34067" xr:uid="{00000000-0005-0000-0000-0000BE780000}"/>
    <cellStyle name="Normal 24 3 4 6 3" xfId="34068" xr:uid="{00000000-0005-0000-0000-0000BF780000}"/>
    <cellStyle name="Normal 24 3 4 6 4" xfId="34069" xr:uid="{00000000-0005-0000-0000-0000C0780000}"/>
    <cellStyle name="Normal 24 3 4 6 5" xfId="34070" xr:uid="{00000000-0005-0000-0000-0000C1780000}"/>
    <cellStyle name="Normal 24 3 4 7" xfId="34071" xr:uid="{00000000-0005-0000-0000-0000C2780000}"/>
    <cellStyle name="Normal 24 3 4 7 2" xfId="34072" xr:uid="{00000000-0005-0000-0000-0000C3780000}"/>
    <cellStyle name="Normal 24 3 4 7 2 2" xfId="34073" xr:uid="{00000000-0005-0000-0000-0000C4780000}"/>
    <cellStyle name="Normal 24 3 4 7 3" xfId="34074" xr:uid="{00000000-0005-0000-0000-0000C5780000}"/>
    <cellStyle name="Normal 24 3 4 7 4" xfId="34075" xr:uid="{00000000-0005-0000-0000-0000C6780000}"/>
    <cellStyle name="Normal 24 3 4 7 5" xfId="34076" xr:uid="{00000000-0005-0000-0000-0000C7780000}"/>
    <cellStyle name="Normal 24 3 4 8" xfId="34077" xr:uid="{00000000-0005-0000-0000-0000C8780000}"/>
    <cellStyle name="Normal 24 3 4 8 2" xfId="34078" xr:uid="{00000000-0005-0000-0000-0000C9780000}"/>
    <cellStyle name="Normal 24 3 4 9" xfId="34079" xr:uid="{00000000-0005-0000-0000-0000CA780000}"/>
    <cellStyle name="Normal 24 3 5" xfId="4135" xr:uid="{00000000-0005-0000-0000-0000CB780000}"/>
    <cellStyle name="Normal 24 3 5 2" xfId="34080" xr:uid="{00000000-0005-0000-0000-0000CC780000}"/>
    <cellStyle name="Normal 24 3 5 2 2" xfId="34081" xr:uid="{00000000-0005-0000-0000-0000CD780000}"/>
    <cellStyle name="Normal 24 3 5 2 2 2" xfId="34082" xr:uid="{00000000-0005-0000-0000-0000CE780000}"/>
    <cellStyle name="Normal 24 3 5 2 2 3" xfId="34083" xr:uid="{00000000-0005-0000-0000-0000CF780000}"/>
    <cellStyle name="Normal 24 3 5 2 3" xfId="34084" xr:uid="{00000000-0005-0000-0000-0000D0780000}"/>
    <cellStyle name="Normal 24 3 5 2 4" xfId="34085" xr:uid="{00000000-0005-0000-0000-0000D1780000}"/>
    <cellStyle name="Normal 24 3 5 2 5" xfId="34086" xr:uid="{00000000-0005-0000-0000-0000D2780000}"/>
    <cellStyle name="Normal 24 3 5 3" xfId="34087" xr:uid="{00000000-0005-0000-0000-0000D3780000}"/>
    <cellStyle name="Normal 24 3 5 3 2" xfId="34088" xr:uid="{00000000-0005-0000-0000-0000D4780000}"/>
    <cellStyle name="Normal 24 3 5 3 2 2" xfId="34089" xr:uid="{00000000-0005-0000-0000-0000D5780000}"/>
    <cellStyle name="Normal 24 3 5 3 3" xfId="34090" xr:uid="{00000000-0005-0000-0000-0000D6780000}"/>
    <cellStyle name="Normal 24 3 5 3 4" xfId="34091" xr:uid="{00000000-0005-0000-0000-0000D7780000}"/>
    <cellStyle name="Normal 24 3 5 3 5" xfId="34092" xr:uid="{00000000-0005-0000-0000-0000D8780000}"/>
    <cellStyle name="Normal 24 3 5 4" xfId="34093" xr:uid="{00000000-0005-0000-0000-0000D9780000}"/>
    <cellStyle name="Normal 24 3 5 4 2" xfId="34094" xr:uid="{00000000-0005-0000-0000-0000DA780000}"/>
    <cellStyle name="Normal 24 3 5 4 2 2" xfId="34095" xr:uid="{00000000-0005-0000-0000-0000DB780000}"/>
    <cellStyle name="Normal 24 3 5 4 3" xfId="34096" xr:uid="{00000000-0005-0000-0000-0000DC780000}"/>
    <cellStyle name="Normal 24 3 5 4 4" xfId="34097" xr:uid="{00000000-0005-0000-0000-0000DD780000}"/>
    <cellStyle name="Normal 24 3 5 4 5" xfId="34098" xr:uid="{00000000-0005-0000-0000-0000DE780000}"/>
    <cellStyle name="Normal 24 3 5 5" xfId="34099" xr:uid="{00000000-0005-0000-0000-0000DF780000}"/>
    <cellStyle name="Normal 24 3 5 5 2" xfId="34100" xr:uid="{00000000-0005-0000-0000-0000E0780000}"/>
    <cellStyle name="Normal 24 3 5 5 2 2" xfId="34101" xr:uid="{00000000-0005-0000-0000-0000E1780000}"/>
    <cellStyle name="Normal 24 3 5 5 3" xfId="34102" xr:uid="{00000000-0005-0000-0000-0000E2780000}"/>
    <cellStyle name="Normal 24 3 5 5 4" xfId="34103" xr:uid="{00000000-0005-0000-0000-0000E3780000}"/>
    <cellStyle name="Normal 24 3 5 5 5" xfId="34104" xr:uid="{00000000-0005-0000-0000-0000E4780000}"/>
    <cellStyle name="Normal 24 3 5 6" xfId="34105" xr:uid="{00000000-0005-0000-0000-0000E5780000}"/>
    <cellStyle name="Normal 24 3 5 7" xfId="34106" xr:uid="{00000000-0005-0000-0000-0000E6780000}"/>
    <cellStyle name="Normal 24 3 6" xfId="34107" xr:uid="{00000000-0005-0000-0000-0000E7780000}"/>
    <cellStyle name="Normal 24 3 6 2" xfId="34108" xr:uid="{00000000-0005-0000-0000-0000E8780000}"/>
    <cellStyle name="Normal 24 3 6 2 2" xfId="34109" xr:uid="{00000000-0005-0000-0000-0000E9780000}"/>
    <cellStyle name="Normal 24 3 6 2 2 2" xfId="34110" xr:uid="{00000000-0005-0000-0000-0000EA780000}"/>
    <cellStyle name="Normal 24 3 6 2 3" xfId="34111" xr:uid="{00000000-0005-0000-0000-0000EB780000}"/>
    <cellStyle name="Normal 24 3 6 2 4" xfId="34112" xr:uid="{00000000-0005-0000-0000-0000EC780000}"/>
    <cellStyle name="Normal 24 3 6 2 5" xfId="34113" xr:uid="{00000000-0005-0000-0000-0000ED780000}"/>
    <cellStyle name="Normal 24 3 6 3" xfId="34114" xr:uid="{00000000-0005-0000-0000-0000EE780000}"/>
    <cellStyle name="Normal 24 3 6 3 2" xfId="34115" xr:uid="{00000000-0005-0000-0000-0000EF780000}"/>
    <cellStyle name="Normal 24 3 6 3 2 2" xfId="34116" xr:uid="{00000000-0005-0000-0000-0000F0780000}"/>
    <cellStyle name="Normal 24 3 6 3 3" xfId="34117" xr:uid="{00000000-0005-0000-0000-0000F1780000}"/>
    <cellStyle name="Normal 24 3 6 3 4" xfId="34118" xr:uid="{00000000-0005-0000-0000-0000F2780000}"/>
    <cellStyle name="Normal 24 3 6 3 5" xfId="34119" xr:uid="{00000000-0005-0000-0000-0000F3780000}"/>
    <cellStyle name="Normal 24 3 6 4" xfId="34120" xr:uid="{00000000-0005-0000-0000-0000F4780000}"/>
    <cellStyle name="Normal 24 3 6 4 2" xfId="34121" xr:uid="{00000000-0005-0000-0000-0000F5780000}"/>
    <cellStyle name="Normal 24 3 6 4 2 2" xfId="34122" xr:uid="{00000000-0005-0000-0000-0000F6780000}"/>
    <cellStyle name="Normal 24 3 6 4 3" xfId="34123" xr:uid="{00000000-0005-0000-0000-0000F7780000}"/>
    <cellStyle name="Normal 24 3 6 4 4" xfId="34124" xr:uid="{00000000-0005-0000-0000-0000F8780000}"/>
    <cellStyle name="Normal 24 3 6 4 5" xfId="34125" xr:uid="{00000000-0005-0000-0000-0000F9780000}"/>
    <cellStyle name="Normal 24 3 6 5" xfId="34126" xr:uid="{00000000-0005-0000-0000-0000FA780000}"/>
    <cellStyle name="Normal 24 3 6 5 2" xfId="34127" xr:uid="{00000000-0005-0000-0000-0000FB780000}"/>
    <cellStyle name="Normal 24 3 6 6" xfId="34128" xr:uid="{00000000-0005-0000-0000-0000FC780000}"/>
    <cellStyle name="Normal 24 3 6 7" xfId="34129" xr:uid="{00000000-0005-0000-0000-0000FD780000}"/>
    <cellStyle name="Normal 24 3 6 8" xfId="34130" xr:uid="{00000000-0005-0000-0000-0000FE780000}"/>
    <cellStyle name="Normal 24 3 6 9" xfId="34131" xr:uid="{00000000-0005-0000-0000-0000FF780000}"/>
    <cellStyle name="Normal 24 3 7" xfId="34132" xr:uid="{00000000-0005-0000-0000-000000790000}"/>
    <cellStyle name="Normal 24 3 7 2" xfId="34133" xr:uid="{00000000-0005-0000-0000-000001790000}"/>
    <cellStyle name="Normal 24 3 7 2 2" xfId="34134" xr:uid="{00000000-0005-0000-0000-000002790000}"/>
    <cellStyle name="Normal 24 3 7 2 2 2" xfId="34135" xr:uid="{00000000-0005-0000-0000-000003790000}"/>
    <cellStyle name="Normal 24 3 7 2 3" xfId="34136" xr:uid="{00000000-0005-0000-0000-000004790000}"/>
    <cellStyle name="Normal 24 3 7 2 4" xfId="34137" xr:uid="{00000000-0005-0000-0000-000005790000}"/>
    <cellStyle name="Normal 24 3 7 2 5" xfId="34138" xr:uid="{00000000-0005-0000-0000-000006790000}"/>
    <cellStyle name="Normal 24 3 7 3" xfId="34139" xr:uid="{00000000-0005-0000-0000-000007790000}"/>
    <cellStyle name="Normal 24 3 7 3 2" xfId="34140" xr:uid="{00000000-0005-0000-0000-000008790000}"/>
    <cellStyle name="Normal 24 3 7 4" xfId="34141" xr:uid="{00000000-0005-0000-0000-000009790000}"/>
    <cellStyle name="Normal 24 3 7 5" xfId="34142" xr:uid="{00000000-0005-0000-0000-00000A790000}"/>
    <cellStyle name="Normal 24 3 7 6" xfId="34143" xr:uid="{00000000-0005-0000-0000-00000B790000}"/>
    <cellStyle name="Normal 24 3 8" xfId="34144" xr:uid="{00000000-0005-0000-0000-00000C790000}"/>
    <cellStyle name="Normal 24 3 8 2" xfId="34145" xr:uid="{00000000-0005-0000-0000-00000D790000}"/>
    <cellStyle name="Normal 24 3 8 2 2" xfId="34146" xr:uid="{00000000-0005-0000-0000-00000E790000}"/>
    <cellStyle name="Normal 24 3 8 3" xfId="34147" xr:uid="{00000000-0005-0000-0000-00000F790000}"/>
    <cellStyle name="Normal 24 3 8 4" xfId="34148" xr:uid="{00000000-0005-0000-0000-000010790000}"/>
    <cellStyle name="Normal 24 3 8 5" xfId="34149" xr:uid="{00000000-0005-0000-0000-000011790000}"/>
    <cellStyle name="Normal 24 3 9" xfId="34150" xr:uid="{00000000-0005-0000-0000-000012790000}"/>
    <cellStyle name="Normal 24 3 9 2" xfId="34151" xr:uid="{00000000-0005-0000-0000-000013790000}"/>
    <cellStyle name="Normal 24 3 9 2 2" xfId="34152" xr:uid="{00000000-0005-0000-0000-000014790000}"/>
    <cellStyle name="Normal 24 3 9 3" xfId="34153" xr:uid="{00000000-0005-0000-0000-000015790000}"/>
    <cellStyle name="Normal 24 3 9 4" xfId="34154" xr:uid="{00000000-0005-0000-0000-000016790000}"/>
    <cellStyle name="Normal 24 3 9 5" xfId="34155" xr:uid="{00000000-0005-0000-0000-000017790000}"/>
    <cellStyle name="Normal 24 4" xfId="4136" xr:uid="{00000000-0005-0000-0000-000018790000}"/>
    <cellStyle name="Normal 24 4 10" xfId="34156" xr:uid="{00000000-0005-0000-0000-000019790000}"/>
    <cellStyle name="Normal 24 4 10 2" xfId="34157" xr:uid="{00000000-0005-0000-0000-00001A790000}"/>
    <cellStyle name="Normal 24 4 10 2 2" xfId="34158" xr:uid="{00000000-0005-0000-0000-00001B790000}"/>
    <cellStyle name="Normal 24 4 10 3" xfId="34159" xr:uid="{00000000-0005-0000-0000-00001C790000}"/>
    <cellStyle name="Normal 24 4 10 4" xfId="34160" xr:uid="{00000000-0005-0000-0000-00001D790000}"/>
    <cellStyle name="Normal 24 4 10 5" xfId="34161" xr:uid="{00000000-0005-0000-0000-00001E790000}"/>
    <cellStyle name="Normal 24 4 11" xfId="34162" xr:uid="{00000000-0005-0000-0000-00001F790000}"/>
    <cellStyle name="Normal 24 4 11 2" xfId="34163" xr:uid="{00000000-0005-0000-0000-000020790000}"/>
    <cellStyle name="Normal 24 4 11 3" xfId="34164" xr:uid="{00000000-0005-0000-0000-000021790000}"/>
    <cellStyle name="Normal 24 4 12" xfId="34165" xr:uid="{00000000-0005-0000-0000-000022790000}"/>
    <cellStyle name="Normal 24 4 13" xfId="34166" xr:uid="{00000000-0005-0000-0000-000023790000}"/>
    <cellStyle name="Normal 24 4 14" xfId="34167" xr:uid="{00000000-0005-0000-0000-000024790000}"/>
    <cellStyle name="Normal 24 4 15" xfId="34168" xr:uid="{00000000-0005-0000-0000-000025790000}"/>
    <cellStyle name="Normal 24 4 16" xfId="34169" xr:uid="{00000000-0005-0000-0000-000026790000}"/>
    <cellStyle name="Normal 24 4 2" xfId="4137" xr:uid="{00000000-0005-0000-0000-000027790000}"/>
    <cellStyle name="Normal 24 4 2 10" xfId="34170" xr:uid="{00000000-0005-0000-0000-000028790000}"/>
    <cellStyle name="Normal 24 4 2 11" xfId="34171" xr:uid="{00000000-0005-0000-0000-000029790000}"/>
    <cellStyle name="Normal 24 4 2 12" xfId="34172" xr:uid="{00000000-0005-0000-0000-00002A790000}"/>
    <cellStyle name="Normal 24 4 2 13" xfId="34173" xr:uid="{00000000-0005-0000-0000-00002B790000}"/>
    <cellStyle name="Normal 24 4 2 14" xfId="34174" xr:uid="{00000000-0005-0000-0000-00002C790000}"/>
    <cellStyle name="Normal 24 4 2 15" xfId="34175" xr:uid="{00000000-0005-0000-0000-00002D790000}"/>
    <cellStyle name="Normal 24 4 2 2" xfId="4138" xr:uid="{00000000-0005-0000-0000-00002E790000}"/>
    <cellStyle name="Normal 24 4 2 2 10" xfId="34176" xr:uid="{00000000-0005-0000-0000-00002F790000}"/>
    <cellStyle name="Normal 24 4 2 2 11" xfId="34177" xr:uid="{00000000-0005-0000-0000-000030790000}"/>
    <cellStyle name="Normal 24 4 2 2 12" xfId="34178" xr:uid="{00000000-0005-0000-0000-000031790000}"/>
    <cellStyle name="Normal 24 4 2 2 13" xfId="34179" xr:uid="{00000000-0005-0000-0000-000032790000}"/>
    <cellStyle name="Normal 24 4 2 2 14" xfId="34180" xr:uid="{00000000-0005-0000-0000-000033790000}"/>
    <cellStyle name="Normal 24 4 2 2 2" xfId="34181" xr:uid="{00000000-0005-0000-0000-000034790000}"/>
    <cellStyle name="Normal 24 4 2 2 2 2" xfId="34182" xr:uid="{00000000-0005-0000-0000-000035790000}"/>
    <cellStyle name="Normal 24 4 2 2 2 2 2" xfId="34183" xr:uid="{00000000-0005-0000-0000-000036790000}"/>
    <cellStyle name="Normal 24 4 2 2 2 2 2 2" xfId="34184" xr:uid="{00000000-0005-0000-0000-000037790000}"/>
    <cellStyle name="Normal 24 4 2 2 2 2 3" xfId="34185" xr:uid="{00000000-0005-0000-0000-000038790000}"/>
    <cellStyle name="Normal 24 4 2 2 2 2 4" xfId="34186" xr:uid="{00000000-0005-0000-0000-000039790000}"/>
    <cellStyle name="Normal 24 4 2 2 2 2 5" xfId="34187" xr:uid="{00000000-0005-0000-0000-00003A790000}"/>
    <cellStyle name="Normal 24 4 2 2 2 3" xfId="34188" xr:uid="{00000000-0005-0000-0000-00003B790000}"/>
    <cellStyle name="Normal 24 4 2 2 2 3 2" xfId="34189" xr:uid="{00000000-0005-0000-0000-00003C790000}"/>
    <cellStyle name="Normal 24 4 2 2 2 3 2 2" xfId="34190" xr:uid="{00000000-0005-0000-0000-00003D790000}"/>
    <cellStyle name="Normal 24 4 2 2 2 3 3" xfId="34191" xr:uid="{00000000-0005-0000-0000-00003E790000}"/>
    <cellStyle name="Normal 24 4 2 2 2 3 4" xfId="34192" xr:uid="{00000000-0005-0000-0000-00003F790000}"/>
    <cellStyle name="Normal 24 4 2 2 2 3 5" xfId="34193" xr:uid="{00000000-0005-0000-0000-000040790000}"/>
    <cellStyle name="Normal 24 4 2 2 2 4" xfId="34194" xr:uid="{00000000-0005-0000-0000-000041790000}"/>
    <cellStyle name="Normal 24 4 2 2 2 4 2" xfId="34195" xr:uid="{00000000-0005-0000-0000-000042790000}"/>
    <cellStyle name="Normal 24 4 2 2 2 4 2 2" xfId="34196" xr:uid="{00000000-0005-0000-0000-000043790000}"/>
    <cellStyle name="Normal 24 4 2 2 2 4 3" xfId="34197" xr:uid="{00000000-0005-0000-0000-000044790000}"/>
    <cellStyle name="Normal 24 4 2 2 2 4 4" xfId="34198" xr:uid="{00000000-0005-0000-0000-000045790000}"/>
    <cellStyle name="Normal 24 4 2 2 2 4 5" xfId="34199" xr:uid="{00000000-0005-0000-0000-000046790000}"/>
    <cellStyle name="Normal 24 4 2 2 2 5" xfId="34200" xr:uid="{00000000-0005-0000-0000-000047790000}"/>
    <cellStyle name="Normal 24 4 2 2 2 5 2" xfId="34201" xr:uid="{00000000-0005-0000-0000-000048790000}"/>
    <cellStyle name="Normal 24 4 2 2 2 6" xfId="34202" xr:uid="{00000000-0005-0000-0000-000049790000}"/>
    <cellStyle name="Normal 24 4 2 2 2 7" xfId="34203" xr:uid="{00000000-0005-0000-0000-00004A790000}"/>
    <cellStyle name="Normal 24 4 2 2 2 8" xfId="34204" xr:uid="{00000000-0005-0000-0000-00004B790000}"/>
    <cellStyle name="Normal 24 4 2 2 3" xfId="34205" xr:uid="{00000000-0005-0000-0000-00004C790000}"/>
    <cellStyle name="Normal 24 4 2 2 3 2" xfId="34206" xr:uid="{00000000-0005-0000-0000-00004D790000}"/>
    <cellStyle name="Normal 24 4 2 2 3 2 2" xfId="34207" xr:uid="{00000000-0005-0000-0000-00004E790000}"/>
    <cellStyle name="Normal 24 4 2 2 3 2 2 2" xfId="34208" xr:uid="{00000000-0005-0000-0000-00004F790000}"/>
    <cellStyle name="Normal 24 4 2 2 3 2 3" xfId="34209" xr:uid="{00000000-0005-0000-0000-000050790000}"/>
    <cellStyle name="Normal 24 4 2 2 3 2 4" xfId="34210" xr:uid="{00000000-0005-0000-0000-000051790000}"/>
    <cellStyle name="Normal 24 4 2 2 3 2 5" xfId="34211" xr:uid="{00000000-0005-0000-0000-000052790000}"/>
    <cellStyle name="Normal 24 4 2 2 3 3" xfId="34212" xr:uid="{00000000-0005-0000-0000-000053790000}"/>
    <cellStyle name="Normal 24 4 2 2 3 3 2" xfId="34213" xr:uid="{00000000-0005-0000-0000-000054790000}"/>
    <cellStyle name="Normal 24 4 2 2 3 3 2 2" xfId="34214" xr:uid="{00000000-0005-0000-0000-000055790000}"/>
    <cellStyle name="Normal 24 4 2 2 3 3 3" xfId="34215" xr:uid="{00000000-0005-0000-0000-000056790000}"/>
    <cellStyle name="Normal 24 4 2 2 3 3 4" xfId="34216" xr:uid="{00000000-0005-0000-0000-000057790000}"/>
    <cellStyle name="Normal 24 4 2 2 3 3 5" xfId="34217" xr:uid="{00000000-0005-0000-0000-000058790000}"/>
    <cellStyle name="Normal 24 4 2 2 3 4" xfId="34218" xr:uid="{00000000-0005-0000-0000-000059790000}"/>
    <cellStyle name="Normal 24 4 2 2 3 4 2" xfId="34219" xr:uid="{00000000-0005-0000-0000-00005A790000}"/>
    <cellStyle name="Normal 24 4 2 2 3 4 2 2" xfId="34220" xr:uid="{00000000-0005-0000-0000-00005B790000}"/>
    <cellStyle name="Normal 24 4 2 2 3 4 3" xfId="34221" xr:uid="{00000000-0005-0000-0000-00005C790000}"/>
    <cellStyle name="Normal 24 4 2 2 3 4 4" xfId="34222" xr:uid="{00000000-0005-0000-0000-00005D790000}"/>
    <cellStyle name="Normal 24 4 2 2 3 4 5" xfId="34223" xr:uid="{00000000-0005-0000-0000-00005E790000}"/>
    <cellStyle name="Normal 24 4 2 2 3 5" xfId="34224" xr:uid="{00000000-0005-0000-0000-00005F790000}"/>
    <cellStyle name="Normal 24 4 2 2 3 5 2" xfId="34225" xr:uid="{00000000-0005-0000-0000-000060790000}"/>
    <cellStyle name="Normal 24 4 2 2 3 6" xfId="34226" xr:uid="{00000000-0005-0000-0000-000061790000}"/>
    <cellStyle name="Normal 24 4 2 2 3 7" xfId="34227" xr:uid="{00000000-0005-0000-0000-000062790000}"/>
    <cellStyle name="Normal 24 4 2 2 3 8" xfId="34228" xr:uid="{00000000-0005-0000-0000-000063790000}"/>
    <cellStyle name="Normal 24 4 2 2 4" xfId="34229" xr:uid="{00000000-0005-0000-0000-000064790000}"/>
    <cellStyle name="Normal 24 4 2 2 4 2" xfId="34230" xr:uid="{00000000-0005-0000-0000-000065790000}"/>
    <cellStyle name="Normal 24 4 2 2 4 2 2" xfId="34231" xr:uid="{00000000-0005-0000-0000-000066790000}"/>
    <cellStyle name="Normal 24 4 2 2 4 2 2 2" xfId="34232" xr:uid="{00000000-0005-0000-0000-000067790000}"/>
    <cellStyle name="Normal 24 4 2 2 4 2 3" xfId="34233" xr:uid="{00000000-0005-0000-0000-000068790000}"/>
    <cellStyle name="Normal 24 4 2 2 4 2 4" xfId="34234" xr:uid="{00000000-0005-0000-0000-000069790000}"/>
    <cellStyle name="Normal 24 4 2 2 4 2 5" xfId="34235" xr:uid="{00000000-0005-0000-0000-00006A790000}"/>
    <cellStyle name="Normal 24 4 2 2 4 3" xfId="34236" xr:uid="{00000000-0005-0000-0000-00006B790000}"/>
    <cellStyle name="Normal 24 4 2 2 4 3 2" xfId="34237" xr:uid="{00000000-0005-0000-0000-00006C790000}"/>
    <cellStyle name="Normal 24 4 2 2 4 4" xfId="34238" xr:uid="{00000000-0005-0000-0000-00006D790000}"/>
    <cellStyle name="Normal 24 4 2 2 4 5" xfId="34239" xr:uid="{00000000-0005-0000-0000-00006E790000}"/>
    <cellStyle name="Normal 24 4 2 2 4 6" xfId="34240" xr:uid="{00000000-0005-0000-0000-00006F790000}"/>
    <cellStyle name="Normal 24 4 2 2 5" xfId="34241" xr:uid="{00000000-0005-0000-0000-000070790000}"/>
    <cellStyle name="Normal 24 4 2 2 5 2" xfId="34242" xr:uid="{00000000-0005-0000-0000-000071790000}"/>
    <cellStyle name="Normal 24 4 2 2 5 2 2" xfId="34243" xr:uid="{00000000-0005-0000-0000-000072790000}"/>
    <cellStyle name="Normal 24 4 2 2 5 3" xfId="34244" xr:uid="{00000000-0005-0000-0000-000073790000}"/>
    <cellStyle name="Normal 24 4 2 2 5 4" xfId="34245" xr:uid="{00000000-0005-0000-0000-000074790000}"/>
    <cellStyle name="Normal 24 4 2 2 5 5" xfId="34246" xr:uid="{00000000-0005-0000-0000-000075790000}"/>
    <cellStyle name="Normal 24 4 2 2 6" xfId="34247" xr:uid="{00000000-0005-0000-0000-000076790000}"/>
    <cellStyle name="Normal 24 4 2 2 6 2" xfId="34248" xr:uid="{00000000-0005-0000-0000-000077790000}"/>
    <cellStyle name="Normal 24 4 2 2 6 2 2" xfId="34249" xr:uid="{00000000-0005-0000-0000-000078790000}"/>
    <cellStyle name="Normal 24 4 2 2 6 3" xfId="34250" xr:uid="{00000000-0005-0000-0000-000079790000}"/>
    <cellStyle name="Normal 24 4 2 2 6 4" xfId="34251" xr:uid="{00000000-0005-0000-0000-00007A790000}"/>
    <cellStyle name="Normal 24 4 2 2 6 5" xfId="34252" xr:uid="{00000000-0005-0000-0000-00007B790000}"/>
    <cellStyle name="Normal 24 4 2 2 7" xfId="34253" xr:uid="{00000000-0005-0000-0000-00007C790000}"/>
    <cellStyle name="Normal 24 4 2 2 7 2" xfId="34254" xr:uid="{00000000-0005-0000-0000-00007D790000}"/>
    <cellStyle name="Normal 24 4 2 2 7 2 2" xfId="34255" xr:uid="{00000000-0005-0000-0000-00007E790000}"/>
    <cellStyle name="Normal 24 4 2 2 7 3" xfId="34256" xr:uid="{00000000-0005-0000-0000-00007F790000}"/>
    <cellStyle name="Normal 24 4 2 2 7 4" xfId="34257" xr:uid="{00000000-0005-0000-0000-000080790000}"/>
    <cellStyle name="Normal 24 4 2 2 7 5" xfId="34258" xr:uid="{00000000-0005-0000-0000-000081790000}"/>
    <cellStyle name="Normal 24 4 2 2 8" xfId="34259" xr:uid="{00000000-0005-0000-0000-000082790000}"/>
    <cellStyle name="Normal 24 4 2 2 8 2" xfId="34260" xr:uid="{00000000-0005-0000-0000-000083790000}"/>
    <cellStyle name="Normal 24 4 2 2 9" xfId="34261" xr:uid="{00000000-0005-0000-0000-000084790000}"/>
    <cellStyle name="Normal 24 4 2 3" xfId="34262" xr:uid="{00000000-0005-0000-0000-000085790000}"/>
    <cellStyle name="Normal 24 4 2 3 2" xfId="34263" xr:uid="{00000000-0005-0000-0000-000086790000}"/>
    <cellStyle name="Normal 24 4 2 3 2 2" xfId="34264" xr:uid="{00000000-0005-0000-0000-000087790000}"/>
    <cellStyle name="Normal 24 4 2 3 2 2 2" xfId="34265" xr:uid="{00000000-0005-0000-0000-000088790000}"/>
    <cellStyle name="Normal 24 4 2 3 2 3" xfId="34266" xr:uid="{00000000-0005-0000-0000-000089790000}"/>
    <cellStyle name="Normal 24 4 2 3 2 4" xfId="34267" xr:uid="{00000000-0005-0000-0000-00008A790000}"/>
    <cellStyle name="Normal 24 4 2 3 2 5" xfId="34268" xr:uid="{00000000-0005-0000-0000-00008B790000}"/>
    <cellStyle name="Normal 24 4 2 3 3" xfId="34269" xr:uid="{00000000-0005-0000-0000-00008C790000}"/>
    <cellStyle name="Normal 24 4 2 3 3 2" xfId="34270" xr:uid="{00000000-0005-0000-0000-00008D790000}"/>
    <cellStyle name="Normal 24 4 2 3 3 2 2" xfId="34271" xr:uid="{00000000-0005-0000-0000-00008E790000}"/>
    <cellStyle name="Normal 24 4 2 3 3 3" xfId="34272" xr:uid="{00000000-0005-0000-0000-00008F790000}"/>
    <cellStyle name="Normal 24 4 2 3 3 4" xfId="34273" xr:uid="{00000000-0005-0000-0000-000090790000}"/>
    <cellStyle name="Normal 24 4 2 3 3 5" xfId="34274" xr:uid="{00000000-0005-0000-0000-000091790000}"/>
    <cellStyle name="Normal 24 4 2 3 4" xfId="34275" xr:uid="{00000000-0005-0000-0000-000092790000}"/>
    <cellStyle name="Normal 24 4 2 3 4 2" xfId="34276" xr:uid="{00000000-0005-0000-0000-000093790000}"/>
    <cellStyle name="Normal 24 4 2 3 4 2 2" xfId="34277" xr:uid="{00000000-0005-0000-0000-000094790000}"/>
    <cellStyle name="Normal 24 4 2 3 4 3" xfId="34278" xr:uid="{00000000-0005-0000-0000-000095790000}"/>
    <cellStyle name="Normal 24 4 2 3 4 4" xfId="34279" xr:uid="{00000000-0005-0000-0000-000096790000}"/>
    <cellStyle name="Normal 24 4 2 3 4 5" xfId="34280" xr:uid="{00000000-0005-0000-0000-000097790000}"/>
    <cellStyle name="Normal 24 4 2 3 5" xfId="34281" xr:uid="{00000000-0005-0000-0000-000098790000}"/>
    <cellStyle name="Normal 24 4 2 3 5 2" xfId="34282" xr:uid="{00000000-0005-0000-0000-000099790000}"/>
    <cellStyle name="Normal 24 4 2 3 6" xfId="34283" xr:uid="{00000000-0005-0000-0000-00009A790000}"/>
    <cellStyle name="Normal 24 4 2 3 7" xfId="34284" xr:uid="{00000000-0005-0000-0000-00009B790000}"/>
    <cellStyle name="Normal 24 4 2 3 8" xfId="34285" xr:uid="{00000000-0005-0000-0000-00009C790000}"/>
    <cellStyle name="Normal 24 4 2 4" xfId="34286" xr:uid="{00000000-0005-0000-0000-00009D790000}"/>
    <cellStyle name="Normal 24 4 2 4 2" xfId="34287" xr:uid="{00000000-0005-0000-0000-00009E790000}"/>
    <cellStyle name="Normal 24 4 2 4 2 2" xfId="34288" xr:uid="{00000000-0005-0000-0000-00009F790000}"/>
    <cellStyle name="Normal 24 4 2 4 2 2 2" xfId="34289" xr:uid="{00000000-0005-0000-0000-0000A0790000}"/>
    <cellStyle name="Normal 24 4 2 4 2 3" xfId="34290" xr:uid="{00000000-0005-0000-0000-0000A1790000}"/>
    <cellStyle name="Normal 24 4 2 4 2 4" xfId="34291" xr:uid="{00000000-0005-0000-0000-0000A2790000}"/>
    <cellStyle name="Normal 24 4 2 4 2 5" xfId="34292" xr:uid="{00000000-0005-0000-0000-0000A3790000}"/>
    <cellStyle name="Normal 24 4 2 4 3" xfId="34293" xr:uid="{00000000-0005-0000-0000-0000A4790000}"/>
    <cellStyle name="Normal 24 4 2 4 3 2" xfId="34294" xr:uid="{00000000-0005-0000-0000-0000A5790000}"/>
    <cellStyle name="Normal 24 4 2 4 3 2 2" xfId="34295" xr:uid="{00000000-0005-0000-0000-0000A6790000}"/>
    <cellStyle name="Normal 24 4 2 4 3 3" xfId="34296" xr:uid="{00000000-0005-0000-0000-0000A7790000}"/>
    <cellStyle name="Normal 24 4 2 4 3 4" xfId="34297" xr:uid="{00000000-0005-0000-0000-0000A8790000}"/>
    <cellStyle name="Normal 24 4 2 4 3 5" xfId="34298" xr:uid="{00000000-0005-0000-0000-0000A9790000}"/>
    <cellStyle name="Normal 24 4 2 4 4" xfId="34299" xr:uid="{00000000-0005-0000-0000-0000AA790000}"/>
    <cellStyle name="Normal 24 4 2 4 4 2" xfId="34300" xr:uid="{00000000-0005-0000-0000-0000AB790000}"/>
    <cellStyle name="Normal 24 4 2 4 4 2 2" xfId="34301" xr:uid="{00000000-0005-0000-0000-0000AC790000}"/>
    <cellStyle name="Normal 24 4 2 4 4 3" xfId="34302" xr:uid="{00000000-0005-0000-0000-0000AD790000}"/>
    <cellStyle name="Normal 24 4 2 4 4 4" xfId="34303" xr:uid="{00000000-0005-0000-0000-0000AE790000}"/>
    <cellStyle name="Normal 24 4 2 4 4 5" xfId="34304" xr:uid="{00000000-0005-0000-0000-0000AF790000}"/>
    <cellStyle name="Normal 24 4 2 4 5" xfId="34305" xr:uid="{00000000-0005-0000-0000-0000B0790000}"/>
    <cellStyle name="Normal 24 4 2 4 5 2" xfId="34306" xr:uid="{00000000-0005-0000-0000-0000B1790000}"/>
    <cellStyle name="Normal 24 4 2 4 6" xfId="34307" xr:uid="{00000000-0005-0000-0000-0000B2790000}"/>
    <cellStyle name="Normal 24 4 2 4 7" xfId="34308" xr:uid="{00000000-0005-0000-0000-0000B3790000}"/>
    <cellStyle name="Normal 24 4 2 4 8" xfId="34309" xr:uid="{00000000-0005-0000-0000-0000B4790000}"/>
    <cellStyle name="Normal 24 4 2 5" xfId="34310" xr:uid="{00000000-0005-0000-0000-0000B5790000}"/>
    <cellStyle name="Normal 24 4 2 5 2" xfId="34311" xr:uid="{00000000-0005-0000-0000-0000B6790000}"/>
    <cellStyle name="Normal 24 4 2 5 2 2" xfId="34312" xr:uid="{00000000-0005-0000-0000-0000B7790000}"/>
    <cellStyle name="Normal 24 4 2 5 2 2 2" xfId="34313" xr:uid="{00000000-0005-0000-0000-0000B8790000}"/>
    <cellStyle name="Normal 24 4 2 5 2 3" xfId="34314" xr:uid="{00000000-0005-0000-0000-0000B9790000}"/>
    <cellStyle name="Normal 24 4 2 5 2 4" xfId="34315" xr:uid="{00000000-0005-0000-0000-0000BA790000}"/>
    <cellStyle name="Normal 24 4 2 5 2 5" xfId="34316" xr:uid="{00000000-0005-0000-0000-0000BB790000}"/>
    <cellStyle name="Normal 24 4 2 5 3" xfId="34317" xr:uid="{00000000-0005-0000-0000-0000BC790000}"/>
    <cellStyle name="Normal 24 4 2 5 3 2" xfId="34318" xr:uid="{00000000-0005-0000-0000-0000BD790000}"/>
    <cellStyle name="Normal 24 4 2 5 4" xfId="34319" xr:uid="{00000000-0005-0000-0000-0000BE790000}"/>
    <cellStyle name="Normal 24 4 2 5 5" xfId="34320" xr:uid="{00000000-0005-0000-0000-0000BF790000}"/>
    <cellStyle name="Normal 24 4 2 5 6" xfId="34321" xr:uid="{00000000-0005-0000-0000-0000C0790000}"/>
    <cellStyle name="Normal 24 4 2 6" xfId="34322" xr:uid="{00000000-0005-0000-0000-0000C1790000}"/>
    <cellStyle name="Normal 24 4 2 6 2" xfId="34323" xr:uid="{00000000-0005-0000-0000-0000C2790000}"/>
    <cellStyle name="Normal 24 4 2 6 2 2" xfId="34324" xr:uid="{00000000-0005-0000-0000-0000C3790000}"/>
    <cellStyle name="Normal 24 4 2 6 3" xfId="34325" xr:uid="{00000000-0005-0000-0000-0000C4790000}"/>
    <cellStyle name="Normal 24 4 2 6 4" xfId="34326" xr:uid="{00000000-0005-0000-0000-0000C5790000}"/>
    <cellStyle name="Normal 24 4 2 6 5" xfId="34327" xr:uid="{00000000-0005-0000-0000-0000C6790000}"/>
    <cellStyle name="Normal 24 4 2 7" xfId="34328" xr:uid="{00000000-0005-0000-0000-0000C7790000}"/>
    <cellStyle name="Normal 24 4 2 7 2" xfId="34329" xr:uid="{00000000-0005-0000-0000-0000C8790000}"/>
    <cellStyle name="Normal 24 4 2 7 2 2" xfId="34330" xr:uid="{00000000-0005-0000-0000-0000C9790000}"/>
    <cellStyle name="Normal 24 4 2 7 3" xfId="34331" xr:uid="{00000000-0005-0000-0000-0000CA790000}"/>
    <cellStyle name="Normal 24 4 2 7 4" xfId="34332" xr:uid="{00000000-0005-0000-0000-0000CB790000}"/>
    <cellStyle name="Normal 24 4 2 7 5" xfId="34333" xr:uid="{00000000-0005-0000-0000-0000CC790000}"/>
    <cellStyle name="Normal 24 4 2 8" xfId="34334" xr:uid="{00000000-0005-0000-0000-0000CD790000}"/>
    <cellStyle name="Normal 24 4 2 8 2" xfId="34335" xr:uid="{00000000-0005-0000-0000-0000CE790000}"/>
    <cellStyle name="Normal 24 4 2 8 2 2" xfId="34336" xr:uid="{00000000-0005-0000-0000-0000CF790000}"/>
    <cellStyle name="Normal 24 4 2 8 3" xfId="34337" xr:uid="{00000000-0005-0000-0000-0000D0790000}"/>
    <cellStyle name="Normal 24 4 2 8 4" xfId="34338" xr:uid="{00000000-0005-0000-0000-0000D1790000}"/>
    <cellStyle name="Normal 24 4 2 8 5" xfId="34339" xr:uid="{00000000-0005-0000-0000-0000D2790000}"/>
    <cellStyle name="Normal 24 4 2 9" xfId="34340" xr:uid="{00000000-0005-0000-0000-0000D3790000}"/>
    <cellStyle name="Normal 24 4 2 9 2" xfId="34341" xr:uid="{00000000-0005-0000-0000-0000D4790000}"/>
    <cellStyle name="Normal 24 4 3" xfId="4139" xr:uid="{00000000-0005-0000-0000-0000D5790000}"/>
    <cellStyle name="Normal 24 4 3 10" xfId="34342" xr:uid="{00000000-0005-0000-0000-0000D6790000}"/>
    <cellStyle name="Normal 24 4 3 11" xfId="34343" xr:uid="{00000000-0005-0000-0000-0000D7790000}"/>
    <cellStyle name="Normal 24 4 3 12" xfId="34344" xr:uid="{00000000-0005-0000-0000-0000D8790000}"/>
    <cellStyle name="Normal 24 4 3 13" xfId="34345" xr:uid="{00000000-0005-0000-0000-0000D9790000}"/>
    <cellStyle name="Normal 24 4 3 14" xfId="34346" xr:uid="{00000000-0005-0000-0000-0000DA790000}"/>
    <cellStyle name="Normal 24 4 3 15" xfId="34347" xr:uid="{00000000-0005-0000-0000-0000DB790000}"/>
    <cellStyle name="Normal 24 4 3 2" xfId="4140" xr:uid="{00000000-0005-0000-0000-0000DC790000}"/>
    <cellStyle name="Normal 24 4 3 2 10" xfId="34348" xr:uid="{00000000-0005-0000-0000-0000DD790000}"/>
    <cellStyle name="Normal 24 4 3 2 11" xfId="34349" xr:uid="{00000000-0005-0000-0000-0000DE790000}"/>
    <cellStyle name="Normal 24 4 3 2 12" xfId="34350" xr:uid="{00000000-0005-0000-0000-0000DF790000}"/>
    <cellStyle name="Normal 24 4 3 2 13" xfId="34351" xr:uid="{00000000-0005-0000-0000-0000E0790000}"/>
    <cellStyle name="Normal 24 4 3 2 14" xfId="34352" xr:uid="{00000000-0005-0000-0000-0000E1790000}"/>
    <cellStyle name="Normal 24 4 3 2 2" xfId="34353" xr:uid="{00000000-0005-0000-0000-0000E2790000}"/>
    <cellStyle name="Normal 24 4 3 2 2 2" xfId="34354" xr:uid="{00000000-0005-0000-0000-0000E3790000}"/>
    <cellStyle name="Normal 24 4 3 2 2 2 2" xfId="34355" xr:uid="{00000000-0005-0000-0000-0000E4790000}"/>
    <cellStyle name="Normal 24 4 3 2 2 2 2 2" xfId="34356" xr:uid="{00000000-0005-0000-0000-0000E5790000}"/>
    <cellStyle name="Normal 24 4 3 2 2 2 3" xfId="34357" xr:uid="{00000000-0005-0000-0000-0000E6790000}"/>
    <cellStyle name="Normal 24 4 3 2 2 2 4" xfId="34358" xr:uid="{00000000-0005-0000-0000-0000E7790000}"/>
    <cellStyle name="Normal 24 4 3 2 2 2 5" xfId="34359" xr:uid="{00000000-0005-0000-0000-0000E8790000}"/>
    <cellStyle name="Normal 24 4 3 2 2 3" xfId="34360" xr:uid="{00000000-0005-0000-0000-0000E9790000}"/>
    <cellStyle name="Normal 24 4 3 2 2 3 2" xfId="34361" xr:uid="{00000000-0005-0000-0000-0000EA790000}"/>
    <cellStyle name="Normal 24 4 3 2 2 3 2 2" xfId="34362" xr:uid="{00000000-0005-0000-0000-0000EB790000}"/>
    <cellStyle name="Normal 24 4 3 2 2 3 3" xfId="34363" xr:uid="{00000000-0005-0000-0000-0000EC790000}"/>
    <cellStyle name="Normal 24 4 3 2 2 3 4" xfId="34364" xr:uid="{00000000-0005-0000-0000-0000ED790000}"/>
    <cellStyle name="Normal 24 4 3 2 2 3 5" xfId="34365" xr:uid="{00000000-0005-0000-0000-0000EE790000}"/>
    <cellStyle name="Normal 24 4 3 2 2 4" xfId="34366" xr:uid="{00000000-0005-0000-0000-0000EF790000}"/>
    <cellStyle name="Normal 24 4 3 2 2 4 2" xfId="34367" xr:uid="{00000000-0005-0000-0000-0000F0790000}"/>
    <cellStyle name="Normal 24 4 3 2 2 4 2 2" xfId="34368" xr:uid="{00000000-0005-0000-0000-0000F1790000}"/>
    <cellStyle name="Normal 24 4 3 2 2 4 3" xfId="34369" xr:uid="{00000000-0005-0000-0000-0000F2790000}"/>
    <cellStyle name="Normal 24 4 3 2 2 4 4" xfId="34370" xr:uid="{00000000-0005-0000-0000-0000F3790000}"/>
    <cellStyle name="Normal 24 4 3 2 2 4 5" xfId="34371" xr:uid="{00000000-0005-0000-0000-0000F4790000}"/>
    <cellStyle name="Normal 24 4 3 2 2 5" xfId="34372" xr:uid="{00000000-0005-0000-0000-0000F5790000}"/>
    <cellStyle name="Normal 24 4 3 2 2 5 2" xfId="34373" xr:uid="{00000000-0005-0000-0000-0000F6790000}"/>
    <cellStyle name="Normal 24 4 3 2 2 6" xfId="34374" xr:uid="{00000000-0005-0000-0000-0000F7790000}"/>
    <cellStyle name="Normal 24 4 3 2 2 7" xfId="34375" xr:uid="{00000000-0005-0000-0000-0000F8790000}"/>
    <cellStyle name="Normal 24 4 3 2 2 8" xfId="34376" xr:uid="{00000000-0005-0000-0000-0000F9790000}"/>
    <cellStyle name="Normal 24 4 3 2 3" xfId="34377" xr:uid="{00000000-0005-0000-0000-0000FA790000}"/>
    <cellStyle name="Normal 24 4 3 2 3 2" xfId="34378" xr:uid="{00000000-0005-0000-0000-0000FB790000}"/>
    <cellStyle name="Normal 24 4 3 2 3 2 2" xfId="34379" xr:uid="{00000000-0005-0000-0000-0000FC790000}"/>
    <cellStyle name="Normal 24 4 3 2 3 2 2 2" xfId="34380" xr:uid="{00000000-0005-0000-0000-0000FD790000}"/>
    <cellStyle name="Normal 24 4 3 2 3 2 3" xfId="34381" xr:uid="{00000000-0005-0000-0000-0000FE790000}"/>
    <cellStyle name="Normal 24 4 3 2 3 2 4" xfId="34382" xr:uid="{00000000-0005-0000-0000-0000FF790000}"/>
    <cellStyle name="Normal 24 4 3 2 3 2 5" xfId="34383" xr:uid="{00000000-0005-0000-0000-0000007A0000}"/>
    <cellStyle name="Normal 24 4 3 2 3 3" xfId="34384" xr:uid="{00000000-0005-0000-0000-0000017A0000}"/>
    <cellStyle name="Normal 24 4 3 2 3 3 2" xfId="34385" xr:uid="{00000000-0005-0000-0000-0000027A0000}"/>
    <cellStyle name="Normal 24 4 3 2 3 3 2 2" xfId="34386" xr:uid="{00000000-0005-0000-0000-0000037A0000}"/>
    <cellStyle name="Normal 24 4 3 2 3 3 3" xfId="34387" xr:uid="{00000000-0005-0000-0000-0000047A0000}"/>
    <cellStyle name="Normal 24 4 3 2 3 3 4" xfId="34388" xr:uid="{00000000-0005-0000-0000-0000057A0000}"/>
    <cellStyle name="Normal 24 4 3 2 3 3 5" xfId="34389" xr:uid="{00000000-0005-0000-0000-0000067A0000}"/>
    <cellStyle name="Normal 24 4 3 2 3 4" xfId="34390" xr:uid="{00000000-0005-0000-0000-0000077A0000}"/>
    <cellStyle name="Normal 24 4 3 2 3 4 2" xfId="34391" xr:uid="{00000000-0005-0000-0000-0000087A0000}"/>
    <cellStyle name="Normal 24 4 3 2 3 4 2 2" xfId="34392" xr:uid="{00000000-0005-0000-0000-0000097A0000}"/>
    <cellStyle name="Normal 24 4 3 2 3 4 3" xfId="34393" xr:uid="{00000000-0005-0000-0000-00000A7A0000}"/>
    <cellStyle name="Normal 24 4 3 2 3 4 4" xfId="34394" xr:uid="{00000000-0005-0000-0000-00000B7A0000}"/>
    <cellStyle name="Normal 24 4 3 2 3 4 5" xfId="34395" xr:uid="{00000000-0005-0000-0000-00000C7A0000}"/>
    <cellStyle name="Normal 24 4 3 2 3 5" xfId="34396" xr:uid="{00000000-0005-0000-0000-00000D7A0000}"/>
    <cellStyle name="Normal 24 4 3 2 3 5 2" xfId="34397" xr:uid="{00000000-0005-0000-0000-00000E7A0000}"/>
    <cellStyle name="Normal 24 4 3 2 3 6" xfId="34398" xr:uid="{00000000-0005-0000-0000-00000F7A0000}"/>
    <cellStyle name="Normal 24 4 3 2 3 7" xfId="34399" xr:uid="{00000000-0005-0000-0000-0000107A0000}"/>
    <cellStyle name="Normal 24 4 3 2 3 8" xfId="34400" xr:uid="{00000000-0005-0000-0000-0000117A0000}"/>
    <cellStyle name="Normal 24 4 3 2 4" xfId="34401" xr:uid="{00000000-0005-0000-0000-0000127A0000}"/>
    <cellStyle name="Normal 24 4 3 2 4 2" xfId="34402" xr:uid="{00000000-0005-0000-0000-0000137A0000}"/>
    <cellStyle name="Normal 24 4 3 2 4 2 2" xfId="34403" xr:uid="{00000000-0005-0000-0000-0000147A0000}"/>
    <cellStyle name="Normal 24 4 3 2 4 2 2 2" xfId="34404" xr:uid="{00000000-0005-0000-0000-0000157A0000}"/>
    <cellStyle name="Normal 24 4 3 2 4 2 3" xfId="34405" xr:uid="{00000000-0005-0000-0000-0000167A0000}"/>
    <cellStyle name="Normal 24 4 3 2 4 2 4" xfId="34406" xr:uid="{00000000-0005-0000-0000-0000177A0000}"/>
    <cellStyle name="Normal 24 4 3 2 4 2 5" xfId="34407" xr:uid="{00000000-0005-0000-0000-0000187A0000}"/>
    <cellStyle name="Normal 24 4 3 2 4 3" xfId="34408" xr:uid="{00000000-0005-0000-0000-0000197A0000}"/>
    <cellStyle name="Normal 24 4 3 2 4 3 2" xfId="34409" xr:uid="{00000000-0005-0000-0000-00001A7A0000}"/>
    <cellStyle name="Normal 24 4 3 2 4 4" xfId="34410" xr:uid="{00000000-0005-0000-0000-00001B7A0000}"/>
    <cellStyle name="Normal 24 4 3 2 4 5" xfId="34411" xr:uid="{00000000-0005-0000-0000-00001C7A0000}"/>
    <cellStyle name="Normal 24 4 3 2 4 6" xfId="34412" xr:uid="{00000000-0005-0000-0000-00001D7A0000}"/>
    <cellStyle name="Normal 24 4 3 2 5" xfId="34413" xr:uid="{00000000-0005-0000-0000-00001E7A0000}"/>
    <cellStyle name="Normal 24 4 3 2 5 2" xfId="34414" xr:uid="{00000000-0005-0000-0000-00001F7A0000}"/>
    <cellStyle name="Normal 24 4 3 2 5 2 2" xfId="34415" xr:uid="{00000000-0005-0000-0000-0000207A0000}"/>
    <cellStyle name="Normal 24 4 3 2 5 3" xfId="34416" xr:uid="{00000000-0005-0000-0000-0000217A0000}"/>
    <cellStyle name="Normal 24 4 3 2 5 4" xfId="34417" xr:uid="{00000000-0005-0000-0000-0000227A0000}"/>
    <cellStyle name="Normal 24 4 3 2 5 5" xfId="34418" xr:uid="{00000000-0005-0000-0000-0000237A0000}"/>
    <cellStyle name="Normal 24 4 3 2 6" xfId="34419" xr:uid="{00000000-0005-0000-0000-0000247A0000}"/>
    <cellStyle name="Normal 24 4 3 2 6 2" xfId="34420" xr:uid="{00000000-0005-0000-0000-0000257A0000}"/>
    <cellStyle name="Normal 24 4 3 2 6 2 2" xfId="34421" xr:uid="{00000000-0005-0000-0000-0000267A0000}"/>
    <cellStyle name="Normal 24 4 3 2 6 3" xfId="34422" xr:uid="{00000000-0005-0000-0000-0000277A0000}"/>
    <cellStyle name="Normal 24 4 3 2 6 4" xfId="34423" xr:uid="{00000000-0005-0000-0000-0000287A0000}"/>
    <cellStyle name="Normal 24 4 3 2 6 5" xfId="34424" xr:uid="{00000000-0005-0000-0000-0000297A0000}"/>
    <cellStyle name="Normal 24 4 3 2 7" xfId="34425" xr:uid="{00000000-0005-0000-0000-00002A7A0000}"/>
    <cellStyle name="Normal 24 4 3 2 7 2" xfId="34426" xr:uid="{00000000-0005-0000-0000-00002B7A0000}"/>
    <cellStyle name="Normal 24 4 3 2 7 2 2" xfId="34427" xr:uid="{00000000-0005-0000-0000-00002C7A0000}"/>
    <cellStyle name="Normal 24 4 3 2 7 3" xfId="34428" xr:uid="{00000000-0005-0000-0000-00002D7A0000}"/>
    <cellStyle name="Normal 24 4 3 2 7 4" xfId="34429" xr:uid="{00000000-0005-0000-0000-00002E7A0000}"/>
    <cellStyle name="Normal 24 4 3 2 7 5" xfId="34430" xr:uid="{00000000-0005-0000-0000-00002F7A0000}"/>
    <cellStyle name="Normal 24 4 3 2 8" xfId="34431" xr:uid="{00000000-0005-0000-0000-0000307A0000}"/>
    <cellStyle name="Normal 24 4 3 2 8 2" xfId="34432" xr:uid="{00000000-0005-0000-0000-0000317A0000}"/>
    <cellStyle name="Normal 24 4 3 2 9" xfId="34433" xr:uid="{00000000-0005-0000-0000-0000327A0000}"/>
    <cellStyle name="Normal 24 4 3 3" xfId="34434" xr:uid="{00000000-0005-0000-0000-0000337A0000}"/>
    <cellStyle name="Normal 24 4 3 3 2" xfId="34435" xr:uid="{00000000-0005-0000-0000-0000347A0000}"/>
    <cellStyle name="Normal 24 4 3 3 2 2" xfId="34436" xr:uid="{00000000-0005-0000-0000-0000357A0000}"/>
    <cellStyle name="Normal 24 4 3 3 2 2 2" xfId="34437" xr:uid="{00000000-0005-0000-0000-0000367A0000}"/>
    <cellStyle name="Normal 24 4 3 3 2 3" xfId="34438" xr:uid="{00000000-0005-0000-0000-0000377A0000}"/>
    <cellStyle name="Normal 24 4 3 3 2 4" xfId="34439" xr:uid="{00000000-0005-0000-0000-0000387A0000}"/>
    <cellStyle name="Normal 24 4 3 3 2 5" xfId="34440" xr:uid="{00000000-0005-0000-0000-0000397A0000}"/>
    <cellStyle name="Normal 24 4 3 3 3" xfId="34441" xr:uid="{00000000-0005-0000-0000-00003A7A0000}"/>
    <cellStyle name="Normal 24 4 3 3 3 2" xfId="34442" xr:uid="{00000000-0005-0000-0000-00003B7A0000}"/>
    <cellStyle name="Normal 24 4 3 3 3 2 2" xfId="34443" xr:uid="{00000000-0005-0000-0000-00003C7A0000}"/>
    <cellStyle name="Normal 24 4 3 3 3 3" xfId="34444" xr:uid="{00000000-0005-0000-0000-00003D7A0000}"/>
    <cellStyle name="Normal 24 4 3 3 3 4" xfId="34445" xr:uid="{00000000-0005-0000-0000-00003E7A0000}"/>
    <cellStyle name="Normal 24 4 3 3 3 5" xfId="34446" xr:uid="{00000000-0005-0000-0000-00003F7A0000}"/>
    <cellStyle name="Normal 24 4 3 3 4" xfId="34447" xr:uid="{00000000-0005-0000-0000-0000407A0000}"/>
    <cellStyle name="Normal 24 4 3 3 4 2" xfId="34448" xr:uid="{00000000-0005-0000-0000-0000417A0000}"/>
    <cellStyle name="Normal 24 4 3 3 4 2 2" xfId="34449" xr:uid="{00000000-0005-0000-0000-0000427A0000}"/>
    <cellStyle name="Normal 24 4 3 3 4 3" xfId="34450" xr:uid="{00000000-0005-0000-0000-0000437A0000}"/>
    <cellStyle name="Normal 24 4 3 3 4 4" xfId="34451" xr:uid="{00000000-0005-0000-0000-0000447A0000}"/>
    <cellStyle name="Normal 24 4 3 3 4 5" xfId="34452" xr:uid="{00000000-0005-0000-0000-0000457A0000}"/>
    <cellStyle name="Normal 24 4 3 3 5" xfId="34453" xr:uid="{00000000-0005-0000-0000-0000467A0000}"/>
    <cellStyle name="Normal 24 4 3 3 5 2" xfId="34454" xr:uid="{00000000-0005-0000-0000-0000477A0000}"/>
    <cellStyle name="Normal 24 4 3 3 6" xfId="34455" xr:uid="{00000000-0005-0000-0000-0000487A0000}"/>
    <cellStyle name="Normal 24 4 3 3 7" xfId="34456" xr:uid="{00000000-0005-0000-0000-0000497A0000}"/>
    <cellStyle name="Normal 24 4 3 3 8" xfId="34457" xr:uid="{00000000-0005-0000-0000-00004A7A0000}"/>
    <cellStyle name="Normal 24 4 3 4" xfId="34458" xr:uid="{00000000-0005-0000-0000-00004B7A0000}"/>
    <cellStyle name="Normal 24 4 3 4 2" xfId="34459" xr:uid="{00000000-0005-0000-0000-00004C7A0000}"/>
    <cellStyle name="Normal 24 4 3 4 2 2" xfId="34460" xr:uid="{00000000-0005-0000-0000-00004D7A0000}"/>
    <cellStyle name="Normal 24 4 3 4 2 2 2" xfId="34461" xr:uid="{00000000-0005-0000-0000-00004E7A0000}"/>
    <cellStyle name="Normal 24 4 3 4 2 3" xfId="34462" xr:uid="{00000000-0005-0000-0000-00004F7A0000}"/>
    <cellStyle name="Normal 24 4 3 4 2 4" xfId="34463" xr:uid="{00000000-0005-0000-0000-0000507A0000}"/>
    <cellStyle name="Normal 24 4 3 4 2 5" xfId="34464" xr:uid="{00000000-0005-0000-0000-0000517A0000}"/>
    <cellStyle name="Normal 24 4 3 4 3" xfId="34465" xr:uid="{00000000-0005-0000-0000-0000527A0000}"/>
    <cellStyle name="Normal 24 4 3 4 3 2" xfId="34466" xr:uid="{00000000-0005-0000-0000-0000537A0000}"/>
    <cellStyle name="Normal 24 4 3 4 3 2 2" xfId="34467" xr:uid="{00000000-0005-0000-0000-0000547A0000}"/>
    <cellStyle name="Normal 24 4 3 4 3 3" xfId="34468" xr:uid="{00000000-0005-0000-0000-0000557A0000}"/>
    <cellStyle name="Normal 24 4 3 4 3 4" xfId="34469" xr:uid="{00000000-0005-0000-0000-0000567A0000}"/>
    <cellStyle name="Normal 24 4 3 4 3 5" xfId="34470" xr:uid="{00000000-0005-0000-0000-0000577A0000}"/>
    <cellStyle name="Normal 24 4 3 4 4" xfId="34471" xr:uid="{00000000-0005-0000-0000-0000587A0000}"/>
    <cellStyle name="Normal 24 4 3 4 4 2" xfId="34472" xr:uid="{00000000-0005-0000-0000-0000597A0000}"/>
    <cellStyle name="Normal 24 4 3 4 4 2 2" xfId="34473" xr:uid="{00000000-0005-0000-0000-00005A7A0000}"/>
    <cellStyle name="Normal 24 4 3 4 4 3" xfId="34474" xr:uid="{00000000-0005-0000-0000-00005B7A0000}"/>
    <cellStyle name="Normal 24 4 3 4 4 4" xfId="34475" xr:uid="{00000000-0005-0000-0000-00005C7A0000}"/>
    <cellStyle name="Normal 24 4 3 4 4 5" xfId="34476" xr:uid="{00000000-0005-0000-0000-00005D7A0000}"/>
    <cellStyle name="Normal 24 4 3 4 5" xfId="34477" xr:uid="{00000000-0005-0000-0000-00005E7A0000}"/>
    <cellStyle name="Normal 24 4 3 4 5 2" xfId="34478" xr:uid="{00000000-0005-0000-0000-00005F7A0000}"/>
    <cellStyle name="Normal 24 4 3 4 6" xfId="34479" xr:uid="{00000000-0005-0000-0000-0000607A0000}"/>
    <cellStyle name="Normal 24 4 3 4 7" xfId="34480" xr:uid="{00000000-0005-0000-0000-0000617A0000}"/>
    <cellStyle name="Normal 24 4 3 4 8" xfId="34481" xr:uid="{00000000-0005-0000-0000-0000627A0000}"/>
    <cellStyle name="Normal 24 4 3 5" xfId="34482" xr:uid="{00000000-0005-0000-0000-0000637A0000}"/>
    <cellStyle name="Normal 24 4 3 5 2" xfId="34483" xr:uid="{00000000-0005-0000-0000-0000647A0000}"/>
    <cellStyle name="Normal 24 4 3 5 2 2" xfId="34484" xr:uid="{00000000-0005-0000-0000-0000657A0000}"/>
    <cellStyle name="Normal 24 4 3 5 2 2 2" xfId="34485" xr:uid="{00000000-0005-0000-0000-0000667A0000}"/>
    <cellStyle name="Normal 24 4 3 5 2 3" xfId="34486" xr:uid="{00000000-0005-0000-0000-0000677A0000}"/>
    <cellStyle name="Normal 24 4 3 5 2 4" xfId="34487" xr:uid="{00000000-0005-0000-0000-0000687A0000}"/>
    <cellStyle name="Normal 24 4 3 5 2 5" xfId="34488" xr:uid="{00000000-0005-0000-0000-0000697A0000}"/>
    <cellStyle name="Normal 24 4 3 5 3" xfId="34489" xr:uid="{00000000-0005-0000-0000-00006A7A0000}"/>
    <cellStyle name="Normal 24 4 3 5 3 2" xfId="34490" xr:uid="{00000000-0005-0000-0000-00006B7A0000}"/>
    <cellStyle name="Normal 24 4 3 5 4" xfId="34491" xr:uid="{00000000-0005-0000-0000-00006C7A0000}"/>
    <cellStyle name="Normal 24 4 3 5 5" xfId="34492" xr:uid="{00000000-0005-0000-0000-00006D7A0000}"/>
    <cellStyle name="Normal 24 4 3 5 6" xfId="34493" xr:uid="{00000000-0005-0000-0000-00006E7A0000}"/>
    <cellStyle name="Normal 24 4 3 6" xfId="34494" xr:uid="{00000000-0005-0000-0000-00006F7A0000}"/>
    <cellStyle name="Normal 24 4 3 6 2" xfId="34495" xr:uid="{00000000-0005-0000-0000-0000707A0000}"/>
    <cellStyle name="Normal 24 4 3 6 2 2" xfId="34496" xr:uid="{00000000-0005-0000-0000-0000717A0000}"/>
    <cellStyle name="Normal 24 4 3 6 3" xfId="34497" xr:uid="{00000000-0005-0000-0000-0000727A0000}"/>
    <cellStyle name="Normal 24 4 3 6 4" xfId="34498" xr:uid="{00000000-0005-0000-0000-0000737A0000}"/>
    <cellStyle name="Normal 24 4 3 6 5" xfId="34499" xr:uid="{00000000-0005-0000-0000-0000747A0000}"/>
    <cellStyle name="Normal 24 4 3 7" xfId="34500" xr:uid="{00000000-0005-0000-0000-0000757A0000}"/>
    <cellStyle name="Normal 24 4 3 7 2" xfId="34501" xr:uid="{00000000-0005-0000-0000-0000767A0000}"/>
    <cellStyle name="Normal 24 4 3 7 2 2" xfId="34502" xr:uid="{00000000-0005-0000-0000-0000777A0000}"/>
    <cellStyle name="Normal 24 4 3 7 3" xfId="34503" xr:uid="{00000000-0005-0000-0000-0000787A0000}"/>
    <cellStyle name="Normal 24 4 3 7 4" xfId="34504" xr:uid="{00000000-0005-0000-0000-0000797A0000}"/>
    <cellStyle name="Normal 24 4 3 7 5" xfId="34505" xr:uid="{00000000-0005-0000-0000-00007A7A0000}"/>
    <cellStyle name="Normal 24 4 3 8" xfId="34506" xr:uid="{00000000-0005-0000-0000-00007B7A0000}"/>
    <cellStyle name="Normal 24 4 3 8 2" xfId="34507" xr:uid="{00000000-0005-0000-0000-00007C7A0000}"/>
    <cellStyle name="Normal 24 4 3 8 2 2" xfId="34508" xr:uid="{00000000-0005-0000-0000-00007D7A0000}"/>
    <cellStyle name="Normal 24 4 3 8 3" xfId="34509" xr:uid="{00000000-0005-0000-0000-00007E7A0000}"/>
    <cellStyle name="Normal 24 4 3 8 4" xfId="34510" xr:uid="{00000000-0005-0000-0000-00007F7A0000}"/>
    <cellStyle name="Normal 24 4 3 8 5" xfId="34511" xr:uid="{00000000-0005-0000-0000-0000807A0000}"/>
    <cellStyle name="Normal 24 4 3 9" xfId="34512" xr:uid="{00000000-0005-0000-0000-0000817A0000}"/>
    <cellStyle name="Normal 24 4 3 9 2" xfId="34513" xr:uid="{00000000-0005-0000-0000-0000827A0000}"/>
    <cellStyle name="Normal 24 4 4" xfId="4141" xr:uid="{00000000-0005-0000-0000-0000837A0000}"/>
    <cellStyle name="Normal 24 4 4 10" xfId="34514" xr:uid="{00000000-0005-0000-0000-0000847A0000}"/>
    <cellStyle name="Normal 24 4 4 11" xfId="34515" xr:uid="{00000000-0005-0000-0000-0000857A0000}"/>
    <cellStyle name="Normal 24 4 4 12" xfId="34516" xr:uid="{00000000-0005-0000-0000-0000867A0000}"/>
    <cellStyle name="Normal 24 4 4 13" xfId="34517" xr:uid="{00000000-0005-0000-0000-0000877A0000}"/>
    <cellStyle name="Normal 24 4 4 14" xfId="34518" xr:uid="{00000000-0005-0000-0000-0000887A0000}"/>
    <cellStyle name="Normal 24 4 4 2" xfId="34519" xr:uid="{00000000-0005-0000-0000-0000897A0000}"/>
    <cellStyle name="Normal 24 4 4 2 2" xfId="34520" xr:uid="{00000000-0005-0000-0000-00008A7A0000}"/>
    <cellStyle name="Normal 24 4 4 2 2 2" xfId="34521" xr:uid="{00000000-0005-0000-0000-00008B7A0000}"/>
    <cellStyle name="Normal 24 4 4 2 2 2 2" xfId="34522" xr:uid="{00000000-0005-0000-0000-00008C7A0000}"/>
    <cellStyle name="Normal 24 4 4 2 2 3" xfId="34523" xr:uid="{00000000-0005-0000-0000-00008D7A0000}"/>
    <cellStyle name="Normal 24 4 4 2 2 4" xfId="34524" xr:uid="{00000000-0005-0000-0000-00008E7A0000}"/>
    <cellStyle name="Normal 24 4 4 2 2 5" xfId="34525" xr:uid="{00000000-0005-0000-0000-00008F7A0000}"/>
    <cellStyle name="Normal 24 4 4 2 3" xfId="34526" xr:uid="{00000000-0005-0000-0000-0000907A0000}"/>
    <cellStyle name="Normal 24 4 4 2 3 2" xfId="34527" xr:uid="{00000000-0005-0000-0000-0000917A0000}"/>
    <cellStyle name="Normal 24 4 4 2 3 2 2" xfId="34528" xr:uid="{00000000-0005-0000-0000-0000927A0000}"/>
    <cellStyle name="Normal 24 4 4 2 3 3" xfId="34529" xr:uid="{00000000-0005-0000-0000-0000937A0000}"/>
    <cellStyle name="Normal 24 4 4 2 3 4" xfId="34530" xr:uid="{00000000-0005-0000-0000-0000947A0000}"/>
    <cellStyle name="Normal 24 4 4 2 3 5" xfId="34531" xr:uid="{00000000-0005-0000-0000-0000957A0000}"/>
    <cellStyle name="Normal 24 4 4 2 4" xfId="34532" xr:uid="{00000000-0005-0000-0000-0000967A0000}"/>
    <cellStyle name="Normal 24 4 4 2 4 2" xfId="34533" xr:uid="{00000000-0005-0000-0000-0000977A0000}"/>
    <cellStyle name="Normal 24 4 4 2 4 2 2" xfId="34534" xr:uid="{00000000-0005-0000-0000-0000987A0000}"/>
    <cellStyle name="Normal 24 4 4 2 4 3" xfId="34535" xr:uid="{00000000-0005-0000-0000-0000997A0000}"/>
    <cellStyle name="Normal 24 4 4 2 4 4" xfId="34536" xr:uid="{00000000-0005-0000-0000-00009A7A0000}"/>
    <cellStyle name="Normal 24 4 4 2 4 5" xfId="34537" xr:uid="{00000000-0005-0000-0000-00009B7A0000}"/>
    <cellStyle name="Normal 24 4 4 2 5" xfId="34538" xr:uid="{00000000-0005-0000-0000-00009C7A0000}"/>
    <cellStyle name="Normal 24 4 4 2 5 2" xfId="34539" xr:uid="{00000000-0005-0000-0000-00009D7A0000}"/>
    <cellStyle name="Normal 24 4 4 2 6" xfId="34540" xr:uid="{00000000-0005-0000-0000-00009E7A0000}"/>
    <cellStyle name="Normal 24 4 4 2 7" xfId="34541" xr:uid="{00000000-0005-0000-0000-00009F7A0000}"/>
    <cellStyle name="Normal 24 4 4 2 8" xfId="34542" xr:uid="{00000000-0005-0000-0000-0000A07A0000}"/>
    <cellStyle name="Normal 24 4 4 3" xfId="34543" xr:uid="{00000000-0005-0000-0000-0000A17A0000}"/>
    <cellStyle name="Normal 24 4 4 3 2" xfId="34544" xr:uid="{00000000-0005-0000-0000-0000A27A0000}"/>
    <cellStyle name="Normal 24 4 4 3 2 2" xfId="34545" xr:uid="{00000000-0005-0000-0000-0000A37A0000}"/>
    <cellStyle name="Normal 24 4 4 3 2 2 2" xfId="34546" xr:uid="{00000000-0005-0000-0000-0000A47A0000}"/>
    <cellStyle name="Normal 24 4 4 3 2 3" xfId="34547" xr:uid="{00000000-0005-0000-0000-0000A57A0000}"/>
    <cellStyle name="Normal 24 4 4 3 2 4" xfId="34548" xr:uid="{00000000-0005-0000-0000-0000A67A0000}"/>
    <cellStyle name="Normal 24 4 4 3 2 5" xfId="34549" xr:uid="{00000000-0005-0000-0000-0000A77A0000}"/>
    <cellStyle name="Normal 24 4 4 3 3" xfId="34550" xr:uid="{00000000-0005-0000-0000-0000A87A0000}"/>
    <cellStyle name="Normal 24 4 4 3 3 2" xfId="34551" xr:uid="{00000000-0005-0000-0000-0000A97A0000}"/>
    <cellStyle name="Normal 24 4 4 3 3 2 2" xfId="34552" xr:uid="{00000000-0005-0000-0000-0000AA7A0000}"/>
    <cellStyle name="Normal 24 4 4 3 3 3" xfId="34553" xr:uid="{00000000-0005-0000-0000-0000AB7A0000}"/>
    <cellStyle name="Normal 24 4 4 3 3 4" xfId="34554" xr:uid="{00000000-0005-0000-0000-0000AC7A0000}"/>
    <cellStyle name="Normal 24 4 4 3 3 5" xfId="34555" xr:uid="{00000000-0005-0000-0000-0000AD7A0000}"/>
    <cellStyle name="Normal 24 4 4 3 4" xfId="34556" xr:uid="{00000000-0005-0000-0000-0000AE7A0000}"/>
    <cellStyle name="Normal 24 4 4 3 4 2" xfId="34557" xr:uid="{00000000-0005-0000-0000-0000AF7A0000}"/>
    <cellStyle name="Normal 24 4 4 3 4 2 2" xfId="34558" xr:uid="{00000000-0005-0000-0000-0000B07A0000}"/>
    <cellStyle name="Normal 24 4 4 3 4 3" xfId="34559" xr:uid="{00000000-0005-0000-0000-0000B17A0000}"/>
    <cellStyle name="Normal 24 4 4 3 4 4" xfId="34560" xr:uid="{00000000-0005-0000-0000-0000B27A0000}"/>
    <cellStyle name="Normal 24 4 4 3 4 5" xfId="34561" xr:uid="{00000000-0005-0000-0000-0000B37A0000}"/>
    <cellStyle name="Normal 24 4 4 3 5" xfId="34562" xr:uid="{00000000-0005-0000-0000-0000B47A0000}"/>
    <cellStyle name="Normal 24 4 4 3 5 2" xfId="34563" xr:uid="{00000000-0005-0000-0000-0000B57A0000}"/>
    <cellStyle name="Normal 24 4 4 3 6" xfId="34564" xr:uid="{00000000-0005-0000-0000-0000B67A0000}"/>
    <cellStyle name="Normal 24 4 4 3 7" xfId="34565" xr:uid="{00000000-0005-0000-0000-0000B77A0000}"/>
    <cellStyle name="Normal 24 4 4 3 8" xfId="34566" xr:uid="{00000000-0005-0000-0000-0000B87A0000}"/>
    <cellStyle name="Normal 24 4 4 4" xfId="34567" xr:uid="{00000000-0005-0000-0000-0000B97A0000}"/>
    <cellStyle name="Normal 24 4 4 4 2" xfId="34568" xr:uid="{00000000-0005-0000-0000-0000BA7A0000}"/>
    <cellStyle name="Normal 24 4 4 4 2 2" xfId="34569" xr:uid="{00000000-0005-0000-0000-0000BB7A0000}"/>
    <cellStyle name="Normal 24 4 4 4 2 2 2" xfId="34570" xr:uid="{00000000-0005-0000-0000-0000BC7A0000}"/>
    <cellStyle name="Normal 24 4 4 4 2 3" xfId="34571" xr:uid="{00000000-0005-0000-0000-0000BD7A0000}"/>
    <cellStyle name="Normal 24 4 4 4 2 4" xfId="34572" xr:uid="{00000000-0005-0000-0000-0000BE7A0000}"/>
    <cellStyle name="Normal 24 4 4 4 2 5" xfId="34573" xr:uid="{00000000-0005-0000-0000-0000BF7A0000}"/>
    <cellStyle name="Normal 24 4 4 4 3" xfId="34574" xr:uid="{00000000-0005-0000-0000-0000C07A0000}"/>
    <cellStyle name="Normal 24 4 4 4 3 2" xfId="34575" xr:uid="{00000000-0005-0000-0000-0000C17A0000}"/>
    <cellStyle name="Normal 24 4 4 4 4" xfId="34576" xr:uid="{00000000-0005-0000-0000-0000C27A0000}"/>
    <cellStyle name="Normal 24 4 4 4 5" xfId="34577" xr:uid="{00000000-0005-0000-0000-0000C37A0000}"/>
    <cellStyle name="Normal 24 4 4 4 6" xfId="34578" xr:uid="{00000000-0005-0000-0000-0000C47A0000}"/>
    <cellStyle name="Normal 24 4 4 5" xfId="34579" xr:uid="{00000000-0005-0000-0000-0000C57A0000}"/>
    <cellStyle name="Normal 24 4 4 5 2" xfId="34580" xr:uid="{00000000-0005-0000-0000-0000C67A0000}"/>
    <cellStyle name="Normal 24 4 4 5 2 2" xfId="34581" xr:uid="{00000000-0005-0000-0000-0000C77A0000}"/>
    <cellStyle name="Normal 24 4 4 5 3" xfId="34582" xr:uid="{00000000-0005-0000-0000-0000C87A0000}"/>
    <cellStyle name="Normal 24 4 4 5 4" xfId="34583" xr:uid="{00000000-0005-0000-0000-0000C97A0000}"/>
    <cellStyle name="Normal 24 4 4 5 5" xfId="34584" xr:uid="{00000000-0005-0000-0000-0000CA7A0000}"/>
    <cellStyle name="Normal 24 4 4 6" xfId="34585" xr:uid="{00000000-0005-0000-0000-0000CB7A0000}"/>
    <cellStyle name="Normal 24 4 4 6 2" xfId="34586" xr:uid="{00000000-0005-0000-0000-0000CC7A0000}"/>
    <cellStyle name="Normal 24 4 4 6 2 2" xfId="34587" xr:uid="{00000000-0005-0000-0000-0000CD7A0000}"/>
    <cellStyle name="Normal 24 4 4 6 3" xfId="34588" xr:uid="{00000000-0005-0000-0000-0000CE7A0000}"/>
    <cellStyle name="Normal 24 4 4 6 4" xfId="34589" xr:uid="{00000000-0005-0000-0000-0000CF7A0000}"/>
    <cellStyle name="Normal 24 4 4 6 5" xfId="34590" xr:uid="{00000000-0005-0000-0000-0000D07A0000}"/>
    <cellStyle name="Normal 24 4 4 7" xfId="34591" xr:uid="{00000000-0005-0000-0000-0000D17A0000}"/>
    <cellStyle name="Normal 24 4 4 7 2" xfId="34592" xr:uid="{00000000-0005-0000-0000-0000D27A0000}"/>
    <cellStyle name="Normal 24 4 4 7 2 2" xfId="34593" xr:uid="{00000000-0005-0000-0000-0000D37A0000}"/>
    <cellStyle name="Normal 24 4 4 7 3" xfId="34594" xr:uid="{00000000-0005-0000-0000-0000D47A0000}"/>
    <cellStyle name="Normal 24 4 4 7 4" xfId="34595" xr:uid="{00000000-0005-0000-0000-0000D57A0000}"/>
    <cellStyle name="Normal 24 4 4 7 5" xfId="34596" xr:uid="{00000000-0005-0000-0000-0000D67A0000}"/>
    <cellStyle name="Normal 24 4 4 8" xfId="34597" xr:uid="{00000000-0005-0000-0000-0000D77A0000}"/>
    <cellStyle name="Normal 24 4 4 8 2" xfId="34598" xr:uid="{00000000-0005-0000-0000-0000D87A0000}"/>
    <cellStyle name="Normal 24 4 4 9" xfId="34599" xr:uid="{00000000-0005-0000-0000-0000D97A0000}"/>
    <cellStyle name="Normal 24 4 5" xfId="34600" xr:uid="{00000000-0005-0000-0000-0000DA7A0000}"/>
    <cellStyle name="Normal 24 4 5 2" xfId="34601" xr:uid="{00000000-0005-0000-0000-0000DB7A0000}"/>
    <cellStyle name="Normal 24 4 5 2 2" xfId="34602" xr:uid="{00000000-0005-0000-0000-0000DC7A0000}"/>
    <cellStyle name="Normal 24 4 5 2 2 2" xfId="34603" xr:uid="{00000000-0005-0000-0000-0000DD7A0000}"/>
    <cellStyle name="Normal 24 4 5 2 3" xfId="34604" xr:uid="{00000000-0005-0000-0000-0000DE7A0000}"/>
    <cellStyle name="Normal 24 4 5 2 4" xfId="34605" xr:uid="{00000000-0005-0000-0000-0000DF7A0000}"/>
    <cellStyle name="Normal 24 4 5 2 5" xfId="34606" xr:uid="{00000000-0005-0000-0000-0000E07A0000}"/>
    <cellStyle name="Normal 24 4 5 3" xfId="34607" xr:uid="{00000000-0005-0000-0000-0000E17A0000}"/>
    <cellStyle name="Normal 24 4 5 3 2" xfId="34608" xr:uid="{00000000-0005-0000-0000-0000E27A0000}"/>
    <cellStyle name="Normal 24 4 5 3 2 2" xfId="34609" xr:uid="{00000000-0005-0000-0000-0000E37A0000}"/>
    <cellStyle name="Normal 24 4 5 3 3" xfId="34610" xr:uid="{00000000-0005-0000-0000-0000E47A0000}"/>
    <cellStyle name="Normal 24 4 5 3 4" xfId="34611" xr:uid="{00000000-0005-0000-0000-0000E57A0000}"/>
    <cellStyle name="Normal 24 4 5 3 5" xfId="34612" xr:uid="{00000000-0005-0000-0000-0000E67A0000}"/>
    <cellStyle name="Normal 24 4 5 4" xfId="34613" xr:uid="{00000000-0005-0000-0000-0000E77A0000}"/>
    <cellStyle name="Normal 24 4 5 4 2" xfId="34614" xr:uid="{00000000-0005-0000-0000-0000E87A0000}"/>
    <cellStyle name="Normal 24 4 5 4 2 2" xfId="34615" xr:uid="{00000000-0005-0000-0000-0000E97A0000}"/>
    <cellStyle name="Normal 24 4 5 4 3" xfId="34616" xr:uid="{00000000-0005-0000-0000-0000EA7A0000}"/>
    <cellStyle name="Normal 24 4 5 4 4" xfId="34617" xr:uid="{00000000-0005-0000-0000-0000EB7A0000}"/>
    <cellStyle name="Normal 24 4 5 4 5" xfId="34618" xr:uid="{00000000-0005-0000-0000-0000EC7A0000}"/>
    <cellStyle name="Normal 24 4 5 5" xfId="34619" xr:uid="{00000000-0005-0000-0000-0000ED7A0000}"/>
    <cellStyle name="Normal 24 4 5 5 2" xfId="34620" xr:uid="{00000000-0005-0000-0000-0000EE7A0000}"/>
    <cellStyle name="Normal 24 4 5 6" xfId="34621" xr:uid="{00000000-0005-0000-0000-0000EF7A0000}"/>
    <cellStyle name="Normal 24 4 5 7" xfId="34622" xr:uid="{00000000-0005-0000-0000-0000F07A0000}"/>
    <cellStyle name="Normal 24 4 5 8" xfId="34623" xr:uid="{00000000-0005-0000-0000-0000F17A0000}"/>
    <cellStyle name="Normal 24 4 5 9" xfId="34624" xr:uid="{00000000-0005-0000-0000-0000F27A0000}"/>
    <cellStyle name="Normal 24 4 6" xfId="34625" xr:uid="{00000000-0005-0000-0000-0000F37A0000}"/>
    <cellStyle name="Normal 24 4 6 2" xfId="34626" xr:uid="{00000000-0005-0000-0000-0000F47A0000}"/>
    <cellStyle name="Normal 24 4 6 2 2" xfId="34627" xr:uid="{00000000-0005-0000-0000-0000F57A0000}"/>
    <cellStyle name="Normal 24 4 6 2 2 2" xfId="34628" xr:uid="{00000000-0005-0000-0000-0000F67A0000}"/>
    <cellStyle name="Normal 24 4 6 2 3" xfId="34629" xr:uid="{00000000-0005-0000-0000-0000F77A0000}"/>
    <cellStyle name="Normal 24 4 6 2 4" xfId="34630" xr:uid="{00000000-0005-0000-0000-0000F87A0000}"/>
    <cellStyle name="Normal 24 4 6 2 5" xfId="34631" xr:uid="{00000000-0005-0000-0000-0000F97A0000}"/>
    <cellStyle name="Normal 24 4 6 3" xfId="34632" xr:uid="{00000000-0005-0000-0000-0000FA7A0000}"/>
    <cellStyle name="Normal 24 4 6 3 2" xfId="34633" xr:uid="{00000000-0005-0000-0000-0000FB7A0000}"/>
    <cellStyle name="Normal 24 4 6 3 2 2" xfId="34634" xr:uid="{00000000-0005-0000-0000-0000FC7A0000}"/>
    <cellStyle name="Normal 24 4 6 3 3" xfId="34635" xr:uid="{00000000-0005-0000-0000-0000FD7A0000}"/>
    <cellStyle name="Normal 24 4 6 3 4" xfId="34636" xr:uid="{00000000-0005-0000-0000-0000FE7A0000}"/>
    <cellStyle name="Normal 24 4 6 3 5" xfId="34637" xr:uid="{00000000-0005-0000-0000-0000FF7A0000}"/>
    <cellStyle name="Normal 24 4 6 4" xfId="34638" xr:uid="{00000000-0005-0000-0000-0000007B0000}"/>
    <cellStyle name="Normal 24 4 6 4 2" xfId="34639" xr:uid="{00000000-0005-0000-0000-0000017B0000}"/>
    <cellStyle name="Normal 24 4 6 4 2 2" xfId="34640" xr:uid="{00000000-0005-0000-0000-0000027B0000}"/>
    <cellStyle name="Normal 24 4 6 4 3" xfId="34641" xr:uid="{00000000-0005-0000-0000-0000037B0000}"/>
    <cellStyle name="Normal 24 4 6 4 4" xfId="34642" xr:uid="{00000000-0005-0000-0000-0000047B0000}"/>
    <cellStyle name="Normal 24 4 6 4 5" xfId="34643" xr:uid="{00000000-0005-0000-0000-0000057B0000}"/>
    <cellStyle name="Normal 24 4 6 5" xfId="34644" xr:uid="{00000000-0005-0000-0000-0000067B0000}"/>
    <cellStyle name="Normal 24 4 6 5 2" xfId="34645" xr:uid="{00000000-0005-0000-0000-0000077B0000}"/>
    <cellStyle name="Normal 24 4 6 6" xfId="34646" xr:uid="{00000000-0005-0000-0000-0000087B0000}"/>
    <cellStyle name="Normal 24 4 6 7" xfId="34647" xr:uid="{00000000-0005-0000-0000-0000097B0000}"/>
    <cellStyle name="Normal 24 4 6 8" xfId="34648" xr:uid="{00000000-0005-0000-0000-00000A7B0000}"/>
    <cellStyle name="Normal 24 4 7" xfId="34649" xr:uid="{00000000-0005-0000-0000-00000B7B0000}"/>
    <cellStyle name="Normal 24 4 7 2" xfId="34650" xr:uid="{00000000-0005-0000-0000-00000C7B0000}"/>
    <cellStyle name="Normal 24 4 7 2 2" xfId="34651" xr:uid="{00000000-0005-0000-0000-00000D7B0000}"/>
    <cellStyle name="Normal 24 4 7 2 2 2" xfId="34652" xr:uid="{00000000-0005-0000-0000-00000E7B0000}"/>
    <cellStyle name="Normal 24 4 7 2 3" xfId="34653" xr:uid="{00000000-0005-0000-0000-00000F7B0000}"/>
    <cellStyle name="Normal 24 4 7 2 4" xfId="34654" xr:uid="{00000000-0005-0000-0000-0000107B0000}"/>
    <cellStyle name="Normal 24 4 7 2 5" xfId="34655" xr:uid="{00000000-0005-0000-0000-0000117B0000}"/>
    <cellStyle name="Normal 24 4 7 3" xfId="34656" xr:uid="{00000000-0005-0000-0000-0000127B0000}"/>
    <cellStyle name="Normal 24 4 7 3 2" xfId="34657" xr:uid="{00000000-0005-0000-0000-0000137B0000}"/>
    <cellStyle name="Normal 24 4 7 4" xfId="34658" xr:uid="{00000000-0005-0000-0000-0000147B0000}"/>
    <cellStyle name="Normal 24 4 7 5" xfId="34659" xr:uid="{00000000-0005-0000-0000-0000157B0000}"/>
    <cellStyle name="Normal 24 4 7 6" xfId="34660" xr:uid="{00000000-0005-0000-0000-0000167B0000}"/>
    <cellStyle name="Normal 24 4 8" xfId="34661" xr:uid="{00000000-0005-0000-0000-0000177B0000}"/>
    <cellStyle name="Normal 24 4 8 2" xfId="34662" xr:uid="{00000000-0005-0000-0000-0000187B0000}"/>
    <cellStyle name="Normal 24 4 8 2 2" xfId="34663" xr:uid="{00000000-0005-0000-0000-0000197B0000}"/>
    <cellStyle name="Normal 24 4 8 3" xfId="34664" xr:uid="{00000000-0005-0000-0000-00001A7B0000}"/>
    <cellStyle name="Normal 24 4 8 4" xfId="34665" xr:uid="{00000000-0005-0000-0000-00001B7B0000}"/>
    <cellStyle name="Normal 24 4 8 5" xfId="34666" xr:uid="{00000000-0005-0000-0000-00001C7B0000}"/>
    <cellStyle name="Normal 24 4 9" xfId="34667" xr:uid="{00000000-0005-0000-0000-00001D7B0000}"/>
    <cellStyle name="Normal 24 4 9 2" xfId="34668" xr:uid="{00000000-0005-0000-0000-00001E7B0000}"/>
    <cellStyle name="Normal 24 4 9 2 2" xfId="34669" xr:uid="{00000000-0005-0000-0000-00001F7B0000}"/>
    <cellStyle name="Normal 24 4 9 3" xfId="34670" xr:uid="{00000000-0005-0000-0000-0000207B0000}"/>
    <cellStyle name="Normal 24 4 9 4" xfId="34671" xr:uid="{00000000-0005-0000-0000-0000217B0000}"/>
    <cellStyle name="Normal 24 4 9 5" xfId="34672" xr:uid="{00000000-0005-0000-0000-0000227B0000}"/>
    <cellStyle name="Normal 24 5" xfId="4142" xr:uid="{00000000-0005-0000-0000-0000237B0000}"/>
    <cellStyle name="Normal 24 5 10" xfId="34673" xr:uid="{00000000-0005-0000-0000-0000247B0000}"/>
    <cellStyle name="Normal 24 5 10 2" xfId="34674" xr:uid="{00000000-0005-0000-0000-0000257B0000}"/>
    <cellStyle name="Normal 24 5 10 2 2" xfId="34675" xr:uid="{00000000-0005-0000-0000-0000267B0000}"/>
    <cellStyle name="Normal 24 5 10 3" xfId="34676" xr:uid="{00000000-0005-0000-0000-0000277B0000}"/>
    <cellStyle name="Normal 24 5 10 4" xfId="34677" xr:uid="{00000000-0005-0000-0000-0000287B0000}"/>
    <cellStyle name="Normal 24 5 10 5" xfId="34678" xr:uid="{00000000-0005-0000-0000-0000297B0000}"/>
    <cellStyle name="Normal 24 5 11" xfId="34679" xr:uid="{00000000-0005-0000-0000-00002A7B0000}"/>
    <cellStyle name="Normal 24 5 11 2" xfId="34680" xr:uid="{00000000-0005-0000-0000-00002B7B0000}"/>
    <cellStyle name="Normal 24 5 12" xfId="34681" xr:uid="{00000000-0005-0000-0000-00002C7B0000}"/>
    <cellStyle name="Normal 24 5 13" xfId="34682" xr:uid="{00000000-0005-0000-0000-00002D7B0000}"/>
    <cellStyle name="Normal 24 5 14" xfId="34683" xr:uid="{00000000-0005-0000-0000-00002E7B0000}"/>
    <cellStyle name="Normal 24 5 15" xfId="34684" xr:uid="{00000000-0005-0000-0000-00002F7B0000}"/>
    <cellStyle name="Normal 24 5 16" xfId="34685" xr:uid="{00000000-0005-0000-0000-0000307B0000}"/>
    <cellStyle name="Normal 24 5 17" xfId="34686" xr:uid="{00000000-0005-0000-0000-0000317B0000}"/>
    <cellStyle name="Normal 24 5 2" xfId="4143" xr:uid="{00000000-0005-0000-0000-0000327B0000}"/>
    <cellStyle name="Normal 24 5 2 10" xfId="34687" xr:uid="{00000000-0005-0000-0000-0000337B0000}"/>
    <cellStyle name="Normal 24 5 2 11" xfId="34688" xr:uid="{00000000-0005-0000-0000-0000347B0000}"/>
    <cellStyle name="Normal 24 5 2 12" xfId="34689" xr:uid="{00000000-0005-0000-0000-0000357B0000}"/>
    <cellStyle name="Normal 24 5 2 13" xfId="34690" xr:uid="{00000000-0005-0000-0000-0000367B0000}"/>
    <cellStyle name="Normal 24 5 2 14" xfId="34691" xr:uid="{00000000-0005-0000-0000-0000377B0000}"/>
    <cellStyle name="Normal 24 5 2 15" xfId="34692" xr:uid="{00000000-0005-0000-0000-0000387B0000}"/>
    <cellStyle name="Normal 24 5 2 2" xfId="4144" xr:uid="{00000000-0005-0000-0000-0000397B0000}"/>
    <cellStyle name="Normal 24 5 2 2 10" xfId="34693" xr:uid="{00000000-0005-0000-0000-00003A7B0000}"/>
    <cellStyle name="Normal 24 5 2 2 11" xfId="34694" xr:uid="{00000000-0005-0000-0000-00003B7B0000}"/>
    <cellStyle name="Normal 24 5 2 2 12" xfId="34695" xr:uid="{00000000-0005-0000-0000-00003C7B0000}"/>
    <cellStyle name="Normal 24 5 2 2 13" xfId="34696" xr:uid="{00000000-0005-0000-0000-00003D7B0000}"/>
    <cellStyle name="Normal 24 5 2 2 14" xfId="34697" xr:uid="{00000000-0005-0000-0000-00003E7B0000}"/>
    <cellStyle name="Normal 24 5 2 2 2" xfId="34698" xr:uid="{00000000-0005-0000-0000-00003F7B0000}"/>
    <cellStyle name="Normal 24 5 2 2 2 2" xfId="34699" xr:uid="{00000000-0005-0000-0000-0000407B0000}"/>
    <cellStyle name="Normal 24 5 2 2 2 2 2" xfId="34700" xr:uid="{00000000-0005-0000-0000-0000417B0000}"/>
    <cellStyle name="Normal 24 5 2 2 2 2 2 2" xfId="34701" xr:uid="{00000000-0005-0000-0000-0000427B0000}"/>
    <cellStyle name="Normal 24 5 2 2 2 2 3" xfId="34702" xr:uid="{00000000-0005-0000-0000-0000437B0000}"/>
    <cellStyle name="Normal 24 5 2 2 2 2 4" xfId="34703" xr:uid="{00000000-0005-0000-0000-0000447B0000}"/>
    <cellStyle name="Normal 24 5 2 2 2 2 5" xfId="34704" xr:uid="{00000000-0005-0000-0000-0000457B0000}"/>
    <cellStyle name="Normal 24 5 2 2 2 3" xfId="34705" xr:uid="{00000000-0005-0000-0000-0000467B0000}"/>
    <cellStyle name="Normal 24 5 2 2 2 3 2" xfId="34706" xr:uid="{00000000-0005-0000-0000-0000477B0000}"/>
    <cellStyle name="Normal 24 5 2 2 2 3 2 2" xfId="34707" xr:uid="{00000000-0005-0000-0000-0000487B0000}"/>
    <cellStyle name="Normal 24 5 2 2 2 3 3" xfId="34708" xr:uid="{00000000-0005-0000-0000-0000497B0000}"/>
    <cellStyle name="Normal 24 5 2 2 2 3 4" xfId="34709" xr:uid="{00000000-0005-0000-0000-00004A7B0000}"/>
    <cellStyle name="Normal 24 5 2 2 2 3 5" xfId="34710" xr:uid="{00000000-0005-0000-0000-00004B7B0000}"/>
    <cellStyle name="Normal 24 5 2 2 2 4" xfId="34711" xr:uid="{00000000-0005-0000-0000-00004C7B0000}"/>
    <cellStyle name="Normal 24 5 2 2 2 4 2" xfId="34712" xr:uid="{00000000-0005-0000-0000-00004D7B0000}"/>
    <cellStyle name="Normal 24 5 2 2 2 4 2 2" xfId="34713" xr:uid="{00000000-0005-0000-0000-00004E7B0000}"/>
    <cellStyle name="Normal 24 5 2 2 2 4 3" xfId="34714" xr:uid="{00000000-0005-0000-0000-00004F7B0000}"/>
    <cellStyle name="Normal 24 5 2 2 2 4 4" xfId="34715" xr:uid="{00000000-0005-0000-0000-0000507B0000}"/>
    <cellStyle name="Normal 24 5 2 2 2 4 5" xfId="34716" xr:uid="{00000000-0005-0000-0000-0000517B0000}"/>
    <cellStyle name="Normal 24 5 2 2 2 5" xfId="34717" xr:uid="{00000000-0005-0000-0000-0000527B0000}"/>
    <cellStyle name="Normal 24 5 2 2 2 5 2" xfId="34718" xr:uid="{00000000-0005-0000-0000-0000537B0000}"/>
    <cellStyle name="Normal 24 5 2 2 2 6" xfId="34719" xr:uid="{00000000-0005-0000-0000-0000547B0000}"/>
    <cellStyle name="Normal 24 5 2 2 2 7" xfId="34720" xr:uid="{00000000-0005-0000-0000-0000557B0000}"/>
    <cellStyle name="Normal 24 5 2 2 2 8" xfId="34721" xr:uid="{00000000-0005-0000-0000-0000567B0000}"/>
    <cellStyle name="Normal 24 5 2 2 3" xfId="34722" xr:uid="{00000000-0005-0000-0000-0000577B0000}"/>
    <cellStyle name="Normal 24 5 2 2 3 2" xfId="34723" xr:uid="{00000000-0005-0000-0000-0000587B0000}"/>
    <cellStyle name="Normal 24 5 2 2 3 2 2" xfId="34724" xr:uid="{00000000-0005-0000-0000-0000597B0000}"/>
    <cellStyle name="Normal 24 5 2 2 3 2 2 2" xfId="34725" xr:uid="{00000000-0005-0000-0000-00005A7B0000}"/>
    <cellStyle name="Normal 24 5 2 2 3 2 3" xfId="34726" xr:uid="{00000000-0005-0000-0000-00005B7B0000}"/>
    <cellStyle name="Normal 24 5 2 2 3 2 4" xfId="34727" xr:uid="{00000000-0005-0000-0000-00005C7B0000}"/>
    <cellStyle name="Normal 24 5 2 2 3 2 5" xfId="34728" xr:uid="{00000000-0005-0000-0000-00005D7B0000}"/>
    <cellStyle name="Normal 24 5 2 2 3 3" xfId="34729" xr:uid="{00000000-0005-0000-0000-00005E7B0000}"/>
    <cellStyle name="Normal 24 5 2 2 3 3 2" xfId="34730" xr:uid="{00000000-0005-0000-0000-00005F7B0000}"/>
    <cellStyle name="Normal 24 5 2 2 3 3 2 2" xfId="34731" xr:uid="{00000000-0005-0000-0000-0000607B0000}"/>
    <cellStyle name="Normal 24 5 2 2 3 3 3" xfId="34732" xr:uid="{00000000-0005-0000-0000-0000617B0000}"/>
    <cellStyle name="Normal 24 5 2 2 3 3 4" xfId="34733" xr:uid="{00000000-0005-0000-0000-0000627B0000}"/>
    <cellStyle name="Normal 24 5 2 2 3 3 5" xfId="34734" xr:uid="{00000000-0005-0000-0000-0000637B0000}"/>
    <cellStyle name="Normal 24 5 2 2 3 4" xfId="34735" xr:uid="{00000000-0005-0000-0000-0000647B0000}"/>
    <cellStyle name="Normal 24 5 2 2 3 4 2" xfId="34736" xr:uid="{00000000-0005-0000-0000-0000657B0000}"/>
    <cellStyle name="Normal 24 5 2 2 3 4 2 2" xfId="34737" xr:uid="{00000000-0005-0000-0000-0000667B0000}"/>
    <cellStyle name="Normal 24 5 2 2 3 4 3" xfId="34738" xr:uid="{00000000-0005-0000-0000-0000677B0000}"/>
    <cellStyle name="Normal 24 5 2 2 3 4 4" xfId="34739" xr:uid="{00000000-0005-0000-0000-0000687B0000}"/>
    <cellStyle name="Normal 24 5 2 2 3 4 5" xfId="34740" xr:uid="{00000000-0005-0000-0000-0000697B0000}"/>
    <cellStyle name="Normal 24 5 2 2 3 5" xfId="34741" xr:uid="{00000000-0005-0000-0000-00006A7B0000}"/>
    <cellStyle name="Normal 24 5 2 2 3 5 2" xfId="34742" xr:uid="{00000000-0005-0000-0000-00006B7B0000}"/>
    <cellStyle name="Normal 24 5 2 2 3 6" xfId="34743" xr:uid="{00000000-0005-0000-0000-00006C7B0000}"/>
    <cellStyle name="Normal 24 5 2 2 3 7" xfId="34744" xr:uid="{00000000-0005-0000-0000-00006D7B0000}"/>
    <cellStyle name="Normal 24 5 2 2 3 8" xfId="34745" xr:uid="{00000000-0005-0000-0000-00006E7B0000}"/>
    <cellStyle name="Normal 24 5 2 2 4" xfId="34746" xr:uid="{00000000-0005-0000-0000-00006F7B0000}"/>
    <cellStyle name="Normal 24 5 2 2 4 2" xfId="34747" xr:uid="{00000000-0005-0000-0000-0000707B0000}"/>
    <cellStyle name="Normal 24 5 2 2 4 2 2" xfId="34748" xr:uid="{00000000-0005-0000-0000-0000717B0000}"/>
    <cellStyle name="Normal 24 5 2 2 4 2 2 2" xfId="34749" xr:uid="{00000000-0005-0000-0000-0000727B0000}"/>
    <cellStyle name="Normal 24 5 2 2 4 2 3" xfId="34750" xr:uid="{00000000-0005-0000-0000-0000737B0000}"/>
    <cellStyle name="Normal 24 5 2 2 4 2 4" xfId="34751" xr:uid="{00000000-0005-0000-0000-0000747B0000}"/>
    <cellStyle name="Normal 24 5 2 2 4 2 5" xfId="34752" xr:uid="{00000000-0005-0000-0000-0000757B0000}"/>
    <cellStyle name="Normal 24 5 2 2 4 3" xfId="34753" xr:uid="{00000000-0005-0000-0000-0000767B0000}"/>
    <cellStyle name="Normal 24 5 2 2 4 3 2" xfId="34754" xr:uid="{00000000-0005-0000-0000-0000777B0000}"/>
    <cellStyle name="Normal 24 5 2 2 4 4" xfId="34755" xr:uid="{00000000-0005-0000-0000-0000787B0000}"/>
    <cellStyle name="Normal 24 5 2 2 4 5" xfId="34756" xr:uid="{00000000-0005-0000-0000-0000797B0000}"/>
    <cellStyle name="Normal 24 5 2 2 4 6" xfId="34757" xr:uid="{00000000-0005-0000-0000-00007A7B0000}"/>
    <cellStyle name="Normal 24 5 2 2 5" xfId="34758" xr:uid="{00000000-0005-0000-0000-00007B7B0000}"/>
    <cellStyle name="Normal 24 5 2 2 5 2" xfId="34759" xr:uid="{00000000-0005-0000-0000-00007C7B0000}"/>
    <cellStyle name="Normal 24 5 2 2 5 2 2" xfId="34760" xr:uid="{00000000-0005-0000-0000-00007D7B0000}"/>
    <cellStyle name="Normal 24 5 2 2 5 3" xfId="34761" xr:uid="{00000000-0005-0000-0000-00007E7B0000}"/>
    <cellStyle name="Normal 24 5 2 2 5 4" xfId="34762" xr:uid="{00000000-0005-0000-0000-00007F7B0000}"/>
    <cellStyle name="Normal 24 5 2 2 5 5" xfId="34763" xr:uid="{00000000-0005-0000-0000-0000807B0000}"/>
    <cellStyle name="Normal 24 5 2 2 6" xfId="34764" xr:uid="{00000000-0005-0000-0000-0000817B0000}"/>
    <cellStyle name="Normal 24 5 2 2 6 2" xfId="34765" xr:uid="{00000000-0005-0000-0000-0000827B0000}"/>
    <cellStyle name="Normal 24 5 2 2 6 2 2" xfId="34766" xr:uid="{00000000-0005-0000-0000-0000837B0000}"/>
    <cellStyle name="Normal 24 5 2 2 6 3" xfId="34767" xr:uid="{00000000-0005-0000-0000-0000847B0000}"/>
    <cellStyle name="Normal 24 5 2 2 6 4" xfId="34768" xr:uid="{00000000-0005-0000-0000-0000857B0000}"/>
    <cellStyle name="Normal 24 5 2 2 6 5" xfId="34769" xr:uid="{00000000-0005-0000-0000-0000867B0000}"/>
    <cellStyle name="Normal 24 5 2 2 7" xfId="34770" xr:uid="{00000000-0005-0000-0000-0000877B0000}"/>
    <cellStyle name="Normal 24 5 2 2 7 2" xfId="34771" xr:uid="{00000000-0005-0000-0000-0000887B0000}"/>
    <cellStyle name="Normal 24 5 2 2 7 2 2" xfId="34772" xr:uid="{00000000-0005-0000-0000-0000897B0000}"/>
    <cellStyle name="Normal 24 5 2 2 7 3" xfId="34773" xr:uid="{00000000-0005-0000-0000-00008A7B0000}"/>
    <cellStyle name="Normal 24 5 2 2 7 4" xfId="34774" xr:uid="{00000000-0005-0000-0000-00008B7B0000}"/>
    <cellStyle name="Normal 24 5 2 2 7 5" xfId="34775" xr:uid="{00000000-0005-0000-0000-00008C7B0000}"/>
    <cellStyle name="Normal 24 5 2 2 8" xfId="34776" xr:uid="{00000000-0005-0000-0000-00008D7B0000}"/>
    <cellStyle name="Normal 24 5 2 2 8 2" xfId="34777" xr:uid="{00000000-0005-0000-0000-00008E7B0000}"/>
    <cellStyle name="Normal 24 5 2 2 9" xfId="34778" xr:uid="{00000000-0005-0000-0000-00008F7B0000}"/>
    <cellStyle name="Normal 24 5 2 3" xfId="34779" xr:uid="{00000000-0005-0000-0000-0000907B0000}"/>
    <cellStyle name="Normal 24 5 2 3 2" xfId="34780" xr:uid="{00000000-0005-0000-0000-0000917B0000}"/>
    <cellStyle name="Normal 24 5 2 3 2 2" xfId="34781" xr:uid="{00000000-0005-0000-0000-0000927B0000}"/>
    <cellStyle name="Normal 24 5 2 3 2 2 2" xfId="34782" xr:uid="{00000000-0005-0000-0000-0000937B0000}"/>
    <cellStyle name="Normal 24 5 2 3 2 3" xfId="34783" xr:uid="{00000000-0005-0000-0000-0000947B0000}"/>
    <cellStyle name="Normal 24 5 2 3 2 4" xfId="34784" xr:uid="{00000000-0005-0000-0000-0000957B0000}"/>
    <cellStyle name="Normal 24 5 2 3 2 5" xfId="34785" xr:uid="{00000000-0005-0000-0000-0000967B0000}"/>
    <cellStyle name="Normal 24 5 2 3 3" xfId="34786" xr:uid="{00000000-0005-0000-0000-0000977B0000}"/>
    <cellStyle name="Normal 24 5 2 3 3 2" xfId="34787" xr:uid="{00000000-0005-0000-0000-0000987B0000}"/>
    <cellStyle name="Normal 24 5 2 3 3 2 2" xfId="34788" xr:uid="{00000000-0005-0000-0000-0000997B0000}"/>
    <cellStyle name="Normal 24 5 2 3 3 3" xfId="34789" xr:uid="{00000000-0005-0000-0000-00009A7B0000}"/>
    <cellStyle name="Normal 24 5 2 3 3 4" xfId="34790" xr:uid="{00000000-0005-0000-0000-00009B7B0000}"/>
    <cellStyle name="Normal 24 5 2 3 3 5" xfId="34791" xr:uid="{00000000-0005-0000-0000-00009C7B0000}"/>
    <cellStyle name="Normal 24 5 2 3 4" xfId="34792" xr:uid="{00000000-0005-0000-0000-00009D7B0000}"/>
    <cellStyle name="Normal 24 5 2 3 4 2" xfId="34793" xr:uid="{00000000-0005-0000-0000-00009E7B0000}"/>
    <cellStyle name="Normal 24 5 2 3 4 2 2" xfId="34794" xr:uid="{00000000-0005-0000-0000-00009F7B0000}"/>
    <cellStyle name="Normal 24 5 2 3 4 3" xfId="34795" xr:uid="{00000000-0005-0000-0000-0000A07B0000}"/>
    <cellStyle name="Normal 24 5 2 3 4 4" xfId="34796" xr:uid="{00000000-0005-0000-0000-0000A17B0000}"/>
    <cellStyle name="Normal 24 5 2 3 4 5" xfId="34797" xr:uid="{00000000-0005-0000-0000-0000A27B0000}"/>
    <cellStyle name="Normal 24 5 2 3 5" xfId="34798" xr:uid="{00000000-0005-0000-0000-0000A37B0000}"/>
    <cellStyle name="Normal 24 5 2 3 5 2" xfId="34799" xr:uid="{00000000-0005-0000-0000-0000A47B0000}"/>
    <cellStyle name="Normal 24 5 2 3 6" xfId="34800" xr:uid="{00000000-0005-0000-0000-0000A57B0000}"/>
    <cellStyle name="Normal 24 5 2 3 7" xfId="34801" xr:uid="{00000000-0005-0000-0000-0000A67B0000}"/>
    <cellStyle name="Normal 24 5 2 3 8" xfId="34802" xr:uid="{00000000-0005-0000-0000-0000A77B0000}"/>
    <cellStyle name="Normal 24 5 2 4" xfId="34803" xr:uid="{00000000-0005-0000-0000-0000A87B0000}"/>
    <cellStyle name="Normal 24 5 2 4 2" xfId="34804" xr:uid="{00000000-0005-0000-0000-0000A97B0000}"/>
    <cellStyle name="Normal 24 5 2 4 2 2" xfId="34805" xr:uid="{00000000-0005-0000-0000-0000AA7B0000}"/>
    <cellStyle name="Normal 24 5 2 4 2 2 2" xfId="34806" xr:uid="{00000000-0005-0000-0000-0000AB7B0000}"/>
    <cellStyle name="Normal 24 5 2 4 2 3" xfId="34807" xr:uid="{00000000-0005-0000-0000-0000AC7B0000}"/>
    <cellStyle name="Normal 24 5 2 4 2 4" xfId="34808" xr:uid="{00000000-0005-0000-0000-0000AD7B0000}"/>
    <cellStyle name="Normal 24 5 2 4 2 5" xfId="34809" xr:uid="{00000000-0005-0000-0000-0000AE7B0000}"/>
    <cellStyle name="Normal 24 5 2 4 3" xfId="34810" xr:uid="{00000000-0005-0000-0000-0000AF7B0000}"/>
    <cellStyle name="Normal 24 5 2 4 3 2" xfId="34811" xr:uid="{00000000-0005-0000-0000-0000B07B0000}"/>
    <cellStyle name="Normal 24 5 2 4 3 2 2" xfId="34812" xr:uid="{00000000-0005-0000-0000-0000B17B0000}"/>
    <cellStyle name="Normal 24 5 2 4 3 3" xfId="34813" xr:uid="{00000000-0005-0000-0000-0000B27B0000}"/>
    <cellStyle name="Normal 24 5 2 4 3 4" xfId="34814" xr:uid="{00000000-0005-0000-0000-0000B37B0000}"/>
    <cellStyle name="Normal 24 5 2 4 3 5" xfId="34815" xr:uid="{00000000-0005-0000-0000-0000B47B0000}"/>
    <cellStyle name="Normal 24 5 2 4 4" xfId="34816" xr:uid="{00000000-0005-0000-0000-0000B57B0000}"/>
    <cellStyle name="Normal 24 5 2 4 4 2" xfId="34817" xr:uid="{00000000-0005-0000-0000-0000B67B0000}"/>
    <cellStyle name="Normal 24 5 2 4 4 2 2" xfId="34818" xr:uid="{00000000-0005-0000-0000-0000B77B0000}"/>
    <cellStyle name="Normal 24 5 2 4 4 3" xfId="34819" xr:uid="{00000000-0005-0000-0000-0000B87B0000}"/>
    <cellStyle name="Normal 24 5 2 4 4 4" xfId="34820" xr:uid="{00000000-0005-0000-0000-0000B97B0000}"/>
    <cellStyle name="Normal 24 5 2 4 4 5" xfId="34821" xr:uid="{00000000-0005-0000-0000-0000BA7B0000}"/>
    <cellStyle name="Normal 24 5 2 4 5" xfId="34822" xr:uid="{00000000-0005-0000-0000-0000BB7B0000}"/>
    <cellStyle name="Normal 24 5 2 4 5 2" xfId="34823" xr:uid="{00000000-0005-0000-0000-0000BC7B0000}"/>
    <cellStyle name="Normal 24 5 2 4 6" xfId="34824" xr:uid="{00000000-0005-0000-0000-0000BD7B0000}"/>
    <cellStyle name="Normal 24 5 2 4 7" xfId="34825" xr:uid="{00000000-0005-0000-0000-0000BE7B0000}"/>
    <cellStyle name="Normal 24 5 2 4 8" xfId="34826" xr:uid="{00000000-0005-0000-0000-0000BF7B0000}"/>
    <cellStyle name="Normal 24 5 2 5" xfId="34827" xr:uid="{00000000-0005-0000-0000-0000C07B0000}"/>
    <cellStyle name="Normal 24 5 2 5 2" xfId="34828" xr:uid="{00000000-0005-0000-0000-0000C17B0000}"/>
    <cellStyle name="Normal 24 5 2 5 2 2" xfId="34829" xr:uid="{00000000-0005-0000-0000-0000C27B0000}"/>
    <cellStyle name="Normal 24 5 2 5 2 2 2" xfId="34830" xr:uid="{00000000-0005-0000-0000-0000C37B0000}"/>
    <cellStyle name="Normal 24 5 2 5 2 3" xfId="34831" xr:uid="{00000000-0005-0000-0000-0000C47B0000}"/>
    <cellStyle name="Normal 24 5 2 5 2 4" xfId="34832" xr:uid="{00000000-0005-0000-0000-0000C57B0000}"/>
    <cellStyle name="Normal 24 5 2 5 2 5" xfId="34833" xr:uid="{00000000-0005-0000-0000-0000C67B0000}"/>
    <cellStyle name="Normal 24 5 2 5 3" xfId="34834" xr:uid="{00000000-0005-0000-0000-0000C77B0000}"/>
    <cellStyle name="Normal 24 5 2 5 3 2" xfId="34835" xr:uid="{00000000-0005-0000-0000-0000C87B0000}"/>
    <cellStyle name="Normal 24 5 2 5 4" xfId="34836" xr:uid="{00000000-0005-0000-0000-0000C97B0000}"/>
    <cellStyle name="Normal 24 5 2 5 5" xfId="34837" xr:uid="{00000000-0005-0000-0000-0000CA7B0000}"/>
    <cellStyle name="Normal 24 5 2 5 6" xfId="34838" xr:uid="{00000000-0005-0000-0000-0000CB7B0000}"/>
    <cellStyle name="Normal 24 5 2 6" xfId="34839" xr:uid="{00000000-0005-0000-0000-0000CC7B0000}"/>
    <cellStyle name="Normal 24 5 2 6 2" xfId="34840" xr:uid="{00000000-0005-0000-0000-0000CD7B0000}"/>
    <cellStyle name="Normal 24 5 2 6 2 2" xfId="34841" xr:uid="{00000000-0005-0000-0000-0000CE7B0000}"/>
    <cellStyle name="Normal 24 5 2 6 3" xfId="34842" xr:uid="{00000000-0005-0000-0000-0000CF7B0000}"/>
    <cellStyle name="Normal 24 5 2 6 4" xfId="34843" xr:uid="{00000000-0005-0000-0000-0000D07B0000}"/>
    <cellStyle name="Normal 24 5 2 6 5" xfId="34844" xr:uid="{00000000-0005-0000-0000-0000D17B0000}"/>
    <cellStyle name="Normal 24 5 2 7" xfId="34845" xr:uid="{00000000-0005-0000-0000-0000D27B0000}"/>
    <cellStyle name="Normal 24 5 2 7 2" xfId="34846" xr:uid="{00000000-0005-0000-0000-0000D37B0000}"/>
    <cellStyle name="Normal 24 5 2 7 2 2" xfId="34847" xr:uid="{00000000-0005-0000-0000-0000D47B0000}"/>
    <cellStyle name="Normal 24 5 2 7 3" xfId="34848" xr:uid="{00000000-0005-0000-0000-0000D57B0000}"/>
    <cellStyle name="Normal 24 5 2 7 4" xfId="34849" xr:uid="{00000000-0005-0000-0000-0000D67B0000}"/>
    <cellStyle name="Normal 24 5 2 7 5" xfId="34850" xr:uid="{00000000-0005-0000-0000-0000D77B0000}"/>
    <cellStyle name="Normal 24 5 2 8" xfId="34851" xr:uid="{00000000-0005-0000-0000-0000D87B0000}"/>
    <cellStyle name="Normal 24 5 2 8 2" xfId="34852" xr:uid="{00000000-0005-0000-0000-0000D97B0000}"/>
    <cellStyle name="Normal 24 5 2 8 2 2" xfId="34853" xr:uid="{00000000-0005-0000-0000-0000DA7B0000}"/>
    <cellStyle name="Normal 24 5 2 8 3" xfId="34854" xr:uid="{00000000-0005-0000-0000-0000DB7B0000}"/>
    <cellStyle name="Normal 24 5 2 8 4" xfId="34855" xr:uid="{00000000-0005-0000-0000-0000DC7B0000}"/>
    <cellStyle name="Normal 24 5 2 8 5" xfId="34856" xr:uid="{00000000-0005-0000-0000-0000DD7B0000}"/>
    <cellStyle name="Normal 24 5 2 9" xfId="34857" xr:uid="{00000000-0005-0000-0000-0000DE7B0000}"/>
    <cellStyle name="Normal 24 5 2 9 2" xfId="34858" xr:uid="{00000000-0005-0000-0000-0000DF7B0000}"/>
    <cellStyle name="Normal 24 5 3" xfId="4145" xr:uid="{00000000-0005-0000-0000-0000E07B0000}"/>
    <cellStyle name="Normal 24 5 3 10" xfId="34859" xr:uid="{00000000-0005-0000-0000-0000E17B0000}"/>
    <cellStyle name="Normal 24 5 3 11" xfId="34860" xr:uid="{00000000-0005-0000-0000-0000E27B0000}"/>
    <cellStyle name="Normal 24 5 3 12" xfId="34861" xr:uid="{00000000-0005-0000-0000-0000E37B0000}"/>
    <cellStyle name="Normal 24 5 3 13" xfId="34862" xr:uid="{00000000-0005-0000-0000-0000E47B0000}"/>
    <cellStyle name="Normal 24 5 3 14" xfId="34863" xr:uid="{00000000-0005-0000-0000-0000E57B0000}"/>
    <cellStyle name="Normal 24 5 3 15" xfId="34864" xr:uid="{00000000-0005-0000-0000-0000E67B0000}"/>
    <cellStyle name="Normal 24 5 3 2" xfId="4146" xr:uid="{00000000-0005-0000-0000-0000E77B0000}"/>
    <cellStyle name="Normal 24 5 3 2 10" xfId="34865" xr:uid="{00000000-0005-0000-0000-0000E87B0000}"/>
    <cellStyle name="Normal 24 5 3 2 11" xfId="34866" xr:uid="{00000000-0005-0000-0000-0000E97B0000}"/>
    <cellStyle name="Normal 24 5 3 2 12" xfId="34867" xr:uid="{00000000-0005-0000-0000-0000EA7B0000}"/>
    <cellStyle name="Normal 24 5 3 2 13" xfId="34868" xr:uid="{00000000-0005-0000-0000-0000EB7B0000}"/>
    <cellStyle name="Normal 24 5 3 2 14" xfId="34869" xr:uid="{00000000-0005-0000-0000-0000EC7B0000}"/>
    <cellStyle name="Normal 24 5 3 2 2" xfId="34870" xr:uid="{00000000-0005-0000-0000-0000ED7B0000}"/>
    <cellStyle name="Normal 24 5 3 2 2 2" xfId="34871" xr:uid="{00000000-0005-0000-0000-0000EE7B0000}"/>
    <cellStyle name="Normal 24 5 3 2 2 2 2" xfId="34872" xr:uid="{00000000-0005-0000-0000-0000EF7B0000}"/>
    <cellStyle name="Normal 24 5 3 2 2 2 2 2" xfId="34873" xr:uid="{00000000-0005-0000-0000-0000F07B0000}"/>
    <cellStyle name="Normal 24 5 3 2 2 2 3" xfId="34874" xr:uid="{00000000-0005-0000-0000-0000F17B0000}"/>
    <cellStyle name="Normal 24 5 3 2 2 2 4" xfId="34875" xr:uid="{00000000-0005-0000-0000-0000F27B0000}"/>
    <cellStyle name="Normal 24 5 3 2 2 2 5" xfId="34876" xr:uid="{00000000-0005-0000-0000-0000F37B0000}"/>
    <cellStyle name="Normal 24 5 3 2 2 3" xfId="34877" xr:uid="{00000000-0005-0000-0000-0000F47B0000}"/>
    <cellStyle name="Normal 24 5 3 2 2 3 2" xfId="34878" xr:uid="{00000000-0005-0000-0000-0000F57B0000}"/>
    <cellStyle name="Normal 24 5 3 2 2 3 2 2" xfId="34879" xr:uid="{00000000-0005-0000-0000-0000F67B0000}"/>
    <cellStyle name="Normal 24 5 3 2 2 3 3" xfId="34880" xr:uid="{00000000-0005-0000-0000-0000F77B0000}"/>
    <cellStyle name="Normal 24 5 3 2 2 3 4" xfId="34881" xr:uid="{00000000-0005-0000-0000-0000F87B0000}"/>
    <cellStyle name="Normal 24 5 3 2 2 3 5" xfId="34882" xr:uid="{00000000-0005-0000-0000-0000F97B0000}"/>
    <cellStyle name="Normal 24 5 3 2 2 4" xfId="34883" xr:uid="{00000000-0005-0000-0000-0000FA7B0000}"/>
    <cellStyle name="Normal 24 5 3 2 2 4 2" xfId="34884" xr:uid="{00000000-0005-0000-0000-0000FB7B0000}"/>
    <cellStyle name="Normal 24 5 3 2 2 4 2 2" xfId="34885" xr:uid="{00000000-0005-0000-0000-0000FC7B0000}"/>
    <cellStyle name="Normal 24 5 3 2 2 4 3" xfId="34886" xr:uid="{00000000-0005-0000-0000-0000FD7B0000}"/>
    <cellStyle name="Normal 24 5 3 2 2 4 4" xfId="34887" xr:uid="{00000000-0005-0000-0000-0000FE7B0000}"/>
    <cellStyle name="Normal 24 5 3 2 2 4 5" xfId="34888" xr:uid="{00000000-0005-0000-0000-0000FF7B0000}"/>
    <cellStyle name="Normal 24 5 3 2 2 5" xfId="34889" xr:uid="{00000000-0005-0000-0000-0000007C0000}"/>
    <cellStyle name="Normal 24 5 3 2 2 5 2" xfId="34890" xr:uid="{00000000-0005-0000-0000-0000017C0000}"/>
    <cellStyle name="Normal 24 5 3 2 2 6" xfId="34891" xr:uid="{00000000-0005-0000-0000-0000027C0000}"/>
    <cellStyle name="Normal 24 5 3 2 2 7" xfId="34892" xr:uid="{00000000-0005-0000-0000-0000037C0000}"/>
    <cellStyle name="Normal 24 5 3 2 2 8" xfId="34893" xr:uid="{00000000-0005-0000-0000-0000047C0000}"/>
    <cellStyle name="Normal 24 5 3 2 3" xfId="34894" xr:uid="{00000000-0005-0000-0000-0000057C0000}"/>
    <cellStyle name="Normal 24 5 3 2 3 2" xfId="34895" xr:uid="{00000000-0005-0000-0000-0000067C0000}"/>
    <cellStyle name="Normal 24 5 3 2 3 2 2" xfId="34896" xr:uid="{00000000-0005-0000-0000-0000077C0000}"/>
    <cellStyle name="Normal 24 5 3 2 3 2 2 2" xfId="34897" xr:uid="{00000000-0005-0000-0000-0000087C0000}"/>
    <cellStyle name="Normal 24 5 3 2 3 2 3" xfId="34898" xr:uid="{00000000-0005-0000-0000-0000097C0000}"/>
    <cellStyle name="Normal 24 5 3 2 3 2 4" xfId="34899" xr:uid="{00000000-0005-0000-0000-00000A7C0000}"/>
    <cellStyle name="Normal 24 5 3 2 3 2 5" xfId="34900" xr:uid="{00000000-0005-0000-0000-00000B7C0000}"/>
    <cellStyle name="Normal 24 5 3 2 3 3" xfId="34901" xr:uid="{00000000-0005-0000-0000-00000C7C0000}"/>
    <cellStyle name="Normal 24 5 3 2 3 3 2" xfId="34902" xr:uid="{00000000-0005-0000-0000-00000D7C0000}"/>
    <cellStyle name="Normal 24 5 3 2 3 3 2 2" xfId="34903" xr:uid="{00000000-0005-0000-0000-00000E7C0000}"/>
    <cellStyle name="Normal 24 5 3 2 3 3 3" xfId="34904" xr:uid="{00000000-0005-0000-0000-00000F7C0000}"/>
    <cellStyle name="Normal 24 5 3 2 3 3 4" xfId="34905" xr:uid="{00000000-0005-0000-0000-0000107C0000}"/>
    <cellStyle name="Normal 24 5 3 2 3 3 5" xfId="34906" xr:uid="{00000000-0005-0000-0000-0000117C0000}"/>
    <cellStyle name="Normal 24 5 3 2 3 4" xfId="34907" xr:uid="{00000000-0005-0000-0000-0000127C0000}"/>
    <cellStyle name="Normal 24 5 3 2 3 4 2" xfId="34908" xr:uid="{00000000-0005-0000-0000-0000137C0000}"/>
    <cellStyle name="Normal 24 5 3 2 3 4 2 2" xfId="34909" xr:uid="{00000000-0005-0000-0000-0000147C0000}"/>
    <cellStyle name="Normal 24 5 3 2 3 4 3" xfId="34910" xr:uid="{00000000-0005-0000-0000-0000157C0000}"/>
    <cellStyle name="Normal 24 5 3 2 3 4 4" xfId="34911" xr:uid="{00000000-0005-0000-0000-0000167C0000}"/>
    <cellStyle name="Normal 24 5 3 2 3 4 5" xfId="34912" xr:uid="{00000000-0005-0000-0000-0000177C0000}"/>
    <cellStyle name="Normal 24 5 3 2 3 5" xfId="34913" xr:uid="{00000000-0005-0000-0000-0000187C0000}"/>
    <cellStyle name="Normal 24 5 3 2 3 5 2" xfId="34914" xr:uid="{00000000-0005-0000-0000-0000197C0000}"/>
    <cellStyle name="Normal 24 5 3 2 3 6" xfId="34915" xr:uid="{00000000-0005-0000-0000-00001A7C0000}"/>
    <cellStyle name="Normal 24 5 3 2 3 7" xfId="34916" xr:uid="{00000000-0005-0000-0000-00001B7C0000}"/>
    <cellStyle name="Normal 24 5 3 2 3 8" xfId="34917" xr:uid="{00000000-0005-0000-0000-00001C7C0000}"/>
    <cellStyle name="Normal 24 5 3 2 4" xfId="34918" xr:uid="{00000000-0005-0000-0000-00001D7C0000}"/>
    <cellStyle name="Normal 24 5 3 2 4 2" xfId="34919" xr:uid="{00000000-0005-0000-0000-00001E7C0000}"/>
    <cellStyle name="Normal 24 5 3 2 4 2 2" xfId="34920" xr:uid="{00000000-0005-0000-0000-00001F7C0000}"/>
    <cellStyle name="Normal 24 5 3 2 4 2 2 2" xfId="34921" xr:uid="{00000000-0005-0000-0000-0000207C0000}"/>
    <cellStyle name="Normal 24 5 3 2 4 2 3" xfId="34922" xr:uid="{00000000-0005-0000-0000-0000217C0000}"/>
    <cellStyle name="Normal 24 5 3 2 4 2 4" xfId="34923" xr:uid="{00000000-0005-0000-0000-0000227C0000}"/>
    <cellStyle name="Normal 24 5 3 2 4 2 5" xfId="34924" xr:uid="{00000000-0005-0000-0000-0000237C0000}"/>
    <cellStyle name="Normal 24 5 3 2 4 3" xfId="34925" xr:uid="{00000000-0005-0000-0000-0000247C0000}"/>
    <cellStyle name="Normal 24 5 3 2 4 3 2" xfId="34926" xr:uid="{00000000-0005-0000-0000-0000257C0000}"/>
    <cellStyle name="Normal 24 5 3 2 4 4" xfId="34927" xr:uid="{00000000-0005-0000-0000-0000267C0000}"/>
    <cellStyle name="Normal 24 5 3 2 4 5" xfId="34928" xr:uid="{00000000-0005-0000-0000-0000277C0000}"/>
    <cellStyle name="Normal 24 5 3 2 4 6" xfId="34929" xr:uid="{00000000-0005-0000-0000-0000287C0000}"/>
    <cellStyle name="Normal 24 5 3 2 5" xfId="34930" xr:uid="{00000000-0005-0000-0000-0000297C0000}"/>
    <cellStyle name="Normal 24 5 3 2 5 2" xfId="34931" xr:uid="{00000000-0005-0000-0000-00002A7C0000}"/>
    <cellStyle name="Normal 24 5 3 2 5 2 2" xfId="34932" xr:uid="{00000000-0005-0000-0000-00002B7C0000}"/>
    <cellStyle name="Normal 24 5 3 2 5 3" xfId="34933" xr:uid="{00000000-0005-0000-0000-00002C7C0000}"/>
    <cellStyle name="Normal 24 5 3 2 5 4" xfId="34934" xr:uid="{00000000-0005-0000-0000-00002D7C0000}"/>
    <cellStyle name="Normal 24 5 3 2 5 5" xfId="34935" xr:uid="{00000000-0005-0000-0000-00002E7C0000}"/>
    <cellStyle name="Normal 24 5 3 2 6" xfId="34936" xr:uid="{00000000-0005-0000-0000-00002F7C0000}"/>
    <cellStyle name="Normal 24 5 3 2 6 2" xfId="34937" xr:uid="{00000000-0005-0000-0000-0000307C0000}"/>
    <cellStyle name="Normal 24 5 3 2 6 2 2" xfId="34938" xr:uid="{00000000-0005-0000-0000-0000317C0000}"/>
    <cellStyle name="Normal 24 5 3 2 6 3" xfId="34939" xr:uid="{00000000-0005-0000-0000-0000327C0000}"/>
    <cellStyle name="Normal 24 5 3 2 6 4" xfId="34940" xr:uid="{00000000-0005-0000-0000-0000337C0000}"/>
    <cellStyle name="Normal 24 5 3 2 6 5" xfId="34941" xr:uid="{00000000-0005-0000-0000-0000347C0000}"/>
    <cellStyle name="Normal 24 5 3 2 7" xfId="34942" xr:uid="{00000000-0005-0000-0000-0000357C0000}"/>
    <cellStyle name="Normal 24 5 3 2 7 2" xfId="34943" xr:uid="{00000000-0005-0000-0000-0000367C0000}"/>
    <cellStyle name="Normal 24 5 3 2 7 2 2" xfId="34944" xr:uid="{00000000-0005-0000-0000-0000377C0000}"/>
    <cellStyle name="Normal 24 5 3 2 7 3" xfId="34945" xr:uid="{00000000-0005-0000-0000-0000387C0000}"/>
    <cellStyle name="Normal 24 5 3 2 7 4" xfId="34946" xr:uid="{00000000-0005-0000-0000-0000397C0000}"/>
    <cellStyle name="Normal 24 5 3 2 7 5" xfId="34947" xr:uid="{00000000-0005-0000-0000-00003A7C0000}"/>
    <cellStyle name="Normal 24 5 3 2 8" xfId="34948" xr:uid="{00000000-0005-0000-0000-00003B7C0000}"/>
    <cellStyle name="Normal 24 5 3 2 8 2" xfId="34949" xr:uid="{00000000-0005-0000-0000-00003C7C0000}"/>
    <cellStyle name="Normal 24 5 3 2 9" xfId="34950" xr:uid="{00000000-0005-0000-0000-00003D7C0000}"/>
    <cellStyle name="Normal 24 5 3 3" xfId="34951" xr:uid="{00000000-0005-0000-0000-00003E7C0000}"/>
    <cellStyle name="Normal 24 5 3 3 2" xfId="34952" xr:uid="{00000000-0005-0000-0000-00003F7C0000}"/>
    <cellStyle name="Normal 24 5 3 3 2 2" xfId="34953" xr:uid="{00000000-0005-0000-0000-0000407C0000}"/>
    <cellStyle name="Normal 24 5 3 3 2 2 2" xfId="34954" xr:uid="{00000000-0005-0000-0000-0000417C0000}"/>
    <cellStyle name="Normal 24 5 3 3 2 3" xfId="34955" xr:uid="{00000000-0005-0000-0000-0000427C0000}"/>
    <cellStyle name="Normal 24 5 3 3 2 4" xfId="34956" xr:uid="{00000000-0005-0000-0000-0000437C0000}"/>
    <cellStyle name="Normal 24 5 3 3 2 5" xfId="34957" xr:uid="{00000000-0005-0000-0000-0000447C0000}"/>
    <cellStyle name="Normal 24 5 3 3 3" xfId="34958" xr:uid="{00000000-0005-0000-0000-0000457C0000}"/>
    <cellStyle name="Normal 24 5 3 3 3 2" xfId="34959" xr:uid="{00000000-0005-0000-0000-0000467C0000}"/>
    <cellStyle name="Normal 24 5 3 3 3 2 2" xfId="34960" xr:uid="{00000000-0005-0000-0000-0000477C0000}"/>
    <cellStyle name="Normal 24 5 3 3 3 3" xfId="34961" xr:uid="{00000000-0005-0000-0000-0000487C0000}"/>
    <cellStyle name="Normal 24 5 3 3 3 4" xfId="34962" xr:uid="{00000000-0005-0000-0000-0000497C0000}"/>
    <cellStyle name="Normal 24 5 3 3 3 5" xfId="34963" xr:uid="{00000000-0005-0000-0000-00004A7C0000}"/>
    <cellStyle name="Normal 24 5 3 3 4" xfId="34964" xr:uid="{00000000-0005-0000-0000-00004B7C0000}"/>
    <cellStyle name="Normal 24 5 3 3 4 2" xfId="34965" xr:uid="{00000000-0005-0000-0000-00004C7C0000}"/>
    <cellStyle name="Normal 24 5 3 3 4 2 2" xfId="34966" xr:uid="{00000000-0005-0000-0000-00004D7C0000}"/>
    <cellStyle name="Normal 24 5 3 3 4 3" xfId="34967" xr:uid="{00000000-0005-0000-0000-00004E7C0000}"/>
    <cellStyle name="Normal 24 5 3 3 4 4" xfId="34968" xr:uid="{00000000-0005-0000-0000-00004F7C0000}"/>
    <cellStyle name="Normal 24 5 3 3 4 5" xfId="34969" xr:uid="{00000000-0005-0000-0000-0000507C0000}"/>
    <cellStyle name="Normal 24 5 3 3 5" xfId="34970" xr:uid="{00000000-0005-0000-0000-0000517C0000}"/>
    <cellStyle name="Normal 24 5 3 3 5 2" xfId="34971" xr:uid="{00000000-0005-0000-0000-0000527C0000}"/>
    <cellStyle name="Normal 24 5 3 3 6" xfId="34972" xr:uid="{00000000-0005-0000-0000-0000537C0000}"/>
    <cellStyle name="Normal 24 5 3 3 7" xfId="34973" xr:uid="{00000000-0005-0000-0000-0000547C0000}"/>
    <cellStyle name="Normal 24 5 3 3 8" xfId="34974" xr:uid="{00000000-0005-0000-0000-0000557C0000}"/>
    <cellStyle name="Normal 24 5 3 4" xfId="34975" xr:uid="{00000000-0005-0000-0000-0000567C0000}"/>
    <cellStyle name="Normal 24 5 3 4 2" xfId="34976" xr:uid="{00000000-0005-0000-0000-0000577C0000}"/>
    <cellStyle name="Normal 24 5 3 4 2 2" xfId="34977" xr:uid="{00000000-0005-0000-0000-0000587C0000}"/>
    <cellStyle name="Normal 24 5 3 4 2 2 2" xfId="34978" xr:uid="{00000000-0005-0000-0000-0000597C0000}"/>
    <cellStyle name="Normal 24 5 3 4 2 3" xfId="34979" xr:uid="{00000000-0005-0000-0000-00005A7C0000}"/>
    <cellStyle name="Normal 24 5 3 4 2 4" xfId="34980" xr:uid="{00000000-0005-0000-0000-00005B7C0000}"/>
    <cellStyle name="Normal 24 5 3 4 2 5" xfId="34981" xr:uid="{00000000-0005-0000-0000-00005C7C0000}"/>
    <cellStyle name="Normal 24 5 3 4 3" xfId="34982" xr:uid="{00000000-0005-0000-0000-00005D7C0000}"/>
    <cellStyle name="Normal 24 5 3 4 3 2" xfId="34983" xr:uid="{00000000-0005-0000-0000-00005E7C0000}"/>
    <cellStyle name="Normal 24 5 3 4 3 2 2" xfId="34984" xr:uid="{00000000-0005-0000-0000-00005F7C0000}"/>
    <cellStyle name="Normal 24 5 3 4 3 3" xfId="34985" xr:uid="{00000000-0005-0000-0000-0000607C0000}"/>
    <cellStyle name="Normal 24 5 3 4 3 4" xfId="34986" xr:uid="{00000000-0005-0000-0000-0000617C0000}"/>
    <cellStyle name="Normal 24 5 3 4 3 5" xfId="34987" xr:uid="{00000000-0005-0000-0000-0000627C0000}"/>
    <cellStyle name="Normal 24 5 3 4 4" xfId="34988" xr:uid="{00000000-0005-0000-0000-0000637C0000}"/>
    <cellStyle name="Normal 24 5 3 4 4 2" xfId="34989" xr:uid="{00000000-0005-0000-0000-0000647C0000}"/>
    <cellStyle name="Normal 24 5 3 4 4 2 2" xfId="34990" xr:uid="{00000000-0005-0000-0000-0000657C0000}"/>
    <cellStyle name="Normal 24 5 3 4 4 3" xfId="34991" xr:uid="{00000000-0005-0000-0000-0000667C0000}"/>
    <cellStyle name="Normal 24 5 3 4 4 4" xfId="34992" xr:uid="{00000000-0005-0000-0000-0000677C0000}"/>
    <cellStyle name="Normal 24 5 3 4 4 5" xfId="34993" xr:uid="{00000000-0005-0000-0000-0000687C0000}"/>
    <cellStyle name="Normal 24 5 3 4 5" xfId="34994" xr:uid="{00000000-0005-0000-0000-0000697C0000}"/>
    <cellStyle name="Normal 24 5 3 4 5 2" xfId="34995" xr:uid="{00000000-0005-0000-0000-00006A7C0000}"/>
    <cellStyle name="Normal 24 5 3 4 6" xfId="34996" xr:uid="{00000000-0005-0000-0000-00006B7C0000}"/>
    <cellStyle name="Normal 24 5 3 4 7" xfId="34997" xr:uid="{00000000-0005-0000-0000-00006C7C0000}"/>
    <cellStyle name="Normal 24 5 3 4 8" xfId="34998" xr:uid="{00000000-0005-0000-0000-00006D7C0000}"/>
    <cellStyle name="Normal 24 5 3 5" xfId="34999" xr:uid="{00000000-0005-0000-0000-00006E7C0000}"/>
    <cellStyle name="Normal 24 5 3 5 2" xfId="35000" xr:uid="{00000000-0005-0000-0000-00006F7C0000}"/>
    <cellStyle name="Normal 24 5 3 5 2 2" xfId="35001" xr:uid="{00000000-0005-0000-0000-0000707C0000}"/>
    <cellStyle name="Normal 24 5 3 5 2 2 2" xfId="35002" xr:uid="{00000000-0005-0000-0000-0000717C0000}"/>
    <cellStyle name="Normal 24 5 3 5 2 3" xfId="35003" xr:uid="{00000000-0005-0000-0000-0000727C0000}"/>
    <cellStyle name="Normal 24 5 3 5 2 4" xfId="35004" xr:uid="{00000000-0005-0000-0000-0000737C0000}"/>
    <cellStyle name="Normal 24 5 3 5 2 5" xfId="35005" xr:uid="{00000000-0005-0000-0000-0000747C0000}"/>
    <cellStyle name="Normal 24 5 3 5 3" xfId="35006" xr:uid="{00000000-0005-0000-0000-0000757C0000}"/>
    <cellStyle name="Normal 24 5 3 5 3 2" xfId="35007" xr:uid="{00000000-0005-0000-0000-0000767C0000}"/>
    <cellStyle name="Normal 24 5 3 5 4" xfId="35008" xr:uid="{00000000-0005-0000-0000-0000777C0000}"/>
    <cellStyle name="Normal 24 5 3 5 5" xfId="35009" xr:uid="{00000000-0005-0000-0000-0000787C0000}"/>
    <cellStyle name="Normal 24 5 3 5 6" xfId="35010" xr:uid="{00000000-0005-0000-0000-0000797C0000}"/>
    <cellStyle name="Normal 24 5 3 6" xfId="35011" xr:uid="{00000000-0005-0000-0000-00007A7C0000}"/>
    <cellStyle name="Normal 24 5 3 6 2" xfId="35012" xr:uid="{00000000-0005-0000-0000-00007B7C0000}"/>
    <cellStyle name="Normal 24 5 3 6 2 2" xfId="35013" xr:uid="{00000000-0005-0000-0000-00007C7C0000}"/>
    <cellStyle name="Normal 24 5 3 6 3" xfId="35014" xr:uid="{00000000-0005-0000-0000-00007D7C0000}"/>
    <cellStyle name="Normal 24 5 3 6 4" xfId="35015" xr:uid="{00000000-0005-0000-0000-00007E7C0000}"/>
    <cellStyle name="Normal 24 5 3 6 5" xfId="35016" xr:uid="{00000000-0005-0000-0000-00007F7C0000}"/>
    <cellStyle name="Normal 24 5 3 7" xfId="35017" xr:uid="{00000000-0005-0000-0000-0000807C0000}"/>
    <cellStyle name="Normal 24 5 3 7 2" xfId="35018" xr:uid="{00000000-0005-0000-0000-0000817C0000}"/>
    <cellStyle name="Normal 24 5 3 7 2 2" xfId="35019" xr:uid="{00000000-0005-0000-0000-0000827C0000}"/>
    <cellStyle name="Normal 24 5 3 7 3" xfId="35020" xr:uid="{00000000-0005-0000-0000-0000837C0000}"/>
    <cellStyle name="Normal 24 5 3 7 4" xfId="35021" xr:uid="{00000000-0005-0000-0000-0000847C0000}"/>
    <cellStyle name="Normal 24 5 3 7 5" xfId="35022" xr:uid="{00000000-0005-0000-0000-0000857C0000}"/>
    <cellStyle name="Normal 24 5 3 8" xfId="35023" xr:uid="{00000000-0005-0000-0000-0000867C0000}"/>
    <cellStyle name="Normal 24 5 3 8 2" xfId="35024" xr:uid="{00000000-0005-0000-0000-0000877C0000}"/>
    <cellStyle name="Normal 24 5 3 8 2 2" xfId="35025" xr:uid="{00000000-0005-0000-0000-0000887C0000}"/>
    <cellStyle name="Normal 24 5 3 8 3" xfId="35026" xr:uid="{00000000-0005-0000-0000-0000897C0000}"/>
    <cellStyle name="Normal 24 5 3 8 4" xfId="35027" xr:uid="{00000000-0005-0000-0000-00008A7C0000}"/>
    <cellStyle name="Normal 24 5 3 8 5" xfId="35028" xr:uid="{00000000-0005-0000-0000-00008B7C0000}"/>
    <cellStyle name="Normal 24 5 3 9" xfId="35029" xr:uid="{00000000-0005-0000-0000-00008C7C0000}"/>
    <cellStyle name="Normal 24 5 3 9 2" xfId="35030" xr:uid="{00000000-0005-0000-0000-00008D7C0000}"/>
    <cellStyle name="Normal 24 5 4" xfId="4147" xr:uid="{00000000-0005-0000-0000-00008E7C0000}"/>
    <cellStyle name="Normal 24 5 4 10" xfId="35031" xr:uid="{00000000-0005-0000-0000-00008F7C0000}"/>
    <cellStyle name="Normal 24 5 4 11" xfId="35032" xr:uid="{00000000-0005-0000-0000-0000907C0000}"/>
    <cellStyle name="Normal 24 5 4 12" xfId="35033" xr:uid="{00000000-0005-0000-0000-0000917C0000}"/>
    <cellStyle name="Normal 24 5 4 13" xfId="35034" xr:uid="{00000000-0005-0000-0000-0000927C0000}"/>
    <cellStyle name="Normal 24 5 4 14" xfId="35035" xr:uid="{00000000-0005-0000-0000-0000937C0000}"/>
    <cellStyle name="Normal 24 5 4 2" xfId="35036" xr:uid="{00000000-0005-0000-0000-0000947C0000}"/>
    <cellStyle name="Normal 24 5 4 2 2" xfId="35037" xr:uid="{00000000-0005-0000-0000-0000957C0000}"/>
    <cellStyle name="Normal 24 5 4 2 2 2" xfId="35038" xr:uid="{00000000-0005-0000-0000-0000967C0000}"/>
    <cellStyle name="Normal 24 5 4 2 2 2 2" xfId="35039" xr:uid="{00000000-0005-0000-0000-0000977C0000}"/>
    <cellStyle name="Normal 24 5 4 2 2 3" xfId="35040" xr:uid="{00000000-0005-0000-0000-0000987C0000}"/>
    <cellStyle name="Normal 24 5 4 2 2 4" xfId="35041" xr:uid="{00000000-0005-0000-0000-0000997C0000}"/>
    <cellStyle name="Normal 24 5 4 2 2 5" xfId="35042" xr:uid="{00000000-0005-0000-0000-00009A7C0000}"/>
    <cellStyle name="Normal 24 5 4 2 3" xfId="35043" xr:uid="{00000000-0005-0000-0000-00009B7C0000}"/>
    <cellStyle name="Normal 24 5 4 2 3 2" xfId="35044" xr:uid="{00000000-0005-0000-0000-00009C7C0000}"/>
    <cellStyle name="Normal 24 5 4 2 3 2 2" xfId="35045" xr:uid="{00000000-0005-0000-0000-00009D7C0000}"/>
    <cellStyle name="Normal 24 5 4 2 3 3" xfId="35046" xr:uid="{00000000-0005-0000-0000-00009E7C0000}"/>
    <cellStyle name="Normal 24 5 4 2 3 4" xfId="35047" xr:uid="{00000000-0005-0000-0000-00009F7C0000}"/>
    <cellStyle name="Normal 24 5 4 2 3 5" xfId="35048" xr:uid="{00000000-0005-0000-0000-0000A07C0000}"/>
    <cellStyle name="Normal 24 5 4 2 4" xfId="35049" xr:uid="{00000000-0005-0000-0000-0000A17C0000}"/>
    <cellStyle name="Normal 24 5 4 2 4 2" xfId="35050" xr:uid="{00000000-0005-0000-0000-0000A27C0000}"/>
    <cellStyle name="Normal 24 5 4 2 4 2 2" xfId="35051" xr:uid="{00000000-0005-0000-0000-0000A37C0000}"/>
    <cellStyle name="Normal 24 5 4 2 4 3" xfId="35052" xr:uid="{00000000-0005-0000-0000-0000A47C0000}"/>
    <cellStyle name="Normal 24 5 4 2 4 4" xfId="35053" xr:uid="{00000000-0005-0000-0000-0000A57C0000}"/>
    <cellStyle name="Normal 24 5 4 2 4 5" xfId="35054" xr:uid="{00000000-0005-0000-0000-0000A67C0000}"/>
    <cellStyle name="Normal 24 5 4 2 5" xfId="35055" xr:uid="{00000000-0005-0000-0000-0000A77C0000}"/>
    <cellStyle name="Normal 24 5 4 2 5 2" xfId="35056" xr:uid="{00000000-0005-0000-0000-0000A87C0000}"/>
    <cellStyle name="Normal 24 5 4 2 6" xfId="35057" xr:uid="{00000000-0005-0000-0000-0000A97C0000}"/>
    <cellStyle name="Normal 24 5 4 2 7" xfId="35058" xr:uid="{00000000-0005-0000-0000-0000AA7C0000}"/>
    <cellStyle name="Normal 24 5 4 2 8" xfId="35059" xr:uid="{00000000-0005-0000-0000-0000AB7C0000}"/>
    <cellStyle name="Normal 24 5 4 3" xfId="35060" xr:uid="{00000000-0005-0000-0000-0000AC7C0000}"/>
    <cellStyle name="Normal 24 5 4 3 2" xfId="35061" xr:uid="{00000000-0005-0000-0000-0000AD7C0000}"/>
    <cellStyle name="Normal 24 5 4 3 2 2" xfId="35062" xr:uid="{00000000-0005-0000-0000-0000AE7C0000}"/>
    <cellStyle name="Normal 24 5 4 3 2 2 2" xfId="35063" xr:uid="{00000000-0005-0000-0000-0000AF7C0000}"/>
    <cellStyle name="Normal 24 5 4 3 2 3" xfId="35064" xr:uid="{00000000-0005-0000-0000-0000B07C0000}"/>
    <cellStyle name="Normal 24 5 4 3 2 4" xfId="35065" xr:uid="{00000000-0005-0000-0000-0000B17C0000}"/>
    <cellStyle name="Normal 24 5 4 3 2 5" xfId="35066" xr:uid="{00000000-0005-0000-0000-0000B27C0000}"/>
    <cellStyle name="Normal 24 5 4 3 3" xfId="35067" xr:uid="{00000000-0005-0000-0000-0000B37C0000}"/>
    <cellStyle name="Normal 24 5 4 3 3 2" xfId="35068" xr:uid="{00000000-0005-0000-0000-0000B47C0000}"/>
    <cellStyle name="Normal 24 5 4 3 3 2 2" xfId="35069" xr:uid="{00000000-0005-0000-0000-0000B57C0000}"/>
    <cellStyle name="Normal 24 5 4 3 3 3" xfId="35070" xr:uid="{00000000-0005-0000-0000-0000B67C0000}"/>
    <cellStyle name="Normal 24 5 4 3 3 4" xfId="35071" xr:uid="{00000000-0005-0000-0000-0000B77C0000}"/>
    <cellStyle name="Normal 24 5 4 3 3 5" xfId="35072" xr:uid="{00000000-0005-0000-0000-0000B87C0000}"/>
    <cellStyle name="Normal 24 5 4 3 4" xfId="35073" xr:uid="{00000000-0005-0000-0000-0000B97C0000}"/>
    <cellStyle name="Normal 24 5 4 3 4 2" xfId="35074" xr:uid="{00000000-0005-0000-0000-0000BA7C0000}"/>
    <cellStyle name="Normal 24 5 4 3 4 2 2" xfId="35075" xr:uid="{00000000-0005-0000-0000-0000BB7C0000}"/>
    <cellStyle name="Normal 24 5 4 3 4 3" xfId="35076" xr:uid="{00000000-0005-0000-0000-0000BC7C0000}"/>
    <cellStyle name="Normal 24 5 4 3 4 4" xfId="35077" xr:uid="{00000000-0005-0000-0000-0000BD7C0000}"/>
    <cellStyle name="Normal 24 5 4 3 4 5" xfId="35078" xr:uid="{00000000-0005-0000-0000-0000BE7C0000}"/>
    <cellStyle name="Normal 24 5 4 3 5" xfId="35079" xr:uid="{00000000-0005-0000-0000-0000BF7C0000}"/>
    <cellStyle name="Normal 24 5 4 3 5 2" xfId="35080" xr:uid="{00000000-0005-0000-0000-0000C07C0000}"/>
    <cellStyle name="Normal 24 5 4 3 6" xfId="35081" xr:uid="{00000000-0005-0000-0000-0000C17C0000}"/>
    <cellStyle name="Normal 24 5 4 3 7" xfId="35082" xr:uid="{00000000-0005-0000-0000-0000C27C0000}"/>
    <cellStyle name="Normal 24 5 4 3 8" xfId="35083" xr:uid="{00000000-0005-0000-0000-0000C37C0000}"/>
    <cellStyle name="Normal 24 5 4 4" xfId="35084" xr:uid="{00000000-0005-0000-0000-0000C47C0000}"/>
    <cellStyle name="Normal 24 5 4 4 2" xfId="35085" xr:uid="{00000000-0005-0000-0000-0000C57C0000}"/>
    <cellStyle name="Normal 24 5 4 4 2 2" xfId="35086" xr:uid="{00000000-0005-0000-0000-0000C67C0000}"/>
    <cellStyle name="Normal 24 5 4 4 2 2 2" xfId="35087" xr:uid="{00000000-0005-0000-0000-0000C77C0000}"/>
    <cellStyle name="Normal 24 5 4 4 2 3" xfId="35088" xr:uid="{00000000-0005-0000-0000-0000C87C0000}"/>
    <cellStyle name="Normal 24 5 4 4 2 4" xfId="35089" xr:uid="{00000000-0005-0000-0000-0000C97C0000}"/>
    <cellStyle name="Normal 24 5 4 4 2 5" xfId="35090" xr:uid="{00000000-0005-0000-0000-0000CA7C0000}"/>
    <cellStyle name="Normal 24 5 4 4 3" xfId="35091" xr:uid="{00000000-0005-0000-0000-0000CB7C0000}"/>
    <cellStyle name="Normal 24 5 4 4 3 2" xfId="35092" xr:uid="{00000000-0005-0000-0000-0000CC7C0000}"/>
    <cellStyle name="Normal 24 5 4 4 4" xfId="35093" xr:uid="{00000000-0005-0000-0000-0000CD7C0000}"/>
    <cellStyle name="Normal 24 5 4 4 5" xfId="35094" xr:uid="{00000000-0005-0000-0000-0000CE7C0000}"/>
    <cellStyle name="Normal 24 5 4 4 6" xfId="35095" xr:uid="{00000000-0005-0000-0000-0000CF7C0000}"/>
    <cellStyle name="Normal 24 5 4 5" xfId="35096" xr:uid="{00000000-0005-0000-0000-0000D07C0000}"/>
    <cellStyle name="Normal 24 5 4 5 2" xfId="35097" xr:uid="{00000000-0005-0000-0000-0000D17C0000}"/>
    <cellStyle name="Normal 24 5 4 5 2 2" xfId="35098" xr:uid="{00000000-0005-0000-0000-0000D27C0000}"/>
    <cellStyle name="Normal 24 5 4 5 3" xfId="35099" xr:uid="{00000000-0005-0000-0000-0000D37C0000}"/>
    <cellStyle name="Normal 24 5 4 5 4" xfId="35100" xr:uid="{00000000-0005-0000-0000-0000D47C0000}"/>
    <cellStyle name="Normal 24 5 4 5 5" xfId="35101" xr:uid="{00000000-0005-0000-0000-0000D57C0000}"/>
    <cellStyle name="Normal 24 5 4 6" xfId="35102" xr:uid="{00000000-0005-0000-0000-0000D67C0000}"/>
    <cellStyle name="Normal 24 5 4 6 2" xfId="35103" xr:uid="{00000000-0005-0000-0000-0000D77C0000}"/>
    <cellStyle name="Normal 24 5 4 6 2 2" xfId="35104" xr:uid="{00000000-0005-0000-0000-0000D87C0000}"/>
    <cellStyle name="Normal 24 5 4 6 3" xfId="35105" xr:uid="{00000000-0005-0000-0000-0000D97C0000}"/>
    <cellStyle name="Normal 24 5 4 6 4" xfId="35106" xr:uid="{00000000-0005-0000-0000-0000DA7C0000}"/>
    <cellStyle name="Normal 24 5 4 6 5" xfId="35107" xr:uid="{00000000-0005-0000-0000-0000DB7C0000}"/>
    <cellStyle name="Normal 24 5 4 7" xfId="35108" xr:uid="{00000000-0005-0000-0000-0000DC7C0000}"/>
    <cellStyle name="Normal 24 5 4 7 2" xfId="35109" xr:uid="{00000000-0005-0000-0000-0000DD7C0000}"/>
    <cellStyle name="Normal 24 5 4 7 2 2" xfId="35110" xr:uid="{00000000-0005-0000-0000-0000DE7C0000}"/>
    <cellStyle name="Normal 24 5 4 7 3" xfId="35111" xr:uid="{00000000-0005-0000-0000-0000DF7C0000}"/>
    <cellStyle name="Normal 24 5 4 7 4" xfId="35112" xr:uid="{00000000-0005-0000-0000-0000E07C0000}"/>
    <cellStyle name="Normal 24 5 4 7 5" xfId="35113" xr:uid="{00000000-0005-0000-0000-0000E17C0000}"/>
    <cellStyle name="Normal 24 5 4 8" xfId="35114" xr:uid="{00000000-0005-0000-0000-0000E27C0000}"/>
    <cellStyle name="Normal 24 5 4 8 2" xfId="35115" xr:uid="{00000000-0005-0000-0000-0000E37C0000}"/>
    <cellStyle name="Normal 24 5 4 9" xfId="35116" xr:uid="{00000000-0005-0000-0000-0000E47C0000}"/>
    <cellStyle name="Normal 24 5 5" xfId="35117" xr:uid="{00000000-0005-0000-0000-0000E57C0000}"/>
    <cellStyle name="Normal 24 5 5 2" xfId="35118" xr:uid="{00000000-0005-0000-0000-0000E67C0000}"/>
    <cellStyle name="Normal 24 5 5 2 2" xfId="35119" xr:uid="{00000000-0005-0000-0000-0000E77C0000}"/>
    <cellStyle name="Normal 24 5 5 2 2 2" xfId="35120" xr:uid="{00000000-0005-0000-0000-0000E87C0000}"/>
    <cellStyle name="Normal 24 5 5 2 3" xfId="35121" xr:uid="{00000000-0005-0000-0000-0000E97C0000}"/>
    <cellStyle name="Normal 24 5 5 2 4" xfId="35122" xr:uid="{00000000-0005-0000-0000-0000EA7C0000}"/>
    <cellStyle name="Normal 24 5 5 2 5" xfId="35123" xr:uid="{00000000-0005-0000-0000-0000EB7C0000}"/>
    <cellStyle name="Normal 24 5 5 3" xfId="35124" xr:uid="{00000000-0005-0000-0000-0000EC7C0000}"/>
    <cellStyle name="Normal 24 5 5 3 2" xfId="35125" xr:uid="{00000000-0005-0000-0000-0000ED7C0000}"/>
    <cellStyle name="Normal 24 5 5 3 2 2" xfId="35126" xr:uid="{00000000-0005-0000-0000-0000EE7C0000}"/>
    <cellStyle name="Normal 24 5 5 3 3" xfId="35127" xr:uid="{00000000-0005-0000-0000-0000EF7C0000}"/>
    <cellStyle name="Normal 24 5 5 3 4" xfId="35128" xr:uid="{00000000-0005-0000-0000-0000F07C0000}"/>
    <cellStyle name="Normal 24 5 5 3 5" xfId="35129" xr:uid="{00000000-0005-0000-0000-0000F17C0000}"/>
    <cellStyle name="Normal 24 5 5 4" xfId="35130" xr:uid="{00000000-0005-0000-0000-0000F27C0000}"/>
    <cellStyle name="Normal 24 5 5 4 2" xfId="35131" xr:uid="{00000000-0005-0000-0000-0000F37C0000}"/>
    <cellStyle name="Normal 24 5 5 4 2 2" xfId="35132" xr:uid="{00000000-0005-0000-0000-0000F47C0000}"/>
    <cellStyle name="Normal 24 5 5 4 3" xfId="35133" xr:uid="{00000000-0005-0000-0000-0000F57C0000}"/>
    <cellStyle name="Normal 24 5 5 4 4" xfId="35134" xr:uid="{00000000-0005-0000-0000-0000F67C0000}"/>
    <cellStyle name="Normal 24 5 5 4 5" xfId="35135" xr:uid="{00000000-0005-0000-0000-0000F77C0000}"/>
    <cellStyle name="Normal 24 5 5 5" xfId="35136" xr:uid="{00000000-0005-0000-0000-0000F87C0000}"/>
    <cellStyle name="Normal 24 5 5 5 2" xfId="35137" xr:uid="{00000000-0005-0000-0000-0000F97C0000}"/>
    <cellStyle name="Normal 24 5 5 6" xfId="35138" xr:uid="{00000000-0005-0000-0000-0000FA7C0000}"/>
    <cellStyle name="Normal 24 5 5 7" xfId="35139" xr:uid="{00000000-0005-0000-0000-0000FB7C0000}"/>
    <cellStyle name="Normal 24 5 5 8" xfId="35140" xr:uid="{00000000-0005-0000-0000-0000FC7C0000}"/>
    <cellStyle name="Normal 24 5 6" xfId="35141" xr:uid="{00000000-0005-0000-0000-0000FD7C0000}"/>
    <cellStyle name="Normal 24 5 6 2" xfId="35142" xr:uid="{00000000-0005-0000-0000-0000FE7C0000}"/>
    <cellStyle name="Normal 24 5 6 2 2" xfId="35143" xr:uid="{00000000-0005-0000-0000-0000FF7C0000}"/>
    <cellStyle name="Normal 24 5 6 2 2 2" xfId="35144" xr:uid="{00000000-0005-0000-0000-0000007D0000}"/>
    <cellStyle name="Normal 24 5 6 2 3" xfId="35145" xr:uid="{00000000-0005-0000-0000-0000017D0000}"/>
    <cellStyle name="Normal 24 5 6 2 4" xfId="35146" xr:uid="{00000000-0005-0000-0000-0000027D0000}"/>
    <cellStyle name="Normal 24 5 6 2 5" xfId="35147" xr:uid="{00000000-0005-0000-0000-0000037D0000}"/>
    <cellStyle name="Normal 24 5 6 3" xfId="35148" xr:uid="{00000000-0005-0000-0000-0000047D0000}"/>
    <cellStyle name="Normal 24 5 6 3 2" xfId="35149" xr:uid="{00000000-0005-0000-0000-0000057D0000}"/>
    <cellStyle name="Normal 24 5 6 3 2 2" xfId="35150" xr:uid="{00000000-0005-0000-0000-0000067D0000}"/>
    <cellStyle name="Normal 24 5 6 3 3" xfId="35151" xr:uid="{00000000-0005-0000-0000-0000077D0000}"/>
    <cellStyle name="Normal 24 5 6 3 4" xfId="35152" xr:uid="{00000000-0005-0000-0000-0000087D0000}"/>
    <cellStyle name="Normal 24 5 6 3 5" xfId="35153" xr:uid="{00000000-0005-0000-0000-0000097D0000}"/>
    <cellStyle name="Normal 24 5 6 4" xfId="35154" xr:uid="{00000000-0005-0000-0000-00000A7D0000}"/>
    <cellStyle name="Normal 24 5 6 4 2" xfId="35155" xr:uid="{00000000-0005-0000-0000-00000B7D0000}"/>
    <cellStyle name="Normal 24 5 6 4 2 2" xfId="35156" xr:uid="{00000000-0005-0000-0000-00000C7D0000}"/>
    <cellStyle name="Normal 24 5 6 4 3" xfId="35157" xr:uid="{00000000-0005-0000-0000-00000D7D0000}"/>
    <cellStyle name="Normal 24 5 6 4 4" xfId="35158" xr:uid="{00000000-0005-0000-0000-00000E7D0000}"/>
    <cellStyle name="Normal 24 5 6 4 5" xfId="35159" xr:uid="{00000000-0005-0000-0000-00000F7D0000}"/>
    <cellStyle name="Normal 24 5 6 5" xfId="35160" xr:uid="{00000000-0005-0000-0000-0000107D0000}"/>
    <cellStyle name="Normal 24 5 6 5 2" xfId="35161" xr:uid="{00000000-0005-0000-0000-0000117D0000}"/>
    <cellStyle name="Normal 24 5 6 6" xfId="35162" xr:uid="{00000000-0005-0000-0000-0000127D0000}"/>
    <cellStyle name="Normal 24 5 6 7" xfId="35163" xr:uid="{00000000-0005-0000-0000-0000137D0000}"/>
    <cellStyle name="Normal 24 5 6 8" xfId="35164" xr:uid="{00000000-0005-0000-0000-0000147D0000}"/>
    <cellStyle name="Normal 24 5 7" xfId="35165" xr:uid="{00000000-0005-0000-0000-0000157D0000}"/>
    <cellStyle name="Normal 24 5 7 2" xfId="35166" xr:uid="{00000000-0005-0000-0000-0000167D0000}"/>
    <cellStyle name="Normal 24 5 7 2 2" xfId="35167" xr:uid="{00000000-0005-0000-0000-0000177D0000}"/>
    <cellStyle name="Normal 24 5 7 2 2 2" xfId="35168" xr:uid="{00000000-0005-0000-0000-0000187D0000}"/>
    <cellStyle name="Normal 24 5 7 2 3" xfId="35169" xr:uid="{00000000-0005-0000-0000-0000197D0000}"/>
    <cellStyle name="Normal 24 5 7 2 4" xfId="35170" xr:uid="{00000000-0005-0000-0000-00001A7D0000}"/>
    <cellStyle name="Normal 24 5 7 2 5" xfId="35171" xr:uid="{00000000-0005-0000-0000-00001B7D0000}"/>
    <cellStyle name="Normal 24 5 7 3" xfId="35172" xr:uid="{00000000-0005-0000-0000-00001C7D0000}"/>
    <cellStyle name="Normal 24 5 7 3 2" xfId="35173" xr:uid="{00000000-0005-0000-0000-00001D7D0000}"/>
    <cellStyle name="Normal 24 5 7 4" xfId="35174" xr:uid="{00000000-0005-0000-0000-00001E7D0000}"/>
    <cellStyle name="Normal 24 5 7 5" xfId="35175" xr:uid="{00000000-0005-0000-0000-00001F7D0000}"/>
    <cellStyle name="Normal 24 5 7 6" xfId="35176" xr:uid="{00000000-0005-0000-0000-0000207D0000}"/>
    <cellStyle name="Normal 24 5 8" xfId="35177" xr:uid="{00000000-0005-0000-0000-0000217D0000}"/>
    <cellStyle name="Normal 24 5 8 2" xfId="35178" xr:uid="{00000000-0005-0000-0000-0000227D0000}"/>
    <cellStyle name="Normal 24 5 8 2 2" xfId="35179" xr:uid="{00000000-0005-0000-0000-0000237D0000}"/>
    <cellStyle name="Normal 24 5 8 3" xfId="35180" xr:uid="{00000000-0005-0000-0000-0000247D0000}"/>
    <cellStyle name="Normal 24 5 8 4" xfId="35181" xr:uid="{00000000-0005-0000-0000-0000257D0000}"/>
    <cellStyle name="Normal 24 5 8 5" xfId="35182" xr:uid="{00000000-0005-0000-0000-0000267D0000}"/>
    <cellStyle name="Normal 24 5 9" xfId="35183" xr:uid="{00000000-0005-0000-0000-0000277D0000}"/>
    <cellStyle name="Normal 24 5 9 2" xfId="35184" xr:uid="{00000000-0005-0000-0000-0000287D0000}"/>
    <cellStyle name="Normal 24 5 9 2 2" xfId="35185" xr:uid="{00000000-0005-0000-0000-0000297D0000}"/>
    <cellStyle name="Normal 24 5 9 3" xfId="35186" xr:uid="{00000000-0005-0000-0000-00002A7D0000}"/>
    <cellStyle name="Normal 24 5 9 4" xfId="35187" xr:uid="{00000000-0005-0000-0000-00002B7D0000}"/>
    <cellStyle name="Normal 24 5 9 5" xfId="35188" xr:uid="{00000000-0005-0000-0000-00002C7D0000}"/>
    <cellStyle name="Normal 24 6" xfId="4148" xr:uid="{00000000-0005-0000-0000-00002D7D0000}"/>
    <cellStyle name="Normal 24 6 10" xfId="35189" xr:uid="{00000000-0005-0000-0000-00002E7D0000}"/>
    <cellStyle name="Normal 24 6 11" xfId="35190" xr:uid="{00000000-0005-0000-0000-00002F7D0000}"/>
    <cellStyle name="Normal 24 6 12" xfId="35191" xr:uid="{00000000-0005-0000-0000-0000307D0000}"/>
    <cellStyle name="Normal 24 6 13" xfId="35192" xr:uid="{00000000-0005-0000-0000-0000317D0000}"/>
    <cellStyle name="Normal 24 6 14" xfId="35193" xr:uid="{00000000-0005-0000-0000-0000327D0000}"/>
    <cellStyle name="Normal 24 6 15" xfId="35194" xr:uid="{00000000-0005-0000-0000-0000337D0000}"/>
    <cellStyle name="Normal 24 6 2" xfId="4149" xr:uid="{00000000-0005-0000-0000-0000347D0000}"/>
    <cellStyle name="Normal 24 6 2 10" xfId="35195" xr:uid="{00000000-0005-0000-0000-0000357D0000}"/>
    <cellStyle name="Normal 24 6 2 11" xfId="35196" xr:uid="{00000000-0005-0000-0000-0000367D0000}"/>
    <cellStyle name="Normal 24 6 2 12" xfId="35197" xr:uid="{00000000-0005-0000-0000-0000377D0000}"/>
    <cellStyle name="Normal 24 6 2 13" xfId="35198" xr:uid="{00000000-0005-0000-0000-0000387D0000}"/>
    <cellStyle name="Normal 24 6 2 14" xfId="35199" xr:uid="{00000000-0005-0000-0000-0000397D0000}"/>
    <cellStyle name="Normal 24 6 2 2" xfId="35200" xr:uid="{00000000-0005-0000-0000-00003A7D0000}"/>
    <cellStyle name="Normal 24 6 2 2 2" xfId="35201" xr:uid="{00000000-0005-0000-0000-00003B7D0000}"/>
    <cellStyle name="Normal 24 6 2 2 2 2" xfId="35202" xr:uid="{00000000-0005-0000-0000-00003C7D0000}"/>
    <cellStyle name="Normal 24 6 2 2 2 2 2" xfId="35203" xr:uid="{00000000-0005-0000-0000-00003D7D0000}"/>
    <cellStyle name="Normal 24 6 2 2 2 3" xfId="35204" xr:uid="{00000000-0005-0000-0000-00003E7D0000}"/>
    <cellStyle name="Normal 24 6 2 2 2 4" xfId="35205" xr:uid="{00000000-0005-0000-0000-00003F7D0000}"/>
    <cellStyle name="Normal 24 6 2 2 2 5" xfId="35206" xr:uid="{00000000-0005-0000-0000-0000407D0000}"/>
    <cellStyle name="Normal 24 6 2 2 3" xfId="35207" xr:uid="{00000000-0005-0000-0000-0000417D0000}"/>
    <cellStyle name="Normal 24 6 2 2 3 2" xfId="35208" xr:uid="{00000000-0005-0000-0000-0000427D0000}"/>
    <cellStyle name="Normal 24 6 2 2 3 2 2" xfId="35209" xr:uid="{00000000-0005-0000-0000-0000437D0000}"/>
    <cellStyle name="Normal 24 6 2 2 3 3" xfId="35210" xr:uid="{00000000-0005-0000-0000-0000447D0000}"/>
    <cellStyle name="Normal 24 6 2 2 3 4" xfId="35211" xr:uid="{00000000-0005-0000-0000-0000457D0000}"/>
    <cellStyle name="Normal 24 6 2 2 3 5" xfId="35212" xr:uid="{00000000-0005-0000-0000-0000467D0000}"/>
    <cellStyle name="Normal 24 6 2 2 4" xfId="35213" xr:uid="{00000000-0005-0000-0000-0000477D0000}"/>
    <cellStyle name="Normal 24 6 2 2 4 2" xfId="35214" xr:uid="{00000000-0005-0000-0000-0000487D0000}"/>
    <cellStyle name="Normal 24 6 2 2 4 2 2" xfId="35215" xr:uid="{00000000-0005-0000-0000-0000497D0000}"/>
    <cellStyle name="Normal 24 6 2 2 4 3" xfId="35216" xr:uid="{00000000-0005-0000-0000-00004A7D0000}"/>
    <cellStyle name="Normal 24 6 2 2 4 4" xfId="35217" xr:uid="{00000000-0005-0000-0000-00004B7D0000}"/>
    <cellStyle name="Normal 24 6 2 2 4 5" xfId="35218" xr:uid="{00000000-0005-0000-0000-00004C7D0000}"/>
    <cellStyle name="Normal 24 6 2 2 5" xfId="35219" xr:uid="{00000000-0005-0000-0000-00004D7D0000}"/>
    <cellStyle name="Normal 24 6 2 2 5 2" xfId="35220" xr:uid="{00000000-0005-0000-0000-00004E7D0000}"/>
    <cellStyle name="Normal 24 6 2 2 6" xfId="35221" xr:uid="{00000000-0005-0000-0000-00004F7D0000}"/>
    <cellStyle name="Normal 24 6 2 2 7" xfId="35222" xr:uid="{00000000-0005-0000-0000-0000507D0000}"/>
    <cellStyle name="Normal 24 6 2 2 8" xfId="35223" xr:uid="{00000000-0005-0000-0000-0000517D0000}"/>
    <cellStyle name="Normal 24 6 2 3" xfId="35224" xr:uid="{00000000-0005-0000-0000-0000527D0000}"/>
    <cellStyle name="Normal 24 6 2 3 2" xfId="35225" xr:uid="{00000000-0005-0000-0000-0000537D0000}"/>
    <cellStyle name="Normal 24 6 2 3 2 2" xfId="35226" xr:uid="{00000000-0005-0000-0000-0000547D0000}"/>
    <cellStyle name="Normal 24 6 2 3 2 2 2" xfId="35227" xr:uid="{00000000-0005-0000-0000-0000557D0000}"/>
    <cellStyle name="Normal 24 6 2 3 2 3" xfId="35228" xr:uid="{00000000-0005-0000-0000-0000567D0000}"/>
    <cellStyle name="Normal 24 6 2 3 2 4" xfId="35229" xr:uid="{00000000-0005-0000-0000-0000577D0000}"/>
    <cellStyle name="Normal 24 6 2 3 2 5" xfId="35230" xr:uid="{00000000-0005-0000-0000-0000587D0000}"/>
    <cellStyle name="Normal 24 6 2 3 3" xfId="35231" xr:uid="{00000000-0005-0000-0000-0000597D0000}"/>
    <cellStyle name="Normal 24 6 2 3 3 2" xfId="35232" xr:uid="{00000000-0005-0000-0000-00005A7D0000}"/>
    <cellStyle name="Normal 24 6 2 3 3 2 2" xfId="35233" xr:uid="{00000000-0005-0000-0000-00005B7D0000}"/>
    <cellStyle name="Normal 24 6 2 3 3 3" xfId="35234" xr:uid="{00000000-0005-0000-0000-00005C7D0000}"/>
    <cellStyle name="Normal 24 6 2 3 3 4" xfId="35235" xr:uid="{00000000-0005-0000-0000-00005D7D0000}"/>
    <cellStyle name="Normal 24 6 2 3 3 5" xfId="35236" xr:uid="{00000000-0005-0000-0000-00005E7D0000}"/>
    <cellStyle name="Normal 24 6 2 3 4" xfId="35237" xr:uid="{00000000-0005-0000-0000-00005F7D0000}"/>
    <cellStyle name="Normal 24 6 2 3 4 2" xfId="35238" xr:uid="{00000000-0005-0000-0000-0000607D0000}"/>
    <cellStyle name="Normal 24 6 2 3 4 2 2" xfId="35239" xr:uid="{00000000-0005-0000-0000-0000617D0000}"/>
    <cellStyle name="Normal 24 6 2 3 4 3" xfId="35240" xr:uid="{00000000-0005-0000-0000-0000627D0000}"/>
    <cellStyle name="Normal 24 6 2 3 4 4" xfId="35241" xr:uid="{00000000-0005-0000-0000-0000637D0000}"/>
    <cellStyle name="Normal 24 6 2 3 4 5" xfId="35242" xr:uid="{00000000-0005-0000-0000-0000647D0000}"/>
    <cellStyle name="Normal 24 6 2 3 5" xfId="35243" xr:uid="{00000000-0005-0000-0000-0000657D0000}"/>
    <cellStyle name="Normal 24 6 2 3 5 2" xfId="35244" xr:uid="{00000000-0005-0000-0000-0000667D0000}"/>
    <cellStyle name="Normal 24 6 2 3 6" xfId="35245" xr:uid="{00000000-0005-0000-0000-0000677D0000}"/>
    <cellStyle name="Normal 24 6 2 3 7" xfId="35246" xr:uid="{00000000-0005-0000-0000-0000687D0000}"/>
    <cellStyle name="Normal 24 6 2 3 8" xfId="35247" xr:uid="{00000000-0005-0000-0000-0000697D0000}"/>
    <cellStyle name="Normal 24 6 2 4" xfId="35248" xr:uid="{00000000-0005-0000-0000-00006A7D0000}"/>
    <cellStyle name="Normal 24 6 2 4 2" xfId="35249" xr:uid="{00000000-0005-0000-0000-00006B7D0000}"/>
    <cellStyle name="Normal 24 6 2 4 2 2" xfId="35250" xr:uid="{00000000-0005-0000-0000-00006C7D0000}"/>
    <cellStyle name="Normal 24 6 2 4 2 2 2" xfId="35251" xr:uid="{00000000-0005-0000-0000-00006D7D0000}"/>
    <cellStyle name="Normal 24 6 2 4 2 3" xfId="35252" xr:uid="{00000000-0005-0000-0000-00006E7D0000}"/>
    <cellStyle name="Normal 24 6 2 4 2 4" xfId="35253" xr:uid="{00000000-0005-0000-0000-00006F7D0000}"/>
    <cellStyle name="Normal 24 6 2 4 2 5" xfId="35254" xr:uid="{00000000-0005-0000-0000-0000707D0000}"/>
    <cellStyle name="Normal 24 6 2 4 3" xfId="35255" xr:uid="{00000000-0005-0000-0000-0000717D0000}"/>
    <cellStyle name="Normal 24 6 2 4 3 2" xfId="35256" xr:uid="{00000000-0005-0000-0000-0000727D0000}"/>
    <cellStyle name="Normal 24 6 2 4 4" xfId="35257" xr:uid="{00000000-0005-0000-0000-0000737D0000}"/>
    <cellStyle name="Normal 24 6 2 4 5" xfId="35258" xr:uid="{00000000-0005-0000-0000-0000747D0000}"/>
    <cellStyle name="Normal 24 6 2 4 6" xfId="35259" xr:uid="{00000000-0005-0000-0000-0000757D0000}"/>
    <cellStyle name="Normal 24 6 2 5" xfId="35260" xr:uid="{00000000-0005-0000-0000-0000767D0000}"/>
    <cellStyle name="Normal 24 6 2 5 2" xfId="35261" xr:uid="{00000000-0005-0000-0000-0000777D0000}"/>
    <cellStyle name="Normal 24 6 2 5 2 2" xfId="35262" xr:uid="{00000000-0005-0000-0000-0000787D0000}"/>
    <cellStyle name="Normal 24 6 2 5 3" xfId="35263" xr:uid="{00000000-0005-0000-0000-0000797D0000}"/>
    <cellStyle name="Normal 24 6 2 5 4" xfId="35264" xr:uid="{00000000-0005-0000-0000-00007A7D0000}"/>
    <cellStyle name="Normal 24 6 2 5 5" xfId="35265" xr:uid="{00000000-0005-0000-0000-00007B7D0000}"/>
    <cellStyle name="Normal 24 6 2 6" xfId="35266" xr:uid="{00000000-0005-0000-0000-00007C7D0000}"/>
    <cellStyle name="Normal 24 6 2 6 2" xfId="35267" xr:uid="{00000000-0005-0000-0000-00007D7D0000}"/>
    <cellStyle name="Normal 24 6 2 6 2 2" xfId="35268" xr:uid="{00000000-0005-0000-0000-00007E7D0000}"/>
    <cellStyle name="Normal 24 6 2 6 3" xfId="35269" xr:uid="{00000000-0005-0000-0000-00007F7D0000}"/>
    <cellStyle name="Normal 24 6 2 6 4" xfId="35270" xr:uid="{00000000-0005-0000-0000-0000807D0000}"/>
    <cellStyle name="Normal 24 6 2 6 5" xfId="35271" xr:uid="{00000000-0005-0000-0000-0000817D0000}"/>
    <cellStyle name="Normal 24 6 2 7" xfId="35272" xr:uid="{00000000-0005-0000-0000-0000827D0000}"/>
    <cellStyle name="Normal 24 6 2 7 2" xfId="35273" xr:uid="{00000000-0005-0000-0000-0000837D0000}"/>
    <cellStyle name="Normal 24 6 2 7 2 2" xfId="35274" xr:uid="{00000000-0005-0000-0000-0000847D0000}"/>
    <cellStyle name="Normal 24 6 2 7 3" xfId="35275" xr:uid="{00000000-0005-0000-0000-0000857D0000}"/>
    <cellStyle name="Normal 24 6 2 7 4" xfId="35276" xr:uid="{00000000-0005-0000-0000-0000867D0000}"/>
    <cellStyle name="Normal 24 6 2 7 5" xfId="35277" xr:uid="{00000000-0005-0000-0000-0000877D0000}"/>
    <cellStyle name="Normal 24 6 2 8" xfId="35278" xr:uid="{00000000-0005-0000-0000-0000887D0000}"/>
    <cellStyle name="Normal 24 6 2 8 2" xfId="35279" xr:uid="{00000000-0005-0000-0000-0000897D0000}"/>
    <cellStyle name="Normal 24 6 2 9" xfId="35280" xr:uid="{00000000-0005-0000-0000-00008A7D0000}"/>
    <cellStyle name="Normal 24 6 3" xfId="35281" xr:uid="{00000000-0005-0000-0000-00008B7D0000}"/>
    <cellStyle name="Normal 24 6 3 2" xfId="35282" xr:uid="{00000000-0005-0000-0000-00008C7D0000}"/>
    <cellStyle name="Normal 24 6 3 2 2" xfId="35283" xr:uid="{00000000-0005-0000-0000-00008D7D0000}"/>
    <cellStyle name="Normal 24 6 3 2 2 2" xfId="35284" xr:uid="{00000000-0005-0000-0000-00008E7D0000}"/>
    <cellStyle name="Normal 24 6 3 2 3" xfId="35285" xr:uid="{00000000-0005-0000-0000-00008F7D0000}"/>
    <cellStyle name="Normal 24 6 3 2 4" xfId="35286" xr:uid="{00000000-0005-0000-0000-0000907D0000}"/>
    <cellStyle name="Normal 24 6 3 2 5" xfId="35287" xr:uid="{00000000-0005-0000-0000-0000917D0000}"/>
    <cellStyle name="Normal 24 6 3 3" xfId="35288" xr:uid="{00000000-0005-0000-0000-0000927D0000}"/>
    <cellStyle name="Normal 24 6 3 3 2" xfId="35289" xr:uid="{00000000-0005-0000-0000-0000937D0000}"/>
    <cellStyle name="Normal 24 6 3 3 2 2" xfId="35290" xr:uid="{00000000-0005-0000-0000-0000947D0000}"/>
    <cellStyle name="Normal 24 6 3 3 3" xfId="35291" xr:uid="{00000000-0005-0000-0000-0000957D0000}"/>
    <cellStyle name="Normal 24 6 3 3 4" xfId="35292" xr:uid="{00000000-0005-0000-0000-0000967D0000}"/>
    <cellStyle name="Normal 24 6 3 3 5" xfId="35293" xr:uid="{00000000-0005-0000-0000-0000977D0000}"/>
    <cellStyle name="Normal 24 6 3 4" xfId="35294" xr:uid="{00000000-0005-0000-0000-0000987D0000}"/>
    <cellStyle name="Normal 24 6 3 4 2" xfId="35295" xr:uid="{00000000-0005-0000-0000-0000997D0000}"/>
    <cellStyle name="Normal 24 6 3 4 2 2" xfId="35296" xr:uid="{00000000-0005-0000-0000-00009A7D0000}"/>
    <cellStyle name="Normal 24 6 3 4 3" xfId="35297" xr:uid="{00000000-0005-0000-0000-00009B7D0000}"/>
    <cellStyle name="Normal 24 6 3 4 4" xfId="35298" xr:uid="{00000000-0005-0000-0000-00009C7D0000}"/>
    <cellStyle name="Normal 24 6 3 4 5" xfId="35299" xr:uid="{00000000-0005-0000-0000-00009D7D0000}"/>
    <cellStyle name="Normal 24 6 3 5" xfId="35300" xr:uid="{00000000-0005-0000-0000-00009E7D0000}"/>
    <cellStyle name="Normal 24 6 3 5 2" xfId="35301" xr:uid="{00000000-0005-0000-0000-00009F7D0000}"/>
    <cellStyle name="Normal 24 6 3 6" xfId="35302" xr:uid="{00000000-0005-0000-0000-0000A07D0000}"/>
    <cellStyle name="Normal 24 6 3 7" xfId="35303" xr:uid="{00000000-0005-0000-0000-0000A17D0000}"/>
    <cellStyle name="Normal 24 6 3 8" xfId="35304" xr:uid="{00000000-0005-0000-0000-0000A27D0000}"/>
    <cellStyle name="Normal 24 6 4" xfId="35305" xr:uid="{00000000-0005-0000-0000-0000A37D0000}"/>
    <cellStyle name="Normal 24 6 4 2" xfId="35306" xr:uid="{00000000-0005-0000-0000-0000A47D0000}"/>
    <cellStyle name="Normal 24 6 4 2 2" xfId="35307" xr:uid="{00000000-0005-0000-0000-0000A57D0000}"/>
    <cellStyle name="Normal 24 6 4 2 2 2" xfId="35308" xr:uid="{00000000-0005-0000-0000-0000A67D0000}"/>
    <cellStyle name="Normal 24 6 4 2 3" xfId="35309" xr:uid="{00000000-0005-0000-0000-0000A77D0000}"/>
    <cellStyle name="Normal 24 6 4 2 4" xfId="35310" xr:uid="{00000000-0005-0000-0000-0000A87D0000}"/>
    <cellStyle name="Normal 24 6 4 2 5" xfId="35311" xr:uid="{00000000-0005-0000-0000-0000A97D0000}"/>
    <cellStyle name="Normal 24 6 4 3" xfId="35312" xr:uid="{00000000-0005-0000-0000-0000AA7D0000}"/>
    <cellStyle name="Normal 24 6 4 3 2" xfId="35313" xr:uid="{00000000-0005-0000-0000-0000AB7D0000}"/>
    <cellStyle name="Normal 24 6 4 3 2 2" xfId="35314" xr:uid="{00000000-0005-0000-0000-0000AC7D0000}"/>
    <cellStyle name="Normal 24 6 4 3 3" xfId="35315" xr:uid="{00000000-0005-0000-0000-0000AD7D0000}"/>
    <cellStyle name="Normal 24 6 4 3 4" xfId="35316" xr:uid="{00000000-0005-0000-0000-0000AE7D0000}"/>
    <cellStyle name="Normal 24 6 4 3 5" xfId="35317" xr:uid="{00000000-0005-0000-0000-0000AF7D0000}"/>
    <cellStyle name="Normal 24 6 4 4" xfId="35318" xr:uid="{00000000-0005-0000-0000-0000B07D0000}"/>
    <cellStyle name="Normal 24 6 4 4 2" xfId="35319" xr:uid="{00000000-0005-0000-0000-0000B17D0000}"/>
    <cellStyle name="Normal 24 6 4 4 2 2" xfId="35320" xr:uid="{00000000-0005-0000-0000-0000B27D0000}"/>
    <cellStyle name="Normal 24 6 4 4 3" xfId="35321" xr:uid="{00000000-0005-0000-0000-0000B37D0000}"/>
    <cellStyle name="Normal 24 6 4 4 4" xfId="35322" xr:uid="{00000000-0005-0000-0000-0000B47D0000}"/>
    <cellStyle name="Normal 24 6 4 4 5" xfId="35323" xr:uid="{00000000-0005-0000-0000-0000B57D0000}"/>
    <cellStyle name="Normal 24 6 4 5" xfId="35324" xr:uid="{00000000-0005-0000-0000-0000B67D0000}"/>
    <cellStyle name="Normal 24 6 4 5 2" xfId="35325" xr:uid="{00000000-0005-0000-0000-0000B77D0000}"/>
    <cellStyle name="Normal 24 6 4 6" xfId="35326" xr:uid="{00000000-0005-0000-0000-0000B87D0000}"/>
    <cellStyle name="Normal 24 6 4 7" xfId="35327" xr:uid="{00000000-0005-0000-0000-0000B97D0000}"/>
    <cellStyle name="Normal 24 6 4 8" xfId="35328" xr:uid="{00000000-0005-0000-0000-0000BA7D0000}"/>
    <cellStyle name="Normal 24 6 5" xfId="35329" xr:uid="{00000000-0005-0000-0000-0000BB7D0000}"/>
    <cellStyle name="Normal 24 6 5 2" xfId="35330" xr:uid="{00000000-0005-0000-0000-0000BC7D0000}"/>
    <cellStyle name="Normal 24 6 5 2 2" xfId="35331" xr:uid="{00000000-0005-0000-0000-0000BD7D0000}"/>
    <cellStyle name="Normal 24 6 5 2 2 2" xfId="35332" xr:uid="{00000000-0005-0000-0000-0000BE7D0000}"/>
    <cellStyle name="Normal 24 6 5 2 3" xfId="35333" xr:uid="{00000000-0005-0000-0000-0000BF7D0000}"/>
    <cellStyle name="Normal 24 6 5 2 4" xfId="35334" xr:uid="{00000000-0005-0000-0000-0000C07D0000}"/>
    <cellStyle name="Normal 24 6 5 2 5" xfId="35335" xr:uid="{00000000-0005-0000-0000-0000C17D0000}"/>
    <cellStyle name="Normal 24 6 5 3" xfId="35336" xr:uid="{00000000-0005-0000-0000-0000C27D0000}"/>
    <cellStyle name="Normal 24 6 5 3 2" xfId="35337" xr:uid="{00000000-0005-0000-0000-0000C37D0000}"/>
    <cellStyle name="Normal 24 6 5 4" xfId="35338" xr:uid="{00000000-0005-0000-0000-0000C47D0000}"/>
    <cellStyle name="Normal 24 6 5 5" xfId="35339" xr:uid="{00000000-0005-0000-0000-0000C57D0000}"/>
    <cellStyle name="Normal 24 6 5 6" xfId="35340" xr:uid="{00000000-0005-0000-0000-0000C67D0000}"/>
    <cellStyle name="Normal 24 6 6" xfId="35341" xr:uid="{00000000-0005-0000-0000-0000C77D0000}"/>
    <cellStyle name="Normal 24 6 6 2" xfId="35342" xr:uid="{00000000-0005-0000-0000-0000C87D0000}"/>
    <cellStyle name="Normal 24 6 6 2 2" xfId="35343" xr:uid="{00000000-0005-0000-0000-0000C97D0000}"/>
    <cellStyle name="Normal 24 6 6 3" xfId="35344" xr:uid="{00000000-0005-0000-0000-0000CA7D0000}"/>
    <cellStyle name="Normal 24 6 6 4" xfId="35345" xr:uid="{00000000-0005-0000-0000-0000CB7D0000}"/>
    <cellStyle name="Normal 24 6 6 5" xfId="35346" xr:uid="{00000000-0005-0000-0000-0000CC7D0000}"/>
    <cellStyle name="Normal 24 6 7" xfId="35347" xr:uid="{00000000-0005-0000-0000-0000CD7D0000}"/>
    <cellStyle name="Normal 24 6 7 2" xfId="35348" xr:uid="{00000000-0005-0000-0000-0000CE7D0000}"/>
    <cellStyle name="Normal 24 6 7 2 2" xfId="35349" xr:uid="{00000000-0005-0000-0000-0000CF7D0000}"/>
    <cellStyle name="Normal 24 6 7 3" xfId="35350" xr:uid="{00000000-0005-0000-0000-0000D07D0000}"/>
    <cellStyle name="Normal 24 6 7 4" xfId="35351" xr:uid="{00000000-0005-0000-0000-0000D17D0000}"/>
    <cellStyle name="Normal 24 6 7 5" xfId="35352" xr:uid="{00000000-0005-0000-0000-0000D27D0000}"/>
    <cellStyle name="Normal 24 6 8" xfId="35353" xr:uid="{00000000-0005-0000-0000-0000D37D0000}"/>
    <cellStyle name="Normal 24 6 8 2" xfId="35354" xr:uid="{00000000-0005-0000-0000-0000D47D0000}"/>
    <cellStyle name="Normal 24 6 8 2 2" xfId="35355" xr:uid="{00000000-0005-0000-0000-0000D57D0000}"/>
    <cellStyle name="Normal 24 6 8 3" xfId="35356" xr:uid="{00000000-0005-0000-0000-0000D67D0000}"/>
    <cellStyle name="Normal 24 6 8 4" xfId="35357" xr:uid="{00000000-0005-0000-0000-0000D77D0000}"/>
    <cellStyle name="Normal 24 6 8 5" xfId="35358" xr:uid="{00000000-0005-0000-0000-0000D87D0000}"/>
    <cellStyle name="Normal 24 6 9" xfId="35359" xr:uid="{00000000-0005-0000-0000-0000D97D0000}"/>
    <cellStyle name="Normal 24 6 9 2" xfId="35360" xr:uid="{00000000-0005-0000-0000-0000DA7D0000}"/>
    <cellStyle name="Normal 24 7" xfId="4150" xr:uid="{00000000-0005-0000-0000-0000DB7D0000}"/>
    <cellStyle name="Normal 24 7 10" xfId="35361" xr:uid="{00000000-0005-0000-0000-0000DC7D0000}"/>
    <cellStyle name="Normal 24 7 11" xfId="35362" xr:uid="{00000000-0005-0000-0000-0000DD7D0000}"/>
    <cellStyle name="Normal 24 7 12" xfId="35363" xr:uid="{00000000-0005-0000-0000-0000DE7D0000}"/>
    <cellStyle name="Normal 24 7 13" xfId="35364" xr:uid="{00000000-0005-0000-0000-0000DF7D0000}"/>
    <cellStyle name="Normal 24 7 14" xfId="35365" xr:uid="{00000000-0005-0000-0000-0000E07D0000}"/>
    <cellStyle name="Normal 24 7 15" xfId="35366" xr:uid="{00000000-0005-0000-0000-0000E17D0000}"/>
    <cellStyle name="Normal 24 7 2" xfId="4151" xr:uid="{00000000-0005-0000-0000-0000E27D0000}"/>
    <cellStyle name="Normal 24 7 2 10" xfId="35367" xr:uid="{00000000-0005-0000-0000-0000E37D0000}"/>
    <cellStyle name="Normal 24 7 2 11" xfId="35368" xr:uid="{00000000-0005-0000-0000-0000E47D0000}"/>
    <cellStyle name="Normal 24 7 2 12" xfId="35369" xr:uid="{00000000-0005-0000-0000-0000E57D0000}"/>
    <cellStyle name="Normal 24 7 2 13" xfId="35370" xr:uid="{00000000-0005-0000-0000-0000E67D0000}"/>
    <cellStyle name="Normal 24 7 2 14" xfId="35371" xr:uid="{00000000-0005-0000-0000-0000E77D0000}"/>
    <cellStyle name="Normal 24 7 2 2" xfId="35372" xr:uid="{00000000-0005-0000-0000-0000E87D0000}"/>
    <cellStyle name="Normal 24 7 2 2 2" xfId="35373" xr:uid="{00000000-0005-0000-0000-0000E97D0000}"/>
    <cellStyle name="Normal 24 7 2 2 2 2" xfId="35374" xr:uid="{00000000-0005-0000-0000-0000EA7D0000}"/>
    <cellStyle name="Normal 24 7 2 2 2 2 2" xfId="35375" xr:uid="{00000000-0005-0000-0000-0000EB7D0000}"/>
    <cellStyle name="Normal 24 7 2 2 2 3" xfId="35376" xr:uid="{00000000-0005-0000-0000-0000EC7D0000}"/>
    <cellStyle name="Normal 24 7 2 2 2 4" xfId="35377" xr:uid="{00000000-0005-0000-0000-0000ED7D0000}"/>
    <cellStyle name="Normal 24 7 2 2 2 5" xfId="35378" xr:uid="{00000000-0005-0000-0000-0000EE7D0000}"/>
    <cellStyle name="Normal 24 7 2 2 3" xfId="35379" xr:uid="{00000000-0005-0000-0000-0000EF7D0000}"/>
    <cellStyle name="Normal 24 7 2 2 3 2" xfId="35380" xr:uid="{00000000-0005-0000-0000-0000F07D0000}"/>
    <cellStyle name="Normal 24 7 2 2 3 2 2" xfId="35381" xr:uid="{00000000-0005-0000-0000-0000F17D0000}"/>
    <cellStyle name="Normal 24 7 2 2 3 3" xfId="35382" xr:uid="{00000000-0005-0000-0000-0000F27D0000}"/>
    <cellStyle name="Normal 24 7 2 2 3 4" xfId="35383" xr:uid="{00000000-0005-0000-0000-0000F37D0000}"/>
    <cellStyle name="Normal 24 7 2 2 3 5" xfId="35384" xr:uid="{00000000-0005-0000-0000-0000F47D0000}"/>
    <cellStyle name="Normal 24 7 2 2 4" xfId="35385" xr:uid="{00000000-0005-0000-0000-0000F57D0000}"/>
    <cellStyle name="Normal 24 7 2 2 4 2" xfId="35386" xr:uid="{00000000-0005-0000-0000-0000F67D0000}"/>
    <cellStyle name="Normal 24 7 2 2 4 2 2" xfId="35387" xr:uid="{00000000-0005-0000-0000-0000F77D0000}"/>
    <cellStyle name="Normal 24 7 2 2 4 3" xfId="35388" xr:uid="{00000000-0005-0000-0000-0000F87D0000}"/>
    <cellStyle name="Normal 24 7 2 2 4 4" xfId="35389" xr:uid="{00000000-0005-0000-0000-0000F97D0000}"/>
    <cellStyle name="Normal 24 7 2 2 4 5" xfId="35390" xr:uid="{00000000-0005-0000-0000-0000FA7D0000}"/>
    <cellStyle name="Normal 24 7 2 2 5" xfId="35391" xr:uid="{00000000-0005-0000-0000-0000FB7D0000}"/>
    <cellStyle name="Normal 24 7 2 2 5 2" xfId="35392" xr:uid="{00000000-0005-0000-0000-0000FC7D0000}"/>
    <cellStyle name="Normal 24 7 2 2 6" xfId="35393" xr:uid="{00000000-0005-0000-0000-0000FD7D0000}"/>
    <cellStyle name="Normal 24 7 2 2 7" xfId="35394" xr:uid="{00000000-0005-0000-0000-0000FE7D0000}"/>
    <cellStyle name="Normal 24 7 2 2 8" xfId="35395" xr:uid="{00000000-0005-0000-0000-0000FF7D0000}"/>
    <cellStyle name="Normal 24 7 2 3" xfId="35396" xr:uid="{00000000-0005-0000-0000-0000007E0000}"/>
    <cellStyle name="Normal 24 7 2 3 2" xfId="35397" xr:uid="{00000000-0005-0000-0000-0000017E0000}"/>
    <cellStyle name="Normal 24 7 2 3 2 2" xfId="35398" xr:uid="{00000000-0005-0000-0000-0000027E0000}"/>
    <cellStyle name="Normal 24 7 2 3 2 2 2" xfId="35399" xr:uid="{00000000-0005-0000-0000-0000037E0000}"/>
    <cellStyle name="Normal 24 7 2 3 2 3" xfId="35400" xr:uid="{00000000-0005-0000-0000-0000047E0000}"/>
    <cellStyle name="Normal 24 7 2 3 2 4" xfId="35401" xr:uid="{00000000-0005-0000-0000-0000057E0000}"/>
    <cellStyle name="Normal 24 7 2 3 2 5" xfId="35402" xr:uid="{00000000-0005-0000-0000-0000067E0000}"/>
    <cellStyle name="Normal 24 7 2 3 3" xfId="35403" xr:uid="{00000000-0005-0000-0000-0000077E0000}"/>
    <cellStyle name="Normal 24 7 2 3 3 2" xfId="35404" xr:uid="{00000000-0005-0000-0000-0000087E0000}"/>
    <cellStyle name="Normal 24 7 2 3 3 2 2" xfId="35405" xr:uid="{00000000-0005-0000-0000-0000097E0000}"/>
    <cellStyle name="Normal 24 7 2 3 3 3" xfId="35406" xr:uid="{00000000-0005-0000-0000-00000A7E0000}"/>
    <cellStyle name="Normal 24 7 2 3 3 4" xfId="35407" xr:uid="{00000000-0005-0000-0000-00000B7E0000}"/>
    <cellStyle name="Normal 24 7 2 3 3 5" xfId="35408" xr:uid="{00000000-0005-0000-0000-00000C7E0000}"/>
    <cellStyle name="Normal 24 7 2 3 4" xfId="35409" xr:uid="{00000000-0005-0000-0000-00000D7E0000}"/>
    <cellStyle name="Normal 24 7 2 3 4 2" xfId="35410" xr:uid="{00000000-0005-0000-0000-00000E7E0000}"/>
    <cellStyle name="Normal 24 7 2 3 4 2 2" xfId="35411" xr:uid="{00000000-0005-0000-0000-00000F7E0000}"/>
    <cellStyle name="Normal 24 7 2 3 4 3" xfId="35412" xr:uid="{00000000-0005-0000-0000-0000107E0000}"/>
    <cellStyle name="Normal 24 7 2 3 4 4" xfId="35413" xr:uid="{00000000-0005-0000-0000-0000117E0000}"/>
    <cellStyle name="Normal 24 7 2 3 4 5" xfId="35414" xr:uid="{00000000-0005-0000-0000-0000127E0000}"/>
    <cellStyle name="Normal 24 7 2 3 5" xfId="35415" xr:uid="{00000000-0005-0000-0000-0000137E0000}"/>
    <cellStyle name="Normal 24 7 2 3 5 2" xfId="35416" xr:uid="{00000000-0005-0000-0000-0000147E0000}"/>
    <cellStyle name="Normal 24 7 2 3 6" xfId="35417" xr:uid="{00000000-0005-0000-0000-0000157E0000}"/>
    <cellStyle name="Normal 24 7 2 3 7" xfId="35418" xr:uid="{00000000-0005-0000-0000-0000167E0000}"/>
    <cellStyle name="Normal 24 7 2 3 8" xfId="35419" xr:uid="{00000000-0005-0000-0000-0000177E0000}"/>
    <cellStyle name="Normal 24 7 2 4" xfId="35420" xr:uid="{00000000-0005-0000-0000-0000187E0000}"/>
    <cellStyle name="Normal 24 7 2 4 2" xfId="35421" xr:uid="{00000000-0005-0000-0000-0000197E0000}"/>
    <cellStyle name="Normal 24 7 2 4 2 2" xfId="35422" xr:uid="{00000000-0005-0000-0000-00001A7E0000}"/>
    <cellStyle name="Normal 24 7 2 4 2 2 2" xfId="35423" xr:uid="{00000000-0005-0000-0000-00001B7E0000}"/>
    <cellStyle name="Normal 24 7 2 4 2 3" xfId="35424" xr:uid="{00000000-0005-0000-0000-00001C7E0000}"/>
    <cellStyle name="Normal 24 7 2 4 2 4" xfId="35425" xr:uid="{00000000-0005-0000-0000-00001D7E0000}"/>
    <cellStyle name="Normal 24 7 2 4 2 5" xfId="35426" xr:uid="{00000000-0005-0000-0000-00001E7E0000}"/>
    <cellStyle name="Normal 24 7 2 4 3" xfId="35427" xr:uid="{00000000-0005-0000-0000-00001F7E0000}"/>
    <cellStyle name="Normal 24 7 2 4 3 2" xfId="35428" xr:uid="{00000000-0005-0000-0000-0000207E0000}"/>
    <cellStyle name="Normal 24 7 2 4 4" xfId="35429" xr:uid="{00000000-0005-0000-0000-0000217E0000}"/>
    <cellStyle name="Normal 24 7 2 4 5" xfId="35430" xr:uid="{00000000-0005-0000-0000-0000227E0000}"/>
    <cellStyle name="Normal 24 7 2 4 6" xfId="35431" xr:uid="{00000000-0005-0000-0000-0000237E0000}"/>
    <cellStyle name="Normal 24 7 2 5" xfId="35432" xr:uid="{00000000-0005-0000-0000-0000247E0000}"/>
    <cellStyle name="Normal 24 7 2 5 2" xfId="35433" xr:uid="{00000000-0005-0000-0000-0000257E0000}"/>
    <cellStyle name="Normal 24 7 2 5 2 2" xfId="35434" xr:uid="{00000000-0005-0000-0000-0000267E0000}"/>
    <cellStyle name="Normal 24 7 2 5 3" xfId="35435" xr:uid="{00000000-0005-0000-0000-0000277E0000}"/>
    <cellStyle name="Normal 24 7 2 5 4" xfId="35436" xr:uid="{00000000-0005-0000-0000-0000287E0000}"/>
    <cellStyle name="Normal 24 7 2 5 5" xfId="35437" xr:uid="{00000000-0005-0000-0000-0000297E0000}"/>
    <cellStyle name="Normal 24 7 2 6" xfId="35438" xr:uid="{00000000-0005-0000-0000-00002A7E0000}"/>
    <cellStyle name="Normal 24 7 2 6 2" xfId="35439" xr:uid="{00000000-0005-0000-0000-00002B7E0000}"/>
    <cellStyle name="Normal 24 7 2 6 2 2" xfId="35440" xr:uid="{00000000-0005-0000-0000-00002C7E0000}"/>
    <cellStyle name="Normal 24 7 2 6 3" xfId="35441" xr:uid="{00000000-0005-0000-0000-00002D7E0000}"/>
    <cellStyle name="Normal 24 7 2 6 4" xfId="35442" xr:uid="{00000000-0005-0000-0000-00002E7E0000}"/>
    <cellStyle name="Normal 24 7 2 6 5" xfId="35443" xr:uid="{00000000-0005-0000-0000-00002F7E0000}"/>
    <cellStyle name="Normal 24 7 2 7" xfId="35444" xr:uid="{00000000-0005-0000-0000-0000307E0000}"/>
    <cellStyle name="Normal 24 7 2 7 2" xfId="35445" xr:uid="{00000000-0005-0000-0000-0000317E0000}"/>
    <cellStyle name="Normal 24 7 2 7 2 2" xfId="35446" xr:uid="{00000000-0005-0000-0000-0000327E0000}"/>
    <cellStyle name="Normal 24 7 2 7 3" xfId="35447" xr:uid="{00000000-0005-0000-0000-0000337E0000}"/>
    <cellStyle name="Normal 24 7 2 7 4" xfId="35448" xr:uid="{00000000-0005-0000-0000-0000347E0000}"/>
    <cellStyle name="Normal 24 7 2 7 5" xfId="35449" xr:uid="{00000000-0005-0000-0000-0000357E0000}"/>
    <cellStyle name="Normal 24 7 2 8" xfId="35450" xr:uid="{00000000-0005-0000-0000-0000367E0000}"/>
    <cellStyle name="Normal 24 7 2 8 2" xfId="35451" xr:uid="{00000000-0005-0000-0000-0000377E0000}"/>
    <cellStyle name="Normal 24 7 2 9" xfId="35452" xr:uid="{00000000-0005-0000-0000-0000387E0000}"/>
    <cellStyle name="Normal 24 7 3" xfId="35453" xr:uid="{00000000-0005-0000-0000-0000397E0000}"/>
    <cellStyle name="Normal 24 7 3 2" xfId="35454" xr:uid="{00000000-0005-0000-0000-00003A7E0000}"/>
    <cellStyle name="Normal 24 7 3 2 2" xfId="35455" xr:uid="{00000000-0005-0000-0000-00003B7E0000}"/>
    <cellStyle name="Normal 24 7 3 2 2 2" xfId="35456" xr:uid="{00000000-0005-0000-0000-00003C7E0000}"/>
    <cellStyle name="Normal 24 7 3 2 3" xfId="35457" xr:uid="{00000000-0005-0000-0000-00003D7E0000}"/>
    <cellStyle name="Normal 24 7 3 2 4" xfId="35458" xr:uid="{00000000-0005-0000-0000-00003E7E0000}"/>
    <cellStyle name="Normal 24 7 3 2 5" xfId="35459" xr:uid="{00000000-0005-0000-0000-00003F7E0000}"/>
    <cellStyle name="Normal 24 7 3 3" xfId="35460" xr:uid="{00000000-0005-0000-0000-0000407E0000}"/>
    <cellStyle name="Normal 24 7 3 3 2" xfId="35461" xr:uid="{00000000-0005-0000-0000-0000417E0000}"/>
    <cellStyle name="Normal 24 7 3 3 2 2" xfId="35462" xr:uid="{00000000-0005-0000-0000-0000427E0000}"/>
    <cellStyle name="Normal 24 7 3 3 3" xfId="35463" xr:uid="{00000000-0005-0000-0000-0000437E0000}"/>
    <cellStyle name="Normal 24 7 3 3 4" xfId="35464" xr:uid="{00000000-0005-0000-0000-0000447E0000}"/>
    <cellStyle name="Normal 24 7 3 3 5" xfId="35465" xr:uid="{00000000-0005-0000-0000-0000457E0000}"/>
    <cellStyle name="Normal 24 7 3 4" xfId="35466" xr:uid="{00000000-0005-0000-0000-0000467E0000}"/>
    <cellStyle name="Normal 24 7 3 4 2" xfId="35467" xr:uid="{00000000-0005-0000-0000-0000477E0000}"/>
    <cellStyle name="Normal 24 7 3 4 2 2" xfId="35468" xr:uid="{00000000-0005-0000-0000-0000487E0000}"/>
    <cellStyle name="Normal 24 7 3 4 3" xfId="35469" xr:uid="{00000000-0005-0000-0000-0000497E0000}"/>
    <cellStyle name="Normal 24 7 3 4 4" xfId="35470" xr:uid="{00000000-0005-0000-0000-00004A7E0000}"/>
    <cellStyle name="Normal 24 7 3 4 5" xfId="35471" xr:uid="{00000000-0005-0000-0000-00004B7E0000}"/>
    <cellStyle name="Normal 24 7 3 5" xfId="35472" xr:uid="{00000000-0005-0000-0000-00004C7E0000}"/>
    <cellStyle name="Normal 24 7 3 5 2" xfId="35473" xr:uid="{00000000-0005-0000-0000-00004D7E0000}"/>
    <cellStyle name="Normal 24 7 3 6" xfId="35474" xr:uid="{00000000-0005-0000-0000-00004E7E0000}"/>
    <cellStyle name="Normal 24 7 3 7" xfId="35475" xr:uid="{00000000-0005-0000-0000-00004F7E0000}"/>
    <cellStyle name="Normal 24 7 3 8" xfId="35476" xr:uid="{00000000-0005-0000-0000-0000507E0000}"/>
    <cellStyle name="Normal 24 7 4" xfId="35477" xr:uid="{00000000-0005-0000-0000-0000517E0000}"/>
    <cellStyle name="Normal 24 7 4 2" xfId="35478" xr:uid="{00000000-0005-0000-0000-0000527E0000}"/>
    <cellStyle name="Normal 24 7 4 2 2" xfId="35479" xr:uid="{00000000-0005-0000-0000-0000537E0000}"/>
    <cellStyle name="Normal 24 7 4 2 2 2" xfId="35480" xr:uid="{00000000-0005-0000-0000-0000547E0000}"/>
    <cellStyle name="Normal 24 7 4 2 3" xfId="35481" xr:uid="{00000000-0005-0000-0000-0000557E0000}"/>
    <cellStyle name="Normal 24 7 4 2 4" xfId="35482" xr:uid="{00000000-0005-0000-0000-0000567E0000}"/>
    <cellStyle name="Normal 24 7 4 2 5" xfId="35483" xr:uid="{00000000-0005-0000-0000-0000577E0000}"/>
    <cellStyle name="Normal 24 7 4 3" xfId="35484" xr:uid="{00000000-0005-0000-0000-0000587E0000}"/>
    <cellStyle name="Normal 24 7 4 3 2" xfId="35485" xr:uid="{00000000-0005-0000-0000-0000597E0000}"/>
    <cellStyle name="Normal 24 7 4 3 2 2" xfId="35486" xr:uid="{00000000-0005-0000-0000-00005A7E0000}"/>
    <cellStyle name="Normal 24 7 4 3 3" xfId="35487" xr:uid="{00000000-0005-0000-0000-00005B7E0000}"/>
    <cellStyle name="Normal 24 7 4 3 4" xfId="35488" xr:uid="{00000000-0005-0000-0000-00005C7E0000}"/>
    <cellStyle name="Normal 24 7 4 3 5" xfId="35489" xr:uid="{00000000-0005-0000-0000-00005D7E0000}"/>
    <cellStyle name="Normal 24 7 4 4" xfId="35490" xr:uid="{00000000-0005-0000-0000-00005E7E0000}"/>
    <cellStyle name="Normal 24 7 4 4 2" xfId="35491" xr:uid="{00000000-0005-0000-0000-00005F7E0000}"/>
    <cellStyle name="Normal 24 7 4 4 2 2" xfId="35492" xr:uid="{00000000-0005-0000-0000-0000607E0000}"/>
    <cellStyle name="Normal 24 7 4 4 3" xfId="35493" xr:uid="{00000000-0005-0000-0000-0000617E0000}"/>
    <cellStyle name="Normal 24 7 4 4 4" xfId="35494" xr:uid="{00000000-0005-0000-0000-0000627E0000}"/>
    <cellStyle name="Normal 24 7 4 4 5" xfId="35495" xr:uid="{00000000-0005-0000-0000-0000637E0000}"/>
    <cellStyle name="Normal 24 7 4 5" xfId="35496" xr:uid="{00000000-0005-0000-0000-0000647E0000}"/>
    <cellStyle name="Normal 24 7 4 5 2" xfId="35497" xr:uid="{00000000-0005-0000-0000-0000657E0000}"/>
    <cellStyle name="Normal 24 7 4 6" xfId="35498" xr:uid="{00000000-0005-0000-0000-0000667E0000}"/>
    <cellStyle name="Normal 24 7 4 7" xfId="35499" xr:uid="{00000000-0005-0000-0000-0000677E0000}"/>
    <cellStyle name="Normal 24 7 4 8" xfId="35500" xr:uid="{00000000-0005-0000-0000-0000687E0000}"/>
    <cellStyle name="Normal 24 7 5" xfId="35501" xr:uid="{00000000-0005-0000-0000-0000697E0000}"/>
    <cellStyle name="Normal 24 7 5 2" xfId="35502" xr:uid="{00000000-0005-0000-0000-00006A7E0000}"/>
    <cellStyle name="Normal 24 7 5 2 2" xfId="35503" xr:uid="{00000000-0005-0000-0000-00006B7E0000}"/>
    <cellStyle name="Normal 24 7 5 2 2 2" xfId="35504" xr:uid="{00000000-0005-0000-0000-00006C7E0000}"/>
    <cellStyle name="Normal 24 7 5 2 3" xfId="35505" xr:uid="{00000000-0005-0000-0000-00006D7E0000}"/>
    <cellStyle name="Normal 24 7 5 2 4" xfId="35506" xr:uid="{00000000-0005-0000-0000-00006E7E0000}"/>
    <cellStyle name="Normal 24 7 5 2 5" xfId="35507" xr:uid="{00000000-0005-0000-0000-00006F7E0000}"/>
    <cellStyle name="Normal 24 7 5 3" xfId="35508" xr:uid="{00000000-0005-0000-0000-0000707E0000}"/>
    <cellStyle name="Normal 24 7 5 3 2" xfId="35509" xr:uid="{00000000-0005-0000-0000-0000717E0000}"/>
    <cellStyle name="Normal 24 7 5 4" xfId="35510" xr:uid="{00000000-0005-0000-0000-0000727E0000}"/>
    <cellStyle name="Normal 24 7 5 5" xfId="35511" xr:uid="{00000000-0005-0000-0000-0000737E0000}"/>
    <cellStyle name="Normal 24 7 5 6" xfId="35512" xr:uid="{00000000-0005-0000-0000-0000747E0000}"/>
    <cellStyle name="Normal 24 7 6" xfId="35513" xr:uid="{00000000-0005-0000-0000-0000757E0000}"/>
    <cellStyle name="Normal 24 7 6 2" xfId="35514" xr:uid="{00000000-0005-0000-0000-0000767E0000}"/>
    <cellStyle name="Normal 24 7 6 2 2" xfId="35515" xr:uid="{00000000-0005-0000-0000-0000777E0000}"/>
    <cellStyle name="Normal 24 7 6 3" xfId="35516" xr:uid="{00000000-0005-0000-0000-0000787E0000}"/>
    <cellStyle name="Normal 24 7 6 4" xfId="35517" xr:uid="{00000000-0005-0000-0000-0000797E0000}"/>
    <cellStyle name="Normal 24 7 6 5" xfId="35518" xr:uid="{00000000-0005-0000-0000-00007A7E0000}"/>
    <cellStyle name="Normal 24 7 7" xfId="35519" xr:uid="{00000000-0005-0000-0000-00007B7E0000}"/>
    <cellStyle name="Normal 24 7 7 2" xfId="35520" xr:uid="{00000000-0005-0000-0000-00007C7E0000}"/>
    <cellStyle name="Normal 24 7 7 2 2" xfId="35521" xr:uid="{00000000-0005-0000-0000-00007D7E0000}"/>
    <cellStyle name="Normal 24 7 7 3" xfId="35522" xr:uid="{00000000-0005-0000-0000-00007E7E0000}"/>
    <cellStyle name="Normal 24 7 7 4" xfId="35523" xr:uid="{00000000-0005-0000-0000-00007F7E0000}"/>
    <cellStyle name="Normal 24 7 7 5" xfId="35524" xr:uid="{00000000-0005-0000-0000-0000807E0000}"/>
    <cellStyle name="Normal 24 7 8" xfId="35525" xr:uid="{00000000-0005-0000-0000-0000817E0000}"/>
    <cellStyle name="Normal 24 7 8 2" xfId="35526" xr:uid="{00000000-0005-0000-0000-0000827E0000}"/>
    <cellStyle name="Normal 24 7 8 2 2" xfId="35527" xr:uid="{00000000-0005-0000-0000-0000837E0000}"/>
    <cellStyle name="Normal 24 7 8 3" xfId="35528" xr:uid="{00000000-0005-0000-0000-0000847E0000}"/>
    <cellStyle name="Normal 24 7 8 4" xfId="35529" xr:uid="{00000000-0005-0000-0000-0000857E0000}"/>
    <cellStyle name="Normal 24 7 8 5" xfId="35530" xr:uid="{00000000-0005-0000-0000-0000867E0000}"/>
    <cellStyle name="Normal 24 7 9" xfId="35531" xr:uid="{00000000-0005-0000-0000-0000877E0000}"/>
    <cellStyle name="Normal 24 7 9 2" xfId="35532" xr:uid="{00000000-0005-0000-0000-0000887E0000}"/>
    <cellStyle name="Normal 24 8" xfId="4152" xr:uid="{00000000-0005-0000-0000-0000897E0000}"/>
    <cellStyle name="Normal 24 8 10" xfId="35533" xr:uid="{00000000-0005-0000-0000-00008A7E0000}"/>
    <cellStyle name="Normal 24 8 11" xfId="35534" xr:uid="{00000000-0005-0000-0000-00008B7E0000}"/>
    <cellStyle name="Normal 24 8 12" xfId="35535" xr:uid="{00000000-0005-0000-0000-00008C7E0000}"/>
    <cellStyle name="Normal 24 8 13" xfId="35536" xr:uid="{00000000-0005-0000-0000-00008D7E0000}"/>
    <cellStyle name="Normal 24 8 14" xfId="35537" xr:uid="{00000000-0005-0000-0000-00008E7E0000}"/>
    <cellStyle name="Normal 24 8 2" xfId="35538" xr:uid="{00000000-0005-0000-0000-00008F7E0000}"/>
    <cellStyle name="Normal 24 8 2 2" xfId="35539" xr:uid="{00000000-0005-0000-0000-0000907E0000}"/>
    <cellStyle name="Normal 24 8 2 2 2" xfId="35540" xr:uid="{00000000-0005-0000-0000-0000917E0000}"/>
    <cellStyle name="Normal 24 8 2 2 2 2" xfId="35541" xr:uid="{00000000-0005-0000-0000-0000927E0000}"/>
    <cellStyle name="Normal 24 8 2 2 3" xfId="35542" xr:uid="{00000000-0005-0000-0000-0000937E0000}"/>
    <cellStyle name="Normal 24 8 2 2 4" xfId="35543" xr:uid="{00000000-0005-0000-0000-0000947E0000}"/>
    <cellStyle name="Normal 24 8 2 2 5" xfId="35544" xr:uid="{00000000-0005-0000-0000-0000957E0000}"/>
    <cellStyle name="Normal 24 8 2 3" xfId="35545" xr:uid="{00000000-0005-0000-0000-0000967E0000}"/>
    <cellStyle name="Normal 24 8 2 3 2" xfId="35546" xr:uid="{00000000-0005-0000-0000-0000977E0000}"/>
    <cellStyle name="Normal 24 8 2 3 2 2" xfId="35547" xr:uid="{00000000-0005-0000-0000-0000987E0000}"/>
    <cellStyle name="Normal 24 8 2 3 3" xfId="35548" xr:uid="{00000000-0005-0000-0000-0000997E0000}"/>
    <cellStyle name="Normal 24 8 2 3 4" xfId="35549" xr:uid="{00000000-0005-0000-0000-00009A7E0000}"/>
    <cellStyle name="Normal 24 8 2 3 5" xfId="35550" xr:uid="{00000000-0005-0000-0000-00009B7E0000}"/>
    <cellStyle name="Normal 24 8 2 4" xfId="35551" xr:uid="{00000000-0005-0000-0000-00009C7E0000}"/>
    <cellStyle name="Normal 24 8 2 4 2" xfId="35552" xr:uid="{00000000-0005-0000-0000-00009D7E0000}"/>
    <cellStyle name="Normal 24 8 2 4 2 2" xfId="35553" xr:uid="{00000000-0005-0000-0000-00009E7E0000}"/>
    <cellStyle name="Normal 24 8 2 4 3" xfId="35554" xr:uid="{00000000-0005-0000-0000-00009F7E0000}"/>
    <cellStyle name="Normal 24 8 2 4 4" xfId="35555" xr:uid="{00000000-0005-0000-0000-0000A07E0000}"/>
    <cellStyle name="Normal 24 8 2 4 5" xfId="35556" xr:uid="{00000000-0005-0000-0000-0000A17E0000}"/>
    <cellStyle name="Normal 24 8 2 5" xfId="35557" xr:uid="{00000000-0005-0000-0000-0000A27E0000}"/>
    <cellStyle name="Normal 24 8 2 5 2" xfId="35558" xr:uid="{00000000-0005-0000-0000-0000A37E0000}"/>
    <cellStyle name="Normal 24 8 2 6" xfId="35559" xr:uid="{00000000-0005-0000-0000-0000A47E0000}"/>
    <cellStyle name="Normal 24 8 2 7" xfId="35560" xr:uid="{00000000-0005-0000-0000-0000A57E0000}"/>
    <cellStyle name="Normal 24 8 2 8" xfId="35561" xr:uid="{00000000-0005-0000-0000-0000A67E0000}"/>
    <cellStyle name="Normal 24 8 3" xfId="35562" xr:uid="{00000000-0005-0000-0000-0000A77E0000}"/>
    <cellStyle name="Normal 24 8 3 2" xfId="35563" xr:uid="{00000000-0005-0000-0000-0000A87E0000}"/>
    <cellStyle name="Normal 24 8 3 2 2" xfId="35564" xr:uid="{00000000-0005-0000-0000-0000A97E0000}"/>
    <cellStyle name="Normal 24 8 3 2 2 2" xfId="35565" xr:uid="{00000000-0005-0000-0000-0000AA7E0000}"/>
    <cellStyle name="Normal 24 8 3 2 3" xfId="35566" xr:uid="{00000000-0005-0000-0000-0000AB7E0000}"/>
    <cellStyle name="Normal 24 8 3 2 4" xfId="35567" xr:uid="{00000000-0005-0000-0000-0000AC7E0000}"/>
    <cellStyle name="Normal 24 8 3 2 5" xfId="35568" xr:uid="{00000000-0005-0000-0000-0000AD7E0000}"/>
    <cellStyle name="Normal 24 8 3 3" xfId="35569" xr:uid="{00000000-0005-0000-0000-0000AE7E0000}"/>
    <cellStyle name="Normal 24 8 3 3 2" xfId="35570" xr:uid="{00000000-0005-0000-0000-0000AF7E0000}"/>
    <cellStyle name="Normal 24 8 3 3 2 2" xfId="35571" xr:uid="{00000000-0005-0000-0000-0000B07E0000}"/>
    <cellStyle name="Normal 24 8 3 3 3" xfId="35572" xr:uid="{00000000-0005-0000-0000-0000B17E0000}"/>
    <cellStyle name="Normal 24 8 3 3 4" xfId="35573" xr:uid="{00000000-0005-0000-0000-0000B27E0000}"/>
    <cellStyle name="Normal 24 8 3 3 5" xfId="35574" xr:uid="{00000000-0005-0000-0000-0000B37E0000}"/>
    <cellStyle name="Normal 24 8 3 4" xfId="35575" xr:uid="{00000000-0005-0000-0000-0000B47E0000}"/>
    <cellStyle name="Normal 24 8 3 4 2" xfId="35576" xr:uid="{00000000-0005-0000-0000-0000B57E0000}"/>
    <cellStyle name="Normal 24 8 3 4 2 2" xfId="35577" xr:uid="{00000000-0005-0000-0000-0000B67E0000}"/>
    <cellStyle name="Normal 24 8 3 4 3" xfId="35578" xr:uid="{00000000-0005-0000-0000-0000B77E0000}"/>
    <cellStyle name="Normal 24 8 3 4 4" xfId="35579" xr:uid="{00000000-0005-0000-0000-0000B87E0000}"/>
    <cellStyle name="Normal 24 8 3 4 5" xfId="35580" xr:uid="{00000000-0005-0000-0000-0000B97E0000}"/>
    <cellStyle name="Normal 24 8 3 5" xfId="35581" xr:uid="{00000000-0005-0000-0000-0000BA7E0000}"/>
    <cellStyle name="Normal 24 8 3 5 2" xfId="35582" xr:uid="{00000000-0005-0000-0000-0000BB7E0000}"/>
    <cellStyle name="Normal 24 8 3 6" xfId="35583" xr:uid="{00000000-0005-0000-0000-0000BC7E0000}"/>
    <cellStyle name="Normal 24 8 3 7" xfId="35584" xr:uid="{00000000-0005-0000-0000-0000BD7E0000}"/>
    <cellStyle name="Normal 24 8 3 8" xfId="35585" xr:uid="{00000000-0005-0000-0000-0000BE7E0000}"/>
    <cellStyle name="Normal 24 8 4" xfId="35586" xr:uid="{00000000-0005-0000-0000-0000BF7E0000}"/>
    <cellStyle name="Normal 24 8 4 2" xfId="35587" xr:uid="{00000000-0005-0000-0000-0000C07E0000}"/>
    <cellStyle name="Normal 24 8 4 2 2" xfId="35588" xr:uid="{00000000-0005-0000-0000-0000C17E0000}"/>
    <cellStyle name="Normal 24 8 4 2 2 2" xfId="35589" xr:uid="{00000000-0005-0000-0000-0000C27E0000}"/>
    <cellStyle name="Normal 24 8 4 2 3" xfId="35590" xr:uid="{00000000-0005-0000-0000-0000C37E0000}"/>
    <cellStyle name="Normal 24 8 4 2 4" xfId="35591" xr:uid="{00000000-0005-0000-0000-0000C47E0000}"/>
    <cellStyle name="Normal 24 8 4 2 5" xfId="35592" xr:uid="{00000000-0005-0000-0000-0000C57E0000}"/>
    <cellStyle name="Normal 24 8 4 3" xfId="35593" xr:uid="{00000000-0005-0000-0000-0000C67E0000}"/>
    <cellStyle name="Normal 24 8 4 3 2" xfId="35594" xr:uid="{00000000-0005-0000-0000-0000C77E0000}"/>
    <cellStyle name="Normal 24 8 4 4" xfId="35595" xr:uid="{00000000-0005-0000-0000-0000C87E0000}"/>
    <cellStyle name="Normal 24 8 4 5" xfId="35596" xr:uid="{00000000-0005-0000-0000-0000C97E0000}"/>
    <cellStyle name="Normal 24 8 4 6" xfId="35597" xr:uid="{00000000-0005-0000-0000-0000CA7E0000}"/>
    <cellStyle name="Normal 24 8 5" xfId="35598" xr:uid="{00000000-0005-0000-0000-0000CB7E0000}"/>
    <cellStyle name="Normal 24 8 5 2" xfId="35599" xr:uid="{00000000-0005-0000-0000-0000CC7E0000}"/>
    <cellStyle name="Normal 24 8 5 2 2" xfId="35600" xr:uid="{00000000-0005-0000-0000-0000CD7E0000}"/>
    <cellStyle name="Normal 24 8 5 3" xfId="35601" xr:uid="{00000000-0005-0000-0000-0000CE7E0000}"/>
    <cellStyle name="Normal 24 8 5 4" xfId="35602" xr:uid="{00000000-0005-0000-0000-0000CF7E0000}"/>
    <cellStyle name="Normal 24 8 5 5" xfId="35603" xr:uid="{00000000-0005-0000-0000-0000D07E0000}"/>
    <cellStyle name="Normal 24 8 6" xfId="35604" xr:uid="{00000000-0005-0000-0000-0000D17E0000}"/>
    <cellStyle name="Normal 24 8 6 2" xfId="35605" xr:uid="{00000000-0005-0000-0000-0000D27E0000}"/>
    <cellStyle name="Normal 24 8 6 2 2" xfId="35606" xr:uid="{00000000-0005-0000-0000-0000D37E0000}"/>
    <cellStyle name="Normal 24 8 6 3" xfId="35607" xr:uid="{00000000-0005-0000-0000-0000D47E0000}"/>
    <cellStyle name="Normal 24 8 6 4" xfId="35608" xr:uid="{00000000-0005-0000-0000-0000D57E0000}"/>
    <cellStyle name="Normal 24 8 6 5" xfId="35609" xr:uid="{00000000-0005-0000-0000-0000D67E0000}"/>
    <cellStyle name="Normal 24 8 7" xfId="35610" xr:uid="{00000000-0005-0000-0000-0000D77E0000}"/>
    <cellStyle name="Normal 24 8 7 2" xfId="35611" xr:uid="{00000000-0005-0000-0000-0000D87E0000}"/>
    <cellStyle name="Normal 24 8 7 2 2" xfId="35612" xr:uid="{00000000-0005-0000-0000-0000D97E0000}"/>
    <cellStyle name="Normal 24 8 7 3" xfId="35613" xr:uid="{00000000-0005-0000-0000-0000DA7E0000}"/>
    <cellStyle name="Normal 24 8 7 4" xfId="35614" xr:uid="{00000000-0005-0000-0000-0000DB7E0000}"/>
    <cellStyle name="Normal 24 8 7 5" xfId="35615" xr:uid="{00000000-0005-0000-0000-0000DC7E0000}"/>
    <cellStyle name="Normal 24 8 8" xfId="35616" xr:uid="{00000000-0005-0000-0000-0000DD7E0000}"/>
    <cellStyle name="Normal 24 8 8 2" xfId="35617" xr:uid="{00000000-0005-0000-0000-0000DE7E0000}"/>
    <cellStyle name="Normal 24 8 9" xfId="35618" xr:uid="{00000000-0005-0000-0000-0000DF7E0000}"/>
    <cellStyle name="Normal 24 9" xfId="4153" xr:uid="{00000000-0005-0000-0000-0000E07E0000}"/>
    <cellStyle name="Normal 24 9 2" xfId="35619" xr:uid="{00000000-0005-0000-0000-0000E17E0000}"/>
    <cellStyle name="Normal 24 9 2 2" xfId="35620" xr:uid="{00000000-0005-0000-0000-0000E27E0000}"/>
    <cellStyle name="Normal 24 9 2 2 2" xfId="35621" xr:uid="{00000000-0005-0000-0000-0000E37E0000}"/>
    <cellStyle name="Normal 24 9 2 2 3" xfId="35622" xr:uid="{00000000-0005-0000-0000-0000E47E0000}"/>
    <cellStyle name="Normal 24 9 2 3" xfId="35623" xr:uid="{00000000-0005-0000-0000-0000E57E0000}"/>
    <cellStyle name="Normal 24 9 2 4" xfId="35624" xr:uid="{00000000-0005-0000-0000-0000E67E0000}"/>
    <cellStyle name="Normal 24 9 2 5" xfId="35625" xr:uid="{00000000-0005-0000-0000-0000E77E0000}"/>
    <cellStyle name="Normal 24 9 3" xfId="35626" xr:uid="{00000000-0005-0000-0000-0000E87E0000}"/>
    <cellStyle name="Normal 24 9 3 2" xfId="35627" xr:uid="{00000000-0005-0000-0000-0000E97E0000}"/>
    <cellStyle name="Normal 24 9 3 2 2" xfId="35628" xr:uid="{00000000-0005-0000-0000-0000EA7E0000}"/>
    <cellStyle name="Normal 24 9 3 3" xfId="35629" xr:uid="{00000000-0005-0000-0000-0000EB7E0000}"/>
    <cellStyle name="Normal 24 9 3 4" xfId="35630" xr:uid="{00000000-0005-0000-0000-0000EC7E0000}"/>
    <cellStyle name="Normal 24 9 3 5" xfId="35631" xr:uid="{00000000-0005-0000-0000-0000ED7E0000}"/>
    <cellStyle name="Normal 24 9 4" xfId="35632" xr:uid="{00000000-0005-0000-0000-0000EE7E0000}"/>
    <cellStyle name="Normal 24 9 4 2" xfId="35633" xr:uid="{00000000-0005-0000-0000-0000EF7E0000}"/>
    <cellStyle name="Normal 24 9 4 2 2" xfId="35634" xr:uid="{00000000-0005-0000-0000-0000F07E0000}"/>
    <cellStyle name="Normal 24 9 4 3" xfId="35635" xr:uid="{00000000-0005-0000-0000-0000F17E0000}"/>
    <cellStyle name="Normal 24 9 4 4" xfId="35636" xr:uid="{00000000-0005-0000-0000-0000F27E0000}"/>
    <cellStyle name="Normal 24 9 4 5" xfId="35637" xr:uid="{00000000-0005-0000-0000-0000F37E0000}"/>
    <cellStyle name="Normal 24 9 5" xfId="35638" xr:uid="{00000000-0005-0000-0000-0000F47E0000}"/>
    <cellStyle name="Normal 24 9 5 2" xfId="35639" xr:uid="{00000000-0005-0000-0000-0000F57E0000}"/>
    <cellStyle name="Normal 24 9 5 2 2" xfId="35640" xr:uid="{00000000-0005-0000-0000-0000F67E0000}"/>
    <cellStyle name="Normal 24 9 5 3" xfId="35641" xr:uid="{00000000-0005-0000-0000-0000F77E0000}"/>
    <cellStyle name="Normal 24 9 5 4" xfId="35642" xr:uid="{00000000-0005-0000-0000-0000F87E0000}"/>
    <cellStyle name="Normal 24 9 5 5" xfId="35643" xr:uid="{00000000-0005-0000-0000-0000F97E0000}"/>
    <cellStyle name="Normal 24 9 6" xfId="35644" xr:uid="{00000000-0005-0000-0000-0000FA7E0000}"/>
    <cellStyle name="Normal 24 9 7" xfId="35645" xr:uid="{00000000-0005-0000-0000-0000FB7E0000}"/>
    <cellStyle name="Normal 24_Sheet3" xfId="35646" xr:uid="{00000000-0005-0000-0000-0000FC7E0000}"/>
    <cellStyle name="Normal 25" xfId="4154" xr:uid="{00000000-0005-0000-0000-0000FD7E0000}"/>
    <cellStyle name="Normal 25 10" xfId="4155" xr:uid="{00000000-0005-0000-0000-0000FE7E0000}"/>
    <cellStyle name="Normal 25 10 2" xfId="35647" xr:uid="{00000000-0005-0000-0000-0000FF7E0000}"/>
    <cellStyle name="Normal 25 10 3" xfId="35648" xr:uid="{00000000-0005-0000-0000-0000007F0000}"/>
    <cellStyle name="Normal 25 11" xfId="4156" xr:uid="{00000000-0005-0000-0000-0000017F0000}"/>
    <cellStyle name="Normal 25 11 2" xfId="35649" xr:uid="{00000000-0005-0000-0000-0000027F0000}"/>
    <cellStyle name="Normal 25 11 3" xfId="35650" xr:uid="{00000000-0005-0000-0000-0000037F0000}"/>
    <cellStyle name="Normal 25 12" xfId="4157" xr:uid="{00000000-0005-0000-0000-0000047F0000}"/>
    <cellStyle name="Normal 25 12 2" xfId="35651" xr:uid="{00000000-0005-0000-0000-0000057F0000}"/>
    <cellStyle name="Normal 25 12 3" xfId="35652" xr:uid="{00000000-0005-0000-0000-0000067F0000}"/>
    <cellStyle name="Normal 25 13" xfId="4158" xr:uid="{00000000-0005-0000-0000-0000077F0000}"/>
    <cellStyle name="Normal 25 13 2" xfId="35653" xr:uid="{00000000-0005-0000-0000-0000087F0000}"/>
    <cellStyle name="Normal 25 13 2 2" xfId="35654" xr:uid="{00000000-0005-0000-0000-0000097F0000}"/>
    <cellStyle name="Normal 25 13 2 3" xfId="35655" xr:uid="{00000000-0005-0000-0000-00000A7F0000}"/>
    <cellStyle name="Normal 25 13 3" xfId="35656" xr:uid="{00000000-0005-0000-0000-00000B7F0000}"/>
    <cellStyle name="Normal 25 13 4" xfId="35657" xr:uid="{00000000-0005-0000-0000-00000C7F0000}"/>
    <cellStyle name="Normal 25 13 4 2" xfId="35658" xr:uid="{00000000-0005-0000-0000-00000D7F0000}"/>
    <cellStyle name="Normal 25 14" xfId="35659" xr:uid="{00000000-0005-0000-0000-00000E7F0000}"/>
    <cellStyle name="Normal 25 14 2" xfId="35660" xr:uid="{00000000-0005-0000-0000-00000F7F0000}"/>
    <cellStyle name="Normal 25 14 3" xfId="35661" xr:uid="{00000000-0005-0000-0000-0000107F0000}"/>
    <cellStyle name="Normal 25 15" xfId="35662" xr:uid="{00000000-0005-0000-0000-0000117F0000}"/>
    <cellStyle name="Normal 25 15 2" xfId="35663" xr:uid="{00000000-0005-0000-0000-0000127F0000}"/>
    <cellStyle name="Normal 25 15 3" xfId="35664" xr:uid="{00000000-0005-0000-0000-0000137F0000}"/>
    <cellStyle name="Normal 25 16" xfId="35665" xr:uid="{00000000-0005-0000-0000-0000147F0000}"/>
    <cellStyle name="Normal 25 16 2" xfId="35666" xr:uid="{00000000-0005-0000-0000-0000157F0000}"/>
    <cellStyle name="Normal 25 16 3" xfId="35667" xr:uid="{00000000-0005-0000-0000-0000167F0000}"/>
    <cellStyle name="Normal 25 17" xfId="35668" xr:uid="{00000000-0005-0000-0000-0000177F0000}"/>
    <cellStyle name="Normal 25 17 2" xfId="35669" xr:uid="{00000000-0005-0000-0000-0000187F0000}"/>
    <cellStyle name="Normal 25 17 3" xfId="35670" xr:uid="{00000000-0005-0000-0000-0000197F0000}"/>
    <cellStyle name="Normal 25 18" xfId="35671" xr:uid="{00000000-0005-0000-0000-00001A7F0000}"/>
    <cellStyle name="Normal 25 18 2" xfId="35672" xr:uid="{00000000-0005-0000-0000-00001B7F0000}"/>
    <cellStyle name="Normal 25 18 3" xfId="35673" xr:uid="{00000000-0005-0000-0000-00001C7F0000}"/>
    <cellStyle name="Normal 25 19" xfId="35674" xr:uid="{00000000-0005-0000-0000-00001D7F0000}"/>
    <cellStyle name="Normal 25 19 2" xfId="35675" xr:uid="{00000000-0005-0000-0000-00001E7F0000}"/>
    <cellStyle name="Normal 25 19 3" xfId="35676" xr:uid="{00000000-0005-0000-0000-00001F7F0000}"/>
    <cellStyle name="Normal 25 2" xfId="4159" xr:uid="{00000000-0005-0000-0000-0000207F0000}"/>
    <cellStyle name="Normal 25 2 10" xfId="35677" xr:uid="{00000000-0005-0000-0000-0000217F0000}"/>
    <cellStyle name="Normal 25 2 11" xfId="35678" xr:uid="{00000000-0005-0000-0000-0000227F0000}"/>
    <cellStyle name="Normal 25 2 12" xfId="35679" xr:uid="{00000000-0005-0000-0000-0000237F0000}"/>
    <cellStyle name="Normal 25 2 13" xfId="35680" xr:uid="{00000000-0005-0000-0000-0000247F0000}"/>
    <cellStyle name="Normal 25 2 14" xfId="35681" xr:uid="{00000000-0005-0000-0000-0000257F0000}"/>
    <cellStyle name="Normal 25 2 15" xfId="35682" xr:uid="{00000000-0005-0000-0000-0000267F0000}"/>
    <cellStyle name="Normal 25 2 2" xfId="4160" xr:uid="{00000000-0005-0000-0000-0000277F0000}"/>
    <cellStyle name="Normal 25 2 2 2" xfId="35683" xr:uid="{00000000-0005-0000-0000-0000287F0000}"/>
    <cellStyle name="Normal 25 2 2 3" xfId="35684" xr:uid="{00000000-0005-0000-0000-0000297F0000}"/>
    <cellStyle name="Normal 25 2 3" xfId="35685" xr:uid="{00000000-0005-0000-0000-00002A7F0000}"/>
    <cellStyle name="Normal 25 2 3 2" xfId="35686" xr:uid="{00000000-0005-0000-0000-00002B7F0000}"/>
    <cellStyle name="Normal 25 2 4" xfId="35687" xr:uid="{00000000-0005-0000-0000-00002C7F0000}"/>
    <cellStyle name="Normal 25 2 5" xfId="35688" xr:uid="{00000000-0005-0000-0000-00002D7F0000}"/>
    <cellStyle name="Normal 25 2 6" xfId="35689" xr:uid="{00000000-0005-0000-0000-00002E7F0000}"/>
    <cellStyle name="Normal 25 2 7" xfId="35690" xr:uid="{00000000-0005-0000-0000-00002F7F0000}"/>
    <cellStyle name="Normal 25 2 8" xfId="35691" xr:uid="{00000000-0005-0000-0000-0000307F0000}"/>
    <cellStyle name="Normal 25 2 9" xfId="35692" xr:uid="{00000000-0005-0000-0000-0000317F0000}"/>
    <cellStyle name="Normal 25 20" xfId="35693" xr:uid="{00000000-0005-0000-0000-0000327F0000}"/>
    <cellStyle name="Normal 25 20 2" xfId="35694" xr:uid="{00000000-0005-0000-0000-0000337F0000}"/>
    <cellStyle name="Normal 25 20 3" xfId="35695" xr:uid="{00000000-0005-0000-0000-0000347F0000}"/>
    <cellStyle name="Normal 25 21" xfId="35696" xr:uid="{00000000-0005-0000-0000-0000357F0000}"/>
    <cellStyle name="Normal 25 21 2" xfId="35697" xr:uid="{00000000-0005-0000-0000-0000367F0000}"/>
    <cellStyle name="Normal 25 21 3" xfId="35698" xr:uid="{00000000-0005-0000-0000-0000377F0000}"/>
    <cellStyle name="Normal 25 22" xfId="35699" xr:uid="{00000000-0005-0000-0000-0000387F0000}"/>
    <cellStyle name="Normal 25 22 2" xfId="35700" xr:uid="{00000000-0005-0000-0000-0000397F0000}"/>
    <cellStyle name="Normal 25 22 3" xfId="35701" xr:uid="{00000000-0005-0000-0000-00003A7F0000}"/>
    <cellStyle name="Normal 25 23" xfId="35702" xr:uid="{00000000-0005-0000-0000-00003B7F0000}"/>
    <cellStyle name="Normal 25 23 2" xfId="35703" xr:uid="{00000000-0005-0000-0000-00003C7F0000}"/>
    <cellStyle name="Normal 25 23 3" xfId="35704" xr:uid="{00000000-0005-0000-0000-00003D7F0000}"/>
    <cellStyle name="Normal 25 24" xfId="35705" xr:uid="{00000000-0005-0000-0000-00003E7F0000}"/>
    <cellStyle name="Normal 25 24 2" xfId="35706" xr:uid="{00000000-0005-0000-0000-00003F7F0000}"/>
    <cellStyle name="Normal 25 24 3" xfId="35707" xr:uid="{00000000-0005-0000-0000-0000407F0000}"/>
    <cellStyle name="Normal 25 25" xfId="35708" xr:uid="{00000000-0005-0000-0000-0000417F0000}"/>
    <cellStyle name="Normal 25 25 2" xfId="35709" xr:uid="{00000000-0005-0000-0000-0000427F0000}"/>
    <cellStyle name="Normal 25 25 3" xfId="35710" xr:uid="{00000000-0005-0000-0000-0000437F0000}"/>
    <cellStyle name="Normal 25 26" xfId="35711" xr:uid="{00000000-0005-0000-0000-0000447F0000}"/>
    <cellStyle name="Normal 25 26 2" xfId="35712" xr:uid="{00000000-0005-0000-0000-0000457F0000}"/>
    <cellStyle name="Normal 25 26 3" xfId="35713" xr:uid="{00000000-0005-0000-0000-0000467F0000}"/>
    <cellStyle name="Normal 25 27" xfId="35714" xr:uid="{00000000-0005-0000-0000-0000477F0000}"/>
    <cellStyle name="Normal 25 27 2" xfId="35715" xr:uid="{00000000-0005-0000-0000-0000487F0000}"/>
    <cellStyle name="Normal 25 27 3" xfId="35716" xr:uid="{00000000-0005-0000-0000-0000497F0000}"/>
    <cellStyle name="Normal 25 28" xfId="35717" xr:uid="{00000000-0005-0000-0000-00004A7F0000}"/>
    <cellStyle name="Normal 25 28 2" xfId="35718" xr:uid="{00000000-0005-0000-0000-00004B7F0000}"/>
    <cellStyle name="Normal 25 28 3" xfId="35719" xr:uid="{00000000-0005-0000-0000-00004C7F0000}"/>
    <cellStyle name="Normal 25 29" xfId="35720" xr:uid="{00000000-0005-0000-0000-00004D7F0000}"/>
    <cellStyle name="Normal 25 29 2" xfId="35721" xr:uid="{00000000-0005-0000-0000-00004E7F0000}"/>
    <cellStyle name="Normal 25 29 3" xfId="35722" xr:uid="{00000000-0005-0000-0000-00004F7F0000}"/>
    <cellStyle name="Normal 25 3" xfId="4161" xr:uid="{00000000-0005-0000-0000-0000507F0000}"/>
    <cellStyle name="Normal 25 3 10" xfId="35723" xr:uid="{00000000-0005-0000-0000-0000517F0000}"/>
    <cellStyle name="Normal 25 3 11" xfId="35724" xr:uid="{00000000-0005-0000-0000-0000527F0000}"/>
    <cellStyle name="Normal 25 3 12" xfId="35725" xr:uid="{00000000-0005-0000-0000-0000537F0000}"/>
    <cellStyle name="Normal 25 3 13" xfId="35726" xr:uid="{00000000-0005-0000-0000-0000547F0000}"/>
    <cellStyle name="Normal 25 3 14" xfId="35727" xr:uid="{00000000-0005-0000-0000-0000557F0000}"/>
    <cellStyle name="Normal 25 3 15" xfId="35728" xr:uid="{00000000-0005-0000-0000-0000567F0000}"/>
    <cellStyle name="Normal 25 3 16" xfId="35729" xr:uid="{00000000-0005-0000-0000-0000577F0000}"/>
    <cellStyle name="Normal 25 3 2" xfId="4162" xr:uid="{00000000-0005-0000-0000-0000587F0000}"/>
    <cellStyle name="Normal 25 3 2 2" xfId="35730" xr:uid="{00000000-0005-0000-0000-0000597F0000}"/>
    <cellStyle name="Normal 25 3 3" xfId="35731" xr:uid="{00000000-0005-0000-0000-00005A7F0000}"/>
    <cellStyle name="Normal 25 3 4" xfId="35732" xr:uid="{00000000-0005-0000-0000-00005B7F0000}"/>
    <cellStyle name="Normal 25 3 4 2" xfId="35733" xr:uid="{00000000-0005-0000-0000-00005C7F0000}"/>
    <cellStyle name="Normal 25 3 5" xfId="35734" xr:uid="{00000000-0005-0000-0000-00005D7F0000}"/>
    <cellStyle name="Normal 25 3 6" xfId="35735" xr:uid="{00000000-0005-0000-0000-00005E7F0000}"/>
    <cellStyle name="Normal 25 3 7" xfId="35736" xr:uid="{00000000-0005-0000-0000-00005F7F0000}"/>
    <cellStyle name="Normal 25 3 8" xfId="35737" xr:uid="{00000000-0005-0000-0000-0000607F0000}"/>
    <cellStyle name="Normal 25 3 9" xfId="35738" xr:uid="{00000000-0005-0000-0000-0000617F0000}"/>
    <cellStyle name="Normal 25 30" xfId="35739" xr:uid="{00000000-0005-0000-0000-0000627F0000}"/>
    <cellStyle name="Normal 25 30 2" xfId="35740" xr:uid="{00000000-0005-0000-0000-0000637F0000}"/>
    <cellStyle name="Normal 25 30 3" xfId="35741" xr:uid="{00000000-0005-0000-0000-0000647F0000}"/>
    <cellStyle name="Normal 25 31" xfId="35742" xr:uid="{00000000-0005-0000-0000-0000657F0000}"/>
    <cellStyle name="Normal 25 31 2" xfId="35743" xr:uid="{00000000-0005-0000-0000-0000667F0000}"/>
    <cellStyle name="Normal 25 31 3" xfId="35744" xr:uid="{00000000-0005-0000-0000-0000677F0000}"/>
    <cellStyle name="Normal 25 32" xfId="35745" xr:uid="{00000000-0005-0000-0000-0000687F0000}"/>
    <cellStyle name="Normal 25 32 2" xfId="35746" xr:uid="{00000000-0005-0000-0000-0000697F0000}"/>
    <cellStyle name="Normal 25 32 3" xfId="35747" xr:uid="{00000000-0005-0000-0000-00006A7F0000}"/>
    <cellStyle name="Normal 25 33" xfId="35748" xr:uid="{00000000-0005-0000-0000-00006B7F0000}"/>
    <cellStyle name="Normal 25 33 2" xfId="35749" xr:uid="{00000000-0005-0000-0000-00006C7F0000}"/>
    <cellStyle name="Normal 25 33 3" xfId="35750" xr:uid="{00000000-0005-0000-0000-00006D7F0000}"/>
    <cellStyle name="Normal 25 34" xfId="35751" xr:uid="{00000000-0005-0000-0000-00006E7F0000}"/>
    <cellStyle name="Normal 25 34 2" xfId="35752" xr:uid="{00000000-0005-0000-0000-00006F7F0000}"/>
    <cellStyle name="Normal 25 34 3" xfId="35753" xr:uid="{00000000-0005-0000-0000-0000707F0000}"/>
    <cellStyle name="Normal 25 35" xfId="35754" xr:uid="{00000000-0005-0000-0000-0000717F0000}"/>
    <cellStyle name="Normal 25 35 2" xfId="35755" xr:uid="{00000000-0005-0000-0000-0000727F0000}"/>
    <cellStyle name="Normal 25 35 3" xfId="35756" xr:uid="{00000000-0005-0000-0000-0000737F0000}"/>
    <cellStyle name="Normal 25 36" xfId="35757" xr:uid="{00000000-0005-0000-0000-0000747F0000}"/>
    <cellStyle name="Normal 25 36 2" xfId="35758" xr:uid="{00000000-0005-0000-0000-0000757F0000}"/>
    <cellStyle name="Normal 25 36 3" xfId="35759" xr:uid="{00000000-0005-0000-0000-0000767F0000}"/>
    <cellStyle name="Normal 25 37" xfId="35760" xr:uid="{00000000-0005-0000-0000-0000777F0000}"/>
    <cellStyle name="Normal 25 37 2" xfId="35761" xr:uid="{00000000-0005-0000-0000-0000787F0000}"/>
    <cellStyle name="Normal 25 37 3" xfId="35762" xr:uid="{00000000-0005-0000-0000-0000797F0000}"/>
    <cellStyle name="Normal 25 38" xfId="35763" xr:uid="{00000000-0005-0000-0000-00007A7F0000}"/>
    <cellStyle name="Normal 25 38 2" xfId="35764" xr:uid="{00000000-0005-0000-0000-00007B7F0000}"/>
    <cellStyle name="Normal 25 38 3" xfId="35765" xr:uid="{00000000-0005-0000-0000-00007C7F0000}"/>
    <cellStyle name="Normal 25 39" xfId="35766" xr:uid="{00000000-0005-0000-0000-00007D7F0000}"/>
    <cellStyle name="Normal 25 39 2" xfId="35767" xr:uid="{00000000-0005-0000-0000-00007E7F0000}"/>
    <cellStyle name="Normal 25 39 3" xfId="35768" xr:uid="{00000000-0005-0000-0000-00007F7F0000}"/>
    <cellStyle name="Normal 25 4" xfId="4163" xr:uid="{00000000-0005-0000-0000-0000807F0000}"/>
    <cellStyle name="Normal 25 4 2" xfId="35769" xr:uid="{00000000-0005-0000-0000-0000817F0000}"/>
    <cellStyle name="Normal 25 4 3" xfId="35770" xr:uid="{00000000-0005-0000-0000-0000827F0000}"/>
    <cellStyle name="Normal 25 4 4" xfId="35771" xr:uid="{00000000-0005-0000-0000-0000837F0000}"/>
    <cellStyle name="Normal 25 40" xfId="35772" xr:uid="{00000000-0005-0000-0000-0000847F0000}"/>
    <cellStyle name="Normal 25 40 2" xfId="35773" xr:uid="{00000000-0005-0000-0000-0000857F0000}"/>
    <cellStyle name="Normal 25 40 3" xfId="35774" xr:uid="{00000000-0005-0000-0000-0000867F0000}"/>
    <cellStyle name="Normal 25 41" xfId="35775" xr:uid="{00000000-0005-0000-0000-0000877F0000}"/>
    <cellStyle name="Normal 25 41 2" xfId="35776" xr:uid="{00000000-0005-0000-0000-0000887F0000}"/>
    <cellStyle name="Normal 25 41 3" xfId="35777" xr:uid="{00000000-0005-0000-0000-0000897F0000}"/>
    <cellStyle name="Normal 25 42" xfId="35778" xr:uid="{00000000-0005-0000-0000-00008A7F0000}"/>
    <cellStyle name="Normal 25 42 2" xfId="35779" xr:uid="{00000000-0005-0000-0000-00008B7F0000}"/>
    <cellStyle name="Normal 25 42 3" xfId="35780" xr:uid="{00000000-0005-0000-0000-00008C7F0000}"/>
    <cellStyle name="Normal 25 43" xfId="35781" xr:uid="{00000000-0005-0000-0000-00008D7F0000}"/>
    <cellStyle name="Normal 25 43 2" xfId="35782" xr:uid="{00000000-0005-0000-0000-00008E7F0000}"/>
    <cellStyle name="Normal 25 43 3" xfId="35783" xr:uid="{00000000-0005-0000-0000-00008F7F0000}"/>
    <cellStyle name="Normal 25 44" xfId="35784" xr:uid="{00000000-0005-0000-0000-0000907F0000}"/>
    <cellStyle name="Normal 25 44 2" xfId="35785" xr:uid="{00000000-0005-0000-0000-0000917F0000}"/>
    <cellStyle name="Normal 25 44 3" xfId="35786" xr:uid="{00000000-0005-0000-0000-0000927F0000}"/>
    <cellStyle name="Normal 25 45" xfId="35787" xr:uid="{00000000-0005-0000-0000-0000937F0000}"/>
    <cellStyle name="Normal 25 45 2" xfId="35788" xr:uid="{00000000-0005-0000-0000-0000947F0000}"/>
    <cellStyle name="Normal 25 45 3" xfId="35789" xr:uid="{00000000-0005-0000-0000-0000957F0000}"/>
    <cellStyle name="Normal 25 46" xfId="35790" xr:uid="{00000000-0005-0000-0000-0000967F0000}"/>
    <cellStyle name="Normal 25 46 2" xfId="35791" xr:uid="{00000000-0005-0000-0000-0000977F0000}"/>
    <cellStyle name="Normal 25 46 3" xfId="35792" xr:uid="{00000000-0005-0000-0000-0000987F0000}"/>
    <cellStyle name="Normal 25 47" xfId="35793" xr:uid="{00000000-0005-0000-0000-0000997F0000}"/>
    <cellStyle name="Normal 25 47 2" xfId="35794" xr:uid="{00000000-0005-0000-0000-00009A7F0000}"/>
    <cellStyle name="Normal 25 48" xfId="35795" xr:uid="{00000000-0005-0000-0000-00009B7F0000}"/>
    <cellStyle name="Normal 25 48 2" xfId="35796" xr:uid="{00000000-0005-0000-0000-00009C7F0000}"/>
    <cellStyle name="Normal 25 49" xfId="35797" xr:uid="{00000000-0005-0000-0000-00009D7F0000}"/>
    <cellStyle name="Normal 25 49 2" xfId="35798" xr:uid="{00000000-0005-0000-0000-00009E7F0000}"/>
    <cellStyle name="Normal 25 49 3" xfId="35799" xr:uid="{00000000-0005-0000-0000-00009F7F0000}"/>
    <cellStyle name="Normal 25 5" xfId="4164" xr:uid="{00000000-0005-0000-0000-0000A07F0000}"/>
    <cellStyle name="Normal 25 5 2" xfId="35800" xr:uid="{00000000-0005-0000-0000-0000A17F0000}"/>
    <cellStyle name="Normal 25 5 3" xfId="35801" xr:uid="{00000000-0005-0000-0000-0000A27F0000}"/>
    <cellStyle name="Normal 25 5 4" xfId="35802" xr:uid="{00000000-0005-0000-0000-0000A37F0000}"/>
    <cellStyle name="Normal 25 50" xfId="35803" xr:uid="{00000000-0005-0000-0000-0000A47F0000}"/>
    <cellStyle name="Normal 25 50 2" xfId="35804" xr:uid="{00000000-0005-0000-0000-0000A57F0000}"/>
    <cellStyle name="Normal 25 51" xfId="35805" xr:uid="{00000000-0005-0000-0000-0000A67F0000}"/>
    <cellStyle name="Normal 25 52" xfId="35806" xr:uid="{00000000-0005-0000-0000-0000A77F0000}"/>
    <cellStyle name="Normal 25 53" xfId="35807" xr:uid="{00000000-0005-0000-0000-0000A87F0000}"/>
    <cellStyle name="Normal 25 54" xfId="35808" xr:uid="{00000000-0005-0000-0000-0000A97F0000}"/>
    <cellStyle name="Normal 25 55" xfId="35809" xr:uid="{00000000-0005-0000-0000-0000AA7F0000}"/>
    <cellStyle name="Normal 25 56" xfId="35810" xr:uid="{00000000-0005-0000-0000-0000AB7F0000}"/>
    <cellStyle name="Normal 25 57" xfId="35811" xr:uid="{00000000-0005-0000-0000-0000AC7F0000}"/>
    <cellStyle name="Normal 25 58" xfId="35812" xr:uid="{00000000-0005-0000-0000-0000AD7F0000}"/>
    <cellStyle name="Normal 25 59" xfId="35813" xr:uid="{00000000-0005-0000-0000-0000AE7F0000}"/>
    <cellStyle name="Normal 25 6" xfId="4165" xr:uid="{00000000-0005-0000-0000-0000AF7F0000}"/>
    <cellStyle name="Normal 25 6 2" xfId="35814" xr:uid="{00000000-0005-0000-0000-0000B07F0000}"/>
    <cellStyle name="Normal 25 6 3" xfId="35815" xr:uid="{00000000-0005-0000-0000-0000B17F0000}"/>
    <cellStyle name="Normal 25 6 4" xfId="35816" xr:uid="{00000000-0005-0000-0000-0000B27F0000}"/>
    <cellStyle name="Normal 25 7" xfId="4166" xr:uid="{00000000-0005-0000-0000-0000B37F0000}"/>
    <cellStyle name="Normal 25 7 2" xfId="35817" xr:uid="{00000000-0005-0000-0000-0000B47F0000}"/>
    <cellStyle name="Normal 25 7 3" xfId="35818" xr:uid="{00000000-0005-0000-0000-0000B57F0000}"/>
    <cellStyle name="Normal 25 7 4" xfId="35819" xr:uid="{00000000-0005-0000-0000-0000B67F0000}"/>
    <cellStyle name="Normal 25 8" xfId="4167" xr:uid="{00000000-0005-0000-0000-0000B77F0000}"/>
    <cellStyle name="Normal 25 8 2" xfId="35820" xr:uid="{00000000-0005-0000-0000-0000B87F0000}"/>
    <cellStyle name="Normal 25 8 3" xfId="35821" xr:uid="{00000000-0005-0000-0000-0000B97F0000}"/>
    <cellStyle name="Normal 25 9" xfId="4168" xr:uid="{00000000-0005-0000-0000-0000BA7F0000}"/>
    <cellStyle name="Normal 25 9 2" xfId="35822" xr:uid="{00000000-0005-0000-0000-0000BB7F0000}"/>
    <cellStyle name="Normal 25 9 3" xfId="35823" xr:uid="{00000000-0005-0000-0000-0000BC7F0000}"/>
    <cellStyle name="Normal 25_CLS-TES-KS_12-28-10" xfId="4169" xr:uid="{00000000-0005-0000-0000-0000BD7F0000}"/>
    <cellStyle name="Normal 26" xfId="4170" xr:uid="{00000000-0005-0000-0000-0000BE7F0000}"/>
    <cellStyle name="Normal 26 2" xfId="4171" xr:uid="{00000000-0005-0000-0000-0000BF7F0000}"/>
    <cellStyle name="Normal 26 2 2" xfId="35824" xr:uid="{00000000-0005-0000-0000-0000C07F0000}"/>
    <cellStyle name="Normal 26 2 3" xfId="35825" xr:uid="{00000000-0005-0000-0000-0000C17F0000}"/>
    <cellStyle name="Normal 26 3" xfId="4172" xr:uid="{00000000-0005-0000-0000-0000C27F0000}"/>
    <cellStyle name="Normal 26 3 2" xfId="35826" xr:uid="{00000000-0005-0000-0000-0000C37F0000}"/>
    <cellStyle name="Normal 26 3 2 2" xfId="35827" xr:uid="{00000000-0005-0000-0000-0000C47F0000}"/>
    <cellStyle name="Normal 26 3 3" xfId="35828" xr:uid="{00000000-0005-0000-0000-0000C57F0000}"/>
    <cellStyle name="Normal 26 4" xfId="35829" xr:uid="{00000000-0005-0000-0000-0000C67F0000}"/>
    <cellStyle name="Normal 26 4 2" xfId="35830" xr:uid="{00000000-0005-0000-0000-0000C77F0000}"/>
    <cellStyle name="Normal 26 4 2 2" xfId="35831" xr:uid="{00000000-0005-0000-0000-0000C87F0000}"/>
    <cellStyle name="Normal 26 4 3" xfId="35832" xr:uid="{00000000-0005-0000-0000-0000C97F0000}"/>
    <cellStyle name="Normal 26 5" xfId="35833" xr:uid="{00000000-0005-0000-0000-0000CA7F0000}"/>
    <cellStyle name="Normal 26 5 2" xfId="35834" xr:uid="{00000000-0005-0000-0000-0000CB7F0000}"/>
    <cellStyle name="Normal 26 6" xfId="35835" xr:uid="{00000000-0005-0000-0000-0000CC7F0000}"/>
    <cellStyle name="Normal 27" xfId="4173" xr:uid="{00000000-0005-0000-0000-0000CD7F0000}"/>
    <cellStyle name="Normal 27 2" xfId="4174" xr:uid="{00000000-0005-0000-0000-0000CE7F0000}"/>
    <cellStyle name="Normal 27 2 2" xfId="35836" xr:uid="{00000000-0005-0000-0000-0000CF7F0000}"/>
    <cellStyle name="Normal 27 2 2 2" xfId="35837" xr:uid="{00000000-0005-0000-0000-0000D07F0000}"/>
    <cellStyle name="Normal 27 2 3" xfId="35838" xr:uid="{00000000-0005-0000-0000-0000D17F0000}"/>
    <cellStyle name="Normal 27 3" xfId="4175" xr:uid="{00000000-0005-0000-0000-0000D27F0000}"/>
    <cellStyle name="Normal 27 3 2" xfId="35839" xr:uid="{00000000-0005-0000-0000-0000D37F0000}"/>
    <cellStyle name="Normal 27 3 3" xfId="35840" xr:uid="{00000000-0005-0000-0000-0000D47F0000}"/>
    <cellStyle name="Normal 27 4" xfId="35841" xr:uid="{00000000-0005-0000-0000-0000D57F0000}"/>
    <cellStyle name="Normal 27 4 2" xfId="35842" xr:uid="{00000000-0005-0000-0000-0000D67F0000}"/>
    <cellStyle name="Normal 27 4 2 2" xfId="35843" xr:uid="{00000000-0005-0000-0000-0000D77F0000}"/>
    <cellStyle name="Normal 27 4 3" xfId="35844" xr:uid="{00000000-0005-0000-0000-0000D87F0000}"/>
    <cellStyle name="Normal 27 5" xfId="35845" xr:uid="{00000000-0005-0000-0000-0000D97F0000}"/>
    <cellStyle name="Normal 27 5 2" xfId="35846" xr:uid="{00000000-0005-0000-0000-0000DA7F0000}"/>
    <cellStyle name="Normal 27 6" xfId="35847" xr:uid="{00000000-0005-0000-0000-0000DB7F0000}"/>
    <cellStyle name="Normal 28" xfId="4176" xr:uid="{00000000-0005-0000-0000-0000DC7F0000}"/>
    <cellStyle name="Normal 28 2" xfId="4177" xr:uid="{00000000-0005-0000-0000-0000DD7F0000}"/>
    <cellStyle name="Normal 28 2 2" xfId="35848" xr:uid="{00000000-0005-0000-0000-0000DE7F0000}"/>
    <cellStyle name="Normal 28 2 2 2" xfId="35849" xr:uid="{00000000-0005-0000-0000-0000DF7F0000}"/>
    <cellStyle name="Normal 28 2 2 3" xfId="35850" xr:uid="{00000000-0005-0000-0000-0000E07F0000}"/>
    <cellStyle name="Normal 28 2 3" xfId="35851" xr:uid="{00000000-0005-0000-0000-0000E17F0000}"/>
    <cellStyle name="Normal 28 2 4" xfId="35852" xr:uid="{00000000-0005-0000-0000-0000E27F0000}"/>
    <cellStyle name="Normal 28 3" xfId="4178" xr:uid="{00000000-0005-0000-0000-0000E37F0000}"/>
    <cellStyle name="Normal 28 3 2" xfId="35853" xr:uid="{00000000-0005-0000-0000-0000E47F0000}"/>
    <cellStyle name="Normal 28 3 2 2" xfId="35854" xr:uid="{00000000-0005-0000-0000-0000E57F0000}"/>
    <cellStyle name="Normal 28 4" xfId="35855" xr:uid="{00000000-0005-0000-0000-0000E67F0000}"/>
    <cellStyle name="Normal 28 4 2" xfId="35856" xr:uid="{00000000-0005-0000-0000-0000E77F0000}"/>
    <cellStyle name="Normal 28 4 3" xfId="35857" xr:uid="{00000000-0005-0000-0000-0000E87F0000}"/>
    <cellStyle name="Normal 28 5" xfId="35858" xr:uid="{00000000-0005-0000-0000-0000E97F0000}"/>
    <cellStyle name="Normal 28 5 2" xfId="35859" xr:uid="{00000000-0005-0000-0000-0000EA7F0000}"/>
    <cellStyle name="Normal 28 6" xfId="35860" xr:uid="{00000000-0005-0000-0000-0000EB7F0000}"/>
    <cellStyle name="Normal 28_Sheet3" xfId="35861" xr:uid="{00000000-0005-0000-0000-0000EC7F0000}"/>
    <cellStyle name="Normal 29" xfId="4179" xr:uid="{00000000-0005-0000-0000-0000ED7F0000}"/>
    <cellStyle name="Normal 29 2" xfId="4180" xr:uid="{00000000-0005-0000-0000-0000EE7F0000}"/>
    <cellStyle name="Normal 29 2 2" xfId="35862" xr:uid="{00000000-0005-0000-0000-0000EF7F0000}"/>
    <cellStyle name="Normal 29 2 2 2" xfId="35863" xr:uid="{00000000-0005-0000-0000-0000F07F0000}"/>
    <cellStyle name="Normal 29 2 2 3" xfId="35864" xr:uid="{00000000-0005-0000-0000-0000F17F0000}"/>
    <cellStyle name="Normal 29 2 3" xfId="35865" xr:uid="{00000000-0005-0000-0000-0000F27F0000}"/>
    <cellStyle name="Normal 29 3" xfId="35866" xr:uid="{00000000-0005-0000-0000-0000F37F0000}"/>
    <cellStyle name="Normal 29 3 2" xfId="35867" xr:uid="{00000000-0005-0000-0000-0000F47F0000}"/>
    <cellStyle name="Normal 29 3 2 2" xfId="35868" xr:uid="{00000000-0005-0000-0000-0000F57F0000}"/>
    <cellStyle name="Normal 29 3 2 3" xfId="35869" xr:uid="{00000000-0005-0000-0000-0000F67F0000}"/>
    <cellStyle name="Normal 29 3 3" xfId="35870" xr:uid="{00000000-0005-0000-0000-0000F77F0000}"/>
    <cellStyle name="Normal 29 3 3 2" xfId="35871" xr:uid="{00000000-0005-0000-0000-0000F87F0000}"/>
    <cellStyle name="Normal 29 3 4" xfId="35872" xr:uid="{00000000-0005-0000-0000-0000F97F0000}"/>
    <cellStyle name="Normal 29 3 5" xfId="35873" xr:uid="{00000000-0005-0000-0000-0000FA7F0000}"/>
    <cellStyle name="Normal 29 3 6" xfId="35874" xr:uid="{00000000-0005-0000-0000-0000FB7F0000}"/>
    <cellStyle name="Normal 29 3 7" xfId="35875" xr:uid="{00000000-0005-0000-0000-0000FC7F0000}"/>
    <cellStyle name="Normal 29 4" xfId="35876" xr:uid="{00000000-0005-0000-0000-0000FD7F0000}"/>
    <cellStyle name="Normal 29 4 2" xfId="35877" xr:uid="{00000000-0005-0000-0000-0000FE7F0000}"/>
    <cellStyle name="Normal 29 4 3" xfId="35878" xr:uid="{00000000-0005-0000-0000-0000FF7F0000}"/>
    <cellStyle name="Normal 29 5" xfId="35879" xr:uid="{00000000-0005-0000-0000-000000800000}"/>
    <cellStyle name="Normal 29 5 2" xfId="35880" xr:uid="{00000000-0005-0000-0000-000001800000}"/>
    <cellStyle name="Normal 29 6" xfId="35881" xr:uid="{00000000-0005-0000-0000-000002800000}"/>
    <cellStyle name="Normal 29 7" xfId="35882" xr:uid="{00000000-0005-0000-0000-000003800000}"/>
    <cellStyle name="Normal 3" xfId="4181" xr:uid="{00000000-0005-0000-0000-000004800000}"/>
    <cellStyle name="Normal 3 10" xfId="4182" xr:uid="{00000000-0005-0000-0000-000005800000}"/>
    <cellStyle name="Normal 3 10 2" xfId="4183" xr:uid="{00000000-0005-0000-0000-000006800000}"/>
    <cellStyle name="Normal 3 10 2 2" xfId="4184" xr:uid="{00000000-0005-0000-0000-000007800000}"/>
    <cellStyle name="Normal 3 10 2 2 2" xfId="35883" xr:uid="{00000000-0005-0000-0000-000008800000}"/>
    <cellStyle name="Normal 3 10 2 3" xfId="35884" xr:uid="{00000000-0005-0000-0000-000009800000}"/>
    <cellStyle name="Normal 3 10 2 3 2" xfId="35885" xr:uid="{00000000-0005-0000-0000-00000A800000}"/>
    <cellStyle name="Normal 3 10 2 4" xfId="35886" xr:uid="{00000000-0005-0000-0000-00000B800000}"/>
    <cellStyle name="Normal 3 10 2 5" xfId="35887" xr:uid="{00000000-0005-0000-0000-00000C800000}"/>
    <cellStyle name="Normal 3 10 3" xfId="35888" xr:uid="{00000000-0005-0000-0000-00000D800000}"/>
    <cellStyle name="Normal 3 10 3 2" xfId="35889" xr:uid="{00000000-0005-0000-0000-00000E800000}"/>
    <cellStyle name="Normal 3 10 4" xfId="35890" xr:uid="{00000000-0005-0000-0000-00000F800000}"/>
    <cellStyle name="Normal 3 10 5" xfId="35891" xr:uid="{00000000-0005-0000-0000-000010800000}"/>
    <cellStyle name="Normal 3 10_FAS 112" xfId="35892" xr:uid="{00000000-0005-0000-0000-000011800000}"/>
    <cellStyle name="Normal 3 100" xfId="4185" xr:uid="{00000000-0005-0000-0000-000012800000}"/>
    <cellStyle name="Normal 3 100 2" xfId="4186" xr:uid="{00000000-0005-0000-0000-000013800000}"/>
    <cellStyle name="Normal 3 100 2 2" xfId="4187" xr:uid="{00000000-0005-0000-0000-000014800000}"/>
    <cellStyle name="Normal 3 100 2 2 2" xfId="35893" xr:uid="{00000000-0005-0000-0000-000015800000}"/>
    <cellStyle name="Normal 3 100 2 2 2 2" xfId="35894" xr:uid="{00000000-0005-0000-0000-000016800000}"/>
    <cellStyle name="Normal 3 100 2 2 2 3" xfId="35895" xr:uid="{00000000-0005-0000-0000-000017800000}"/>
    <cellStyle name="Normal 3 100 2 2 2 4" xfId="35896" xr:uid="{00000000-0005-0000-0000-000018800000}"/>
    <cellStyle name="Normal 3 100 2 2 3" xfId="35897" xr:uid="{00000000-0005-0000-0000-000019800000}"/>
    <cellStyle name="Normal 3 100 2 2 4" xfId="35898" xr:uid="{00000000-0005-0000-0000-00001A800000}"/>
    <cellStyle name="Normal 3 100 2 2 5" xfId="35899" xr:uid="{00000000-0005-0000-0000-00001B800000}"/>
    <cellStyle name="Normal 3 100 2 3" xfId="35900" xr:uid="{00000000-0005-0000-0000-00001C800000}"/>
    <cellStyle name="Normal 3 100 2 3 2" xfId="35901" xr:uid="{00000000-0005-0000-0000-00001D800000}"/>
    <cellStyle name="Normal 3 100 2 3 3" xfId="35902" xr:uid="{00000000-0005-0000-0000-00001E800000}"/>
    <cellStyle name="Normal 3 100 3" xfId="35903" xr:uid="{00000000-0005-0000-0000-00001F800000}"/>
    <cellStyle name="Normal 3 100 3 2" xfId="35904" xr:uid="{00000000-0005-0000-0000-000020800000}"/>
    <cellStyle name="Normal 3 100 4" xfId="35905" xr:uid="{00000000-0005-0000-0000-000021800000}"/>
    <cellStyle name="Normal 3 100_Journal 1" xfId="35906" xr:uid="{00000000-0005-0000-0000-000022800000}"/>
    <cellStyle name="Normal 3 101" xfId="4188" xr:uid="{00000000-0005-0000-0000-000023800000}"/>
    <cellStyle name="Normal 3 101 10" xfId="35907" xr:uid="{00000000-0005-0000-0000-000024800000}"/>
    <cellStyle name="Normal 3 101 11" xfId="35908" xr:uid="{00000000-0005-0000-0000-000025800000}"/>
    <cellStyle name="Normal 3 101 2" xfId="35909" xr:uid="{00000000-0005-0000-0000-000026800000}"/>
    <cellStyle name="Normal 3 101 2 2" xfId="35910" xr:uid="{00000000-0005-0000-0000-000027800000}"/>
    <cellStyle name="Normal 3 101 2 2 2" xfId="35911" xr:uid="{00000000-0005-0000-0000-000028800000}"/>
    <cellStyle name="Normal 3 101 2 2 2 2" xfId="35912" xr:uid="{00000000-0005-0000-0000-000029800000}"/>
    <cellStyle name="Normal 3 101 2 2 3" xfId="35913" xr:uid="{00000000-0005-0000-0000-00002A800000}"/>
    <cellStyle name="Normal 3 101 2 2 3 2" xfId="35914" xr:uid="{00000000-0005-0000-0000-00002B800000}"/>
    <cellStyle name="Normal 3 101 2 2 4" xfId="35915" xr:uid="{00000000-0005-0000-0000-00002C800000}"/>
    <cellStyle name="Normal 3 101 2 2 4 2" xfId="35916" xr:uid="{00000000-0005-0000-0000-00002D800000}"/>
    <cellStyle name="Normal 3 101 2 2 5" xfId="35917" xr:uid="{00000000-0005-0000-0000-00002E800000}"/>
    <cellStyle name="Normal 3 101 2 2 5 2" xfId="35918" xr:uid="{00000000-0005-0000-0000-00002F800000}"/>
    <cellStyle name="Normal 3 101 2 2 6" xfId="35919" xr:uid="{00000000-0005-0000-0000-000030800000}"/>
    <cellStyle name="Normal 3 101 2 3" xfId="35920" xr:uid="{00000000-0005-0000-0000-000031800000}"/>
    <cellStyle name="Normal 3 101 2 3 2" xfId="35921" xr:uid="{00000000-0005-0000-0000-000032800000}"/>
    <cellStyle name="Normal 3 101 2 4" xfId="35922" xr:uid="{00000000-0005-0000-0000-000033800000}"/>
    <cellStyle name="Normal 3 101 2 4 2" xfId="35923" xr:uid="{00000000-0005-0000-0000-000034800000}"/>
    <cellStyle name="Normal 3 101 2 5" xfId="35924" xr:uid="{00000000-0005-0000-0000-000035800000}"/>
    <cellStyle name="Normal 3 101 2 5 2" xfId="35925" xr:uid="{00000000-0005-0000-0000-000036800000}"/>
    <cellStyle name="Normal 3 101 2 6" xfId="35926" xr:uid="{00000000-0005-0000-0000-000037800000}"/>
    <cellStyle name="Normal 3 101 2 6 2" xfId="35927" xr:uid="{00000000-0005-0000-0000-000038800000}"/>
    <cellStyle name="Normal 3 101 2 7" xfId="35928" xr:uid="{00000000-0005-0000-0000-000039800000}"/>
    <cellStyle name="Normal 3 101 2 8" xfId="35929" xr:uid="{00000000-0005-0000-0000-00003A800000}"/>
    <cellStyle name="Normal 3 101 2 9" xfId="35930" xr:uid="{00000000-0005-0000-0000-00003B800000}"/>
    <cellStyle name="Normal 3 101 3" xfId="35931" xr:uid="{00000000-0005-0000-0000-00003C800000}"/>
    <cellStyle name="Normal 3 101 3 2" xfId="35932" xr:uid="{00000000-0005-0000-0000-00003D800000}"/>
    <cellStyle name="Normal 3 101 3 2 2" xfId="35933" xr:uid="{00000000-0005-0000-0000-00003E800000}"/>
    <cellStyle name="Normal 3 101 3 3" xfId="35934" xr:uid="{00000000-0005-0000-0000-00003F800000}"/>
    <cellStyle name="Normal 3 101 3 3 2" xfId="35935" xr:uid="{00000000-0005-0000-0000-000040800000}"/>
    <cellStyle name="Normal 3 101 3 4" xfId="35936" xr:uid="{00000000-0005-0000-0000-000041800000}"/>
    <cellStyle name="Normal 3 101 3 4 2" xfId="35937" xr:uid="{00000000-0005-0000-0000-000042800000}"/>
    <cellStyle name="Normal 3 101 3 5" xfId="35938" xr:uid="{00000000-0005-0000-0000-000043800000}"/>
    <cellStyle name="Normal 3 101 3 5 2" xfId="35939" xr:uid="{00000000-0005-0000-0000-000044800000}"/>
    <cellStyle name="Normal 3 101 3 6" xfId="35940" xr:uid="{00000000-0005-0000-0000-000045800000}"/>
    <cellStyle name="Normal 3 101 3 7" xfId="35941" xr:uid="{00000000-0005-0000-0000-000046800000}"/>
    <cellStyle name="Normal 3 101 4" xfId="35942" xr:uid="{00000000-0005-0000-0000-000047800000}"/>
    <cellStyle name="Normal 3 101 4 2" xfId="35943" xr:uid="{00000000-0005-0000-0000-000048800000}"/>
    <cellStyle name="Normal 3 101 5" xfId="35944" xr:uid="{00000000-0005-0000-0000-000049800000}"/>
    <cellStyle name="Normal 3 101 5 2" xfId="35945" xr:uid="{00000000-0005-0000-0000-00004A800000}"/>
    <cellStyle name="Normal 3 101 6" xfId="35946" xr:uid="{00000000-0005-0000-0000-00004B800000}"/>
    <cellStyle name="Normal 3 101 7" xfId="35947" xr:uid="{00000000-0005-0000-0000-00004C800000}"/>
    <cellStyle name="Normal 3 101 7 2" xfId="35948" xr:uid="{00000000-0005-0000-0000-00004D800000}"/>
    <cellStyle name="Normal 3 101 8" xfId="35949" xr:uid="{00000000-0005-0000-0000-00004E800000}"/>
    <cellStyle name="Normal 3 101 8 2" xfId="35950" xr:uid="{00000000-0005-0000-0000-00004F800000}"/>
    <cellStyle name="Normal 3 101 9" xfId="35951" xr:uid="{00000000-0005-0000-0000-000050800000}"/>
    <cellStyle name="Normal 3 102" xfId="4189" xr:uid="{00000000-0005-0000-0000-000051800000}"/>
    <cellStyle name="Normal 3 102 2" xfId="35952" xr:uid="{00000000-0005-0000-0000-000052800000}"/>
    <cellStyle name="Normal 3 102 2 2" xfId="35953" xr:uid="{00000000-0005-0000-0000-000053800000}"/>
    <cellStyle name="Normal 3 102 2 2 2" xfId="35954" xr:uid="{00000000-0005-0000-0000-000054800000}"/>
    <cellStyle name="Normal 3 102 2 3" xfId="35955" xr:uid="{00000000-0005-0000-0000-000055800000}"/>
    <cellStyle name="Normal 3 102 2 3 2" xfId="35956" xr:uid="{00000000-0005-0000-0000-000056800000}"/>
    <cellStyle name="Normal 3 102 2 4" xfId="35957" xr:uid="{00000000-0005-0000-0000-000057800000}"/>
    <cellStyle name="Normal 3 102 2 4 2" xfId="35958" xr:uid="{00000000-0005-0000-0000-000058800000}"/>
    <cellStyle name="Normal 3 102 2 5" xfId="35959" xr:uid="{00000000-0005-0000-0000-000059800000}"/>
    <cellStyle name="Normal 3 102 2 5 2" xfId="35960" xr:uid="{00000000-0005-0000-0000-00005A800000}"/>
    <cellStyle name="Normal 3 102 2 6" xfId="35961" xr:uid="{00000000-0005-0000-0000-00005B800000}"/>
    <cellStyle name="Normal 3 102 2 7" xfId="35962" xr:uid="{00000000-0005-0000-0000-00005C800000}"/>
    <cellStyle name="Normal 3 102 3" xfId="35963" xr:uid="{00000000-0005-0000-0000-00005D800000}"/>
    <cellStyle name="Normal 3 102 3 2" xfId="35964" xr:uid="{00000000-0005-0000-0000-00005E800000}"/>
    <cellStyle name="Normal 3 102 4" xfId="35965" xr:uid="{00000000-0005-0000-0000-00005F800000}"/>
    <cellStyle name="Normal 3 102 4 2" xfId="35966" xr:uid="{00000000-0005-0000-0000-000060800000}"/>
    <cellStyle name="Normal 3 102 5" xfId="35967" xr:uid="{00000000-0005-0000-0000-000061800000}"/>
    <cellStyle name="Normal 3 102 6" xfId="35968" xr:uid="{00000000-0005-0000-0000-000062800000}"/>
    <cellStyle name="Normal 3 102 6 2" xfId="35969" xr:uid="{00000000-0005-0000-0000-000063800000}"/>
    <cellStyle name="Normal 3 102 7" xfId="35970" xr:uid="{00000000-0005-0000-0000-000064800000}"/>
    <cellStyle name="Normal 3 102 7 2" xfId="35971" xr:uid="{00000000-0005-0000-0000-000065800000}"/>
    <cellStyle name="Normal 3 102 8" xfId="35972" xr:uid="{00000000-0005-0000-0000-000066800000}"/>
    <cellStyle name="Normal 3 102 9" xfId="35973" xr:uid="{00000000-0005-0000-0000-000067800000}"/>
    <cellStyle name="Normal 3 103" xfId="4190" xr:uid="{00000000-0005-0000-0000-000068800000}"/>
    <cellStyle name="Normal 3 103 10" xfId="35974" xr:uid="{00000000-0005-0000-0000-000069800000}"/>
    <cellStyle name="Normal 3 103 2" xfId="35975" xr:uid="{00000000-0005-0000-0000-00006A800000}"/>
    <cellStyle name="Normal 3 103 2 2" xfId="35976" xr:uid="{00000000-0005-0000-0000-00006B800000}"/>
    <cellStyle name="Normal 3 103 2 2 2" xfId="35977" xr:uid="{00000000-0005-0000-0000-00006C800000}"/>
    <cellStyle name="Normal 3 103 2 3" xfId="35978" xr:uid="{00000000-0005-0000-0000-00006D800000}"/>
    <cellStyle name="Normal 3 103 2 3 2" xfId="35979" xr:uid="{00000000-0005-0000-0000-00006E800000}"/>
    <cellStyle name="Normal 3 103 2 4" xfId="35980" xr:uid="{00000000-0005-0000-0000-00006F800000}"/>
    <cellStyle name="Normal 3 103 2 4 2" xfId="35981" xr:uid="{00000000-0005-0000-0000-000070800000}"/>
    <cellStyle name="Normal 3 103 2 5" xfId="35982" xr:uid="{00000000-0005-0000-0000-000071800000}"/>
    <cellStyle name="Normal 3 103 2 5 2" xfId="35983" xr:uid="{00000000-0005-0000-0000-000072800000}"/>
    <cellStyle name="Normal 3 103 2 6" xfId="35984" xr:uid="{00000000-0005-0000-0000-000073800000}"/>
    <cellStyle name="Normal 3 103 2 7" xfId="35985" xr:uid="{00000000-0005-0000-0000-000074800000}"/>
    <cellStyle name="Normal 3 103 2 8" xfId="35986" xr:uid="{00000000-0005-0000-0000-000075800000}"/>
    <cellStyle name="Normal 3 103 3" xfId="35987" xr:uid="{00000000-0005-0000-0000-000076800000}"/>
    <cellStyle name="Normal 3 103 3 2" xfId="35988" xr:uid="{00000000-0005-0000-0000-000077800000}"/>
    <cellStyle name="Normal 3 103 4" xfId="35989" xr:uid="{00000000-0005-0000-0000-000078800000}"/>
    <cellStyle name="Normal 3 103 4 2" xfId="35990" xr:uid="{00000000-0005-0000-0000-000079800000}"/>
    <cellStyle name="Normal 3 103 5" xfId="35991" xr:uid="{00000000-0005-0000-0000-00007A800000}"/>
    <cellStyle name="Normal 3 103 6" xfId="35992" xr:uid="{00000000-0005-0000-0000-00007B800000}"/>
    <cellStyle name="Normal 3 103 6 2" xfId="35993" xr:uid="{00000000-0005-0000-0000-00007C800000}"/>
    <cellStyle name="Normal 3 103 7" xfId="35994" xr:uid="{00000000-0005-0000-0000-00007D800000}"/>
    <cellStyle name="Normal 3 103 7 2" xfId="35995" xr:uid="{00000000-0005-0000-0000-00007E800000}"/>
    <cellStyle name="Normal 3 103 8" xfId="35996" xr:uid="{00000000-0005-0000-0000-00007F800000}"/>
    <cellStyle name="Normal 3 103 9" xfId="35997" xr:uid="{00000000-0005-0000-0000-000080800000}"/>
    <cellStyle name="Normal 3 104" xfId="4191" xr:uid="{00000000-0005-0000-0000-000081800000}"/>
    <cellStyle name="Normal 3 104 2" xfId="35998" xr:uid="{00000000-0005-0000-0000-000082800000}"/>
    <cellStyle name="Normal 3 104 2 2" xfId="35999" xr:uid="{00000000-0005-0000-0000-000083800000}"/>
    <cellStyle name="Normal 3 104 3" xfId="36000" xr:uid="{00000000-0005-0000-0000-000084800000}"/>
    <cellStyle name="Normal 3 105" xfId="4192" xr:uid="{00000000-0005-0000-0000-000085800000}"/>
    <cellStyle name="Normal 3 105 2" xfId="36001" xr:uid="{00000000-0005-0000-0000-000086800000}"/>
    <cellStyle name="Normal 3 105 3" xfId="36002" xr:uid="{00000000-0005-0000-0000-000087800000}"/>
    <cellStyle name="Normal 3 106" xfId="4193" xr:uid="{00000000-0005-0000-0000-000088800000}"/>
    <cellStyle name="Normal 3 106 2" xfId="36003" xr:uid="{00000000-0005-0000-0000-000089800000}"/>
    <cellStyle name="Normal 3 107" xfId="4194" xr:uid="{00000000-0005-0000-0000-00008A800000}"/>
    <cellStyle name="Normal 3 107 2" xfId="36004" xr:uid="{00000000-0005-0000-0000-00008B800000}"/>
    <cellStyle name="Normal 3 107 2 2" xfId="36005" xr:uid="{00000000-0005-0000-0000-00008C800000}"/>
    <cellStyle name="Normal 3 107 3" xfId="36006" xr:uid="{00000000-0005-0000-0000-00008D800000}"/>
    <cellStyle name="Normal 3 108" xfId="36007" xr:uid="{00000000-0005-0000-0000-00008E800000}"/>
    <cellStyle name="Normal 3 108 2" xfId="36008" xr:uid="{00000000-0005-0000-0000-00008F800000}"/>
    <cellStyle name="Normal 3 108 3" xfId="36009" xr:uid="{00000000-0005-0000-0000-000090800000}"/>
    <cellStyle name="Normal 3 109" xfId="36010" xr:uid="{00000000-0005-0000-0000-000091800000}"/>
    <cellStyle name="Normal 3 109 2" xfId="36011" xr:uid="{00000000-0005-0000-0000-000092800000}"/>
    <cellStyle name="Normal 3 11" xfId="4195" xr:uid="{00000000-0005-0000-0000-000093800000}"/>
    <cellStyle name="Normal 3 11 2" xfId="4196" xr:uid="{00000000-0005-0000-0000-000094800000}"/>
    <cellStyle name="Normal 3 11 2 2" xfId="4197" xr:uid="{00000000-0005-0000-0000-000095800000}"/>
    <cellStyle name="Normal 3 11 2 2 2" xfId="36012" xr:uid="{00000000-0005-0000-0000-000096800000}"/>
    <cellStyle name="Normal 3 11 2 3" xfId="36013" xr:uid="{00000000-0005-0000-0000-000097800000}"/>
    <cellStyle name="Normal 3 11 2 3 2" xfId="36014" xr:uid="{00000000-0005-0000-0000-000098800000}"/>
    <cellStyle name="Normal 3 11 2 4" xfId="36015" xr:uid="{00000000-0005-0000-0000-000099800000}"/>
    <cellStyle name="Normal 3 11 2 5" xfId="36016" xr:uid="{00000000-0005-0000-0000-00009A800000}"/>
    <cellStyle name="Normal 3 11 3" xfId="36017" xr:uid="{00000000-0005-0000-0000-00009B800000}"/>
    <cellStyle name="Normal 3 11 3 2" xfId="36018" xr:uid="{00000000-0005-0000-0000-00009C800000}"/>
    <cellStyle name="Normal 3 11 4" xfId="36019" xr:uid="{00000000-0005-0000-0000-00009D800000}"/>
    <cellStyle name="Normal 3 11 5" xfId="36020" xr:uid="{00000000-0005-0000-0000-00009E800000}"/>
    <cellStyle name="Normal 3 11_FAS 112" xfId="36021" xr:uid="{00000000-0005-0000-0000-00009F800000}"/>
    <cellStyle name="Normal 3 110" xfId="36022" xr:uid="{00000000-0005-0000-0000-0000A0800000}"/>
    <cellStyle name="Normal 3 110 2" xfId="36023" xr:uid="{00000000-0005-0000-0000-0000A1800000}"/>
    <cellStyle name="Normal 3 111" xfId="36024" xr:uid="{00000000-0005-0000-0000-0000A2800000}"/>
    <cellStyle name="Normal 3 111 2" xfId="36025" xr:uid="{00000000-0005-0000-0000-0000A3800000}"/>
    <cellStyle name="Normal 3 112" xfId="36026" xr:uid="{00000000-0005-0000-0000-0000A4800000}"/>
    <cellStyle name="Normal 3 112 2" xfId="36027" xr:uid="{00000000-0005-0000-0000-0000A5800000}"/>
    <cellStyle name="Normal 3 113" xfId="36028" xr:uid="{00000000-0005-0000-0000-0000A6800000}"/>
    <cellStyle name="Normal 3 114" xfId="36029" xr:uid="{00000000-0005-0000-0000-0000A7800000}"/>
    <cellStyle name="Normal 3 115" xfId="36030" xr:uid="{00000000-0005-0000-0000-0000A8800000}"/>
    <cellStyle name="Normal 3 116" xfId="36031" xr:uid="{00000000-0005-0000-0000-0000A9800000}"/>
    <cellStyle name="Normal 3 117" xfId="36032" xr:uid="{00000000-0005-0000-0000-0000AA800000}"/>
    <cellStyle name="Normal 3 117 2" xfId="36033" xr:uid="{00000000-0005-0000-0000-0000AB800000}"/>
    <cellStyle name="Normal 3 118" xfId="36034" xr:uid="{00000000-0005-0000-0000-0000AC800000}"/>
    <cellStyle name="Normal 3 119" xfId="36035" xr:uid="{00000000-0005-0000-0000-0000AD800000}"/>
    <cellStyle name="Normal 3 12" xfId="4198" xr:uid="{00000000-0005-0000-0000-0000AE800000}"/>
    <cellStyle name="Normal 3 12 2" xfId="4199" xr:uid="{00000000-0005-0000-0000-0000AF800000}"/>
    <cellStyle name="Normal 3 12 2 2" xfId="4200" xr:uid="{00000000-0005-0000-0000-0000B0800000}"/>
    <cellStyle name="Normal 3 12 2 2 2" xfId="36036" xr:uid="{00000000-0005-0000-0000-0000B1800000}"/>
    <cellStyle name="Normal 3 12 2 3" xfId="36037" xr:uid="{00000000-0005-0000-0000-0000B2800000}"/>
    <cellStyle name="Normal 3 12 2 3 2" xfId="36038" xr:uid="{00000000-0005-0000-0000-0000B3800000}"/>
    <cellStyle name="Normal 3 12 2 4" xfId="36039" xr:uid="{00000000-0005-0000-0000-0000B4800000}"/>
    <cellStyle name="Normal 3 12 2 5" xfId="36040" xr:uid="{00000000-0005-0000-0000-0000B5800000}"/>
    <cellStyle name="Normal 3 12 3" xfId="36041" xr:uid="{00000000-0005-0000-0000-0000B6800000}"/>
    <cellStyle name="Normal 3 12 3 2" xfId="36042" xr:uid="{00000000-0005-0000-0000-0000B7800000}"/>
    <cellStyle name="Normal 3 12 4" xfId="36043" xr:uid="{00000000-0005-0000-0000-0000B8800000}"/>
    <cellStyle name="Normal 3 12 5" xfId="36044" xr:uid="{00000000-0005-0000-0000-0000B9800000}"/>
    <cellStyle name="Normal 3 12_FAS 112" xfId="36045" xr:uid="{00000000-0005-0000-0000-0000BA800000}"/>
    <cellStyle name="Normal 3 120" xfId="36046" xr:uid="{00000000-0005-0000-0000-0000BB800000}"/>
    <cellStyle name="Normal 3 13" xfId="4201" xr:uid="{00000000-0005-0000-0000-0000BC800000}"/>
    <cellStyle name="Normal 3 13 2" xfId="4202" xr:uid="{00000000-0005-0000-0000-0000BD800000}"/>
    <cellStyle name="Normal 3 13 2 2" xfId="4203" xr:uid="{00000000-0005-0000-0000-0000BE800000}"/>
    <cellStyle name="Normal 3 13 2 2 2" xfId="36047" xr:uid="{00000000-0005-0000-0000-0000BF800000}"/>
    <cellStyle name="Normal 3 13 2 3" xfId="36048" xr:uid="{00000000-0005-0000-0000-0000C0800000}"/>
    <cellStyle name="Normal 3 13 2 3 2" xfId="36049" xr:uid="{00000000-0005-0000-0000-0000C1800000}"/>
    <cellStyle name="Normal 3 13 2 4" xfId="36050" xr:uid="{00000000-0005-0000-0000-0000C2800000}"/>
    <cellStyle name="Normal 3 13 2 5" xfId="36051" xr:uid="{00000000-0005-0000-0000-0000C3800000}"/>
    <cellStyle name="Normal 3 13 3" xfId="36052" xr:uid="{00000000-0005-0000-0000-0000C4800000}"/>
    <cellStyle name="Normal 3 13 3 2" xfId="36053" xr:uid="{00000000-0005-0000-0000-0000C5800000}"/>
    <cellStyle name="Normal 3 13 4" xfId="36054" xr:uid="{00000000-0005-0000-0000-0000C6800000}"/>
    <cellStyle name="Normal 3 13 5" xfId="36055" xr:uid="{00000000-0005-0000-0000-0000C7800000}"/>
    <cellStyle name="Normal 3 13_FAS 112" xfId="36056" xr:uid="{00000000-0005-0000-0000-0000C8800000}"/>
    <cellStyle name="Normal 3 14" xfId="4204" xr:uid="{00000000-0005-0000-0000-0000C9800000}"/>
    <cellStyle name="Normal 3 14 2" xfId="4205" xr:uid="{00000000-0005-0000-0000-0000CA800000}"/>
    <cellStyle name="Normal 3 14 2 2" xfId="4206" xr:uid="{00000000-0005-0000-0000-0000CB800000}"/>
    <cellStyle name="Normal 3 14 2 2 2" xfId="36057" xr:uid="{00000000-0005-0000-0000-0000CC800000}"/>
    <cellStyle name="Normal 3 14 2 2 2 2" xfId="36058" xr:uid="{00000000-0005-0000-0000-0000CD800000}"/>
    <cellStyle name="Normal 3 14 2 2 2 3" xfId="36059" xr:uid="{00000000-0005-0000-0000-0000CE800000}"/>
    <cellStyle name="Normal 3 14 2 2 2 4" xfId="36060" xr:uid="{00000000-0005-0000-0000-0000CF800000}"/>
    <cellStyle name="Normal 3 14 2 2 3" xfId="36061" xr:uid="{00000000-0005-0000-0000-0000D0800000}"/>
    <cellStyle name="Normal 3 14 2 2 4" xfId="36062" xr:uid="{00000000-0005-0000-0000-0000D1800000}"/>
    <cellStyle name="Normal 3 14 2 2 5" xfId="36063" xr:uid="{00000000-0005-0000-0000-0000D2800000}"/>
    <cellStyle name="Normal 3 14 2 3" xfId="36064" xr:uid="{00000000-0005-0000-0000-0000D3800000}"/>
    <cellStyle name="Normal 3 14 2 3 2" xfId="36065" xr:uid="{00000000-0005-0000-0000-0000D4800000}"/>
    <cellStyle name="Normal 3 14 2 3 3" xfId="36066" xr:uid="{00000000-0005-0000-0000-0000D5800000}"/>
    <cellStyle name="Normal 3 14 3" xfId="36067" xr:uid="{00000000-0005-0000-0000-0000D6800000}"/>
    <cellStyle name="Normal 3 14 3 2" xfId="36068" xr:uid="{00000000-0005-0000-0000-0000D7800000}"/>
    <cellStyle name="Normal 3 14 4" xfId="36069" xr:uid="{00000000-0005-0000-0000-0000D8800000}"/>
    <cellStyle name="Normal 3 14_FAS 112" xfId="36070" xr:uid="{00000000-0005-0000-0000-0000D9800000}"/>
    <cellStyle name="Normal 3 15" xfId="4207" xr:uid="{00000000-0005-0000-0000-0000DA800000}"/>
    <cellStyle name="Normal 3 15 2" xfId="4208" xr:uid="{00000000-0005-0000-0000-0000DB800000}"/>
    <cellStyle name="Normal 3 15 2 2" xfId="4209" xr:uid="{00000000-0005-0000-0000-0000DC800000}"/>
    <cellStyle name="Normal 3 15 2 2 2" xfId="36071" xr:uid="{00000000-0005-0000-0000-0000DD800000}"/>
    <cellStyle name="Normal 3 15 2 2 2 2" xfId="36072" xr:uid="{00000000-0005-0000-0000-0000DE800000}"/>
    <cellStyle name="Normal 3 15 2 2 2 3" xfId="36073" xr:uid="{00000000-0005-0000-0000-0000DF800000}"/>
    <cellStyle name="Normal 3 15 2 2 2 4" xfId="36074" xr:uid="{00000000-0005-0000-0000-0000E0800000}"/>
    <cellStyle name="Normal 3 15 2 2 3" xfId="36075" xr:uid="{00000000-0005-0000-0000-0000E1800000}"/>
    <cellStyle name="Normal 3 15 2 2 4" xfId="36076" xr:uid="{00000000-0005-0000-0000-0000E2800000}"/>
    <cellStyle name="Normal 3 15 2 2 5" xfId="36077" xr:uid="{00000000-0005-0000-0000-0000E3800000}"/>
    <cellStyle name="Normal 3 15 2 3" xfId="36078" xr:uid="{00000000-0005-0000-0000-0000E4800000}"/>
    <cellStyle name="Normal 3 15 2 3 2" xfId="36079" xr:uid="{00000000-0005-0000-0000-0000E5800000}"/>
    <cellStyle name="Normal 3 15 2 3 3" xfId="36080" xr:uid="{00000000-0005-0000-0000-0000E6800000}"/>
    <cellStyle name="Normal 3 15 3" xfId="36081" xr:uid="{00000000-0005-0000-0000-0000E7800000}"/>
    <cellStyle name="Normal 3 15 3 2" xfId="36082" xr:uid="{00000000-0005-0000-0000-0000E8800000}"/>
    <cellStyle name="Normal 3 15 4" xfId="36083" xr:uid="{00000000-0005-0000-0000-0000E9800000}"/>
    <cellStyle name="Normal 3 15_Journal 1" xfId="36084" xr:uid="{00000000-0005-0000-0000-0000EA800000}"/>
    <cellStyle name="Normal 3 16" xfId="4210" xr:uid="{00000000-0005-0000-0000-0000EB800000}"/>
    <cellStyle name="Normal 3 16 2" xfId="4211" xr:uid="{00000000-0005-0000-0000-0000EC800000}"/>
    <cellStyle name="Normal 3 16 2 2" xfId="4212" xr:uid="{00000000-0005-0000-0000-0000ED800000}"/>
    <cellStyle name="Normal 3 16 2 2 2" xfId="36085" xr:uid="{00000000-0005-0000-0000-0000EE800000}"/>
    <cellStyle name="Normal 3 16 2 2 2 2" xfId="36086" xr:uid="{00000000-0005-0000-0000-0000EF800000}"/>
    <cellStyle name="Normal 3 16 2 2 2 3" xfId="36087" xr:uid="{00000000-0005-0000-0000-0000F0800000}"/>
    <cellStyle name="Normal 3 16 2 2 2 4" xfId="36088" xr:uid="{00000000-0005-0000-0000-0000F1800000}"/>
    <cellStyle name="Normal 3 16 2 2 3" xfId="36089" xr:uid="{00000000-0005-0000-0000-0000F2800000}"/>
    <cellStyle name="Normal 3 16 2 2 4" xfId="36090" xr:uid="{00000000-0005-0000-0000-0000F3800000}"/>
    <cellStyle name="Normal 3 16 2 2 5" xfId="36091" xr:uid="{00000000-0005-0000-0000-0000F4800000}"/>
    <cellStyle name="Normal 3 16 2 3" xfId="36092" xr:uid="{00000000-0005-0000-0000-0000F5800000}"/>
    <cellStyle name="Normal 3 16 2 3 2" xfId="36093" xr:uid="{00000000-0005-0000-0000-0000F6800000}"/>
    <cellStyle name="Normal 3 16 2 3 3" xfId="36094" xr:uid="{00000000-0005-0000-0000-0000F7800000}"/>
    <cellStyle name="Normal 3 16 3" xfId="36095" xr:uid="{00000000-0005-0000-0000-0000F8800000}"/>
    <cellStyle name="Normal 3 16 3 2" xfId="36096" xr:uid="{00000000-0005-0000-0000-0000F9800000}"/>
    <cellStyle name="Normal 3 16 4" xfId="36097" xr:uid="{00000000-0005-0000-0000-0000FA800000}"/>
    <cellStyle name="Normal 3 16_Journal 1" xfId="36098" xr:uid="{00000000-0005-0000-0000-0000FB800000}"/>
    <cellStyle name="Normal 3 17" xfId="4213" xr:uid="{00000000-0005-0000-0000-0000FC800000}"/>
    <cellStyle name="Normal 3 17 2" xfId="4214" xr:uid="{00000000-0005-0000-0000-0000FD800000}"/>
    <cellStyle name="Normal 3 17 2 2" xfId="4215" xr:uid="{00000000-0005-0000-0000-0000FE800000}"/>
    <cellStyle name="Normal 3 17 2 2 2" xfId="36099" xr:uid="{00000000-0005-0000-0000-0000FF800000}"/>
    <cellStyle name="Normal 3 17 2 2 2 2" xfId="36100" xr:uid="{00000000-0005-0000-0000-000000810000}"/>
    <cellStyle name="Normal 3 17 2 2 2 3" xfId="36101" xr:uid="{00000000-0005-0000-0000-000001810000}"/>
    <cellStyle name="Normal 3 17 2 2 2 4" xfId="36102" xr:uid="{00000000-0005-0000-0000-000002810000}"/>
    <cellStyle name="Normal 3 17 2 2 3" xfId="36103" xr:uid="{00000000-0005-0000-0000-000003810000}"/>
    <cellStyle name="Normal 3 17 2 2 4" xfId="36104" xr:uid="{00000000-0005-0000-0000-000004810000}"/>
    <cellStyle name="Normal 3 17 2 2 5" xfId="36105" xr:uid="{00000000-0005-0000-0000-000005810000}"/>
    <cellStyle name="Normal 3 17 2 3" xfId="36106" xr:uid="{00000000-0005-0000-0000-000006810000}"/>
    <cellStyle name="Normal 3 17 2 3 2" xfId="36107" xr:uid="{00000000-0005-0000-0000-000007810000}"/>
    <cellStyle name="Normal 3 17 2 3 3" xfId="36108" xr:uid="{00000000-0005-0000-0000-000008810000}"/>
    <cellStyle name="Normal 3 17 3" xfId="36109" xr:uid="{00000000-0005-0000-0000-000009810000}"/>
    <cellStyle name="Normal 3 17 3 2" xfId="36110" xr:uid="{00000000-0005-0000-0000-00000A810000}"/>
    <cellStyle name="Normal 3 17 4" xfId="36111" xr:uid="{00000000-0005-0000-0000-00000B810000}"/>
    <cellStyle name="Normal 3 17_Journal 1" xfId="36112" xr:uid="{00000000-0005-0000-0000-00000C810000}"/>
    <cellStyle name="Normal 3 18" xfId="4216" xr:uid="{00000000-0005-0000-0000-00000D810000}"/>
    <cellStyle name="Normal 3 18 2" xfId="4217" xr:uid="{00000000-0005-0000-0000-00000E810000}"/>
    <cellStyle name="Normal 3 18 2 2" xfId="4218" xr:uid="{00000000-0005-0000-0000-00000F810000}"/>
    <cellStyle name="Normal 3 18 2 2 2" xfId="36113" xr:uid="{00000000-0005-0000-0000-000010810000}"/>
    <cellStyle name="Normal 3 18 2 2 2 2" xfId="36114" xr:uid="{00000000-0005-0000-0000-000011810000}"/>
    <cellStyle name="Normal 3 18 2 2 2 3" xfId="36115" xr:uid="{00000000-0005-0000-0000-000012810000}"/>
    <cellStyle name="Normal 3 18 2 2 2 4" xfId="36116" xr:uid="{00000000-0005-0000-0000-000013810000}"/>
    <cellStyle name="Normal 3 18 2 2 3" xfId="36117" xr:uid="{00000000-0005-0000-0000-000014810000}"/>
    <cellStyle name="Normal 3 18 2 2 4" xfId="36118" xr:uid="{00000000-0005-0000-0000-000015810000}"/>
    <cellStyle name="Normal 3 18 2 2 5" xfId="36119" xr:uid="{00000000-0005-0000-0000-000016810000}"/>
    <cellStyle name="Normal 3 18 2 3" xfId="36120" xr:uid="{00000000-0005-0000-0000-000017810000}"/>
    <cellStyle name="Normal 3 18 2 3 2" xfId="36121" xr:uid="{00000000-0005-0000-0000-000018810000}"/>
    <cellStyle name="Normal 3 18 2 3 3" xfId="36122" xr:uid="{00000000-0005-0000-0000-000019810000}"/>
    <cellStyle name="Normal 3 18 3" xfId="36123" xr:uid="{00000000-0005-0000-0000-00001A810000}"/>
    <cellStyle name="Normal 3 18 3 2" xfId="36124" xr:uid="{00000000-0005-0000-0000-00001B810000}"/>
    <cellStyle name="Normal 3 18 4" xfId="36125" xr:uid="{00000000-0005-0000-0000-00001C810000}"/>
    <cellStyle name="Normal 3 18_Journal 1" xfId="36126" xr:uid="{00000000-0005-0000-0000-00001D810000}"/>
    <cellStyle name="Normal 3 19" xfId="4219" xr:uid="{00000000-0005-0000-0000-00001E810000}"/>
    <cellStyle name="Normal 3 19 2" xfId="4220" xr:uid="{00000000-0005-0000-0000-00001F810000}"/>
    <cellStyle name="Normal 3 19 2 2" xfId="4221" xr:uid="{00000000-0005-0000-0000-000020810000}"/>
    <cellStyle name="Normal 3 19 2 2 2" xfId="36127" xr:uid="{00000000-0005-0000-0000-000021810000}"/>
    <cellStyle name="Normal 3 19 2 2 2 2" xfId="36128" xr:uid="{00000000-0005-0000-0000-000022810000}"/>
    <cellStyle name="Normal 3 19 2 2 2 3" xfId="36129" xr:uid="{00000000-0005-0000-0000-000023810000}"/>
    <cellStyle name="Normal 3 19 2 2 2 4" xfId="36130" xr:uid="{00000000-0005-0000-0000-000024810000}"/>
    <cellStyle name="Normal 3 19 2 2 3" xfId="36131" xr:uid="{00000000-0005-0000-0000-000025810000}"/>
    <cellStyle name="Normal 3 19 2 2 4" xfId="36132" xr:uid="{00000000-0005-0000-0000-000026810000}"/>
    <cellStyle name="Normal 3 19 2 2 5" xfId="36133" xr:uid="{00000000-0005-0000-0000-000027810000}"/>
    <cellStyle name="Normal 3 19 2 3" xfId="36134" xr:uid="{00000000-0005-0000-0000-000028810000}"/>
    <cellStyle name="Normal 3 19 2 3 2" xfId="36135" xr:uid="{00000000-0005-0000-0000-000029810000}"/>
    <cellStyle name="Normal 3 19 2 3 3" xfId="36136" xr:uid="{00000000-0005-0000-0000-00002A810000}"/>
    <cellStyle name="Normal 3 19 3" xfId="36137" xr:uid="{00000000-0005-0000-0000-00002B810000}"/>
    <cellStyle name="Normal 3 19 3 2" xfId="36138" xr:uid="{00000000-0005-0000-0000-00002C810000}"/>
    <cellStyle name="Normal 3 19 4" xfId="36139" xr:uid="{00000000-0005-0000-0000-00002D810000}"/>
    <cellStyle name="Normal 3 19_Journal 1" xfId="36140" xr:uid="{00000000-0005-0000-0000-00002E810000}"/>
    <cellStyle name="Normal 3 2" xfId="4222" xr:uid="{00000000-0005-0000-0000-00002F810000}"/>
    <cellStyle name="Normal 3 2 10" xfId="4223" xr:uid="{00000000-0005-0000-0000-000030810000}"/>
    <cellStyle name="Normal 3 2 10 2" xfId="36141" xr:uid="{00000000-0005-0000-0000-000031810000}"/>
    <cellStyle name="Normal 3 2 10 3" xfId="36142" xr:uid="{00000000-0005-0000-0000-000032810000}"/>
    <cellStyle name="Normal 3 2 11" xfId="4224" xr:uid="{00000000-0005-0000-0000-000033810000}"/>
    <cellStyle name="Normal 3 2 11 2" xfId="36143" xr:uid="{00000000-0005-0000-0000-000034810000}"/>
    <cellStyle name="Normal 3 2 12" xfId="36144" xr:uid="{00000000-0005-0000-0000-000035810000}"/>
    <cellStyle name="Normal 3 2 13" xfId="36145" xr:uid="{00000000-0005-0000-0000-000036810000}"/>
    <cellStyle name="Normal 3 2 2" xfId="4225" xr:uid="{00000000-0005-0000-0000-000037810000}"/>
    <cellStyle name="Normal 3 2 2 10" xfId="36146" xr:uid="{00000000-0005-0000-0000-000038810000}"/>
    <cellStyle name="Normal 3 2 2 2" xfId="4226" xr:uid="{00000000-0005-0000-0000-000039810000}"/>
    <cellStyle name="Normal 3 2 2 2 2" xfId="4227" xr:uid="{00000000-0005-0000-0000-00003A810000}"/>
    <cellStyle name="Normal 3 2 2 2 3" xfId="36147" xr:uid="{00000000-0005-0000-0000-00003B810000}"/>
    <cellStyle name="Normal 3 2 2 2 4" xfId="36148" xr:uid="{00000000-0005-0000-0000-00003C810000}"/>
    <cellStyle name="Normal 3 2 2 2_Environmental Clean-up Costs " xfId="36149" xr:uid="{00000000-0005-0000-0000-00003D810000}"/>
    <cellStyle name="Normal 3 2 2 3" xfId="4228" xr:uid="{00000000-0005-0000-0000-00003E810000}"/>
    <cellStyle name="Normal 3 2 2 3 2" xfId="4229" xr:uid="{00000000-0005-0000-0000-00003F810000}"/>
    <cellStyle name="Normal 3 2 2 3 2 2" xfId="36150" xr:uid="{00000000-0005-0000-0000-000040810000}"/>
    <cellStyle name="Normal 3 2 2 3 2 3" xfId="36151" xr:uid="{00000000-0005-0000-0000-000041810000}"/>
    <cellStyle name="Normal 3 2 2 3 3" xfId="4230" xr:uid="{00000000-0005-0000-0000-000042810000}"/>
    <cellStyle name="Normal 3 2 2 3 3 2" xfId="36152" xr:uid="{00000000-0005-0000-0000-000043810000}"/>
    <cellStyle name="Normal 3 2 2 3 4" xfId="4231" xr:uid="{00000000-0005-0000-0000-000044810000}"/>
    <cellStyle name="Normal 3 2 2 3 4 2" xfId="36153" xr:uid="{00000000-0005-0000-0000-000045810000}"/>
    <cellStyle name="Normal 3 2 2 3 4 3" xfId="36154" xr:uid="{00000000-0005-0000-0000-000046810000}"/>
    <cellStyle name="Normal 3 2 2 3 5" xfId="4232" xr:uid="{00000000-0005-0000-0000-000047810000}"/>
    <cellStyle name="Normal 3 2 2 3 5 2" xfId="36155" xr:uid="{00000000-0005-0000-0000-000048810000}"/>
    <cellStyle name="Normal 3 2 2 3 6" xfId="4233" xr:uid="{00000000-0005-0000-0000-000049810000}"/>
    <cellStyle name="Normal 3 2 2 3 6 2" xfId="36156" xr:uid="{00000000-0005-0000-0000-00004A810000}"/>
    <cellStyle name="Normal 3 2 2 3 7" xfId="4234" xr:uid="{00000000-0005-0000-0000-00004B810000}"/>
    <cellStyle name="Normal 3 2 2 3 7 2" xfId="36157" xr:uid="{00000000-0005-0000-0000-00004C810000}"/>
    <cellStyle name="Normal 3 2 2 3 8" xfId="36158" xr:uid="{00000000-0005-0000-0000-00004D810000}"/>
    <cellStyle name="Normal 3 2 2 3_Journal 1" xfId="36159" xr:uid="{00000000-0005-0000-0000-00004E810000}"/>
    <cellStyle name="Normal 3 2 2 4" xfId="4235" xr:uid="{00000000-0005-0000-0000-00004F810000}"/>
    <cellStyle name="Normal 3 2 2 4 2" xfId="36160" xr:uid="{00000000-0005-0000-0000-000050810000}"/>
    <cellStyle name="Normal 3 2 2 4 2 2" xfId="36161" xr:uid="{00000000-0005-0000-0000-000051810000}"/>
    <cellStyle name="Normal 3 2 2 4 3" xfId="36162" xr:uid="{00000000-0005-0000-0000-000052810000}"/>
    <cellStyle name="Normal 3 2 2 4 4" xfId="36163" xr:uid="{00000000-0005-0000-0000-000053810000}"/>
    <cellStyle name="Normal 3 2 2 5" xfId="4236" xr:uid="{00000000-0005-0000-0000-000054810000}"/>
    <cellStyle name="Normal 3 2 2 5 2" xfId="36164" xr:uid="{00000000-0005-0000-0000-000055810000}"/>
    <cellStyle name="Normal 3 2 2 6" xfId="4237" xr:uid="{00000000-0005-0000-0000-000056810000}"/>
    <cellStyle name="Normal 3 2 2 6 2" xfId="36165" xr:uid="{00000000-0005-0000-0000-000057810000}"/>
    <cellStyle name="Normal 3 2 2 6 3" xfId="36166" xr:uid="{00000000-0005-0000-0000-000058810000}"/>
    <cellStyle name="Normal 3 2 2 7" xfId="4238" xr:uid="{00000000-0005-0000-0000-000059810000}"/>
    <cellStyle name="Normal 3 2 2 7 2" xfId="36167" xr:uid="{00000000-0005-0000-0000-00005A810000}"/>
    <cellStyle name="Normal 3 2 2 8" xfId="4239" xr:uid="{00000000-0005-0000-0000-00005B810000}"/>
    <cellStyle name="Normal 3 2 2 8 2" xfId="36168" xr:uid="{00000000-0005-0000-0000-00005C810000}"/>
    <cellStyle name="Normal 3 2 2 9" xfId="4240" xr:uid="{00000000-0005-0000-0000-00005D810000}"/>
    <cellStyle name="Normal 3 2 2 9 2" xfId="36169" xr:uid="{00000000-0005-0000-0000-00005E810000}"/>
    <cellStyle name="Normal 3 2 2_Energy Trading TBBS 5-5" xfId="4241" xr:uid="{00000000-0005-0000-0000-00005F810000}"/>
    <cellStyle name="Normal 3 2 3" xfId="4242" xr:uid="{00000000-0005-0000-0000-000060810000}"/>
    <cellStyle name="Normal 3 2 3 2" xfId="4243" xr:uid="{00000000-0005-0000-0000-000061810000}"/>
    <cellStyle name="Normal 3 2 3 2 2" xfId="36170" xr:uid="{00000000-0005-0000-0000-000062810000}"/>
    <cellStyle name="Normal 3 2 3 2 2 2" xfId="36171" xr:uid="{00000000-0005-0000-0000-000063810000}"/>
    <cellStyle name="Normal 3 2 3 2 3" xfId="36172" xr:uid="{00000000-0005-0000-0000-000064810000}"/>
    <cellStyle name="Normal 3 2 3 2 4" xfId="36173" xr:uid="{00000000-0005-0000-0000-000065810000}"/>
    <cellStyle name="Normal 3 2 3 3" xfId="4244" xr:uid="{00000000-0005-0000-0000-000066810000}"/>
    <cellStyle name="Normal 3 2 3 3 2" xfId="36174" xr:uid="{00000000-0005-0000-0000-000067810000}"/>
    <cellStyle name="Normal 3 2 3 3 3" xfId="36175" xr:uid="{00000000-0005-0000-0000-000068810000}"/>
    <cellStyle name="Normal 3 2 3 4" xfId="36176" xr:uid="{00000000-0005-0000-0000-000069810000}"/>
    <cellStyle name="Normal 3 2 3 5" xfId="36177" xr:uid="{00000000-0005-0000-0000-00006A810000}"/>
    <cellStyle name="Normal 3 2 4" xfId="4245" xr:uid="{00000000-0005-0000-0000-00006B810000}"/>
    <cellStyle name="Normal 3 2 4 2" xfId="4246" xr:uid="{00000000-0005-0000-0000-00006C810000}"/>
    <cellStyle name="Normal 3 2 4 2 2" xfId="36178" xr:uid="{00000000-0005-0000-0000-00006D810000}"/>
    <cellStyle name="Normal 3 2 4 2 3" xfId="36179" xr:uid="{00000000-0005-0000-0000-00006E810000}"/>
    <cellStyle name="Normal 3 2 4 3" xfId="36180" xr:uid="{00000000-0005-0000-0000-00006F810000}"/>
    <cellStyle name="Normal 3 2 4 3 2" xfId="36181" xr:uid="{00000000-0005-0000-0000-000070810000}"/>
    <cellStyle name="Normal 3 2 4 4" xfId="36182" xr:uid="{00000000-0005-0000-0000-000071810000}"/>
    <cellStyle name="Normal 3 2 5" xfId="4247" xr:uid="{00000000-0005-0000-0000-000072810000}"/>
    <cellStyle name="Normal 3 2 5 2" xfId="36183" xr:uid="{00000000-0005-0000-0000-000073810000}"/>
    <cellStyle name="Normal 3 2 6" xfId="4248" xr:uid="{00000000-0005-0000-0000-000074810000}"/>
    <cellStyle name="Normal 3 2 6 2" xfId="4249" xr:uid="{00000000-0005-0000-0000-000075810000}"/>
    <cellStyle name="Normal 3 2 6 2 2" xfId="36184" xr:uid="{00000000-0005-0000-0000-000076810000}"/>
    <cellStyle name="Normal 3 2 6 2 3" xfId="36185" xr:uid="{00000000-0005-0000-0000-000077810000}"/>
    <cellStyle name="Normal 3 2 6 3" xfId="36186" xr:uid="{00000000-0005-0000-0000-000078810000}"/>
    <cellStyle name="Normal 3 2 6 3 2" xfId="36187" xr:uid="{00000000-0005-0000-0000-000079810000}"/>
    <cellStyle name="Normal 3 2 6 3 3" xfId="36188" xr:uid="{00000000-0005-0000-0000-00007A810000}"/>
    <cellStyle name="Normal 3 2 6 4" xfId="36189" xr:uid="{00000000-0005-0000-0000-00007B810000}"/>
    <cellStyle name="Normal 3 2 6 5" xfId="36190" xr:uid="{00000000-0005-0000-0000-00007C810000}"/>
    <cellStyle name="Normal 3 2 7" xfId="4250" xr:uid="{00000000-0005-0000-0000-00007D810000}"/>
    <cellStyle name="Normal 3 2 7 2" xfId="4251" xr:uid="{00000000-0005-0000-0000-00007E810000}"/>
    <cellStyle name="Normal 3 2 7 2 2" xfId="36191" xr:uid="{00000000-0005-0000-0000-00007F810000}"/>
    <cellStyle name="Normal 3 2 7 2 3" xfId="36192" xr:uid="{00000000-0005-0000-0000-000080810000}"/>
    <cellStyle name="Normal 3 2 7 3" xfId="36193" xr:uid="{00000000-0005-0000-0000-000081810000}"/>
    <cellStyle name="Normal 3 2 7 3 2" xfId="36194" xr:uid="{00000000-0005-0000-0000-000082810000}"/>
    <cellStyle name="Normal 3 2 7 3 3" xfId="36195" xr:uid="{00000000-0005-0000-0000-000083810000}"/>
    <cellStyle name="Normal 3 2 7 4" xfId="36196" xr:uid="{00000000-0005-0000-0000-000084810000}"/>
    <cellStyle name="Normal 3 2 7 5" xfId="36197" xr:uid="{00000000-0005-0000-0000-000085810000}"/>
    <cellStyle name="Normal 3 2 8" xfId="4252" xr:uid="{00000000-0005-0000-0000-000086810000}"/>
    <cellStyle name="Normal 3 2 8 2" xfId="36198" xr:uid="{00000000-0005-0000-0000-000087810000}"/>
    <cellStyle name="Normal 3 2 8 3" xfId="36199" xr:uid="{00000000-0005-0000-0000-000088810000}"/>
    <cellStyle name="Normal 3 2 9" xfId="4253" xr:uid="{00000000-0005-0000-0000-000089810000}"/>
    <cellStyle name="Normal 3 2 9 2" xfId="36200" xr:uid="{00000000-0005-0000-0000-00008A810000}"/>
    <cellStyle name="Normal 3 2 9 3" xfId="36201" xr:uid="{00000000-0005-0000-0000-00008B810000}"/>
    <cellStyle name="Normal 3 2_00437" xfId="4254" xr:uid="{00000000-0005-0000-0000-00008C810000}"/>
    <cellStyle name="Normal 3 20" xfId="4255" xr:uid="{00000000-0005-0000-0000-00008D810000}"/>
    <cellStyle name="Normal 3 20 2" xfId="4256" xr:uid="{00000000-0005-0000-0000-00008E810000}"/>
    <cellStyle name="Normal 3 20 2 2" xfId="4257" xr:uid="{00000000-0005-0000-0000-00008F810000}"/>
    <cellStyle name="Normal 3 20 2 2 2" xfId="36202" xr:uid="{00000000-0005-0000-0000-000090810000}"/>
    <cellStyle name="Normal 3 20 2 2 2 2" xfId="36203" xr:uid="{00000000-0005-0000-0000-000091810000}"/>
    <cellStyle name="Normal 3 20 2 2 2 3" xfId="36204" xr:uid="{00000000-0005-0000-0000-000092810000}"/>
    <cellStyle name="Normal 3 20 2 2 2 4" xfId="36205" xr:uid="{00000000-0005-0000-0000-000093810000}"/>
    <cellStyle name="Normal 3 20 2 2 3" xfId="36206" xr:uid="{00000000-0005-0000-0000-000094810000}"/>
    <cellStyle name="Normal 3 20 2 2 4" xfId="36207" xr:uid="{00000000-0005-0000-0000-000095810000}"/>
    <cellStyle name="Normal 3 20 2 2 5" xfId="36208" xr:uid="{00000000-0005-0000-0000-000096810000}"/>
    <cellStyle name="Normal 3 20 2 3" xfId="36209" xr:uid="{00000000-0005-0000-0000-000097810000}"/>
    <cellStyle name="Normal 3 20 2 3 2" xfId="36210" xr:uid="{00000000-0005-0000-0000-000098810000}"/>
    <cellStyle name="Normal 3 20 2 3 3" xfId="36211" xr:uid="{00000000-0005-0000-0000-000099810000}"/>
    <cellStyle name="Normal 3 20 3" xfId="36212" xr:uid="{00000000-0005-0000-0000-00009A810000}"/>
    <cellStyle name="Normal 3 20 3 2" xfId="36213" xr:uid="{00000000-0005-0000-0000-00009B810000}"/>
    <cellStyle name="Normal 3 20 4" xfId="36214" xr:uid="{00000000-0005-0000-0000-00009C810000}"/>
    <cellStyle name="Normal 3 20_Journal 1" xfId="36215" xr:uid="{00000000-0005-0000-0000-00009D810000}"/>
    <cellStyle name="Normal 3 21" xfId="4258" xr:uid="{00000000-0005-0000-0000-00009E810000}"/>
    <cellStyle name="Normal 3 21 2" xfId="4259" xr:uid="{00000000-0005-0000-0000-00009F810000}"/>
    <cellStyle name="Normal 3 21 2 2" xfId="4260" xr:uid="{00000000-0005-0000-0000-0000A0810000}"/>
    <cellStyle name="Normal 3 21 2 2 2" xfId="36216" xr:uid="{00000000-0005-0000-0000-0000A1810000}"/>
    <cellStyle name="Normal 3 21 2 2 2 2" xfId="36217" xr:uid="{00000000-0005-0000-0000-0000A2810000}"/>
    <cellStyle name="Normal 3 21 2 2 2 3" xfId="36218" xr:uid="{00000000-0005-0000-0000-0000A3810000}"/>
    <cellStyle name="Normal 3 21 2 2 2 4" xfId="36219" xr:uid="{00000000-0005-0000-0000-0000A4810000}"/>
    <cellStyle name="Normal 3 21 2 2 3" xfId="36220" xr:uid="{00000000-0005-0000-0000-0000A5810000}"/>
    <cellStyle name="Normal 3 21 2 2 4" xfId="36221" xr:uid="{00000000-0005-0000-0000-0000A6810000}"/>
    <cellStyle name="Normal 3 21 2 2 5" xfId="36222" xr:uid="{00000000-0005-0000-0000-0000A7810000}"/>
    <cellStyle name="Normal 3 21 2 3" xfId="36223" xr:uid="{00000000-0005-0000-0000-0000A8810000}"/>
    <cellStyle name="Normal 3 21 2 3 2" xfId="36224" xr:uid="{00000000-0005-0000-0000-0000A9810000}"/>
    <cellStyle name="Normal 3 21 2 3 3" xfId="36225" xr:uid="{00000000-0005-0000-0000-0000AA810000}"/>
    <cellStyle name="Normal 3 21 3" xfId="36226" xr:uid="{00000000-0005-0000-0000-0000AB810000}"/>
    <cellStyle name="Normal 3 21 3 2" xfId="36227" xr:uid="{00000000-0005-0000-0000-0000AC810000}"/>
    <cellStyle name="Normal 3 21 4" xfId="36228" xr:uid="{00000000-0005-0000-0000-0000AD810000}"/>
    <cellStyle name="Normal 3 21_Journal 1" xfId="36229" xr:uid="{00000000-0005-0000-0000-0000AE810000}"/>
    <cellStyle name="Normal 3 22" xfId="4261" xr:uid="{00000000-0005-0000-0000-0000AF810000}"/>
    <cellStyle name="Normal 3 22 2" xfId="4262" xr:uid="{00000000-0005-0000-0000-0000B0810000}"/>
    <cellStyle name="Normal 3 22 2 2" xfId="4263" xr:uid="{00000000-0005-0000-0000-0000B1810000}"/>
    <cellStyle name="Normal 3 22 2 2 2" xfId="36230" xr:uid="{00000000-0005-0000-0000-0000B2810000}"/>
    <cellStyle name="Normal 3 22 2 2 2 2" xfId="36231" xr:uid="{00000000-0005-0000-0000-0000B3810000}"/>
    <cellStyle name="Normal 3 22 2 2 2 3" xfId="36232" xr:uid="{00000000-0005-0000-0000-0000B4810000}"/>
    <cellStyle name="Normal 3 22 2 2 2 4" xfId="36233" xr:uid="{00000000-0005-0000-0000-0000B5810000}"/>
    <cellStyle name="Normal 3 22 2 2 3" xfId="36234" xr:uid="{00000000-0005-0000-0000-0000B6810000}"/>
    <cellStyle name="Normal 3 22 2 2 4" xfId="36235" xr:uid="{00000000-0005-0000-0000-0000B7810000}"/>
    <cellStyle name="Normal 3 22 2 2 5" xfId="36236" xr:uid="{00000000-0005-0000-0000-0000B8810000}"/>
    <cellStyle name="Normal 3 22 2 3" xfId="36237" xr:uid="{00000000-0005-0000-0000-0000B9810000}"/>
    <cellStyle name="Normal 3 22 2 3 2" xfId="36238" xr:uid="{00000000-0005-0000-0000-0000BA810000}"/>
    <cellStyle name="Normal 3 22 2 3 3" xfId="36239" xr:uid="{00000000-0005-0000-0000-0000BB810000}"/>
    <cellStyle name="Normal 3 22 3" xfId="36240" xr:uid="{00000000-0005-0000-0000-0000BC810000}"/>
    <cellStyle name="Normal 3 22 3 2" xfId="36241" xr:uid="{00000000-0005-0000-0000-0000BD810000}"/>
    <cellStyle name="Normal 3 22 4" xfId="36242" xr:uid="{00000000-0005-0000-0000-0000BE810000}"/>
    <cellStyle name="Normal 3 22_Journal 1" xfId="36243" xr:uid="{00000000-0005-0000-0000-0000BF810000}"/>
    <cellStyle name="Normal 3 23" xfId="4264" xr:uid="{00000000-0005-0000-0000-0000C0810000}"/>
    <cellStyle name="Normal 3 23 2" xfId="4265" xr:uid="{00000000-0005-0000-0000-0000C1810000}"/>
    <cellStyle name="Normal 3 23 2 2" xfId="4266" xr:uid="{00000000-0005-0000-0000-0000C2810000}"/>
    <cellStyle name="Normal 3 23 2 2 2" xfId="36244" xr:uid="{00000000-0005-0000-0000-0000C3810000}"/>
    <cellStyle name="Normal 3 23 2 2 2 2" xfId="36245" xr:uid="{00000000-0005-0000-0000-0000C4810000}"/>
    <cellStyle name="Normal 3 23 2 2 2 3" xfId="36246" xr:uid="{00000000-0005-0000-0000-0000C5810000}"/>
    <cellStyle name="Normal 3 23 2 2 2 4" xfId="36247" xr:uid="{00000000-0005-0000-0000-0000C6810000}"/>
    <cellStyle name="Normal 3 23 2 2 3" xfId="36248" xr:uid="{00000000-0005-0000-0000-0000C7810000}"/>
    <cellStyle name="Normal 3 23 2 2 4" xfId="36249" xr:uid="{00000000-0005-0000-0000-0000C8810000}"/>
    <cellStyle name="Normal 3 23 2 2 5" xfId="36250" xr:uid="{00000000-0005-0000-0000-0000C9810000}"/>
    <cellStyle name="Normal 3 23 2 3" xfId="36251" xr:uid="{00000000-0005-0000-0000-0000CA810000}"/>
    <cellStyle name="Normal 3 23 2 3 2" xfId="36252" xr:uid="{00000000-0005-0000-0000-0000CB810000}"/>
    <cellStyle name="Normal 3 23 2 3 3" xfId="36253" xr:uid="{00000000-0005-0000-0000-0000CC810000}"/>
    <cellStyle name="Normal 3 23 3" xfId="36254" xr:uid="{00000000-0005-0000-0000-0000CD810000}"/>
    <cellStyle name="Normal 3 23 3 2" xfId="36255" xr:uid="{00000000-0005-0000-0000-0000CE810000}"/>
    <cellStyle name="Normal 3 23 4" xfId="36256" xr:uid="{00000000-0005-0000-0000-0000CF810000}"/>
    <cellStyle name="Normal 3 23_Journal 1" xfId="36257" xr:uid="{00000000-0005-0000-0000-0000D0810000}"/>
    <cellStyle name="Normal 3 24" xfId="4267" xr:uid="{00000000-0005-0000-0000-0000D1810000}"/>
    <cellStyle name="Normal 3 24 2" xfId="4268" xr:uid="{00000000-0005-0000-0000-0000D2810000}"/>
    <cellStyle name="Normal 3 24 2 2" xfId="4269" xr:uid="{00000000-0005-0000-0000-0000D3810000}"/>
    <cellStyle name="Normal 3 24 2 2 2" xfId="36258" xr:uid="{00000000-0005-0000-0000-0000D4810000}"/>
    <cellStyle name="Normal 3 24 2 2 2 2" xfId="36259" xr:uid="{00000000-0005-0000-0000-0000D5810000}"/>
    <cellStyle name="Normal 3 24 2 2 2 3" xfId="36260" xr:uid="{00000000-0005-0000-0000-0000D6810000}"/>
    <cellStyle name="Normal 3 24 2 2 2 4" xfId="36261" xr:uid="{00000000-0005-0000-0000-0000D7810000}"/>
    <cellStyle name="Normal 3 24 2 2 3" xfId="36262" xr:uid="{00000000-0005-0000-0000-0000D8810000}"/>
    <cellStyle name="Normal 3 24 2 2 4" xfId="36263" xr:uid="{00000000-0005-0000-0000-0000D9810000}"/>
    <cellStyle name="Normal 3 24 2 2 5" xfId="36264" xr:uid="{00000000-0005-0000-0000-0000DA810000}"/>
    <cellStyle name="Normal 3 24 2 3" xfId="36265" xr:uid="{00000000-0005-0000-0000-0000DB810000}"/>
    <cellStyle name="Normal 3 24 2 3 2" xfId="36266" xr:uid="{00000000-0005-0000-0000-0000DC810000}"/>
    <cellStyle name="Normal 3 24 2 3 3" xfId="36267" xr:uid="{00000000-0005-0000-0000-0000DD810000}"/>
    <cellStyle name="Normal 3 24 3" xfId="36268" xr:uid="{00000000-0005-0000-0000-0000DE810000}"/>
    <cellStyle name="Normal 3 24 3 2" xfId="36269" xr:uid="{00000000-0005-0000-0000-0000DF810000}"/>
    <cellStyle name="Normal 3 24 4" xfId="36270" xr:uid="{00000000-0005-0000-0000-0000E0810000}"/>
    <cellStyle name="Normal 3 24_Journal 1" xfId="36271" xr:uid="{00000000-0005-0000-0000-0000E1810000}"/>
    <cellStyle name="Normal 3 25" xfId="4270" xr:uid="{00000000-0005-0000-0000-0000E2810000}"/>
    <cellStyle name="Normal 3 25 2" xfId="4271" xr:uid="{00000000-0005-0000-0000-0000E3810000}"/>
    <cellStyle name="Normal 3 25 2 2" xfId="4272" xr:uid="{00000000-0005-0000-0000-0000E4810000}"/>
    <cellStyle name="Normal 3 25 2 2 2" xfId="36272" xr:uid="{00000000-0005-0000-0000-0000E5810000}"/>
    <cellStyle name="Normal 3 25 2 2 2 2" xfId="36273" xr:uid="{00000000-0005-0000-0000-0000E6810000}"/>
    <cellStyle name="Normal 3 25 2 2 2 3" xfId="36274" xr:uid="{00000000-0005-0000-0000-0000E7810000}"/>
    <cellStyle name="Normal 3 25 2 2 2 4" xfId="36275" xr:uid="{00000000-0005-0000-0000-0000E8810000}"/>
    <cellStyle name="Normal 3 25 2 2 3" xfId="36276" xr:uid="{00000000-0005-0000-0000-0000E9810000}"/>
    <cellStyle name="Normal 3 25 2 2 4" xfId="36277" xr:uid="{00000000-0005-0000-0000-0000EA810000}"/>
    <cellStyle name="Normal 3 25 2 2 5" xfId="36278" xr:uid="{00000000-0005-0000-0000-0000EB810000}"/>
    <cellStyle name="Normal 3 25 2 3" xfId="36279" xr:uid="{00000000-0005-0000-0000-0000EC810000}"/>
    <cellStyle name="Normal 3 25 2 3 2" xfId="36280" xr:uid="{00000000-0005-0000-0000-0000ED810000}"/>
    <cellStyle name="Normal 3 25 2 3 3" xfId="36281" xr:uid="{00000000-0005-0000-0000-0000EE810000}"/>
    <cellStyle name="Normal 3 25 3" xfId="36282" xr:uid="{00000000-0005-0000-0000-0000EF810000}"/>
    <cellStyle name="Normal 3 25 3 2" xfId="36283" xr:uid="{00000000-0005-0000-0000-0000F0810000}"/>
    <cellStyle name="Normal 3 25 4" xfId="36284" xr:uid="{00000000-0005-0000-0000-0000F1810000}"/>
    <cellStyle name="Normal 3 25_Journal 1" xfId="36285" xr:uid="{00000000-0005-0000-0000-0000F2810000}"/>
    <cellStyle name="Normal 3 26" xfId="4273" xr:uid="{00000000-0005-0000-0000-0000F3810000}"/>
    <cellStyle name="Normal 3 26 2" xfId="4274" xr:uid="{00000000-0005-0000-0000-0000F4810000}"/>
    <cellStyle name="Normal 3 26 2 2" xfId="4275" xr:uid="{00000000-0005-0000-0000-0000F5810000}"/>
    <cellStyle name="Normal 3 26 2 2 2" xfId="36286" xr:uid="{00000000-0005-0000-0000-0000F6810000}"/>
    <cellStyle name="Normal 3 26 2 2 2 2" xfId="36287" xr:uid="{00000000-0005-0000-0000-0000F7810000}"/>
    <cellStyle name="Normal 3 26 2 2 2 3" xfId="36288" xr:uid="{00000000-0005-0000-0000-0000F8810000}"/>
    <cellStyle name="Normal 3 26 2 2 2 4" xfId="36289" xr:uid="{00000000-0005-0000-0000-0000F9810000}"/>
    <cellStyle name="Normal 3 26 2 2 3" xfId="36290" xr:uid="{00000000-0005-0000-0000-0000FA810000}"/>
    <cellStyle name="Normal 3 26 2 2 4" xfId="36291" xr:uid="{00000000-0005-0000-0000-0000FB810000}"/>
    <cellStyle name="Normal 3 26 2 2 5" xfId="36292" xr:uid="{00000000-0005-0000-0000-0000FC810000}"/>
    <cellStyle name="Normal 3 26 2 3" xfId="36293" xr:uid="{00000000-0005-0000-0000-0000FD810000}"/>
    <cellStyle name="Normal 3 26 2 3 2" xfId="36294" xr:uid="{00000000-0005-0000-0000-0000FE810000}"/>
    <cellStyle name="Normal 3 26 2 3 3" xfId="36295" xr:uid="{00000000-0005-0000-0000-0000FF810000}"/>
    <cellStyle name="Normal 3 26 3" xfId="36296" xr:uid="{00000000-0005-0000-0000-000000820000}"/>
    <cellStyle name="Normal 3 26 3 2" xfId="36297" xr:uid="{00000000-0005-0000-0000-000001820000}"/>
    <cellStyle name="Normal 3 26 4" xfId="36298" xr:uid="{00000000-0005-0000-0000-000002820000}"/>
    <cellStyle name="Normal 3 26_Journal 1" xfId="36299" xr:uid="{00000000-0005-0000-0000-000003820000}"/>
    <cellStyle name="Normal 3 27" xfId="4276" xr:uid="{00000000-0005-0000-0000-000004820000}"/>
    <cellStyle name="Normal 3 27 2" xfId="4277" xr:uid="{00000000-0005-0000-0000-000005820000}"/>
    <cellStyle name="Normal 3 27 2 2" xfId="4278" xr:uid="{00000000-0005-0000-0000-000006820000}"/>
    <cellStyle name="Normal 3 27 2 2 2" xfId="36300" xr:uid="{00000000-0005-0000-0000-000007820000}"/>
    <cellStyle name="Normal 3 27 2 2 2 2" xfId="36301" xr:uid="{00000000-0005-0000-0000-000008820000}"/>
    <cellStyle name="Normal 3 27 2 2 2 3" xfId="36302" xr:uid="{00000000-0005-0000-0000-000009820000}"/>
    <cellStyle name="Normal 3 27 2 2 2 4" xfId="36303" xr:uid="{00000000-0005-0000-0000-00000A820000}"/>
    <cellStyle name="Normal 3 27 2 2 3" xfId="36304" xr:uid="{00000000-0005-0000-0000-00000B820000}"/>
    <cellStyle name="Normal 3 27 2 2 4" xfId="36305" xr:uid="{00000000-0005-0000-0000-00000C820000}"/>
    <cellStyle name="Normal 3 27 2 2 5" xfId="36306" xr:uid="{00000000-0005-0000-0000-00000D820000}"/>
    <cellStyle name="Normal 3 27 2 3" xfId="36307" xr:uid="{00000000-0005-0000-0000-00000E820000}"/>
    <cellStyle name="Normal 3 27 2 3 2" xfId="36308" xr:uid="{00000000-0005-0000-0000-00000F820000}"/>
    <cellStyle name="Normal 3 27 2 3 3" xfId="36309" xr:uid="{00000000-0005-0000-0000-000010820000}"/>
    <cellStyle name="Normal 3 27 3" xfId="36310" xr:uid="{00000000-0005-0000-0000-000011820000}"/>
    <cellStyle name="Normal 3 27 3 2" xfId="36311" xr:uid="{00000000-0005-0000-0000-000012820000}"/>
    <cellStyle name="Normal 3 27 4" xfId="36312" xr:uid="{00000000-0005-0000-0000-000013820000}"/>
    <cellStyle name="Normal 3 27_Journal 1" xfId="36313" xr:uid="{00000000-0005-0000-0000-000014820000}"/>
    <cellStyle name="Normal 3 28" xfId="4279" xr:uid="{00000000-0005-0000-0000-000015820000}"/>
    <cellStyle name="Normal 3 28 2" xfId="4280" xr:uid="{00000000-0005-0000-0000-000016820000}"/>
    <cellStyle name="Normal 3 28 2 2" xfId="4281" xr:uid="{00000000-0005-0000-0000-000017820000}"/>
    <cellStyle name="Normal 3 28 2 2 2" xfId="36314" xr:uid="{00000000-0005-0000-0000-000018820000}"/>
    <cellStyle name="Normal 3 28 2 2 2 2" xfId="36315" xr:uid="{00000000-0005-0000-0000-000019820000}"/>
    <cellStyle name="Normal 3 28 2 2 2 3" xfId="36316" xr:uid="{00000000-0005-0000-0000-00001A820000}"/>
    <cellStyle name="Normal 3 28 2 2 2 4" xfId="36317" xr:uid="{00000000-0005-0000-0000-00001B820000}"/>
    <cellStyle name="Normal 3 28 2 2 3" xfId="36318" xr:uid="{00000000-0005-0000-0000-00001C820000}"/>
    <cellStyle name="Normal 3 28 2 2 4" xfId="36319" xr:uid="{00000000-0005-0000-0000-00001D820000}"/>
    <cellStyle name="Normal 3 28 2 2 5" xfId="36320" xr:uid="{00000000-0005-0000-0000-00001E820000}"/>
    <cellStyle name="Normal 3 28 2 3" xfId="36321" xr:uid="{00000000-0005-0000-0000-00001F820000}"/>
    <cellStyle name="Normal 3 28 2 3 2" xfId="36322" xr:uid="{00000000-0005-0000-0000-000020820000}"/>
    <cellStyle name="Normal 3 28 2 3 3" xfId="36323" xr:uid="{00000000-0005-0000-0000-000021820000}"/>
    <cellStyle name="Normal 3 28 3" xfId="36324" xr:uid="{00000000-0005-0000-0000-000022820000}"/>
    <cellStyle name="Normal 3 28 3 2" xfId="36325" xr:uid="{00000000-0005-0000-0000-000023820000}"/>
    <cellStyle name="Normal 3 28 4" xfId="36326" xr:uid="{00000000-0005-0000-0000-000024820000}"/>
    <cellStyle name="Normal 3 28_Journal 1" xfId="36327" xr:uid="{00000000-0005-0000-0000-000025820000}"/>
    <cellStyle name="Normal 3 29" xfId="4282" xr:uid="{00000000-0005-0000-0000-000026820000}"/>
    <cellStyle name="Normal 3 29 2" xfId="4283" xr:uid="{00000000-0005-0000-0000-000027820000}"/>
    <cellStyle name="Normal 3 29 2 2" xfId="4284" xr:uid="{00000000-0005-0000-0000-000028820000}"/>
    <cellStyle name="Normal 3 29 2 2 2" xfId="36328" xr:uid="{00000000-0005-0000-0000-000029820000}"/>
    <cellStyle name="Normal 3 29 2 2 2 2" xfId="36329" xr:uid="{00000000-0005-0000-0000-00002A820000}"/>
    <cellStyle name="Normal 3 29 2 2 2 3" xfId="36330" xr:uid="{00000000-0005-0000-0000-00002B820000}"/>
    <cellStyle name="Normal 3 29 2 2 2 4" xfId="36331" xr:uid="{00000000-0005-0000-0000-00002C820000}"/>
    <cellStyle name="Normal 3 29 2 2 3" xfId="36332" xr:uid="{00000000-0005-0000-0000-00002D820000}"/>
    <cellStyle name="Normal 3 29 2 2 4" xfId="36333" xr:uid="{00000000-0005-0000-0000-00002E820000}"/>
    <cellStyle name="Normal 3 29 2 2 5" xfId="36334" xr:uid="{00000000-0005-0000-0000-00002F820000}"/>
    <cellStyle name="Normal 3 29 2 3" xfId="36335" xr:uid="{00000000-0005-0000-0000-000030820000}"/>
    <cellStyle name="Normal 3 29 2 3 2" xfId="36336" xr:uid="{00000000-0005-0000-0000-000031820000}"/>
    <cellStyle name="Normal 3 29 2 3 3" xfId="36337" xr:uid="{00000000-0005-0000-0000-000032820000}"/>
    <cellStyle name="Normal 3 29 3" xfId="36338" xr:uid="{00000000-0005-0000-0000-000033820000}"/>
    <cellStyle name="Normal 3 29 3 2" xfId="36339" xr:uid="{00000000-0005-0000-0000-000034820000}"/>
    <cellStyle name="Normal 3 29 4" xfId="36340" xr:uid="{00000000-0005-0000-0000-000035820000}"/>
    <cellStyle name="Normal 3 29_Journal 1" xfId="36341" xr:uid="{00000000-0005-0000-0000-000036820000}"/>
    <cellStyle name="Normal 3 3" xfId="4285" xr:uid="{00000000-0005-0000-0000-000037820000}"/>
    <cellStyle name="Normal 3 3 10" xfId="36342" xr:uid="{00000000-0005-0000-0000-000038820000}"/>
    <cellStyle name="Normal 3 3 11" xfId="36343" xr:uid="{00000000-0005-0000-0000-000039820000}"/>
    <cellStyle name="Normal 3 3 12" xfId="36344" xr:uid="{00000000-0005-0000-0000-00003A820000}"/>
    <cellStyle name="Normal 3 3 13" xfId="36345" xr:uid="{00000000-0005-0000-0000-00003B820000}"/>
    <cellStyle name="Normal 3 3 13 2" xfId="36346" xr:uid="{00000000-0005-0000-0000-00003C820000}"/>
    <cellStyle name="Normal 3 3 13 3" xfId="36347" xr:uid="{00000000-0005-0000-0000-00003D820000}"/>
    <cellStyle name="Normal 3 3 14" xfId="36348" xr:uid="{00000000-0005-0000-0000-00003E820000}"/>
    <cellStyle name="Normal 3 3 14 2" xfId="36349" xr:uid="{00000000-0005-0000-0000-00003F820000}"/>
    <cellStyle name="Normal 3 3 15" xfId="36350" xr:uid="{00000000-0005-0000-0000-000040820000}"/>
    <cellStyle name="Normal 3 3 2" xfId="4286" xr:uid="{00000000-0005-0000-0000-000041820000}"/>
    <cellStyle name="Normal 3 3 2 2" xfId="4287" xr:uid="{00000000-0005-0000-0000-000042820000}"/>
    <cellStyle name="Normal 3 3 2 3" xfId="36351" xr:uid="{00000000-0005-0000-0000-000043820000}"/>
    <cellStyle name="Normal 3 3 3" xfId="4288" xr:uid="{00000000-0005-0000-0000-000044820000}"/>
    <cellStyle name="Normal 3 3 3 2" xfId="36352" xr:uid="{00000000-0005-0000-0000-000045820000}"/>
    <cellStyle name="Normal 3 3 3 3" xfId="36353" xr:uid="{00000000-0005-0000-0000-000046820000}"/>
    <cellStyle name="Normal 3 3 4" xfId="4289" xr:uid="{00000000-0005-0000-0000-000047820000}"/>
    <cellStyle name="Normal 3 3 4 2" xfId="36354" xr:uid="{00000000-0005-0000-0000-000048820000}"/>
    <cellStyle name="Normal 3 3 5" xfId="4290" xr:uid="{00000000-0005-0000-0000-000049820000}"/>
    <cellStyle name="Normal 3 3 5 2" xfId="36355" xr:uid="{00000000-0005-0000-0000-00004A820000}"/>
    <cellStyle name="Normal 3 3 6" xfId="4291" xr:uid="{00000000-0005-0000-0000-00004B820000}"/>
    <cellStyle name="Normal 3 3 6 2" xfId="36356" xr:uid="{00000000-0005-0000-0000-00004C820000}"/>
    <cellStyle name="Normal 3 3 6 2 2" xfId="36357" xr:uid="{00000000-0005-0000-0000-00004D820000}"/>
    <cellStyle name="Normal 3 3 6 3" xfId="36358" xr:uid="{00000000-0005-0000-0000-00004E820000}"/>
    <cellStyle name="Normal 3 3 6 4" xfId="36359" xr:uid="{00000000-0005-0000-0000-00004F820000}"/>
    <cellStyle name="Normal 3 3 7" xfId="36360" xr:uid="{00000000-0005-0000-0000-000050820000}"/>
    <cellStyle name="Normal 3 3 7 2" xfId="36361" xr:uid="{00000000-0005-0000-0000-000051820000}"/>
    <cellStyle name="Normal 3 3 8" xfId="36362" xr:uid="{00000000-0005-0000-0000-000052820000}"/>
    <cellStyle name="Normal 3 3 9" xfId="36363" xr:uid="{00000000-0005-0000-0000-000053820000}"/>
    <cellStyle name="Normal 3 3_60 Keyspan Corp TBBS 6-9" xfId="4292" xr:uid="{00000000-0005-0000-0000-000054820000}"/>
    <cellStyle name="Normal 3 30" xfId="4293" xr:uid="{00000000-0005-0000-0000-000055820000}"/>
    <cellStyle name="Normal 3 30 2" xfId="4294" xr:uid="{00000000-0005-0000-0000-000056820000}"/>
    <cellStyle name="Normal 3 30 2 2" xfId="4295" xr:uid="{00000000-0005-0000-0000-000057820000}"/>
    <cellStyle name="Normal 3 30 2 2 2" xfId="36364" xr:uid="{00000000-0005-0000-0000-000058820000}"/>
    <cellStyle name="Normal 3 30 2 2 2 2" xfId="36365" xr:uid="{00000000-0005-0000-0000-000059820000}"/>
    <cellStyle name="Normal 3 30 2 2 2 3" xfId="36366" xr:uid="{00000000-0005-0000-0000-00005A820000}"/>
    <cellStyle name="Normal 3 30 2 2 2 4" xfId="36367" xr:uid="{00000000-0005-0000-0000-00005B820000}"/>
    <cellStyle name="Normal 3 30 2 2 3" xfId="36368" xr:uid="{00000000-0005-0000-0000-00005C820000}"/>
    <cellStyle name="Normal 3 30 2 2 4" xfId="36369" xr:uid="{00000000-0005-0000-0000-00005D820000}"/>
    <cellStyle name="Normal 3 30 2 2 5" xfId="36370" xr:uid="{00000000-0005-0000-0000-00005E820000}"/>
    <cellStyle name="Normal 3 30 2 3" xfId="36371" xr:uid="{00000000-0005-0000-0000-00005F820000}"/>
    <cellStyle name="Normal 3 30 2 3 2" xfId="36372" xr:uid="{00000000-0005-0000-0000-000060820000}"/>
    <cellStyle name="Normal 3 30 2 3 3" xfId="36373" xr:uid="{00000000-0005-0000-0000-000061820000}"/>
    <cellStyle name="Normal 3 30 3" xfId="36374" xr:uid="{00000000-0005-0000-0000-000062820000}"/>
    <cellStyle name="Normal 3 30 3 2" xfId="36375" xr:uid="{00000000-0005-0000-0000-000063820000}"/>
    <cellStyle name="Normal 3 30 4" xfId="36376" xr:uid="{00000000-0005-0000-0000-000064820000}"/>
    <cellStyle name="Normal 3 30_Journal 1" xfId="36377" xr:uid="{00000000-0005-0000-0000-000065820000}"/>
    <cellStyle name="Normal 3 31" xfId="4296" xr:uid="{00000000-0005-0000-0000-000066820000}"/>
    <cellStyle name="Normal 3 31 2" xfId="4297" xr:uid="{00000000-0005-0000-0000-000067820000}"/>
    <cellStyle name="Normal 3 31 2 2" xfId="4298" xr:uid="{00000000-0005-0000-0000-000068820000}"/>
    <cellStyle name="Normal 3 31 2 2 2" xfId="36378" xr:uid="{00000000-0005-0000-0000-000069820000}"/>
    <cellStyle name="Normal 3 31 2 2 2 2" xfId="36379" xr:uid="{00000000-0005-0000-0000-00006A820000}"/>
    <cellStyle name="Normal 3 31 2 2 2 3" xfId="36380" xr:uid="{00000000-0005-0000-0000-00006B820000}"/>
    <cellStyle name="Normal 3 31 2 2 2 4" xfId="36381" xr:uid="{00000000-0005-0000-0000-00006C820000}"/>
    <cellStyle name="Normal 3 31 2 2 3" xfId="36382" xr:uid="{00000000-0005-0000-0000-00006D820000}"/>
    <cellStyle name="Normal 3 31 2 2 4" xfId="36383" xr:uid="{00000000-0005-0000-0000-00006E820000}"/>
    <cellStyle name="Normal 3 31 2 2 5" xfId="36384" xr:uid="{00000000-0005-0000-0000-00006F820000}"/>
    <cellStyle name="Normal 3 31 2 3" xfId="36385" xr:uid="{00000000-0005-0000-0000-000070820000}"/>
    <cellStyle name="Normal 3 31 2 3 2" xfId="36386" xr:uid="{00000000-0005-0000-0000-000071820000}"/>
    <cellStyle name="Normal 3 31 2 3 3" xfId="36387" xr:uid="{00000000-0005-0000-0000-000072820000}"/>
    <cellStyle name="Normal 3 31 3" xfId="36388" xr:uid="{00000000-0005-0000-0000-000073820000}"/>
    <cellStyle name="Normal 3 31 3 2" xfId="36389" xr:uid="{00000000-0005-0000-0000-000074820000}"/>
    <cellStyle name="Normal 3 31 4" xfId="36390" xr:uid="{00000000-0005-0000-0000-000075820000}"/>
    <cellStyle name="Normal 3 31_Journal 1" xfId="36391" xr:uid="{00000000-0005-0000-0000-000076820000}"/>
    <cellStyle name="Normal 3 32" xfId="4299" xr:uid="{00000000-0005-0000-0000-000077820000}"/>
    <cellStyle name="Normal 3 32 2" xfId="4300" xr:uid="{00000000-0005-0000-0000-000078820000}"/>
    <cellStyle name="Normal 3 32 2 2" xfId="4301" xr:uid="{00000000-0005-0000-0000-000079820000}"/>
    <cellStyle name="Normal 3 32 2 2 2" xfId="36392" xr:uid="{00000000-0005-0000-0000-00007A820000}"/>
    <cellStyle name="Normal 3 32 2 2 2 2" xfId="36393" xr:uid="{00000000-0005-0000-0000-00007B820000}"/>
    <cellStyle name="Normal 3 32 2 2 2 3" xfId="36394" xr:uid="{00000000-0005-0000-0000-00007C820000}"/>
    <cellStyle name="Normal 3 32 2 2 2 4" xfId="36395" xr:uid="{00000000-0005-0000-0000-00007D820000}"/>
    <cellStyle name="Normal 3 32 2 2 3" xfId="36396" xr:uid="{00000000-0005-0000-0000-00007E820000}"/>
    <cellStyle name="Normal 3 32 2 2 4" xfId="36397" xr:uid="{00000000-0005-0000-0000-00007F820000}"/>
    <cellStyle name="Normal 3 32 2 2 5" xfId="36398" xr:uid="{00000000-0005-0000-0000-000080820000}"/>
    <cellStyle name="Normal 3 32 2 3" xfId="36399" xr:uid="{00000000-0005-0000-0000-000081820000}"/>
    <cellStyle name="Normal 3 32 2 3 2" xfId="36400" xr:uid="{00000000-0005-0000-0000-000082820000}"/>
    <cellStyle name="Normal 3 32 2 3 3" xfId="36401" xr:uid="{00000000-0005-0000-0000-000083820000}"/>
    <cellStyle name="Normal 3 32 3" xfId="36402" xr:uid="{00000000-0005-0000-0000-000084820000}"/>
    <cellStyle name="Normal 3 32 3 2" xfId="36403" xr:uid="{00000000-0005-0000-0000-000085820000}"/>
    <cellStyle name="Normal 3 32 4" xfId="36404" xr:uid="{00000000-0005-0000-0000-000086820000}"/>
    <cellStyle name="Normal 3 32_Journal 1" xfId="36405" xr:uid="{00000000-0005-0000-0000-000087820000}"/>
    <cellStyle name="Normal 3 33" xfId="4302" xr:uid="{00000000-0005-0000-0000-000088820000}"/>
    <cellStyle name="Normal 3 33 2" xfId="4303" xr:uid="{00000000-0005-0000-0000-000089820000}"/>
    <cellStyle name="Normal 3 33 2 2" xfId="4304" xr:uid="{00000000-0005-0000-0000-00008A820000}"/>
    <cellStyle name="Normal 3 33 2 2 2" xfId="36406" xr:uid="{00000000-0005-0000-0000-00008B820000}"/>
    <cellStyle name="Normal 3 33 2 2 2 2" xfId="36407" xr:uid="{00000000-0005-0000-0000-00008C820000}"/>
    <cellStyle name="Normal 3 33 2 2 2 3" xfId="36408" xr:uid="{00000000-0005-0000-0000-00008D820000}"/>
    <cellStyle name="Normal 3 33 2 2 2 4" xfId="36409" xr:uid="{00000000-0005-0000-0000-00008E820000}"/>
    <cellStyle name="Normal 3 33 2 2 3" xfId="36410" xr:uid="{00000000-0005-0000-0000-00008F820000}"/>
    <cellStyle name="Normal 3 33 2 2 4" xfId="36411" xr:uid="{00000000-0005-0000-0000-000090820000}"/>
    <cellStyle name="Normal 3 33 2 2 5" xfId="36412" xr:uid="{00000000-0005-0000-0000-000091820000}"/>
    <cellStyle name="Normal 3 33 2 3" xfId="36413" xr:uid="{00000000-0005-0000-0000-000092820000}"/>
    <cellStyle name="Normal 3 33 2 3 2" xfId="36414" xr:uid="{00000000-0005-0000-0000-000093820000}"/>
    <cellStyle name="Normal 3 33 2 3 3" xfId="36415" xr:uid="{00000000-0005-0000-0000-000094820000}"/>
    <cellStyle name="Normal 3 33 3" xfId="36416" xr:uid="{00000000-0005-0000-0000-000095820000}"/>
    <cellStyle name="Normal 3 33 3 2" xfId="36417" xr:uid="{00000000-0005-0000-0000-000096820000}"/>
    <cellStyle name="Normal 3 33 4" xfId="36418" xr:uid="{00000000-0005-0000-0000-000097820000}"/>
    <cellStyle name="Normal 3 33_Journal 1" xfId="36419" xr:uid="{00000000-0005-0000-0000-000098820000}"/>
    <cellStyle name="Normal 3 34" xfId="4305" xr:uid="{00000000-0005-0000-0000-000099820000}"/>
    <cellStyle name="Normal 3 34 2" xfId="4306" xr:uid="{00000000-0005-0000-0000-00009A820000}"/>
    <cellStyle name="Normal 3 34 2 2" xfId="4307" xr:uid="{00000000-0005-0000-0000-00009B820000}"/>
    <cellStyle name="Normal 3 34 2 2 2" xfId="36420" xr:uid="{00000000-0005-0000-0000-00009C820000}"/>
    <cellStyle name="Normal 3 34 2 2 2 2" xfId="36421" xr:uid="{00000000-0005-0000-0000-00009D820000}"/>
    <cellStyle name="Normal 3 34 2 2 2 3" xfId="36422" xr:uid="{00000000-0005-0000-0000-00009E820000}"/>
    <cellStyle name="Normal 3 34 2 2 2 4" xfId="36423" xr:uid="{00000000-0005-0000-0000-00009F820000}"/>
    <cellStyle name="Normal 3 34 2 2 3" xfId="36424" xr:uid="{00000000-0005-0000-0000-0000A0820000}"/>
    <cellStyle name="Normal 3 34 2 2 4" xfId="36425" xr:uid="{00000000-0005-0000-0000-0000A1820000}"/>
    <cellStyle name="Normal 3 34 2 2 5" xfId="36426" xr:uid="{00000000-0005-0000-0000-0000A2820000}"/>
    <cellStyle name="Normal 3 34 2 3" xfId="36427" xr:uid="{00000000-0005-0000-0000-0000A3820000}"/>
    <cellStyle name="Normal 3 34 2 3 2" xfId="36428" xr:uid="{00000000-0005-0000-0000-0000A4820000}"/>
    <cellStyle name="Normal 3 34 2 3 3" xfId="36429" xr:uid="{00000000-0005-0000-0000-0000A5820000}"/>
    <cellStyle name="Normal 3 34 3" xfId="36430" xr:uid="{00000000-0005-0000-0000-0000A6820000}"/>
    <cellStyle name="Normal 3 34 3 2" xfId="36431" xr:uid="{00000000-0005-0000-0000-0000A7820000}"/>
    <cellStyle name="Normal 3 34 4" xfId="36432" xr:uid="{00000000-0005-0000-0000-0000A8820000}"/>
    <cellStyle name="Normal 3 34_Journal 1" xfId="36433" xr:uid="{00000000-0005-0000-0000-0000A9820000}"/>
    <cellStyle name="Normal 3 35" xfId="4308" xr:uid="{00000000-0005-0000-0000-0000AA820000}"/>
    <cellStyle name="Normal 3 35 2" xfId="4309" xr:uid="{00000000-0005-0000-0000-0000AB820000}"/>
    <cellStyle name="Normal 3 35 2 2" xfId="4310" xr:uid="{00000000-0005-0000-0000-0000AC820000}"/>
    <cellStyle name="Normal 3 35 2 2 2" xfId="36434" xr:uid="{00000000-0005-0000-0000-0000AD820000}"/>
    <cellStyle name="Normal 3 35 2 2 2 2" xfId="36435" xr:uid="{00000000-0005-0000-0000-0000AE820000}"/>
    <cellStyle name="Normal 3 35 2 2 2 3" xfId="36436" xr:uid="{00000000-0005-0000-0000-0000AF820000}"/>
    <cellStyle name="Normal 3 35 2 2 2 4" xfId="36437" xr:uid="{00000000-0005-0000-0000-0000B0820000}"/>
    <cellStyle name="Normal 3 35 2 2 3" xfId="36438" xr:uid="{00000000-0005-0000-0000-0000B1820000}"/>
    <cellStyle name="Normal 3 35 2 2 4" xfId="36439" xr:uid="{00000000-0005-0000-0000-0000B2820000}"/>
    <cellStyle name="Normal 3 35 2 2 5" xfId="36440" xr:uid="{00000000-0005-0000-0000-0000B3820000}"/>
    <cellStyle name="Normal 3 35 2 3" xfId="36441" xr:uid="{00000000-0005-0000-0000-0000B4820000}"/>
    <cellStyle name="Normal 3 35 2 3 2" xfId="36442" xr:uid="{00000000-0005-0000-0000-0000B5820000}"/>
    <cellStyle name="Normal 3 35 2 3 3" xfId="36443" xr:uid="{00000000-0005-0000-0000-0000B6820000}"/>
    <cellStyle name="Normal 3 35 3" xfId="36444" xr:uid="{00000000-0005-0000-0000-0000B7820000}"/>
    <cellStyle name="Normal 3 35 3 2" xfId="36445" xr:uid="{00000000-0005-0000-0000-0000B8820000}"/>
    <cellStyle name="Normal 3 35 4" xfId="36446" xr:uid="{00000000-0005-0000-0000-0000B9820000}"/>
    <cellStyle name="Normal 3 35_Journal 1" xfId="36447" xr:uid="{00000000-0005-0000-0000-0000BA820000}"/>
    <cellStyle name="Normal 3 36" xfId="4311" xr:uid="{00000000-0005-0000-0000-0000BB820000}"/>
    <cellStyle name="Normal 3 36 2" xfId="4312" xr:uid="{00000000-0005-0000-0000-0000BC820000}"/>
    <cellStyle name="Normal 3 36 2 2" xfId="4313" xr:uid="{00000000-0005-0000-0000-0000BD820000}"/>
    <cellStyle name="Normal 3 36 2 2 2" xfId="36448" xr:uid="{00000000-0005-0000-0000-0000BE820000}"/>
    <cellStyle name="Normal 3 36 2 2 2 2" xfId="36449" xr:uid="{00000000-0005-0000-0000-0000BF820000}"/>
    <cellStyle name="Normal 3 36 2 2 2 3" xfId="36450" xr:uid="{00000000-0005-0000-0000-0000C0820000}"/>
    <cellStyle name="Normal 3 36 2 2 2 4" xfId="36451" xr:uid="{00000000-0005-0000-0000-0000C1820000}"/>
    <cellStyle name="Normal 3 36 2 2 3" xfId="36452" xr:uid="{00000000-0005-0000-0000-0000C2820000}"/>
    <cellStyle name="Normal 3 36 2 2 4" xfId="36453" xr:uid="{00000000-0005-0000-0000-0000C3820000}"/>
    <cellStyle name="Normal 3 36 2 2 5" xfId="36454" xr:uid="{00000000-0005-0000-0000-0000C4820000}"/>
    <cellStyle name="Normal 3 36 2 3" xfId="36455" xr:uid="{00000000-0005-0000-0000-0000C5820000}"/>
    <cellStyle name="Normal 3 36 2 3 2" xfId="36456" xr:uid="{00000000-0005-0000-0000-0000C6820000}"/>
    <cellStyle name="Normal 3 36 2 3 3" xfId="36457" xr:uid="{00000000-0005-0000-0000-0000C7820000}"/>
    <cellStyle name="Normal 3 36 3" xfId="36458" xr:uid="{00000000-0005-0000-0000-0000C8820000}"/>
    <cellStyle name="Normal 3 36 3 2" xfId="36459" xr:uid="{00000000-0005-0000-0000-0000C9820000}"/>
    <cellStyle name="Normal 3 36 4" xfId="36460" xr:uid="{00000000-0005-0000-0000-0000CA820000}"/>
    <cellStyle name="Normal 3 36_Journal 1" xfId="36461" xr:uid="{00000000-0005-0000-0000-0000CB820000}"/>
    <cellStyle name="Normal 3 37" xfId="4314" xr:uid="{00000000-0005-0000-0000-0000CC820000}"/>
    <cellStyle name="Normal 3 37 2" xfId="4315" xr:uid="{00000000-0005-0000-0000-0000CD820000}"/>
    <cellStyle name="Normal 3 37 2 2" xfId="4316" xr:uid="{00000000-0005-0000-0000-0000CE820000}"/>
    <cellStyle name="Normal 3 37 2 2 2" xfId="36462" xr:uid="{00000000-0005-0000-0000-0000CF820000}"/>
    <cellStyle name="Normal 3 37 2 2 2 2" xfId="36463" xr:uid="{00000000-0005-0000-0000-0000D0820000}"/>
    <cellStyle name="Normal 3 37 2 2 2 3" xfId="36464" xr:uid="{00000000-0005-0000-0000-0000D1820000}"/>
    <cellStyle name="Normal 3 37 2 2 2 4" xfId="36465" xr:uid="{00000000-0005-0000-0000-0000D2820000}"/>
    <cellStyle name="Normal 3 37 2 2 3" xfId="36466" xr:uid="{00000000-0005-0000-0000-0000D3820000}"/>
    <cellStyle name="Normal 3 37 2 2 4" xfId="36467" xr:uid="{00000000-0005-0000-0000-0000D4820000}"/>
    <cellStyle name="Normal 3 37 2 2 5" xfId="36468" xr:uid="{00000000-0005-0000-0000-0000D5820000}"/>
    <cellStyle name="Normal 3 37 2 3" xfId="36469" xr:uid="{00000000-0005-0000-0000-0000D6820000}"/>
    <cellStyle name="Normal 3 37 2 3 2" xfId="36470" xr:uid="{00000000-0005-0000-0000-0000D7820000}"/>
    <cellStyle name="Normal 3 37 2 3 3" xfId="36471" xr:uid="{00000000-0005-0000-0000-0000D8820000}"/>
    <cellStyle name="Normal 3 37 3" xfId="36472" xr:uid="{00000000-0005-0000-0000-0000D9820000}"/>
    <cellStyle name="Normal 3 37 3 2" xfId="36473" xr:uid="{00000000-0005-0000-0000-0000DA820000}"/>
    <cellStyle name="Normal 3 37 4" xfId="36474" xr:uid="{00000000-0005-0000-0000-0000DB820000}"/>
    <cellStyle name="Normal 3 37_Journal 1" xfId="36475" xr:uid="{00000000-0005-0000-0000-0000DC820000}"/>
    <cellStyle name="Normal 3 38" xfId="4317" xr:uid="{00000000-0005-0000-0000-0000DD820000}"/>
    <cellStyle name="Normal 3 38 2" xfId="4318" xr:uid="{00000000-0005-0000-0000-0000DE820000}"/>
    <cellStyle name="Normal 3 38 2 2" xfId="4319" xr:uid="{00000000-0005-0000-0000-0000DF820000}"/>
    <cellStyle name="Normal 3 38 2 2 2" xfId="36476" xr:uid="{00000000-0005-0000-0000-0000E0820000}"/>
    <cellStyle name="Normal 3 38 2 2 2 2" xfId="36477" xr:uid="{00000000-0005-0000-0000-0000E1820000}"/>
    <cellStyle name="Normal 3 38 2 2 2 3" xfId="36478" xr:uid="{00000000-0005-0000-0000-0000E2820000}"/>
    <cellStyle name="Normal 3 38 2 2 2 4" xfId="36479" xr:uid="{00000000-0005-0000-0000-0000E3820000}"/>
    <cellStyle name="Normal 3 38 2 2 3" xfId="36480" xr:uid="{00000000-0005-0000-0000-0000E4820000}"/>
    <cellStyle name="Normal 3 38 2 2 4" xfId="36481" xr:uid="{00000000-0005-0000-0000-0000E5820000}"/>
    <cellStyle name="Normal 3 38 2 2 5" xfId="36482" xr:uid="{00000000-0005-0000-0000-0000E6820000}"/>
    <cellStyle name="Normal 3 38 2 3" xfId="36483" xr:uid="{00000000-0005-0000-0000-0000E7820000}"/>
    <cellStyle name="Normal 3 38 2 3 2" xfId="36484" xr:uid="{00000000-0005-0000-0000-0000E8820000}"/>
    <cellStyle name="Normal 3 38 2 3 3" xfId="36485" xr:uid="{00000000-0005-0000-0000-0000E9820000}"/>
    <cellStyle name="Normal 3 38 3" xfId="36486" xr:uid="{00000000-0005-0000-0000-0000EA820000}"/>
    <cellStyle name="Normal 3 38 3 2" xfId="36487" xr:uid="{00000000-0005-0000-0000-0000EB820000}"/>
    <cellStyle name="Normal 3 38 4" xfId="36488" xr:uid="{00000000-0005-0000-0000-0000EC820000}"/>
    <cellStyle name="Normal 3 38_Journal 1" xfId="36489" xr:uid="{00000000-0005-0000-0000-0000ED820000}"/>
    <cellStyle name="Normal 3 39" xfId="4320" xr:uid="{00000000-0005-0000-0000-0000EE820000}"/>
    <cellStyle name="Normal 3 39 2" xfId="4321" xr:uid="{00000000-0005-0000-0000-0000EF820000}"/>
    <cellStyle name="Normal 3 39 2 2" xfId="4322" xr:uid="{00000000-0005-0000-0000-0000F0820000}"/>
    <cellStyle name="Normal 3 39 2 2 2" xfId="36490" xr:uid="{00000000-0005-0000-0000-0000F1820000}"/>
    <cellStyle name="Normal 3 39 2 2 2 2" xfId="36491" xr:uid="{00000000-0005-0000-0000-0000F2820000}"/>
    <cellStyle name="Normal 3 39 2 2 2 3" xfId="36492" xr:uid="{00000000-0005-0000-0000-0000F3820000}"/>
    <cellStyle name="Normal 3 39 2 2 2 4" xfId="36493" xr:uid="{00000000-0005-0000-0000-0000F4820000}"/>
    <cellStyle name="Normal 3 39 2 2 3" xfId="36494" xr:uid="{00000000-0005-0000-0000-0000F5820000}"/>
    <cellStyle name="Normal 3 39 2 2 4" xfId="36495" xr:uid="{00000000-0005-0000-0000-0000F6820000}"/>
    <cellStyle name="Normal 3 39 2 2 5" xfId="36496" xr:uid="{00000000-0005-0000-0000-0000F7820000}"/>
    <cellStyle name="Normal 3 39 2 3" xfId="36497" xr:uid="{00000000-0005-0000-0000-0000F8820000}"/>
    <cellStyle name="Normal 3 39 2 3 2" xfId="36498" xr:uid="{00000000-0005-0000-0000-0000F9820000}"/>
    <cellStyle name="Normal 3 39 2 3 3" xfId="36499" xr:uid="{00000000-0005-0000-0000-0000FA820000}"/>
    <cellStyle name="Normal 3 39 3" xfId="36500" xr:uid="{00000000-0005-0000-0000-0000FB820000}"/>
    <cellStyle name="Normal 3 39 3 2" xfId="36501" xr:uid="{00000000-0005-0000-0000-0000FC820000}"/>
    <cellStyle name="Normal 3 39 4" xfId="36502" xr:uid="{00000000-0005-0000-0000-0000FD820000}"/>
    <cellStyle name="Normal 3 39_Journal 1" xfId="36503" xr:uid="{00000000-0005-0000-0000-0000FE820000}"/>
    <cellStyle name="Normal 3 4" xfId="4323" xr:uid="{00000000-0005-0000-0000-0000FF820000}"/>
    <cellStyle name="Normal 3 4 2" xfId="4324" xr:uid="{00000000-0005-0000-0000-000000830000}"/>
    <cellStyle name="Normal 3 4 2 2" xfId="36504" xr:uid="{00000000-0005-0000-0000-000001830000}"/>
    <cellStyle name="Normal 3 4 2 3" xfId="36505" xr:uid="{00000000-0005-0000-0000-000002830000}"/>
    <cellStyle name="Normal 3 4 3" xfId="4325" xr:uid="{00000000-0005-0000-0000-000003830000}"/>
    <cellStyle name="Normal 3 4 3 2" xfId="4326" xr:uid="{00000000-0005-0000-0000-000004830000}"/>
    <cellStyle name="Normal 3 4 3 2 2" xfId="36506" xr:uid="{00000000-0005-0000-0000-000005830000}"/>
    <cellStyle name="Normal 3 4 3 3" xfId="36507" xr:uid="{00000000-0005-0000-0000-000006830000}"/>
    <cellStyle name="Normal 3 4 4" xfId="4327" xr:uid="{00000000-0005-0000-0000-000007830000}"/>
    <cellStyle name="Normal 3 4 4 2" xfId="36508" xr:uid="{00000000-0005-0000-0000-000008830000}"/>
    <cellStyle name="Normal 3 4 4 3" xfId="36509" xr:uid="{00000000-0005-0000-0000-000009830000}"/>
    <cellStyle name="Normal 3 4 5" xfId="4328" xr:uid="{00000000-0005-0000-0000-00000A830000}"/>
    <cellStyle name="Normal 3 4 5 2" xfId="36510" xr:uid="{00000000-0005-0000-0000-00000B830000}"/>
    <cellStyle name="Normal 3 4 5 2 2" xfId="36511" xr:uid="{00000000-0005-0000-0000-00000C830000}"/>
    <cellStyle name="Normal 3 4 5 3" xfId="36512" xr:uid="{00000000-0005-0000-0000-00000D830000}"/>
    <cellStyle name="Normal 3 4 6" xfId="4329" xr:uid="{00000000-0005-0000-0000-00000E830000}"/>
    <cellStyle name="Normal 3 4 6 2" xfId="36513" xr:uid="{00000000-0005-0000-0000-00000F830000}"/>
    <cellStyle name="Normal 3 4 6 3" xfId="36514" xr:uid="{00000000-0005-0000-0000-000010830000}"/>
    <cellStyle name="Normal 3 4 7" xfId="4330" xr:uid="{00000000-0005-0000-0000-000011830000}"/>
    <cellStyle name="Normal 3 4 7 2" xfId="36515" xr:uid="{00000000-0005-0000-0000-000012830000}"/>
    <cellStyle name="Normal 3 4 7 3" xfId="36516" xr:uid="{00000000-0005-0000-0000-000013830000}"/>
    <cellStyle name="Normal 3 4 8" xfId="36517" xr:uid="{00000000-0005-0000-0000-000014830000}"/>
    <cellStyle name="Normal 3 4 9" xfId="36518" xr:uid="{00000000-0005-0000-0000-000015830000}"/>
    <cellStyle name="Normal 3 4_Journal 1" xfId="36519" xr:uid="{00000000-0005-0000-0000-000016830000}"/>
    <cellStyle name="Normal 3 40" xfId="4331" xr:uid="{00000000-0005-0000-0000-000017830000}"/>
    <cellStyle name="Normal 3 40 2" xfId="4332" xr:uid="{00000000-0005-0000-0000-000018830000}"/>
    <cellStyle name="Normal 3 40 2 2" xfId="4333" xr:uid="{00000000-0005-0000-0000-000019830000}"/>
    <cellStyle name="Normal 3 40 2 2 2" xfId="36520" xr:uid="{00000000-0005-0000-0000-00001A830000}"/>
    <cellStyle name="Normal 3 40 2 2 2 2" xfId="36521" xr:uid="{00000000-0005-0000-0000-00001B830000}"/>
    <cellStyle name="Normal 3 40 2 2 2 3" xfId="36522" xr:uid="{00000000-0005-0000-0000-00001C830000}"/>
    <cellStyle name="Normal 3 40 2 2 2 4" xfId="36523" xr:uid="{00000000-0005-0000-0000-00001D830000}"/>
    <cellStyle name="Normal 3 40 2 2 3" xfId="36524" xr:uid="{00000000-0005-0000-0000-00001E830000}"/>
    <cellStyle name="Normal 3 40 2 2 4" xfId="36525" xr:uid="{00000000-0005-0000-0000-00001F830000}"/>
    <cellStyle name="Normal 3 40 2 2 5" xfId="36526" xr:uid="{00000000-0005-0000-0000-000020830000}"/>
    <cellStyle name="Normal 3 40 2 3" xfId="36527" xr:uid="{00000000-0005-0000-0000-000021830000}"/>
    <cellStyle name="Normal 3 40 2 3 2" xfId="36528" xr:uid="{00000000-0005-0000-0000-000022830000}"/>
    <cellStyle name="Normal 3 40 2 3 3" xfId="36529" xr:uid="{00000000-0005-0000-0000-000023830000}"/>
    <cellStyle name="Normal 3 40 3" xfId="36530" xr:uid="{00000000-0005-0000-0000-000024830000}"/>
    <cellStyle name="Normal 3 40 3 2" xfId="36531" xr:uid="{00000000-0005-0000-0000-000025830000}"/>
    <cellStyle name="Normal 3 40 4" xfId="36532" xr:uid="{00000000-0005-0000-0000-000026830000}"/>
    <cellStyle name="Normal 3 40_Journal 1" xfId="36533" xr:uid="{00000000-0005-0000-0000-000027830000}"/>
    <cellStyle name="Normal 3 41" xfId="4334" xr:uid="{00000000-0005-0000-0000-000028830000}"/>
    <cellStyle name="Normal 3 41 2" xfId="4335" xr:uid="{00000000-0005-0000-0000-000029830000}"/>
    <cellStyle name="Normal 3 41 2 2" xfId="4336" xr:uid="{00000000-0005-0000-0000-00002A830000}"/>
    <cellStyle name="Normal 3 41 2 2 2" xfId="36534" xr:uid="{00000000-0005-0000-0000-00002B830000}"/>
    <cellStyle name="Normal 3 41 2 2 2 2" xfId="36535" xr:uid="{00000000-0005-0000-0000-00002C830000}"/>
    <cellStyle name="Normal 3 41 2 2 2 3" xfId="36536" xr:uid="{00000000-0005-0000-0000-00002D830000}"/>
    <cellStyle name="Normal 3 41 2 2 2 4" xfId="36537" xr:uid="{00000000-0005-0000-0000-00002E830000}"/>
    <cellStyle name="Normal 3 41 2 2 3" xfId="36538" xr:uid="{00000000-0005-0000-0000-00002F830000}"/>
    <cellStyle name="Normal 3 41 2 2 4" xfId="36539" xr:uid="{00000000-0005-0000-0000-000030830000}"/>
    <cellStyle name="Normal 3 41 2 2 5" xfId="36540" xr:uid="{00000000-0005-0000-0000-000031830000}"/>
    <cellStyle name="Normal 3 41 2 3" xfId="36541" xr:uid="{00000000-0005-0000-0000-000032830000}"/>
    <cellStyle name="Normal 3 41 2 3 2" xfId="36542" xr:uid="{00000000-0005-0000-0000-000033830000}"/>
    <cellStyle name="Normal 3 41 2 3 3" xfId="36543" xr:uid="{00000000-0005-0000-0000-000034830000}"/>
    <cellStyle name="Normal 3 41 3" xfId="36544" xr:uid="{00000000-0005-0000-0000-000035830000}"/>
    <cellStyle name="Normal 3 41 3 2" xfId="36545" xr:uid="{00000000-0005-0000-0000-000036830000}"/>
    <cellStyle name="Normal 3 41 4" xfId="36546" xr:uid="{00000000-0005-0000-0000-000037830000}"/>
    <cellStyle name="Normal 3 41_Journal 1" xfId="36547" xr:uid="{00000000-0005-0000-0000-000038830000}"/>
    <cellStyle name="Normal 3 42" xfId="4337" xr:uid="{00000000-0005-0000-0000-000039830000}"/>
    <cellStyle name="Normal 3 42 2" xfId="4338" xr:uid="{00000000-0005-0000-0000-00003A830000}"/>
    <cellStyle name="Normal 3 42 2 2" xfId="4339" xr:uid="{00000000-0005-0000-0000-00003B830000}"/>
    <cellStyle name="Normal 3 42 2 2 2" xfId="36548" xr:uid="{00000000-0005-0000-0000-00003C830000}"/>
    <cellStyle name="Normal 3 42 2 2 2 2" xfId="36549" xr:uid="{00000000-0005-0000-0000-00003D830000}"/>
    <cellStyle name="Normal 3 42 2 2 2 3" xfId="36550" xr:uid="{00000000-0005-0000-0000-00003E830000}"/>
    <cellStyle name="Normal 3 42 2 2 2 4" xfId="36551" xr:uid="{00000000-0005-0000-0000-00003F830000}"/>
    <cellStyle name="Normal 3 42 2 2 3" xfId="36552" xr:uid="{00000000-0005-0000-0000-000040830000}"/>
    <cellStyle name="Normal 3 42 2 2 4" xfId="36553" xr:uid="{00000000-0005-0000-0000-000041830000}"/>
    <cellStyle name="Normal 3 42 2 2 5" xfId="36554" xr:uid="{00000000-0005-0000-0000-000042830000}"/>
    <cellStyle name="Normal 3 42 2 3" xfId="36555" xr:uid="{00000000-0005-0000-0000-000043830000}"/>
    <cellStyle name="Normal 3 42 2 3 2" xfId="36556" xr:uid="{00000000-0005-0000-0000-000044830000}"/>
    <cellStyle name="Normal 3 42 2 3 3" xfId="36557" xr:uid="{00000000-0005-0000-0000-000045830000}"/>
    <cellStyle name="Normal 3 42 3" xfId="36558" xr:uid="{00000000-0005-0000-0000-000046830000}"/>
    <cellStyle name="Normal 3 42 3 2" xfId="36559" xr:uid="{00000000-0005-0000-0000-000047830000}"/>
    <cellStyle name="Normal 3 42 4" xfId="36560" xr:uid="{00000000-0005-0000-0000-000048830000}"/>
    <cellStyle name="Normal 3 42_Journal 1" xfId="36561" xr:uid="{00000000-0005-0000-0000-000049830000}"/>
    <cellStyle name="Normal 3 43" xfId="4340" xr:uid="{00000000-0005-0000-0000-00004A830000}"/>
    <cellStyle name="Normal 3 43 2" xfId="4341" xr:uid="{00000000-0005-0000-0000-00004B830000}"/>
    <cellStyle name="Normal 3 43 2 2" xfId="4342" xr:uid="{00000000-0005-0000-0000-00004C830000}"/>
    <cellStyle name="Normal 3 43 2 2 2" xfId="36562" xr:uid="{00000000-0005-0000-0000-00004D830000}"/>
    <cellStyle name="Normal 3 43 2 2 2 2" xfId="36563" xr:uid="{00000000-0005-0000-0000-00004E830000}"/>
    <cellStyle name="Normal 3 43 2 2 2 3" xfId="36564" xr:uid="{00000000-0005-0000-0000-00004F830000}"/>
    <cellStyle name="Normal 3 43 2 2 2 4" xfId="36565" xr:uid="{00000000-0005-0000-0000-000050830000}"/>
    <cellStyle name="Normal 3 43 2 2 3" xfId="36566" xr:uid="{00000000-0005-0000-0000-000051830000}"/>
    <cellStyle name="Normal 3 43 2 2 4" xfId="36567" xr:uid="{00000000-0005-0000-0000-000052830000}"/>
    <cellStyle name="Normal 3 43 2 2 5" xfId="36568" xr:uid="{00000000-0005-0000-0000-000053830000}"/>
    <cellStyle name="Normal 3 43 2 3" xfId="36569" xr:uid="{00000000-0005-0000-0000-000054830000}"/>
    <cellStyle name="Normal 3 43 2 3 2" xfId="36570" xr:uid="{00000000-0005-0000-0000-000055830000}"/>
    <cellStyle name="Normal 3 43 2 3 3" xfId="36571" xr:uid="{00000000-0005-0000-0000-000056830000}"/>
    <cellStyle name="Normal 3 43 3" xfId="36572" xr:uid="{00000000-0005-0000-0000-000057830000}"/>
    <cellStyle name="Normal 3 43 3 2" xfId="36573" xr:uid="{00000000-0005-0000-0000-000058830000}"/>
    <cellStyle name="Normal 3 43 4" xfId="36574" xr:uid="{00000000-0005-0000-0000-000059830000}"/>
    <cellStyle name="Normal 3 43_Journal 1" xfId="36575" xr:uid="{00000000-0005-0000-0000-00005A830000}"/>
    <cellStyle name="Normal 3 44" xfId="4343" xr:uid="{00000000-0005-0000-0000-00005B830000}"/>
    <cellStyle name="Normal 3 44 2" xfId="4344" xr:uid="{00000000-0005-0000-0000-00005C830000}"/>
    <cellStyle name="Normal 3 44 2 2" xfId="4345" xr:uid="{00000000-0005-0000-0000-00005D830000}"/>
    <cellStyle name="Normal 3 44 2 2 2" xfId="36576" xr:uid="{00000000-0005-0000-0000-00005E830000}"/>
    <cellStyle name="Normal 3 44 2 2 2 2" xfId="36577" xr:uid="{00000000-0005-0000-0000-00005F830000}"/>
    <cellStyle name="Normal 3 44 2 2 2 3" xfId="36578" xr:uid="{00000000-0005-0000-0000-000060830000}"/>
    <cellStyle name="Normal 3 44 2 2 2 4" xfId="36579" xr:uid="{00000000-0005-0000-0000-000061830000}"/>
    <cellStyle name="Normal 3 44 2 2 3" xfId="36580" xr:uid="{00000000-0005-0000-0000-000062830000}"/>
    <cellStyle name="Normal 3 44 2 2 4" xfId="36581" xr:uid="{00000000-0005-0000-0000-000063830000}"/>
    <cellStyle name="Normal 3 44 2 2 5" xfId="36582" xr:uid="{00000000-0005-0000-0000-000064830000}"/>
    <cellStyle name="Normal 3 44 2 3" xfId="36583" xr:uid="{00000000-0005-0000-0000-000065830000}"/>
    <cellStyle name="Normal 3 44 2 3 2" xfId="36584" xr:uid="{00000000-0005-0000-0000-000066830000}"/>
    <cellStyle name="Normal 3 44 2 3 3" xfId="36585" xr:uid="{00000000-0005-0000-0000-000067830000}"/>
    <cellStyle name="Normal 3 44 3" xfId="36586" xr:uid="{00000000-0005-0000-0000-000068830000}"/>
    <cellStyle name="Normal 3 44 3 2" xfId="36587" xr:uid="{00000000-0005-0000-0000-000069830000}"/>
    <cellStyle name="Normal 3 44 4" xfId="36588" xr:uid="{00000000-0005-0000-0000-00006A830000}"/>
    <cellStyle name="Normal 3 44_Journal 1" xfId="36589" xr:uid="{00000000-0005-0000-0000-00006B830000}"/>
    <cellStyle name="Normal 3 45" xfId="4346" xr:uid="{00000000-0005-0000-0000-00006C830000}"/>
    <cellStyle name="Normal 3 45 2" xfId="4347" xr:uid="{00000000-0005-0000-0000-00006D830000}"/>
    <cellStyle name="Normal 3 45 2 2" xfId="4348" xr:uid="{00000000-0005-0000-0000-00006E830000}"/>
    <cellStyle name="Normal 3 45 2 2 2" xfId="36590" xr:uid="{00000000-0005-0000-0000-00006F830000}"/>
    <cellStyle name="Normal 3 45 2 2 2 2" xfId="36591" xr:uid="{00000000-0005-0000-0000-000070830000}"/>
    <cellStyle name="Normal 3 45 2 2 2 3" xfId="36592" xr:uid="{00000000-0005-0000-0000-000071830000}"/>
    <cellStyle name="Normal 3 45 2 2 2 4" xfId="36593" xr:uid="{00000000-0005-0000-0000-000072830000}"/>
    <cellStyle name="Normal 3 45 2 2 3" xfId="36594" xr:uid="{00000000-0005-0000-0000-000073830000}"/>
    <cellStyle name="Normal 3 45 2 2 4" xfId="36595" xr:uid="{00000000-0005-0000-0000-000074830000}"/>
    <cellStyle name="Normal 3 45 2 2 5" xfId="36596" xr:uid="{00000000-0005-0000-0000-000075830000}"/>
    <cellStyle name="Normal 3 45 2 3" xfId="36597" xr:uid="{00000000-0005-0000-0000-000076830000}"/>
    <cellStyle name="Normal 3 45 2 3 2" xfId="36598" xr:uid="{00000000-0005-0000-0000-000077830000}"/>
    <cellStyle name="Normal 3 45 2 3 3" xfId="36599" xr:uid="{00000000-0005-0000-0000-000078830000}"/>
    <cellStyle name="Normal 3 45 3" xfId="36600" xr:uid="{00000000-0005-0000-0000-000079830000}"/>
    <cellStyle name="Normal 3 45 3 2" xfId="36601" xr:uid="{00000000-0005-0000-0000-00007A830000}"/>
    <cellStyle name="Normal 3 45 4" xfId="36602" xr:uid="{00000000-0005-0000-0000-00007B830000}"/>
    <cellStyle name="Normal 3 45_Journal 1" xfId="36603" xr:uid="{00000000-0005-0000-0000-00007C830000}"/>
    <cellStyle name="Normal 3 46" xfId="4349" xr:uid="{00000000-0005-0000-0000-00007D830000}"/>
    <cellStyle name="Normal 3 46 2" xfId="4350" xr:uid="{00000000-0005-0000-0000-00007E830000}"/>
    <cellStyle name="Normal 3 46 2 2" xfId="4351" xr:uid="{00000000-0005-0000-0000-00007F830000}"/>
    <cellStyle name="Normal 3 46 2 2 2" xfId="36604" xr:uid="{00000000-0005-0000-0000-000080830000}"/>
    <cellStyle name="Normal 3 46 2 2 2 2" xfId="36605" xr:uid="{00000000-0005-0000-0000-000081830000}"/>
    <cellStyle name="Normal 3 46 2 2 2 3" xfId="36606" xr:uid="{00000000-0005-0000-0000-000082830000}"/>
    <cellStyle name="Normal 3 46 2 2 2 4" xfId="36607" xr:uid="{00000000-0005-0000-0000-000083830000}"/>
    <cellStyle name="Normal 3 46 2 2 3" xfId="36608" xr:uid="{00000000-0005-0000-0000-000084830000}"/>
    <cellStyle name="Normal 3 46 2 2 4" xfId="36609" xr:uid="{00000000-0005-0000-0000-000085830000}"/>
    <cellStyle name="Normal 3 46 2 2 5" xfId="36610" xr:uid="{00000000-0005-0000-0000-000086830000}"/>
    <cellStyle name="Normal 3 46 2 3" xfId="36611" xr:uid="{00000000-0005-0000-0000-000087830000}"/>
    <cellStyle name="Normal 3 46 2 3 2" xfId="36612" xr:uid="{00000000-0005-0000-0000-000088830000}"/>
    <cellStyle name="Normal 3 46 2 3 3" xfId="36613" xr:uid="{00000000-0005-0000-0000-000089830000}"/>
    <cellStyle name="Normal 3 46 3" xfId="36614" xr:uid="{00000000-0005-0000-0000-00008A830000}"/>
    <cellStyle name="Normal 3 46 3 2" xfId="36615" xr:uid="{00000000-0005-0000-0000-00008B830000}"/>
    <cellStyle name="Normal 3 46 4" xfId="36616" xr:uid="{00000000-0005-0000-0000-00008C830000}"/>
    <cellStyle name="Normal 3 46_Journal 1" xfId="36617" xr:uid="{00000000-0005-0000-0000-00008D830000}"/>
    <cellStyle name="Normal 3 47" xfId="4352" xr:uid="{00000000-0005-0000-0000-00008E830000}"/>
    <cellStyle name="Normal 3 47 2" xfId="4353" xr:uid="{00000000-0005-0000-0000-00008F830000}"/>
    <cellStyle name="Normal 3 47 2 2" xfId="4354" xr:uid="{00000000-0005-0000-0000-000090830000}"/>
    <cellStyle name="Normal 3 47 2 2 2" xfId="36618" xr:uid="{00000000-0005-0000-0000-000091830000}"/>
    <cellStyle name="Normal 3 47 2 2 2 2" xfId="36619" xr:uid="{00000000-0005-0000-0000-000092830000}"/>
    <cellStyle name="Normal 3 47 2 2 2 3" xfId="36620" xr:uid="{00000000-0005-0000-0000-000093830000}"/>
    <cellStyle name="Normal 3 47 2 2 2 4" xfId="36621" xr:uid="{00000000-0005-0000-0000-000094830000}"/>
    <cellStyle name="Normal 3 47 2 2 3" xfId="36622" xr:uid="{00000000-0005-0000-0000-000095830000}"/>
    <cellStyle name="Normal 3 47 2 2 4" xfId="36623" xr:uid="{00000000-0005-0000-0000-000096830000}"/>
    <cellStyle name="Normal 3 47 2 2 5" xfId="36624" xr:uid="{00000000-0005-0000-0000-000097830000}"/>
    <cellStyle name="Normal 3 47 2 3" xfId="36625" xr:uid="{00000000-0005-0000-0000-000098830000}"/>
    <cellStyle name="Normal 3 47 2 3 2" xfId="36626" xr:uid="{00000000-0005-0000-0000-000099830000}"/>
    <cellStyle name="Normal 3 47 2 3 3" xfId="36627" xr:uid="{00000000-0005-0000-0000-00009A830000}"/>
    <cellStyle name="Normal 3 47 3" xfId="36628" xr:uid="{00000000-0005-0000-0000-00009B830000}"/>
    <cellStyle name="Normal 3 47 3 2" xfId="36629" xr:uid="{00000000-0005-0000-0000-00009C830000}"/>
    <cellStyle name="Normal 3 47 4" xfId="36630" xr:uid="{00000000-0005-0000-0000-00009D830000}"/>
    <cellStyle name="Normal 3 47_Journal 1" xfId="36631" xr:uid="{00000000-0005-0000-0000-00009E830000}"/>
    <cellStyle name="Normal 3 48" xfId="4355" xr:uid="{00000000-0005-0000-0000-00009F830000}"/>
    <cellStyle name="Normal 3 48 2" xfId="4356" xr:uid="{00000000-0005-0000-0000-0000A0830000}"/>
    <cellStyle name="Normal 3 48 2 2" xfId="4357" xr:uid="{00000000-0005-0000-0000-0000A1830000}"/>
    <cellStyle name="Normal 3 48 2 2 2" xfId="36632" xr:uid="{00000000-0005-0000-0000-0000A2830000}"/>
    <cellStyle name="Normal 3 48 2 2 2 2" xfId="36633" xr:uid="{00000000-0005-0000-0000-0000A3830000}"/>
    <cellStyle name="Normal 3 48 2 2 2 3" xfId="36634" xr:uid="{00000000-0005-0000-0000-0000A4830000}"/>
    <cellStyle name="Normal 3 48 2 2 2 4" xfId="36635" xr:uid="{00000000-0005-0000-0000-0000A5830000}"/>
    <cellStyle name="Normal 3 48 2 2 3" xfId="36636" xr:uid="{00000000-0005-0000-0000-0000A6830000}"/>
    <cellStyle name="Normal 3 48 2 2 4" xfId="36637" xr:uid="{00000000-0005-0000-0000-0000A7830000}"/>
    <cellStyle name="Normal 3 48 2 2 5" xfId="36638" xr:uid="{00000000-0005-0000-0000-0000A8830000}"/>
    <cellStyle name="Normal 3 48 2 3" xfId="36639" xr:uid="{00000000-0005-0000-0000-0000A9830000}"/>
    <cellStyle name="Normal 3 48 2 3 2" xfId="36640" xr:uid="{00000000-0005-0000-0000-0000AA830000}"/>
    <cellStyle name="Normal 3 48 2 3 3" xfId="36641" xr:uid="{00000000-0005-0000-0000-0000AB830000}"/>
    <cellStyle name="Normal 3 48 3" xfId="36642" xr:uid="{00000000-0005-0000-0000-0000AC830000}"/>
    <cellStyle name="Normal 3 48 3 2" xfId="36643" xr:uid="{00000000-0005-0000-0000-0000AD830000}"/>
    <cellStyle name="Normal 3 48 4" xfId="36644" xr:uid="{00000000-0005-0000-0000-0000AE830000}"/>
    <cellStyle name="Normal 3 48_Journal 1" xfId="36645" xr:uid="{00000000-0005-0000-0000-0000AF830000}"/>
    <cellStyle name="Normal 3 49" xfId="4358" xr:uid="{00000000-0005-0000-0000-0000B0830000}"/>
    <cellStyle name="Normal 3 49 2" xfId="4359" xr:uid="{00000000-0005-0000-0000-0000B1830000}"/>
    <cellStyle name="Normal 3 49 2 2" xfId="4360" xr:uid="{00000000-0005-0000-0000-0000B2830000}"/>
    <cellStyle name="Normal 3 49 2 2 2" xfId="36646" xr:uid="{00000000-0005-0000-0000-0000B3830000}"/>
    <cellStyle name="Normal 3 49 2 2 2 2" xfId="36647" xr:uid="{00000000-0005-0000-0000-0000B4830000}"/>
    <cellStyle name="Normal 3 49 2 2 2 3" xfId="36648" xr:uid="{00000000-0005-0000-0000-0000B5830000}"/>
    <cellStyle name="Normal 3 49 2 2 2 4" xfId="36649" xr:uid="{00000000-0005-0000-0000-0000B6830000}"/>
    <cellStyle name="Normal 3 49 2 2 3" xfId="36650" xr:uid="{00000000-0005-0000-0000-0000B7830000}"/>
    <cellStyle name="Normal 3 49 2 2 4" xfId="36651" xr:uid="{00000000-0005-0000-0000-0000B8830000}"/>
    <cellStyle name="Normal 3 49 2 2 5" xfId="36652" xr:uid="{00000000-0005-0000-0000-0000B9830000}"/>
    <cellStyle name="Normal 3 49 2 3" xfId="36653" xr:uid="{00000000-0005-0000-0000-0000BA830000}"/>
    <cellStyle name="Normal 3 49 2 3 2" xfId="36654" xr:uid="{00000000-0005-0000-0000-0000BB830000}"/>
    <cellStyle name="Normal 3 49 2 3 3" xfId="36655" xr:uid="{00000000-0005-0000-0000-0000BC830000}"/>
    <cellStyle name="Normal 3 49 3" xfId="36656" xr:uid="{00000000-0005-0000-0000-0000BD830000}"/>
    <cellStyle name="Normal 3 49 3 2" xfId="36657" xr:uid="{00000000-0005-0000-0000-0000BE830000}"/>
    <cellStyle name="Normal 3 49 4" xfId="36658" xr:uid="{00000000-0005-0000-0000-0000BF830000}"/>
    <cellStyle name="Normal 3 49_Journal 1" xfId="36659" xr:uid="{00000000-0005-0000-0000-0000C0830000}"/>
    <cellStyle name="Normal 3 5" xfId="4361" xr:uid="{00000000-0005-0000-0000-0000C1830000}"/>
    <cellStyle name="Normal 3 5 10" xfId="36660" xr:uid="{00000000-0005-0000-0000-0000C2830000}"/>
    <cellStyle name="Normal 3 5 10 2" xfId="36661" xr:uid="{00000000-0005-0000-0000-0000C3830000}"/>
    <cellStyle name="Normal 3 5 11" xfId="36662" xr:uid="{00000000-0005-0000-0000-0000C4830000}"/>
    <cellStyle name="Normal 3 5 2" xfId="4362" xr:uid="{00000000-0005-0000-0000-0000C5830000}"/>
    <cellStyle name="Normal 3 5 2 2" xfId="4363" xr:uid="{00000000-0005-0000-0000-0000C6830000}"/>
    <cellStyle name="Normal 3 5 2 2 2" xfId="36663" xr:uid="{00000000-0005-0000-0000-0000C7830000}"/>
    <cellStyle name="Normal 3 5 2 2 3" xfId="36664" xr:uid="{00000000-0005-0000-0000-0000C8830000}"/>
    <cellStyle name="Normal 3 5 2 3" xfId="36665" xr:uid="{00000000-0005-0000-0000-0000C9830000}"/>
    <cellStyle name="Normal 3 5 2 4" xfId="36666" xr:uid="{00000000-0005-0000-0000-0000CA830000}"/>
    <cellStyle name="Normal 3 5 3" xfId="4364" xr:uid="{00000000-0005-0000-0000-0000CB830000}"/>
    <cellStyle name="Normal 3 5 3 2" xfId="36667" xr:uid="{00000000-0005-0000-0000-0000CC830000}"/>
    <cellStyle name="Normal 3 5 4" xfId="4365" xr:uid="{00000000-0005-0000-0000-0000CD830000}"/>
    <cellStyle name="Normal 3 5 4 2" xfId="36668" xr:uid="{00000000-0005-0000-0000-0000CE830000}"/>
    <cellStyle name="Normal 3 5 5" xfId="4366" xr:uid="{00000000-0005-0000-0000-0000CF830000}"/>
    <cellStyle name="Normal 3 5 5 2" xfId="36669" xr:uid="{00000000-0005-0000-0000-0000D0830000}"/>
    <cellStyle name="Normal 3 5 6" xfId="4367" xr:uid="{00000000-0005-0000-0000-0000D1830000}"/>
    <cellStyle name="Normal 3 5 6 2" xfId="36670" xr:uid="{00000000-0005-0000-0000-0000D2830000}"/>
    <cellStyle name="Normal 3 5 7" xfId="4368" xr:uid="{00000000-0005-0000-0000-0000D3830000}"/>
    <cellStyle name="Normal 3 5 7 2" xfId="36671" xr:uid="{00000000-0005-0000-0000-0000D4830000}"/>
    <cellStyle name="Normal 3 5 8" xfId="4369" xr:uid="{00000000-0005-0000-0000-0000D5830000}"/>
    <cellStyle name="Normal 3 5 8 2" xfId="36672" xr:uid="{00000000-0005-0000-0000-0000D6830000}"/>
    <cellStyle name="Normal 3 5 9" xfId="4370" xr:uid="{00000000-0005-0000-0000-0000D7830000}"/>
    <cellStyle name="Normal 3 5 9 2" xfId="36673" xr:uid="{00000000-0005-0000-0000-0000D8830000}"/>
    <cellStyle name="Normal 3 5_Environmental Clean-up Costs " xfId="36674" xr:uid="{00000000-0005-0000-0000-0000D9830000}"/>
    <cellStyle name="Normal 3 50" xfId="4371" xr:uid="{00000000-0005-0000-0000-0000DA830000}"/>
    <cellStyle name="Normal 3 50 2" xfId="4372" xr:uid="{00000000-0005-0000-0000-0000DB830000}"/>
    <cellStyle name="Normal 3 50 2 2" xfId="4373" xr:uid="{00000000-0005-0000-0000-0000DC830000}"/>
    <cellStyle name="Normal 3 50 2 2 2" xfId="36675" xr:uid="{00000000-0005-0000-0000-0000DD830000}"/>
    <cellStyle name="Normal 3 50 2 2 2 2" xfId="36676" xr:uid="{00000000-0005-0000-0000-0000DE830000}"/>
    <cellStyle name="Normal 3 50 2 2 2 3" xfId="36677" xr:uid="{00000000-0005-0000-0000-0000DF830000}"/>
    <cellStyle name="Normal 3 50 2 2 2 4" xfId="36678" xr:uid="{00000000-0005-0000-0000-0000E0830000}"/>
    <cellStyle name="Normal 3 50 2 2 3" xfId="36679" xr:uid="{00000000-0005-0000-0000-0000E1830000}"/>
    <cellStyle name="Normal 3 50 2 2 4" xfId="36680" xr:uid="{00000000-0005-0000-0000-0000E2830000}"/>
    <cellStyle name="Normal 3 50 2 2 5" xfId="36681" xr:uid="{00000000-0005-0000-0000-0000E3830000}"/>
    <cellStyle name="Normal 3 50 2 3" xfId="36682" xr:uid="{00000000-0005-0000-0000-0000E4830000}"/>
    <cellStyle name="Normal 3 50 2 3 2" xfId="36683" xr:uid="{00000000-0005-0000-0000-0000E5830000}"/>
    <cellStyle name="Normal 3 50 2 3 3" xfId="36684" xr:uid="{00000000-0005-0000-0000-0000E6830000}"/>
    <cellStyle name="Normal 3 50 3" xfId="36685" xr:uid="{00000000-0005-0000-0000-0000E7830000}"/>
    <cellStyle name="Normal 3 50 3 2" xfId="36686" xr:uid="{00000000-0005-0000-0000-0000E8830000}"/>
    <cellStyle name="Normal 3 50 4" xfId="36687" xr:uid="{00000000-0005-0000-0000-0000E9830000}"/>
    <cellStyle name="Normal 3 50_Journal 1" xfId="36688" xr:uid="{00000000-0005-0000-0000-0000EA830000}"/>
    <cellStyle name="Normal 3 51" xfId="4374" xr:uid="{00000000-0005-0000-0000-0000EB830000}"/>
    <cellStyle name="Normal 3 51 2" xfId="4375" xr:uid="{00000000-0005-0000-0000-0000EC830000}"/>
    <cellStyle name="Normal 3 51 2 2" xfId="4376" xr:uid="{00000000-0005-0000-0000-0000ED830000}"/>
    <cellStyle name="Normal 3 51 2 2 2" xfId="36689" xr:uid="{00000000-0005-0000-0000-0000EE830000}"/>
    <cellStyle name="Normal 3 51 2 2 2 2" xfId="36690" xr:uid="{00000000-0005-0000-0000-0000EF830000}"/>
    <cellStyle name="Normal 3 51 2 2 2 3" xfId="36691" xr:uid="{00000000-0005-0000-0000-0000F0830000}"/>
    <cellStyle name="Normal 3 51 2 2 2 4" xfId="36692" xr:uid="{00000000-0005-0000-0000-0000F1830000}"/>
    <cellStyle name="Normal 3 51 2 2 3" xfId="36693" xr:uid="{00000000-0005-0000-0000-0000F2830000}"/>
    <cellStyle name="Normal 3 51 2 2 4" xfId="36694" xr:uid="{00000000-0005-0000-0000-0000F3830000}"/>
    <cellStyle name="Normal 3 51 2 2 5" xfId="36695" xr:uid="{00000000-0005-0000-0000-0000F4830000}"/>
    <cellStyle name="Normal 3 51 2 3" xfId="36696" xr:uid="{00000000-0005-0000-0000-0000F5830000}"/>
    <cellStyle name="Normal 3 51 2 3 2" xfId="36697" xr:uid="{00000000-0005-0000-0000-0000F6830000}"/>
    <cellStyle name="Normal 3 51 2 3 3" xfId="36698" xr:uid="{00000000-0005-0000-0000-0000F7830000}"/>
    <cellStyle name="Normal 3 51 3" xfId="36699" xr:uid="{00000000-0005-0000-0000-0000F8830000}"/>
    <cellStyle name="Normal 3 51 3 2" xfId="36700" xr:uid="{00000000-0005-0000-0000-0000F9830000}"/>
    <cellStyle name="Normal 3 51 4" xfId="36701" xr:uid="{00000000-0005-0000-0000-0000FA830000}"/>
    <cellStyle name="Normal 3 51_Journal 1" xfId="36702" xr:uid="{00000000-0005-0000-0000-0000FB830000}"/>
    <cellStyle name="Normal 3 52" xfId="4377" xr:uid="{00000000-0005-0000-0000-0000FC830000}"/>
    <cellStyle name="Normal 3 52 2" xfId="4378" xr:uid="{00000000-0005-0000-0000-0000FD830000}"/>
    <cellStyle name="Normal 3 52 2 2" xfId="4379" xr:uid="{00000000-0005-0000-0000-0000FE830000}"/>
    <cellStyle name="Normal 3 52 2 2 2" xfId="36703" xr:uid="{00000000-0005-0000-0000-0000FF830000}"/>
    <cellStyle name="Normal 3 52 2 2 2 2" xfId="36704" xr:uid="{00000000-0005-0000-0000-000000840000}"/>
    <cellStyle name="Normal 3 52 2 2 2 3" xfId="36705" xr:uid="{00000000-0005-0000-0000-000001840000}"/>
    <cellStyle name="Normal 3 52 2 2 2 4" xfId="36706" xr:uid="{00000000-0005-0000-0000-000002840000}"/>
    <cellStyle name="Normal 3 52 2 2 3" xfId="36707" xr:uid="{00000000-0005-0000-0000-000003840000}"/>
    <cellStyle name="Normal 3 52 2 2 4" xfId="36708" xr:uid="{00000000-0005-0000-0000-000004840000}"/>
    <cellStyle name="Normal 3 52 2 2 5" xfId="36709" xr:uid="{00000000-0005-0000-0000-000005840000}"/>
    <cellStyle name="Normal 3 52 2 3" xfId="36710" xr:uid="{00000000-0005-0000-0000-000006840000}"/>
    <cellStyle name="Normal 3 52 2 3 2" xfId="36711" xr:uid="{00000000-0005-0000-0000-000007840000}"/>
    <cellStyle name="Normal 3 52 2 3 3" xfId="36712" xr:uid="{00000000-0005-0000-0000-000008840000}"/>
    <cellStyle name="Normal 3 52 3" xfId="36713" xr:uid="{00000000-0005-0000-0000-000009840000}"/>
    <cellStyle name="Normal 3 52 3 2" xfId="36714" xr:uid="{00000000-0005-0000-0000-00000A840000}"/>
    <cellStyle name="Normal 3 52 4" xfId="36715" xr:uid="{00000000-0005-0000-0000-00000B840000}"/>
    <cellStyle name="Normal 3 52_Journal 1" xfId="36716" xr:uid="{00000000-0005-0000-0000-00000C840000}"/>
    <cellStyle name="Normal 3 53" xfId="4380" xr:uid="{00000000-0005-0000-0000-00000D840000}"/>
    <cellStyle name="Normal 3 53 2" xfId="4381" xr:uid="{00000000-0005-0000-0000-00000E840000}"/>
    <cellStyle name="Normal 3 53 2 2" xfId="4382" xr:uid="{00000000-0005-0000-0000-00000F840000}"/>
    <cellStyle name="Normal 3 53 2 2 2" xfId="36717" xr:uid="{00000000-0005-0000-0000-000010840000}"/>
    <cellStyle name="Normal 3 53 2 2 2 2" xfId="36718" xr:uid="{00000000-0005-0000-0000-000011840000}"/>
    <cellStyle name="Normal 3 53 2 2 2 3" xfId="36719" xr:uid="{00000000-0005-0000-0000-000012840000}"/>
    <cellStyle name="Normal 3 53 2 2 2 4" xfId="36720" xr:uid="{00000000-0005-0000-0000-000013840000}"/>
    <cellStyle name="Normal 3 53 2 2 3" xfId="36721" xr:uid="{00000000-0005-0000-0000-000014840000}"/>
    <cellStyle name="Normal 3 53 2 2 4" xfId="36722" xr:uid="{00000000-0005-0000-0000-000015840000}"/>
    <cellStyle name="Normal 3 53 2 2 5" xfId="36723" xr:uid="{00000000-0005-0000-0000-000016840000}"/>
    <cellStyle name="Normal 3 53 2 3" xfId="36724" xr:uid="{00000000-0005-0000-0000-000017840000}"/>
    <cellStyle name="Normal 3 53 2 3 2" xfId="36725" xr:uid="{00000000-0005-0000-0000-000018840000}"/>
    <cellStyle name="Normal 3 53 2 3 3" xfId="36726" xr:uid="{00000000-0005-0000-0000-000019840000}"/>
    <cellStyle name="Normal 3 53 3" xfId="36727" xr:uid="{00000000-0005-0000-0000-00001A840000}"/>
    <cellStyle name="Normal 3 53 3 2" xfId="36728" xr:uid="{00000000-0005-0000-0000-00001B840000}"/>
    <cellStyle name="Normal 3 53 4" xfId="36729" xr:uid="{00000000-0005-0000-0000-00001C840000}"/>
    <cellStyle name="Normal 3 53_Journal 1" xfId="36730" xr:uid="{00000000-0005-0000-0000-00001D840000}"/>
    <cellStyle name="Normal 3 54" xfId="4383" xr:uid="{00000000-0005-0000-0000-00001E840000}"/>
    <cellStyle name="Normal 3 54 2" xfId="4384" xr:uid="{00000000-0005-0000-0000-00001F840000}"/>
    <cellStyle name="Normal 3 54 2 2" xfId="4385" xr:uid="{00000000-0005-0000-0000-000020840000}"/>
    <cellStyle name="Normal 3 54 2 2 2" xfId="36731" xr:uid="{00000000-0005-0000-0000-000021840000}"/>
    <cellStyle name="Normal 3 54 2 2 2 2" xfId="36732" xr:uid="{00000000-0005-0000-0000-000022840000}"/>
    <cellStyle name="Normal 3 54 2 2 2 3" xfId="36733" xr:uid="{00000000-0005-0000-0000-000023840000}"/>
    <cellStyle name="Normal 3 54 2 2 2 4" xfId="36734" xr:uid="{00000000-0005-0000-0000-000024840000}"/>
    <cellStyle name="Normal 3 54 2 2 3" xfId="36735" xr:uid="{00000000-0005-0000-0000-000025840000}"/>
    <cellStyle name="Normal 3 54 2 2 4" xfId="36736" xr:uid="{00000000-0005-0000-0000-000026840000}"/>
    <cellStyle name="Normal 3 54 2 2 5" xfId="36737" xr:uid="{00000000-0005-0000-0000-000027840000}"/>
    <cellStyle name="Normal 3 54 2 3" xfId="36738" xr:uid="{00000000-0005-0000-0000-000028840000}"/>
    <cellStyle name="Normal 3 54 2 3 2" xfId="36739" xr:uid="{00000000-0005-0000-0000-000029840000}"/>
    <cellStyle name="Normal 3 54 2 3 3" xfId="36740" xr:uid="{00000000-0005-0000-0000-00002A840000}"/>
    <cellStyle name="Normal 3 54 3" xfId="36741" xr:uid="{00000000-0005-0000-0000-00002B840000}"/>
    <cellStyle name="Normal 3 54 3 2" xfId="36742" xr:uid="{00000000-0005-0000-0000-00002C840000}"/>
    <cellStyle name="Normal 3 54 4" xfId="36743" xr:uid="{00000000-0005-0000-0000-00002D840000}"/>
    <cellStyle name="Normal 3 54_Journal 1" xfId="36744" xr:uid="{00000000-0005-0000-0000-00002E840000}"/>
    <cellStyle name="Normal 3 55" xfId="4386" xr:uid="{00000000-0005-0000-0000-00002F840000}"/>
    <cellStyle name="Normal 3 55 2" xfId="4387" xr:uid="{00000000-0005-0000-0000-000030840000}"/>
    <cellStyle name="Normal 3 55 2 2" xfId="4388" xr:uid="{00000000-0005-0000-0000-000031840000}"/>
    <cellStyle name="Normal 3 55 2 2 2" xfId="36745" xr:uid="{00000000-0005-0000-0000-000032840000}"/>
    <cellStyle name="Normal 3 55 2 2 2 2" xfId="36746" xr:uid="{00000000-0005-0000-0000-000033840000}"/>
    <cellStyle name="Normal 3 55 2 2 2 3" xfId="36747" xr:uid="{00000000-0005-0000-0000-000034840000}"/>
    <cellStyle name="Normal 3 55 2 2 2 4" xfId="36748" xr:uid="{00000000-0005-0000-0000-000035840000}"/>
    <cellStyle name="Normal 3 55 2 2 3" xfId="36749" xr:uid="{00000000-0005-0000-0000-000036840000}"/>
    <cellStyle name="Normal 3 55 2 2 4" xfId="36750" xr:uid="{00000000-0005-0000-0000-000037840000}"/>
    <cellStyle name="Normal 3 55 2 2 5" xfId="36751" xr:uid="{00000000-0005-0000-0000-000038840000}"/>
    <cellStyle name="Normal 3 55 2 3" xfId="36752" xr:uid="{00000000-0005-0000-0000-000039840000}"/>
    <cellStyle name="Normal 3 55 2 3 2" xfId="36753" xr:uid="{00000000-0005-0000-0000-00003A840000}"/>
    <cellStyle name="Normal 3 55 2 3 3" xfId="36754" xr:uid="{00000000-0005-0000-0000-00003B840000}"/>
    <cellStyle name="Normal 3 55 3" xfId="36755" xr:uid="{00000000-0005-0000-0000-00003C840000}"/>
    <cellStyle name="Normal 3 55 3 2" xfId="36756" xr:uid="{00000000-0005-0000-0000-00003D840000}"/>
    <cellStyle name="Normal 3 55 4" xfId="36757" xr:uid="{00000000-0005-0000-0000-00003E840000}"/>
    <cellStyle name="Normal 3 55_Journal 1" xfId="36758" xr:uid="{00000000-0005-0000-0000-00003F840000}"/>
    <cellStyle name="Normal 3 56" xfId="4389" xr:uid="{00000000-0005-0000-0000-000040840000}"/>
    <cellStyle name="Normal 3 56 2" xfId="4390" xr:uid="{00000000-0005-0000-0000-000041840000}"/>
    <cellStyle name="Normal 3 56 2 2" xfId="4391" xr:uid="{00000000-0005-0000-0000-000042840000}"/>
    <cellStyle name="Normal 3 56 2 2 2" xfId="36759" xr:uid="{00000000-0005-0000-0000-000043840000}"/>
    <cellStyle name="Normal 3 56 2 2 2 2" xfId="36760" xr:uid="{00000000-0005-0000-0000-000044840000}"/>
    <cellStyle name="Normal 3 56 2 2 2 3" xfId="36761" xr:uid="{00000000-0005-0000-0000-000045840000}"/>
    <cellStyle name="Normal 3 56 2 2 2 4" xfId="36762" xr:uid="{00000000-0005-0000-0000-000046840000}"/>
    <cellStyle name="Normal 3 56 2 2 3" xfId="36763" xr:uid="{00000000-0005-0000-0000-000047840000}"/>
    <cellStyle name="Normal 3 56 2 2 4" xfId="36764" xr:uid="{00000000-0005-0000-0000-000048840000}"/>
    <cellStyle name="Normal 3 56 2 2 5" xfId="36765" xr:uid="{00000000-0005-0000-0000-000049840000}"/>
    <cellStyle name="Normal 3 56 2 3" xfId="36766" xr:uid="{00000000-0005-0000-0000-00004A840000}"/>
    <cellStyle name="Normal 3 56 2 3 2" xfId="36767" xr:uid="{00000000-0005-0000-0000-00004B840000}"/>
    <cellStyle name="Normal 3 56 2 3 3" xfId="36768" xr:uid="{00000000-0005-0000-0000-00004C840000}"/>
    <cellStyle name="Normal 3 56 3" xfId="36769" xr:uid="{00000000-0005-0000-0000-00004D840000}"/>
    <cellStyle name="Normal 3 56 3 2" xfId="36770" xr:uid="{00000000-0005-0000-0000-00004E840000}"/>
    <cellStyle name="Normal 3 56 4" xfId="36771" xr:uid="{00000000-0005-0000-0000-00004F840000}"/>
    <cellStyle name="Normal 3 56_Journal 1" xfId="36772" xr:uid="{00000000-0005-0000-0000-000050840000}"/>
    <cellStyle name="Normal 3 57" xfId="4392" xr:uid="{00000000-0005-0000-0000-000051840000}"/>
    <cellStyle name="Normal 3 57 2" xfId="4393" xr:uid="{00000000-0005-0000-0000-000052840000}"/>
    <cellStyle name="Normal 3 57 2 2" xfId="4394" xr:uid="{00000000-0005-0000-0000-000053840000}"/>
    <cellStyle name="Normal 3 57 2 2 2" xfId="36773" xr:uid="{00000000-0005-0000-0000-000054840000}"/>
    <cellStyle name="Normal 3 57 2 2 2 2" xfId="36774" xr:uid="{00000000-0005-0000-0000-000055840000}"/>
    <cellStyle name="Normal 3 57 2 2 2 3" xfId="36775" xr:uid="{00000000-0005-0000-0000-000056840000}"/>
    <cellStyle name="Normal 3 57 2 2 2 4" xfId="36776" xr:uid="{00000000-0005-0000-0000-000057840000}"/>
    <cellStyle name="Normal 3 57 2 2 3" xfId="36777" xr:uid="{00000000-0005-0000-0000-000058840000}"/>
    <cellStyle name="Normal 3 57 2 2 4" xfId="36778" xr:uid="{00000000-0005-0000-0000-000059840000}"/>
    <cellStyle name="Normal 3 57 2 2 5" xfId="36779" xr:uid="{00000000-0005-0000-0000-00005A840000}"/>
    <cellStyle name="Normal 3 57 2 3" xfId="36780" xr:uid="{00000000-0005-0000-0000-00005B840000}"/>
    <cellStyle name="Normal 3 57 2 3 2" xfId="36781" xr:uid="{00000000-0005-0000-0000-00005C840000}"/>
    <cellStyle name="Normal 3 57 2 3 3" xfId="36782" xr:uid="{00000000-0005-0000-0000-00005D840000}"/>
    <cellStyle name="Normal 3 57 3" xfId="36783" xr:uid="{00000000-0005-0000-0000-00005E840000}"/>
    <cellStyle name="Normal 3 57 3 2" xfId="36784" xr:uid="{00000000-0005-0000-0000-00005F840000}"/>
    <cellStyle name="Normal 3 57 4" xfId="36785" xr:uid="{00000000-0005-0000-0000-000060840000}"/>
    <cellStyle name="Normal 3 57_Journal 1" xfId="36786" xr:uid="{00000000-0005-0000-0000-000061840000}"/>
    <cellStyle name="Normal 3 58" xfId="4395" xr:uid="{00000000-0005-0000-0000-000062840000}"/>
    <cellStyle name="Normal 3 58 2" xfId="4396" xr:uid="{00000000-0005-0000-0000-000063840000}"/>
    <cellStyle name="Normal 3 58 2 2" xfId="4397" xr:uid="{00000000-0005-0000-0000-000064840000}"/>
    <cellStyle name="Normal 3 58 2 2 2" xfId="36787" xr:uid="{00000000-0005-0000-0000-000065840000}"/>
    <cellStyle name="Normal 3 58 2 2 2 2" xfId="36788" xr:uid="{00000000-0005-0000-0000-000066840000}"/>
    <cellStyle name="Normal 3 58 2 2 2 3" xfId="36789" xr:uid="{00000000-0005-0000-0000-000067840000}"/>
    <cellStyle name="Normal 3 58 2 2 2 4" xfId="36790" xr:uid="{00000000-0005-0000-0000-000068840000}"/>
    <cellStyle name="Normal 3 58 2 2 3" xfId="36791" xr:uid="{00000000-0005-0000-0000-000069840000}"/>
    <cellStyle name="Normal 3 58 2 2 4" xfId="36792" xr:uid="{00000000-0005-0000-0000-00006A840000}"/>
    <cellStyle name="Normal 3 58 2 2 5" xfId="36793" xr:uid="{00000000-0005-0000-0000-00006B840000}"/>
    <cellStyle name="Normal 3 58 2 3" xfId="36794" xr:uid="{00000000-0005-0000-0000-00006C840000}"/>
    <cellStyle name="Normal 3 58 2 3 2" xfId="36795" xr:uid="{00000000-0005-0000-0000-00006D840000}"/>
    <cellStyle name="Normal 3 58 2 3 3" xfId="36796" xr:uid="{00000000-0005-0000-0000-00006E840000}"/>
    <cellStyle name="Normal 3 58 3" xfId="36797" xr:uid="{00000000-0005-0000-0000-00006F840000}"/>
    <cellStyle name="Normal 3 58 3 2" xfId="36798" xr:uid="{00000000-0005-0000-0000-000070840000}"/>
    <cellStyle name="Normal 3 58 4" xfId="36799" xr:uid="{00000000-0005-0000-0000-000071840000}"/>
    <cellStyle name="Normal 3 58_Journal 1" xfId="36800" xr:uid="{00000000-0005-0000-0000-000072840000}"/>
    <cellStyle name="Normal 3 59" xfId="4398" xr:uid="{00000000-0005-0000-0000-000073840000}"/>
    <cellStyle name="Normal 3 59 2" xfId="4399" xr:uid="{00000000-0005-0000-0000-000074840000}"/>
    <cellStyle name="Normal 3 59 2 2" xfId="4400" xr:uid="{00000000-0005-0000-0000-000075840000}"/>
    <cellStyle name="Normal 3 59 2 2 2" xfId="36801" xr:uid="{00000000-0005-0000-0000-000076840000}"/>
    <cellStyle name="Normal 3 59 2 2 2 2" xfId="36802" xr:uid="{00000000-0005-0000-0000-000077840000}"/>
    <cellStyle name="Normal 3 59 2 2 2 3" xfId="36803" xr:uid="{00000000-0005-0000-0000-000078840000}"/>
    <cellStyle name="Normal 3 59 2 2 2 4" xfId="36804" xr:uid="{00000000-0005-0000-0000-000079840000}"/>
    <cellStyle name="Normal 3 59 2 2 3" xfId="36805" xr:uid="{00000000-0005-0000-0000-00007A840000}"/>
    <cellStyle name="Normal 3 59 2 2 4" xfId="36806" xr:uid="{00000000-0005-0000-0000-00007B840000}"/>
    <cellStyle name="Normal 3 59 2 2 5" xfId="36807" xr:uid="{00000000-0005-0000-0000-00007C840000}"/>
    <cellStyle name="Normal 3 59 2 3" xfId="36808" xr:uid="{00000000-0005-0000-0000-00007D840000}"/>
    <cellStyle name="Normal 3 59 2 3 2" xfId="36809" xr:uid="{00000000-0005-0000-0000-00007E840000}"/>
    <cellStyle name="Normal 3 59 2 3 3" xfId="36810" xr:uid="{00000000-0005-0000-0000-00007F840000}"/>
    <cellStyle name="Normal 3 59 3" xfId="36811" xr:uid="{00000000-0005-0000-0000-000080840000}"/>
    <cellStyle name="Normal 3 59 3 2" xfId="36812" xr:uid="{00000000-0005-0000-0000-000081840000}"/>
    <cellStyle name="Normal 3 59 4" xfId="36813" xr:uid="{00000000-0005-0000-0000-000082840000}"/>
    <cellStyle name="Normal 3 59_Journal 1" xfId="36814" xr:uid="{00000000-0005-0000-0000-000083840000}"/>
    <cellStyle name="Normal 3 6" xfId="4401" xr:uid="{00000000-0005-0000-0000-000084840000}"/>
    <cellStyle name="Normal 3 6 2" xfId="4402" xr:uid="{00000000-0005-0000-0000-000085840000}"/>
    <cellStyle name="Normal 3 6 2 2" xfId="4403" xr:uid="{00000000-0005-0000-0000-000086840000}"/>
    <cellStyle name="Normal 3 6 2 2 2" xfId="36815" xr:uid="{00000000-0005-0000-0000-000087840000}"/>
    <cellStyle name="Normal 3 6 2 3" xfId="36816" xr:uid="{00000000-0005-0000-0000-000088840000}"/>
    <cellStyle name="Normal 3 6 2 3 2" xfId="36817" xr:uid="{00000000-0005-0000-0000-000089840000}"/>
    <cellStyle name="Normal 3 6 2 4" xfId="36818" xr:uid="{00000000-0005-0000-0000-00008A840000}"/>
    <cellStyle name="Normal 3 6 3" xfId="36819" xr:uid="{00000000-0005-0000-0000-00008B840000}"/>
    <cellStyle name="Normal 3 6 3 2" xfId="36820" xr:uid="{00000000-0005-0000-0000-00008C840000}"/>
    <cellStyle name="Normal 3 6 4" xfId="36821" xr:uid="{00000000-0005-0000-0000-00008D840000}"/>
    <cellStyle name="Normal 3 6 5" xfId="36822" xr:uid="{00000000-0005-0000-0000-00008E840000}"/>
    <cellStyle name="Normal 3 6_FAS 112" xfId="36823" xr:uid="{00000000-0005-0000-0000-00008F840000}"/>
    <cellStyle name="Normal 3 60" xfId="4404" xr:uid="{00000000-0005-0000-0000-000090840000}"/>
    <cellStyle name="Normal 3 60 2" xfId="4405" xr:uid="{00000000-0005-0000-0000-000091840000}"/>
    <cellStyle name="Normal 3 60 2 2" xfId="4406" xr:uid="{00000000-0005-0000-0000-000092840000}"/>
    <cellStyle name="Normal 3 60 2 2 2" xfId="36824" xr:uid="{00000000-0005-0000-0000-000093840000}"/>
    <cellStyle name="Normal 3 60 2 2 2 2" xfId="36825" xr:uid="{00000000-0005-0000-0000-000094840000}"/>
    <cellStyle name="Normal 3 60 2 2 2 3" xfId="36826" xr:uid="{00000000-0005-0000-0000-000095840000}"/>
    <cellStyle name="Normal 3 60 2 2 2 4" xfId="36827" xr:uid="{00000000-0005-0000-0000-000096840000}"/>
    <cellStyle name="Normal 3 60 2 2 3" xfId="36828" xr:uid="{00000000-0005-0000-0000-000097840000}"/>
    <cellStyle name="Normal 3 60 2 2 4" xfId="36829" xr:uid="{00000000-0005-0000-0000-000098840000}"/>
    <cellStyle name="Normal 3 60 2 2 5" xfId="36830" xr:uid="{00000000-0005-0000-0000-000099840000}"/>
    <cellStyle name="Normal 3 60 2 3" xfId="36831" xr:uid="{00000000-0005-0000-0000-00009A840000}"/>
    <cellStyle name="Normal 3 60 2 3 2" xfId="36832" xr:uid="{00000000-0005-0000-0000-00009B840000}"/>
    <cellStyle name="Normal 3 60 2 3 3" xfId="36833" xr:uid="{00000000-0005-0000-0000-00009C840000}"/>
    <cellStyle name="Normal 3 60 3" xfId="36834" xr:uid="{00000000-0005-0000-0000-00009D840000}"/>
    <cellStyle name="Normal 3 60 3 2" xfId="36835" xr:uid="{00000000-0005-0000-0000-00009E840000}"/>
    <cellStyle name="Normal 3 60 4" xfId="36836" xr:uid="{00000000-0005-0000-0000-00009F840000}"/>
    <cellStyle name="Normal 3 60_Journal 1" xfId="36837" xr:uid="{00000000-0005-0000-0000-0000A0840000}"/>
    <cellStyle name="Normal 3 61" xfId="4407" xr:uid="{00000000-0005-0000-0000-0000A1840000}"/>
    <cellStyle name="Normal 3 61 2" xfId="4408" xr:uid="{00000000-0005-0000-0000-0000A2840000}"/>
    <cellStyle name="Normal 3 61 2 2" xfId="4409" xr:uid="{00000000-0005-0000-0000-0000A3840000}"/>
    <cellStyle name="Normal 3 61 2 2 2" xfId="36838" xr:uid="{00000000-0005-0000-0000-0000A4840000}"/>
    <cellStyle name="Normal 3 61 2 2 2 2" xfId="36839" xr:uid="{00000000-0005-0000-0000-0000A5840000}"/>
    <cellStyle name="Normal 3 61 2 2 2 3" xfId="36840" xr:uid="{00000000-0005-0000-0000-0000A6840000}"/>
    <cellStyle name="Normal 3 61 2 2 2 4" xfId="36841" xr:uid="{00000000-0005-0000-0000-0000A7840000}"/>
    <cellStyle name="Normal 3 61 2 2 3" xfId="36842" xr:uid="{00000000-0005-0000-0000-0000A8840000}"/>
    <cellStyle name="Normal 3 61 2 2 4" xfId="36843" xr:uid="{00000000-0005-0000-0000-0000A9840000}"/>
    <cellStyle name="Normal 3 61 2 2 5" xfId="36844" xr:uid="{00000000-0005-0000-0000-0000AA840000}"/>
    <cellStyle name="Normal 3 61 2 3" xfId="36845" xr:uid="{00000000-0005-0000-0000-0000AB840000}"/>
    <cellStyle name="Normal 3 61 2 3 2" xfId="36846" xr:uid="{00000000-0005-0000-0000-0000AC840000}"/>
    <cellStyle name="Normal 3 61 2 3 3" xfId="36847" xr:uid="{00000000-0005-0000-0000-0000AD840000}"/>
    <cellStyle name="Normal 3 61 3" xfId="36848" xr:uid="{00000000-0005-0000-0000-0000AE840000}"/>
    <cellStyle name="Normal 3 61 3 2" xfId="36849" xr:uid="{00000000-0005-0000-0000-0000AF840000}"/>
    <cellStyle name="Normal 3 61 4" xfId="36850" xr:uid="{00000000-0005-0000-0000-0000B0840000}"/>
    <cellStyle name="Normal 3 61_Journal 1" xfId="36851" xr:uid="{00000000-0005-0000-0000-0000B1840000}"/>
    <cellStyle name="Normal 3 62" xfId="4410" xr:uid="{00000000-0005-0000-0000-0000B2840000}"/>
    <cellStyle name="Normal 3 62 2" xfId="4411" xr:uid="{00000000-0005-0000-0000-0000B3840000}"/>
    <cellStyle name="Normal 3 62 2 2" xfId="4412" xr:uid="{00000000-0005-0000-0000-0000B4840000}"/>
    <cellStyle name="Normal 3 62 2 2 2" xfId="36852" xr:uid="{00000000-0005-0000-0000-0000B5840000}"/>
    <cellStyle name="Normal 3 62 2 2 2 2" xfId="36853" xr:uid="{00000000-0005-0000-0000-0000B6840000}"/>
    <cellStyle name="Normal 3 62 2 2 2 3" xfId="36854" xr:uid="{00000000-0005-0000-0000-0000B7840000}"/>
    <cellStyle name="Normal 3 62 2 2 2 4" xfId="36855" xr:uid="{00000000-0005-0000-0000-0000B8840000}"/>
    <cellStyle name="Normal 3 62 2 2 3" xfId="36856" xr:uid="{00000000-0005-0000-0000-0000B9840000}"/>
    <cellStyle name="Normal 3 62 2 2 4" xfId="36857" xr:uid="{00000000-0005-0000-0000-0000BA840000}"/>
    <cellStyle name="Normal 3 62 2 2 5" xfId="36858" xr:uid="{00000000-0005-0000-0000-0000BB840000}"/>
    <cellStyle name="Normal 3 62 2 3" xfId="36859" xr:uid="{00000000-0005-0000-0000-0000BC840000}"/>
    <cellStyle name="Normal 3 62 2 3 2" xfId="36860" xr:uid="{00000000-0005-0000-0000-0000BD840000}"/>
    <cellStyle name="Normal 3 62 2 3 3" xfId="36861" xr:uid="{00000000-0005-0000-0000-0000BE840000}"/>
    <cellStyle name="Normal 3 62 3" xfId="36862" xr:uid="{00000000-0005-0000-0000-0000BF840000}"/>
    <cellStyle name="Normal 3 62 3 2" xfId="36863" xr:uid="{00000000-0005-0000-0000-0000C0840000}"/>
    <cellStyle name="Normal 3 62 4" xfId="36864" xr:uid="{00000000-0005-0000-0000-0000C1840000}"/>
    <cellStyle name="Normal 3 62_Journal 1" xfId="36865" xr:uid="{00000000-0005-0000-0000-0000C2840000}"/>
    <cellStyle name="Normal 3 63" xfId="4413" xr:uid="{00000000-0005-0000-0000-0000C3840000}"/>
    <cellStyle name="Normal 3 63 2" xfId="4414" xr:uid="{00000000-0005-0000-0000-0000C4840000}"/>
    <cellStyle name="Normal 3 63 2 2" xfId="4415" xr:uid="{00000000-0005-0000-0000-0000C5840000}"/>
    <cellStyle name="Normal 3 63 2 2 2" xfId="36866" xr:uid="{00000000-0005-0000-0000-0000C6840000}"/>
    <cellStyle name="Normal 3 63 2 2 2 2" xfId="36867" xr:uid="{00000000-0005-0000-0000-0000C7840000}"/>
    <cellStyle name="Normal 3 63 2 2 2 3" xfId="36868" xr:uid="{00000000-0005-0000-0000-0000C8840000}"/>
    <cellStyle name="Normal 3 63 2 2 2 4" xfId="36869" xr:uid="{00000000-0005-0000-0000-0000C9840000}"/>
    <cellStyle name="Normal 3 63 2 2 3" xfId="36870" xr:uid="{00000000-0005-0000-0000-0000CA840000}"/>
    <cellStyle name="Normal 3 63 2 2 4" xfId="36871" xr:uid="{00000000-0005-0000-0000-0000CB840000}"/>
    <cellStyle name="Normal 3 63 2 2 5" xfId="36872" xr:uid="{00000000-0005-0000-0000-0000CC840000}"/>
    <cellStyle name="Normal 3 63 2 3" xfId="36873" xr:uid="{00000000-0005-0000-0000-0000CD840000}"/>
    <cellStyle name="Normal 3 63 2 3 2" xfId="36874" xr:uid="{00000000-0005-0000-0000-0000CE840000}"/>
    <cellStyle name="Normal 3 63 2 3 3" xfId="36875" xr:uid="{00000000-0005-0000-0000-0000CF840000}"/>
    <cellStyle name="Normal 3 63 3" xfId="36876" xr:uid="{00000000-0005-0000-0000-0000D0840000}"/>
    <cellStyle name="Normal 3 63 3 2" xfId="36877" xr:uid="{00000000-0005-0000-0000-0000D1840000}"/>
    <cellStyle name="Normal 3 63 4" xfId="36878" xr:uid="{00000000-0005-0000-0000-0000D2840000}"/>
    <cellStyle name="Normal 3 63_Journal 1" xfId="36879" xr:uid="{00000000-0005-0000-0000-0000D3840000}"/>
    <cellStyle name="Normal 3 64" xfId="4416" xr:uid="{00000000-0005-0000-0000-0000D4840000}"/>
    <cellStyle name="Normal 3 64 2" xfId="4417" xr:uid="{00000000-0005-0000-0000-0000D5840000}"/>
    <cellStyle name="Normal 3 64 2 2" xfId="4418" xr:uid="{00000000-0005-0000-0000-0000D6840000}"/>
    <cellStyle name="Normal 3 64 2 2 2" xfId="36880" xr:uid="{00000000-0005-0000-0000-0000D7840000}"/>
    <cellStyle name="Normal 3 64 2 2 2 2" xfId="36881" xr:uid="{00000000-0005-0000-0000-0000D8840000}"/>
    <cellStyle name="Normal 3 64 2 2 2 3" xfId="36882" xr:uid="{00000000-0005-0000-0000-0000D9840000}"/>
    <cellStyle name="Normal 3 64 2 2 2 4" xfId="36883" xr:uid="{00000000-0005-0000-0000-0000DA840000}"/>
    <cellStyle name="Normal 3 64 2 2 3" xfId="36884" xr:uid="{00000000-0005-0000-0000-0000DB840000}"/>
    <cellStyle name="Normal 3 64 2 2 4" xfId="36885" xr:uid="{00000000-0005-0000-0000-0000DC840000}"/>
    <cellStyle name="Normal 3 64 2 2 5" xfId="36886" xr:uid="{00000000-0005-0000-0000-0000DD840000}"/>
    <cellStyle name="Normal 3 64 2 3" xfId="36887" xr:uid="{00000000-0005-0000-0000-0000DE840000}"/>
    <cellStyle name="Normal 3 64 2 3 2" xfId="36888" xr:uid="{00000000-0005-0000-0000-0000DF840000}"/>
    <cellStyle name="Normal 3 64 2 3 3" xfId="36889" xr:uid="{00000000-0005-0000-0000-0000E0840000}"/>
    <cellStyle name="Normal 3 64 3" xfId="36890" xr:uid="{00000000-0005-0000-0000-0000E1840000}"/>
    <cellStyle name="Normal 3 64 3 2" xfId="36891" xr:uid="{00000000-0005-0000-0000-0000E2840000}"/>
    <cellStyle name="Normal 3 64 4" xfId="36892" xr:uid="{00000000-0005-0000-0000-0000E3840000}"/>
    <cellStyle name="Normal 3 64_Journal 1" xfId="36893" xr:uid="{00000000-0005-0000-0000-0000E4840000}"/>
    <cellStyle name="Normal 3 65" xfId="4419" xr:uid="{00000000-0005-0000-0000-0000E5840000}"/>
    <cellStyle name="Normal 3 65 2" xfId="4420" xr:uid="{00000000-0005-0000-0000-0000E6840000}"/>
    <cellStyle name="Normal 3 65 2 2" xfId="4421" xr:uid="{00000000-0005-0000-0000-0000E7840000}"/>
    <cellStyle name="Normal 3 65 2 2 2" xfId="36894" xr:uid="{00000000-0005-0000-0000-0000E8840000}"/>
    <cellStyle name="Normal 3 65 2 2 2 2" xfId="36895" xr:uid="{00000000-0005-0000-0000-0000E9840000}"/>
    <cellStyle name="Normal 3 65 2 2 2 3" xfId="36896" xr:uid="{00000000-0005-0000-0000-0000EA840000}"/>
    <cellStyle name="Normal 3 65 2 2 2 4" xfId="36897" xr:uid="{00000000-0005-0000-0000-0000EB840000}"/>
    <cellStyle name="Normal 3 65 2 2 3" xfId="36898" xr:uid="{00000000-0005-0000-0000-0000EC840000}"/>
    <cellStyle name="Normal 3 65 2 2 4" xfId="36899" xr:uid="{00000000-0005-0000-0000-0000ED840000}"/>
    <cellStyle name="Normal 3 65 2 2 5" xfId="36900" xr:uid="{00000000-0005-0000-0000-0000EE840000}"/>
    <cellStyle name="Normal 3 65 2 3" xfId="36901" xr:uid="{00000000-0005-0000-0000-0000EF840000}"/>
    <cellStyle name="Normal 3 65 2 3 2" xfId="36902" xr:uid="{00000000-0005-0000-0000-0000F0840000}"/>
    <cellStyle name="Normal 3 65 2 3 3" xfId="36903" xr:uid="{00000000-0005-0000-0000-0000F1840000}"/>
    <cellStyle name="Normal 3 65 3" xfId="36904" xr:uid="{00000000-0005-0000-0000-0000F2840000}"/>
    <cellStyle name="Normal 3 65 3 2" xfId="36905" xr:uid="{00000000-0005-0000-0000-0000F3840000}"/>
    <cellStyle name="Normal 3 65 4" xfId="36906" xr:uid="{00000000-0005-0000-0000-0000F4840000}"/>
    <cellStyle name="Normal 3 65_Journal 1" xfId="36907" xr:uid="{00000000-0005-0000-0000-0000F5840000}"/>
    <cellStyle name="Normal 3 66" xfId="4422" xr:uid="{00000000-0005-0000-0000-0000F6840000}"/>
    <cellStyle name="Normal 3 66 2" xfId="4423" xr:uid="{00000000-0005-0000-0000-0000F7840000}"/>
    <cellStyle name="Normal 3 66 2 2" xfId="4424" xr:uid="{00000000-0005-0000-0000-0000F8840000}"/>
    <cellStyle name="Normal 3 66 2 2 2" xfId="36908" xr:uid="{00000000-0005-0000-0000-0000F9840000}"/>
    <cellStyle name="Normal 3 66 2 2 2 2" xfId="36909" xr:uid="{00000000-0005-0000-0000-0000FA840000}"/>
    <cellStyle name="Normal 3 66 2 2 2 3" xfId="36910" xr:uid="{00000000-0005-0000-0000-0000FB840000}"/>
    <cellStyle name="Normal 3 66 2 2 2 4" xfId="36911" xr:uid="{00000000-0005-0000-0000-0000FC840000}"/>
    <cellStyle name="Normal 3 66 2 2 3" xfId="36912" xr:uid="{00000000-0005-0000-0000-0000FD840000}"/>
    <cellStyle name="Normal 3 66 2 2 4" xfId="36913" xr:uid="{00000000-0005-0000-0000-0000FE840000}"/>
    <cellStyle name="Normal 3 66 2 2 5" xfId="36914" xr:uid="{00000000-0005-0000-0000-0000FF840000}"/>
    <cellStyle name="Normal 3 66 2 3" xfId="36915" xr:uid="{00000000-0005-0000-0000-000000850000}"/>
    <cellStyle name="Normal 3 66 2 3 2" xfId="36916" xr:uid="{00000000-0005-0000-0000-000001850000}"/>
    <cellStyle name="Normal 3 66 2 3 3" xfId="36917" xr:uid="{00000000-0005-0000-0000-000002850000}"/>
    <cellStyle name="Normal 3 66 3" xfId="36918" xr:uid="{00000000-0005-0000-0000-000003850000}"/>
    <cellStyle name="Normal 3 66 3 2" xfId="36919" xr:uid="{00000000-0005-0000-0000-000004850000}"/>
    <cellStyle name="Normal 3 66 4" xfId="36920" xr:uid="{00000000-0005-0000-0000-000005850000}"/>
    <cellStyle name="Normal 3 66_Journal 1" xfId="36921" xr:uid="{00000000-0005-0000-0000-000006850000}"/>
    <cellStyle name="Normal 3 67" xfId="4425" xr:uid="{00000000-0005-0000-0000-000007850000}"/>
    <cellStyle name="Normal 3 67 2" xfId="4426" xr:uid="{00000000-0005-0000-0000-000008850000}"/>
    <cellStyle name="Normal 3 67 2 2" xfId="4427" xr:uid="{00000000-0005-0000-0000-000009850000}"/>
    <cellStyle name="Normal 3 67 2 2 2" xfId="36922" xr:uid="{00000000-0005-0000-0000-00000A850000}"/>
    <cellStyle name="Normal 3 67 2 2 2 2" xfId="36923" xr:uid="{00000000-0005-0000-0000-00000B850000}"/>
    <cellStyle name="Normal 3 67 2 2 2 3" xfId="36924" xr:uid="{00000000-0005-0000-0000-00000C850000}"/>
    <cellStyle name="Normal 3 67 2 2 2 4" xfId="36925" xr:uid="{00000000-0005-0000-0000-00000D850000}"/>
    <cellStyle name="Normal 3 67 2 2 3" xfId="36926" xr:uid="{00000000-0005-0000-0000-00000E850000}"/>
    <cellStyle name="Normal 3 67 2 2 4" xfId="36927" xr:uid="{00000000-0005-0000-0000-00000F850000}"/>
    <cellStyle name="Normal 3 67 2 2 5" xfId="36928" xr:uid="{00000000-0005-0000-0000-000010850000}"/>
    <cellStyle name="Normal 3 67 2 3" xfId="36929" xr:uid="{00000000-0005-0000-0000-000011850000}"/>
    <cellStyle name="Normal 3 67 2 3 2" xfId="36930" xr:uid="{00000000-0005-0000-0000-000012850000}"/>
    <cellStyle name="Normal 3 67 2 3 3" xfId="36931" xr:uid="{00000000-0005-0000-0000-000013850000}"/>
    <cellStyle name="Normal 3 67 3" xfId="36932" xr:uid="{00000000-0005-0000-0000-000014850000}"/>
    <cellStyle name="Normal 3 67 3 2" xfId="36933" xr:uid="{00000000-0005-0000-0000-000015850000}"/>
    <cellStyle name="Normal 3 67 4" xfId="36934" xr:uid="{00000000-0005-0000-0000-000016850000}"/>
    <cellStyle name="Normal 3 67_Journal 1" xfId="36935" xr:uid="{00000000-0005-0000-0000-000017850000}"/>
    <cellStyle name="Normal 3 68" xfId="4428" xr:uid="{00000000-0005-0000-0000-000018850000}"/>
    <cellStyle name="Normal 3 68 2" xfId="4429" xr:uid="{00000000-0005-0000-0000-000019850000}"/>
    <cellStyle name="Normal 3 68 2 2" xfId="4430" xr:uid="{00000000-0005-0000-0000-00001A850000}"/>
    <cellStyle name="Normal 3 68 2 2 2" xfId="36936" xr:uid="{00000000-0005-0000-0000-00001B850000}"/>
    <cellStyle name="Normal 3 68 2 2 2 2" xfId="36937" xr:uid="{00000000-0005-0000-0000-00001C850000}"/>
    <cellStyle name="Normal 3 68 2 2 2 3" xfId="36938" xr:uid="{00000000-0005-0000-0000-00001D850000}"/>
    <cellStyle name="Normal 3 68 2 2 2 4" xfId="36939" xr:uid="{00000000-0005-0000-0000-00001E850000}"/>
    <cellStyle name="Normal 3 68 2 2 3" xfId="36940" xr:uid="{00000000-0005-0000-0000-00001F850000}"/>
    <cellStyle name="Normal 3 68 2 2 4" xfId="36941" xr:uid="{00000000-0005-0000-0000-000020850000}"/>
    <cellStyle name="Normal 3 68 2 2 5" xfId="36942" xr:uid="{00000000-0005-0000-0000-000021850000}"/>
    <cellStyle name="Normal 3 68 2 3" xfId="36943" xr:uid="{00000000-0005-0000-0000-000022850000}"/>
    <cellStyle name="Normal 3 68 2 3 2" xfId="36944" xr:uid="{00000000-0005-0000-0000-000023850000}"/>
    <cellStyle name="Normal 3 68 2 3 3" xfId="36945" xr:uid="{00000000-0005-0000-0000-000024850000}"/>
    <cellStyle name="Normal 3 68 3" xfId="36946" xr:uid="{00000000-0005-0000-0000-000025850000}"/>
    <cellStyle name="Normal 3 68 3 2" xfId="36947" xr:uid="{00000000-0005-0000-0000-000026850000}"/>
    <cellStyle name="Normal 3 68 4" xfId="36948" xr:uid="{00000000-0005-0000-0000-000027850000}"/>
    <cellStyle name="Normal 3 68_Journal 1" xfId="36949" xr:uid="{00000000-0005-0000-0000-000028850000}"/>
    <cellStyle name="Normal 3 69" xfId="4431" xr:uid="{00000000-0005-0000-0000-000029850000}"/>
    <cellStyle name="Normal 3 69 2" xfId="4432" xr:uid="{00000000-0005-0000-0000-00002A850000}"/>
    <cellStyle name="Normal 3 69 2 2" xfId="4433" xr:uid="{00000000-0005-0000-0000-00002B850000}"/>
    <cellStyle name="Normal 3 69 2 2 2" xfId="36950" xr:uid="{00000000-0005-0000-0000-00002C850000}"/>
    <cellStyle name="Normal 3 69 2 2 2 2" xfId="36951" xr:uid="{00000000-0005-0000-0000-00002D850000}"/>
    <cellStyle name="Normal 3 69 2 2 2 3" xfId="36952" xr:uid="{00000000-0005-0000-0000-00002E850000}"/>
    <cellStyle name="Normal 3 69 2 2 2 4" xfId="36953" xr:uid="{00000000-0005-0000-0000-00002F850000}"/>
    <cellStyle name="Normal 3 69 2 2 3" xfId="36954" xr:uid="{00000000-0005-0000-0000-000030850000}"/>
    <cellStyle name="Normal 3 69 2 2 4" xfId="36955" xr:uid="{00000000-0005-0000-0000-000031850000}"/>
    <cellStyle name="Normal 3 69 2 2 5" xfId="36956" xr:uid="{00000000-0005-0000-0000-000032850000}"/>
    <cellStyle name="Normal 3 69 2 3" xfId="36957" xr:uid="{00000000-0005-0000-0000-000033850000}"/>
    <cellStyle name="Normal 3 69 2 3 2" xfId="36958" xr:uid="{00000000-0005-0000-0000-000034850000}"/>
    <cellStyle name="Normal 3 69 2 3 3" xfId="36959" xr:uid="{00000000-0005-0000-0000-000035850000}"/>
    <cellStyle name="Normal 3 69 3" xfId="36960" xr:uid="{00000000-0005-0000-0000-000036850000}"/>
    <cellStyle name="Normal 3 69 3 2" xfId="36961" xr:uid="{00000000-0005-0000-0000-000037850000}"/>
    <cellStyle name="Normal 3 69 4" xfId="36962" xr:uid="{00000000-0005-0000-0000-000038850000}"/>
    <cellStyle name="Normal 3 69_Journal 1" xfId="36963" xr:uid="{00000000-0005-0000-0000-000039850000}"/>
    <cellStyle name="Normal 3 7" xfId="4434" xr:uid="{00000000-0005-0000-0000-00003A850000}"/>
    <cellStyle name="Normal 3 7 2" xfId="4435" xr:uid="{00000000-0005-0000-0000-00003B850000}"/>
    <cellStyle name="Normal 3 7 2 2" xfId="4436" xr:uid="{00000000-0005-0000-0000-00003C850000}"/>
    <cellStyle name="Normal 3 7 2 2 2" xfId="36964" xr:uid="{00000000-0005-0000-0000-00003D850000}"/>
    <cellStyle name="Normal 3 7 2 3" xfId="36965" xr:uid="{00000000-0005-0000-0000-00003E850000}"/>
    <cellStyle name="Normal 3 7 2 3 2" xfId="36966" xr:uid="{00000000-0005-0000-0000-00003F850000}"/>
    <cellStyle name="Normal 3 7 2 4" xfId="36967" xr:uid="{00000000-0005-0000-0000-000040850000}"/>
    <cellStyle name="Normal 3 7 3" xfId="36968" xr:uid="{00000000-0005-0000-0000-000041850000}"/>
    <cellStyle name="Normal 3 7 3 2" xfId="36969" xr:uid="{00000000-0005-0000-0000-000042850000}"/>
    <cellStyle name="Normal 3 7 4" xfId="36970" xr:uid="{00000000-0005-0000-0000-000043850000}"/>
    <cellStyle name="Normal 3 7 5" xfId="36971" xr:uid="{00000000-0005-0000-0000-000044850000}"/>
    <cellStyle name="Normal 3 7_FAS 112" xfId="36972" xr:uid="{00000000-0005-0000-0000-000045850000}"/>
    <cellStyle name="Normal 3 70" xfId="4437" xr:uid="{00000000-0005-0000-0000-000046850000}"/>
    <cellStyle name="Normal 3 70 2" xfId="4438" xr:uid="{00000000-0005-0000-0000-000047850000}"/>
    <cellStyle name="Normal 3 70 2 2" xfId="4439" xr:uid="{00000000-0005-0000-0000-000048850000}"/>
    <cellStyle name="Normal 3 70 2 2 2" xfId="36973" xr:uid="{00000000-0005-0000-0000-000049850000}"/>
    <cellStyle name="Normal 3 70 2 2 2 2" xfId="36974" xr:uid="{00000000-0005-0000-0000-00004A850000}"/>
    <cellStyle name="Normal 3 70 2 2 2 3" xfId="36975" xr:uid="{00000000-0005-0000-0000-00004B850000}"/>
    <cellStyle name="Normal 3 70 2 2 2 4" xfId="36976" xr:uid="{00000000-0005-0000-0000-00004C850000}"/>
    <cellStyle name="Normal 3 70 2 2 3" xfId="36977" xr:uid="{00000000-0005-0000-0000-00004D850000}"/>
    <cellStyle name="Normal 3 70 2 2 4" xfId="36978" xr:uid="{00000000-0005-0000-0000-00004E850000}"/>
    <cellStyle name="Normal 3 70 2 2 5" xfId="36979" xr:uid="{00000000-0005-0000-0000-00004F850000}"/>
    <cellStyle name="Normal 3 70 2 3" xfId="36980" xr:uid="{00000000-0005-0000-0000-000050850000}"/>
    <cellStyle name="Normal 3 70 2 3 2" xfId="36981" xr:uid="{00000000-0005-0000-0000-000051850000}"/>
    <cellStyle name="Normal 3 70 2 3 3" xfId="36982" xr:uid="{00000000-0005-0000-0000-000052850000}"/>
    <cellStyle name="Normal 3 70 3" xfId="36983" xr:uid="{00000000-0005-0000-0000-000053850000}"/>
    <cellStyle name="Normal 3 70 3 2" xfId="36984" xr:uid="{00000000-0005-0000-0000-000054850000}"/>
    <cellStyle name="Normal 3 70 4" xfId="36985" xr:uid="{00000000-0005-0000-0000-000055850000}"/>
    <cellStyle name="Normal 3 70_Journal 1" xfId="36986" xr:uid="{00000000-0005-0000-0000-000056850000}"/>
    <cellStyle name="Normal 3 71" xfId="4440" xr:uid="{00000000-0005-0000-0000-000057850000}"/>
    <cellStyle name="Normal 3 71 2" xfId="4441" xr:uid="{00000000-0005-0000-0000-000058850000}"/>
    <cellStyle name="Normal 3 71 2 2" xfId="4442" xr:uid="{00000000-0005-0000-0000-000059850000}"/>
    <cellStyle name="Normal 3 71 2 2 2" xfId="36987" xr:uid="{00000000-0005-0000-0000-00005A850000}"/>
    <cellStyle name="Normal 3 71 2 2 2 2" xfId="36988" xr:uid="{00000000-0005-0000-0000-00005B850000}"/>
    <cellStyle name="Normal 3 71 2 2 2 3" xfId="36989" xr:uid="{00000000-0005-0000-0000-00005C850000}"/>
    <cellStyle name="Normal 3 71 2 2 2 4" xfId="36990" xr:uid="{00000000-0005-0000-0000-00005D850000}"/>
    <cellStyle name="Normal 3 71 2 2 3" xfId="36991" xr:uid="{00000000-0005-0000-0000-00005E850000}"/>
    <cellStyle name="Normal 3 71 2 2 4" xfId="36992" xr:uid="{00000000-0005-0000-0000-00005F850000}"/>
    <cellStyle name="Normal 3 71 2 2 5" xfId="36993" xr:uid="{00000000-0005-0000-0000-000060850000}"/>
    <cellStyle name="Normal 3 71 2 3" xfId="36994" xr:uid="{00000000-0005-0000-0000-000061850000}"/>
    <cellStyle name="Normal 3 71 2 3 2" xfId="36995" xr:uid="{00000000-0005-0000-0000-000062850000}"/>
    <cellStyle name="Normal 3 71 2 3 3" xfId="36996" xr:uid="{00000000-0005-0000-0000-000063850000}"/>
    <cellStyle name="Normal 3 71 3" xfId="36997" xr:uid="{00000000-0005-0000-0000-000064850000}"/>
    <cellStyle name="Normal 3 71 3 2" xfId="36998" xr:uid="{00000000-0005-0000-0000-000065850000}"/>
    <cellStyle name="Normal 3 71 4" xfId="36999" xr:uid="{00000000-0005-0000-0000-000066850000}"/>
    <cellStyle name="Normal 3 71_Journal 1" xfId="37000" xr:uid="{00000000-0005-0000-0000-000067850000}"/>
    <cellStyle name="Normal 3 72" xfId="4443" xr:uid="{00000000-0005-0000-0000-000068850000}"/>
    <cellStyle name="Normal 3 72 2" xfId="4444" xr:uid="{00000000-0005-0000-0000-000069850000}"/>
    <cellStyle name="Normal 3 72 2 2" xfId="4445" xr:uid="{00000000-0005-0000-0000-00006A850000}"/>
    <cellStyle name="Normal 3 72 2 2 2" xfId="37001" xr:uid="{00000000-0005-0000-0000-00006B850000}"/>
    <cellStyle name="Normal 3 72 2 2 2 2" xfId="37002" xr:uid="{00000000-0005-0000-0000-00006C850000}"/>
    <cellStyle name="Normal 3 72 2 2 2 3" xfId="37003" xr:uid="{00000000-0005-0000-0000-00006D850000}"/>
    <cellStyle name="Normal 3 72 2 2 2 4" xfId="37004" xr:uid="{00000000-0005-0000-0000-00006E850000}"/>
    <cellStyle name="Normal 3 72 2 2 3" xfId="37005" xr:uid="{00000000-0005-0000-0000-00006F850000}"/>
    <cellStyle name="Normal 3 72 2 2 4" xfId="37006" xr:uid="{00000000-0005-0000-0000-000070850000}"/>
    <cellStyle name="Normal 3 72 2 2 5" xfId="37007" xr:uid="{00000000-0005-0000-0000-000071850000}"/>
    <cellStyle name="Normal 3 72 2 3" xfId="37008" xr:uid="{00000000-0005-0000-0000-000072850000}"/>
    <cellStyle name="Normal 3 72 2 3 2" xfId="37009" xr:uid="{00000000-0005-0000-0000-000073850000}"/>
    <cellStyle name="Normal 3 72 2 3 3" xfId="37010" xr:uid="{00000000-0005-0000-0000-000074850000}"/>
    <cellStyle name="Normal 3 72 3" xfId="37011" xr:uid="{00000000-0005-0000-0000-000075850000}"/>
    <cellStyle name="Normal 3 72 3 2" xfId="37012" xr:uid="{00000000-0005-0000-0000-000076850000}"/>
    <cellStyle name="Normal 3 72 4" xfId="37013" xr:uid="{00000000-0005-0000-0000-000077850000}"/>
    <cellStyle name="Normal 3 72_Journal 1" xfId="37014" xr:uid="{00000000-0005-0000-0000-000078850000}"/>
    <cellStyle name="Normal 3 73" xfId="4446" xr:uid="{00000000-0005-0000-0000-000079850000}"/>
    <cellStyle name="Normal 3 73 2" xfId="4447" xr:uid="{00000000-0005-0000-0000-00007A850000}"/>
    <cellStyle name="Normal 3 73 2 2" xfId="4448" xr:uid="{00000000-0005-0000-0000-00007B850000}"/>
    <cellStyle name="Normal 3 73 2 2 2" xfId="37015" xr:uid="{00000000-0005-0000-0000-00007C850000}"/>
    <cellStyle name="Normal 3 73 2 2 2 2" xfId="37016" xr:uid="{00000000-0005-0000-0000-00007D850000}"/>
    <cellStyle name="Normal 3 73 2 2 2 3" xfId="37017" xr:uid="{00000000-0005-0000-0000-00007E850000}"/>
    <cellStyle name="Normal 3 73 2 2 2 4" xfId="37018" xr:uid="{00000000-0005-0000-0000-00007F850000}"/>
    <cellStyle name="Normal 3 73 2 2 3" xfId="37019" xr:uid="{00000000-0005-0000-0000-000080850000}"/>
    <cellStyle name="Normal 3 73 2 2 4" xfId="37020" xr:uid="{00000000-0005-0000-0000-000081850000}"/>
    <cellStyle name="Normal 3 73 2 2 5" xfId="37021" xr:uid="{00000000-0005-0000-0000-000082850000}"/>
    <cellStyle name="Normal 3 73 2 3" xfId="37022" xr:uid="{00000000-0005-0000-0000-000083850000}"/>
    <cellStyle name="Normal 3 73 2 3 2" xfId="37023" xr:uid="{00000000-0005-0000-0000-000084850000}"/>
    <cellStyle name="Normal 3 73 2 3 3" xfId="37024" xr:uid="{00000000-0005-0000-0000-000085850000}"/>
    <cellStyle name="Normal 3 73 3" xfId="37025" xr:uid="{00000000-0005-0000-0000-000086850000}"/>
    <cellStyle name="Normal 3 73 3 2" xfId="37026" xr:uid="{00000000-0005-0000-0000-000087850000}"/>
    <cellStyle name="Normal 3 73 4" xfId="37027" xr:uid="{00000000-0005-0000-0000-000088850000}"/>
    <cellStyle name="Normal 3 73_Journal 1" xfId="37028" xr:uid="{00000000-0005-0000-0000-000089850000}"/>
    <cellStyle name="Normal 3 74" xfId="4449" xr:uid="{00000000-0005-0000-0000-00008A850000}"/>
    <cellStyle name="Normal 3 74 2" xfId="4450" xr:uid="{00000000-0005-0000-0000-00008B850000}"/>
    <cellStyle name="Normal 3 74 2 2" xfId="4451" xr:uid="{00000000-0005-0000-0000-00008C850000}"/>
    <cellStyle name="Normal 3 74 2 2 2" xfId="37029" xr:uid="{00000000-0005-0000-0000-00008D850000}"/>
    <cellStyle name="Normal 3 74 2 2 2 2" xfId="37030" xr:uid="{00000000-0005-0000-0000-00008E850000}"/>
    <cellStyle name="Normal 3 74 2 2 2 3" xfId="37031" xr:uid="{00000000-0005-0000-0000-00008F850000}"/>
    <cellStyle name="Normal 3 74 2 2 2 4" xfId="37032" xr:uid="{00000000-0005-0000-0000-000090850000}"/>
    <cellStyle name="Normal 3 74 2 2 3" xfId="37033" xr:uid="{00000000-0005-0000-0000-000091850000}"/>
    <cellStyle name="Normal 3 74 2 2 4" xfId="37034" xr:uid="{00000000-0005-0000-0000-000092850000}"/>
    <cellStyle name="Normal 3 74 2 2 5" xfId="37035" xr:uid="{00000000-0005-0000-0000-000093850000}"/>
    <cellStyle name="Normal 3 74 2 3" xfId="37036" xr:uid="{00000000-0005-0000-0000-000094850000}"/>
    <cellStyle name="Normal 3 74 2 3 2" xfId="37037" xr:uid="{00000000-0005-0000-0000-000095850000}"/>
    <cellStyle name="Normal 3 74 2 3 3" xfId="37038" xr:uid="{00000000-0005-0000-0000-000096850000}"/>
    <cellStyle name="Normal 3 74 3" xfId="37039" xr:uid="{00000000-0005-0000-0000-000097850000}"/>
    <cellStyle name="Normal 3 74 3 2" xfId="37040" xr:uid="{00000000-0005-0000-0000-000098850000}"/>
    <cellStyle name="Normal 3 74 4" xfId="37041" xr:uid="{00000000-0005-0000-0000-000099850000}"/>
    <cellStyle name="Normal 3 74_Journal 1" xfId="37042" xr:uid="{00000000-0005-0000-0000-00009A850000}"/>
    <cellStyle name="Normal 3 75" xfId="4452" xr:uid="{00000000-0005-0000-0000-00009B850000}"/>
    <cellStyle name="Normal 3 75 2" xfId="4453" xr:uid="{00000000-0005-0000-0000-00009C850000}"/>
    <cellStyle name="Normal 3 75 2 2" xfId="4454" xr:uid="{00000000-0005-0000-0000-00009D850000}"/>
    <cellStyle name="Normal 3 75 2 2 2" xfId="37043" xr:uid="{00000000-0005-0000-0000-00009E850000}"/>
    <cellStyle name="Normal 3 75 2 2 2 2" xfId="37044" xr:uid="{00000000-0005-0000-0000-00009F850000}"/>
    <cellStyle name="Normal 3 75 2 2 2 3" xfId="37045" xr:uid="{00000000-0005-0000-0000-0000A0850000}"/>
    <cellStyle name="Normal 3 75 2 2 2 4" xfId="37046" xr:uid="{00000000-0005-0000-0000-0000A1850000}"/>
    <cellStyle name="Normal 3 75 2 2 3" xfId="37047" xr:uid="{00000000-0005-0000-0000-0000A2850000}"/>
    <cellStyle name="Normal 3 75 2 2 4" xfId="37048" xr:uid="{00000000-0005-0000-0000-0000A3850000}"/>
    <cellStyle name="Normal 3 75 2 2 5" xfId="37049" xr:uid="{00000000-0005-0000-0000-0000A4850000}"/>
    <cellStyle name="Normal 3 75 2 3" xfId="37050" xr:uid="{00000000-0005-0000-0000-0000A5850000}"/>
    <cellStyle name="Normal 3 75 2 3 2" xfId="37051" xr:uid="{00000000-0005-0000-0000-0000A6850000}"/>
    <cellStyle name="Normal 3 75 2 3 3" xfId="37052" xr:uid="{00000000-0005-0000-0000-0000A7850000}"/>
    <cellStyle name="Normal 3 75 3" xfId="37053" xr:uid="{00000000-0005-0000-0000-0000A8850000}"/>
    <cellStyle name="Normal 3 75 3 2" xfId="37054" xr:uid="{00000000-0005-0000-0000-0000A9850000}"/>
    <cellStyle name="Normal 3 75 4" xfId="37055" xr:uid="{00000000-0005-0000-0000-0000AA850000}"/>
    <cellStyle name="Normal 3 75_Journal 1" xfId="37056" xr:uid="{00000000-0005-0000-0000-0000AB850000}"/>
    <cellStyle name="Normal 3 76" xfId="4455" xr:uid="{00000000-0005-0000-0000-0000AC850000}"/>
    <cellStyle name="Normal 3 76 2" xfId="4456" xr:uid="{00000000-0005-0000-0000-0000AD850000}"/>
    <cellStyle name="Normal 3 76 2 2" xfId="4457" xr:uid="{00000000-0005-0000-0000-0000AE850000}"/>
    <cellStyle name="Normal 3 76 2 2 2" xfId="37057" xr:uid="{00000000-0005-0000-0000-0000AF850000}"/>
    <cellStyle name="Normal 3 76 2 2 2 2" xfId="37058" xr:uid="{00000000-0005-0000-0000-0000B0850000}"/>
    <cellStyle name="Normal 3 76 2 2 2 3" xfId="37059" xr:uid="{00000000-0005-0000-0000-0000B1850000}"/>
    <cellStyle name="Normal 3 76 2 2 2 4" xfId="37060" xr:uid="{00000000-0005-0000-0000-0000B2850000}"/>
    <cellStyle name="Normal 3 76 2 2 3" xfId="37061" xr:uid="{00000000-0005-0000-0000-0000B3850000}"/>
    <cellStyle name="Normal 3 76 2 2 4" xfId="37062" xr:uid="{00000000-0005-0000-0000-0000B4850000}"/>
    <cellStyle name="Normal 3 76 2 2 5" xfId="37063" xr:uid="{00000000-0005-0000-0000-0000B5850000}"/>
    <cellStyle name="Normal 3 76 2 3" xfId="37064" xr:uid="{00000000-0005-0000-0000-0000B6850000}"/>
    <cellStyle name="Normal 3 76 2 3 2" xfId="37065" xr:uid="{00000000-0005-0000-0000-0000B7850000}"/>
    <cellStyle name="Normal 3 76 2 3 3" xfId="37066" xr:uid="{00000000-0005-0000-0000-0000B8850000}"/>
    <cellStyle name="Normal 3 76 3" xfId="37067" xr:uid="{00000000-0005-0000-0000-0000B9850000}"/>
    <cellStyle name="Normal 3 76 3 2" xfId="37068" xr:uid="{00000000-0005-0000-0000-0000BA850000}"/>
    <cellStyle name="Normal 3 76 4" xfId="37069" xr:uid="{00000000-0005-0000-0000-0000BB850000}"/>
    <cellStyle name="Normal 3 76_Journal 1" xfId="37070" xr:uid="{00000000-0005-0000-0000-0000BC850000}"/>
    <cellStyle name="Normal 3 77" xfId="4458" xr:uid="{00000000-0005-0000-0000-0000BD850000}"/>
    <cellStyle name="Normal 3 77 2" xfId="4459" xr:uid="{00000000-0005-0000-0000-0000BE850000}"/>
    <cellStyle name="Normal 3 77 2 2" xfId="4460" xr:uid="{00000000-0005-0000-0000-0000BF850000}"/>
    <cellStyle name="Normal 3 77 2 2 2" xfId="37071" xr:uid="{00000000-0005-0000-0000-0000C0850000}"/>
    <cellStyle name="Normal 3 77 2 2 2 2" xfId="37072" xr:uid="{00000000-0005-0000-0000-0000C1850000}"/>
    <cellStyle name="Normal 3 77 2 2 2 3" xfId="37073" xr:uid="{00000000-0005-0000-0000-0000C2850000}"/>
    <cellStyle name="Normal 3 77 2 2 2 4" xfId="37074" xr:uid="{00000000-0005-0000-0000-0000C3850000}"/>
    <cellStyle name="Normal 3 77 2 2 3" xfId="37075" xr:uid="{00000000-0005-0000-0000-0000C4850000}"/>
    <cellStyle name="Normal 3 77 2 2 4" xfId="37076" xr:uid="{00000000-0005-0000-0000-0000C5850000}"/>
    <cellStyle name="Normal 3 77 2 2 5" xfId="37077" xr:uid="{00000000-0005-0000-0000-0000C6850000}"/>
    <cellStyle name="Normal 3 77 2 3" xfId="37078" xr:uid="{00000000-0005-0000-0000-0000C7850000}"/>
    <cellStyle name="Normal 3 77 2 3 2" xfId="37079" xr:uid="{00000000-0005-0000-0000-0000C8850000}"/>
    <cellStyle name="Normal 3 77 2 3 3" xfId="37080" xr:uid="{00000000-0005-0000-0000-0000C9850000}"/>
    <cellStyle name="Normal 3 77 3" xfId="37081" xr:uid="{00000000-0005-0000-0000-0000CA850000}"/>
    <cellStyle name="Normal 3 77 3 2" xfId="37082" xr:uid="{00000000-0005-0000-0000-0000CB850000}"/>
    <cellStyle name="Normal 3 77 4" xfId="37083" xr:uid="{00000000-0005-0000-0000-0000CC850000}"/>
    <cellStyle name="Normal 3 77_Journal 1" xfId="37084" xr:uid="{00000000-0005-0000-0000-0000CD850000}"/>
    <cellStyle name="Normal 3 78" xfId="4461" xr:uid="{00000000-0005-0000-0000-0000CE850000}"/>
    <cellStyle name="Normal 3 78 2" xfId="4462" xr:uid="{00000000-0005-0000-0000-0000CF850000}"/>
    <cellStyle name="Normal 3 78 2 2" xfId="4463" xr:uid="{00000000-0005-0000-0000-0000D0850000}"/>
    <cellStyle name="Normal 3 78 2 2 2" xfId="37085" xr:uid="{00000000-0005-0000-0000-0000D1850000}"/>
    <cellStyle name="Normal 3 78 2 2 2 2" xfId="37086" xr:uid="{00000000-0005-0000-0000-0000D2850000}"/>
    <cellStyle name="Normal 3 78 2 2 2 3" xfId="37087" xr:uid="{00000000-0005-0000-0000-0000D3850000}"/>
    <cellStyle name="Normal 3 78 2 2 2 4" xfId="37088" xr:uid="{00000000-0005-0000-0000-0000D4850000}"/>
    <cellStyle name="Normal 3 78 2 2 3" xfId="37089" xr:uid="{00000000-0005-0000-0000-0000D5850000}"/>
    <cellStyle name="Normal 3 78 2 2 4" xfId="37090" xr:uid="{00000000-0005-0000-0000-0000D6850000}"/>
    <cellStyle name="Normal 3 78 2 2 5" xfId="37091" xr:uid="{00000000-0005-0000-0000-0000D7850000}"/>
    <cellStyle name="Normal 3 78 2 3" xfId="37092" xr:uid="{00000000-0005-0000-0000-0000D8850000}"/>
    <cellStyle name="Normal 3 78 2 3 2" xfId="37093" xr:uid="{00000000-0005-0000-0000-0000D9850000}"/>
    <cellStyle name="Normal 3 78 2 3 3" xfId="37094" xr:uid="{00000000-0005-0000-0000-0000DA850000}"/>
    <cellStyle name="Normal 3 78 3" xfId="37095" xr:uid="{00000000-0005-0000-0000-0000DB850000}"/>
    <cellStyle name="Normal 3 78 3 2" xfId="37096" xr:uid="{00000000-0005-0000-0000-0000DC850000}"/>
    <cellStyle name="Normal 3 78 4" xfId="37097" xr:uid="{00000000-0005-0000-0000-0000DD850000}"/>
    <cellStyle name="Normal 3 78_Journal 1" xfId="37098" xr:uid="{00000000-0005-0000-0000-0000DE850000}"/>
    <cellStyle name="Normal 3 79" xfId="4464" xr:uid="{00000000-0005-0000-0000-0000DF850000}"/>
    <cellStyle name="Normal 3 79 2" xfId="4465" xr:uid="{00000000-0005-0000-0000-0000E0850000}"/>
    <cellStyle name="Normal 3 79 2 2" xfId="4466" xr:uid="{00000000-0005-0000-0000-0000E1850000}"/>
    <cellStyle name="Normal 3 79 2 2 2" xfId="37099" xr:uid="{00000000-0005-0000-0000-0000E2850000}"/>
    <cellStyle name="Normal 3 79 2 2 2 2" xfId="37100" xr:uid="{00000000-0005-0000-0000-0000E3850000}"/>
    <cellStyle name="Normal 3 79 2 2 2 3" xfId="37101" xr:uid="{00000000-0005-0000-0000-0000E4850000}"/>
    <cellStyle name="Normal 3 79 2 2 2 4" xfId="37102" xr:uid="{00000000-0005-0000-0000-0000E5850000}"/>
    <cellStyle name="Normal 3 79 2 2 3" xfId="37103" xr:uid="{00000000-0005-0000-0000-0000E6850000}"/>
    <cellStyle name="Normal 3 79 2 2 4" xfId="37104" xr:uid="{00000000-0005-0000-0000-0000E7850000}"/>
    <cellStyle name="Normal 3 79 2 2 5" xfId="37105" xr:uid="{00000000-0005-0000-0000-0000E8850000}"/>
    <cellStyle name="Normal 3 79 2 3" xfId="37106" xr:uid="{00000000-0005-0000-0000-0000E9850000}"/>
    <cellStyle name="Normal 3 79 2 3 2" xfId="37107" xr:uid="{00000000-0005-0000-0000-0000EA850000}"/>
    <cellStyle name="Normal 3 79 2 3 3" xfId="37108" xr:uid="{00000000-0005-0000-0000-0000EB850000}"/>
    <cellStyle name="Normal 3 79 3" xfId="37109" xr:uid="{00000000-0005-0000-0000-0000EC850000}"/>
    <cellStyle name="Normal 3 79 3 2" xfId="37110" xr:uid="{00000000-0005-0000-0000-0000ED850000}"/>
    <cellStyle name="Normal 3 79 4" xfId="37111" xr:uid="{00000000-0005-0000-0000-0000EE850000}"/>
    <cellStyle name="Normal 3 79_Journal 1" xfId="37112" xr:uid="{00000000-0005-0000-0000-0000EF850000}"/>
    <cellStyle name="Normal 3 8" xfId="4467" xr:uid="{00000000-0005-0000-0000-0000F0850000}"/>
    <cellStyle name="Normal 3 8 2" xfId="4468" xr:uid="{00000000-0005-0000-0000-0000F1850000}"/>
    <cellStyle name="Normal 3 8 2 2" xfId="4469" xr:uid="{00000000-0005-0000-0000-0000F2850000}"/>
    <cellStyle name="Normal 3 8 2 2 2" xfId="37113" xr:uid="{00000000-0005-0000-0000-0000F3850000}"/>
    <cellStyle name="Normal 3 8 2 3" xfId="37114" xr:uid="{00000000-0005-0000-0000-0000F4850000}"/>
    <cellStyle name="Normal 3 8 2 3 2" xfId="37115" xr:uid="{00000000-0005-0000-0000-0000F5850000}"/>
    <cellStyle name="Normal 3 8 2 4" xfId="37116" xr:uid="{00000000-0005-0000-0000-0000F6850000}"/>
    <cellStyle name="Normal 3 8 3" xfId="37117" xr:uid="{00000000-0005-0000-0000-0000F7850000}"/>
    <cellStyle name="Normal 3 8 3 2" xfId="37118" xr:uid="{00000000-0005-0000-0000-0000F8850000}"/>
    <cellStyle name="Normal 3 8 4" xfId="37119" xr:uid="{00000000-0005-0000-0000-0000F9850000}"/>
    <cellStyle name="Normal 3 8 5" xfId="37120" xr:uid="{00000000-0005-0000-0000-0000FA850000}"/>
    <cellStyle name="Normal 3 8_FAS 112" xfId="37121" xr:uid="{00000000-0005-0000-0000-0000FB850000}"/>
    <cellStyle name="Normal 3 80" xfId="4470" xr:uid="{00000000-0005-0000-0000-0000FC850000}"/>
    <cellStyle name="Normal 3 80 2" xfId="4471" xr:uid="{00000000-0005-0000-0000-0000FD850000}"/>
    <cellStyle name="Normal 3 80 2 2" xfId="4472" xr:uid="{00000000-0005-0000-0000-0000FE850000}"/>
    <cellStyle name="Normal 3 80 2 2 2" xfId="37122" xr:uid="{00000000-0005-0000-0000-0000FF850000}"/>
    <cellStyle name="Normal 3 80 2 2 2 2" xfId="37123" xr:uid="{00000000-0005-0000-0000-000000860000}"/>
    <cellStyle name="Normal 3 80 2 2 2 3" xfId="37124" xr:uid="{00000000-0005-0000-0000-000001860000}"/>
    <cellStyle name="Normal 3 80 2 2 2 4" xfId="37125" xr:uid="{00000000-0005-0000-0000-000002860000}"/>
    <cellStyle name="Normal 3 80 2 2 3" xfId="37126" xr:uid="{00000000-0005-0000-0000-000003860000}"/>
    <cellStyle name="Normal 3 80 2 2 4" xfId="37127" xr:uid="{00000000-0005-0000-0000-000004860000}"/>
    <cellStyle name="Normal 3 80 2 2 5" xfId="37128" xr:uid="{00000000-0005-0000-0000-000005860000}"/>
    <cellStyle name="Normal 3 80 2 3" xfId="37129" xr:uid="{00000000-0005-0000-0000-000006860000}"/>
    <cellStyle name="Normal 3 80 2 3 2" xfId="37130" xr:uid="{00000000-0005-0000-0000-000007860000}"/>
    <cellStyle name="Normal 3 80 2 3 3" xfId="37131" xr:uid="{00000000-0005-0000-0000-000008860000}"/>
    <cellStyle name="Normal 3 80 3" xfId="37132" xr:uid="{00000000-0005-0000-0000-000009860000}"/>
    <cellStyle name="Normal 3 80 3 2" xfId="37133" xr:uid="{00000000-0005-0000-0000-00000A860000}"/>
    <cellStyle name="Normal 3 80 4" xfId="37134" xr:uid="{00000000-0005-0000-0000-00000B860000}"/>
    <cellStyle name="Normal 3 80_Journal 1" xfId="37135" xr:uid="{00000000-0005-0000-0000-00000C860000}"/>
    <cellStyle name="Normal 3 81" xfId="4473" xr:uid="{00000000-0005-0000-0000-00000D860000}"/>
    <cellStyle name="Normal 3 81 2" xfId="4474" xr:uid="{00000000-0005-0000-0000-00000E860000}"/>
    <cellStyle name="Normal 3 81 2 2" xfId="4475" xr:uid="{00000000-0005-0000-0000-00000F860000}"/>
    <cellStyle name="Normal 3 81 2 2 2" xfId="37136" xr:uid="{00000000-0005-0000-0000-000010860000}"/>
    <cellStyle name="Normal 3 81 2 2 2 2" xfId="37137" xr:uid="{00000000-0005-0000-0000-000011860000}"/>
    <cellStyle name="Normal 3 81 2 2 2 3" xfId="37138" xr:uid="{00000000-0005-0000-0000-000012860000}"/>
    <cellStyle name="Normal 3 81 2 2 2 4" xfId="37139" xr:uid="{00000000-0005-0000-0000-000013860000}"/>
    <cellStyle name="Normal 3 81 2 2 3" xfId="37140" xr:uid="{00000000-0005-0000-0000-000014860000}"/>
    <cellStyle name="Normal 3 81 2 2 4" xfId="37141" xr:uid="{00000000-0005-0000-0000-000015860000}"/>
    <cellStyle name="Normal 3 81 2 2 5" xfId="37142" xr:uid="{00000000-0005-0000-0000-000016860000}"/>
    <cellStyle name="Normal 3 81 2 3" xfId="37143" xr:uid="{00000000-0005-0000-0000-000017860000}"/>
    <cellStyle name="Normal 3 81 2 3 2" xfId="37144" xr:uid="{00000000-0005-0000-0000-000018860000}"/>
    <cellStyle name="Normal 3 81 2 3 3" xfId="37145" xr:uid="{00000000-0005-0000-0000-000019860000}"/>
    <cellStyle name="Normal 3 81 3" xfId="37146" xr:uid="{00000000-0005-0000-0000-00001A860000}"/>
    <cellStyle name="Normal 3 81 3 2" xfId="37147" xr:uid="{00000000-0005-0000-0000-00001B860000}"/>
    <cellStyle name="Normal 3 81 4" xfId="37148" xr:uid="{00000000-0005-0000-0000-00001C860000}"/>
    <cellStyle name="Normal 3 81_Journal 1" xfId="37149" xr:uid="{00000000-0005-0000-0000-00001D860000}"/>
    <cellStyle name="Normal 3 82" xfId="4476" xr:uid="{00000000-0005-0000-0000-00001E860000}"/>
    <cellStyle name="Normal 3 82 2" xfId="4477" xr:uid="{00000000-0005-0000-0000-00001F860000}"/>
    <cellStyle name="Normal 3 82 2 2" xfId="4478" xr:uid="{00000000-0005-0000-0000-000020860000}"/>
    <cellStyle name="Normal 3 82 2 2 2" xfId="37150" xr:uid="{00000000-0005-0000-0000-000021860000}"/>
    <cellStyle name="Normal 3 82 2 2 2 2" xfId="37151" xr:uid="{00000000-0005-0000-0000-000022860000}"/>
    <cellStyle name="Normal 3 82 2 2 2 3" xfId="37152" xr:uid="{00000000-0005-0000-0000-000023860000}"/>
    <cellStyle name="Normal 3 82 2 2 2 4" xfId="37153" xr:uid="{00000000-0005-0000-0000-000024860000}"/>
    <cellStyle name="Normal 3 82 2 2 3" xfId="37154" xr:uid="{00000000-0005-0000-0000-000025860000}"/>
    <cellStyle name="Normal 3 82 2 2 4" xfId="37155" xr:uid="{00000000-0005-0000-0000-000026860000}"/>
    <cellStyle name="Normal 3 82 2 2 5" xfId="37156" xr:uid="{00000000-0005-0000-0000-000027860000}"/>
    <cellStyle name="Normal 3 82 2 3" xfId="37157" xr:uid="{00000000-0005-0000-0000-000028860000}"/>
    <cellStyle name="Normal 3 82 2 3 2" xfId="37158" xr:uid="{00000000-0005-0000-0000-000029860000}"/>
    <cellStyle name="Normal 3 82 2 3 3" xfId="37159" xr:uid="{00000000-0005-0000-0000-00002A860000}"/>
    <cellStyle name="Normal 3 82 3" xfId="37160" xr:uid="{00000000-0005-0000-0000-00002B860000}"/>
    <cellStyle name="Normal 3 82 3 2" xfId="37161" xr:uid="{00000000-0005-0000-0000-00002C860000}"/>
    <cellStyle name="Normal 3 82 4" xfId="37162" xr:uid="{00000000-0005-0000-0000-00002D860000}"/>
    <cellStyle name="Normal 3 82_Journal 1" xfId="37163" xr:uid="{00000000-0005-0000-0000-00002E860000}"/>
    <cellStyle name="Normal 3 83" xfId="4479" xr:uid="{00000000-0005-0000-0000-00002F860000}"/>
    <cellStyle name="Normal 3 83 2" xfId="4480" xr:uid="{00000000-0005-0000-0000-000030860000}"/>
    <cellStyle name="Normal 3 83 2 2" xfId="4481" xr:uid="{00000000-0005-0000-0000-000031860000}"/>
    <cellStyle name="Normal 3 83 2 2 2" xfId="37164" xr:uid="{00000000-0005-0000-0000-000032860000}"/>
    <cellStyle name="Normal 3 83 2 2 2 2" xfId="37165" xr:uid="{00000000-0005-0000-0000-000033860000}"/>
    <cellStyle name="Normal 3 83 2 2 2 3" xfId="37166" xr:uid="{00000000-0005-0000-0000-000034860000}"/>
    <cellStyle name="Normal 3 83 2 2 2 4" xfId="37167" xr:uid="{00000000-0005-0000-0000-000035860000}"/>
    <cellStyle name="Normal 3 83 2 2 3" xfId="37168" xr:uid="{00000000-0005-0000-0000-000036860000}"/>
    <cellStyle name="Normal 3 83 2 2 4" xfId="37169" xr:uid="{00000000-0005-0000-0000-000037860000}"/>
    <cellStyle name="Normal 3 83 2 2 5" xfId="37170" xr:uid="{00000000-0005-0000-0000-000038860000}"/>
    <cellStyle name="Normal 3 83 2 3" xfId="37171" xr:uid="{00000000-0005-0000-0000-000039860000}"/>
    <cellStyle name="Normal 3 83 2 3 2" xfId="37172" xr:uid="{00000000-0005-0000-0000-00003A860000}"/>
    <cellStyle name="Normal 3 83 2 3 3" xfId="37173" xr:uid="{00000000-0005-0000-0000-00003B860000}"/>
    <cellStyle name="Normal 3 83 3" xfId="37174" xr:uid="{00000000-0005-0000-0000-00003C860000}"/>
    <cellStyle name="Normal 3 83 3 2" xfId="37175" xr:uid="{00000000-0005-0000-0000-00003D860000}"/>
    <cellStyle name="Normal 3 83 4" xfId="37176" xr:uid="{00000000-0005-0000-0000-00003E860000}"/>
    <cellStyle name="Normal 3 83_Journal 1" xfId="37177" xr:uid="{00000000-0005-0000-0000-00003F860000}"/>
    <cellStyle name="Normal 3 84" xfId="4482" xr:uid="{00000000-0005-0000-0000-000040860000}"/>
    <cellStyle name="Normal 3 84 2" xfId="4483" xr:uid="{00000000-0005-0000-0000-000041860000}"/>
    <cellStyle name="Normal 3 84 2 2" xfId="4484" xr:uid="{00000000-0005-0000-0000-000042860000}"/>
    <cellStyle name="Normal 3 84 2 2 2" xfId="37178" xr:uid="{00000000-0005-0000-0000-000043860000}"/>
    <cellStyle name="Normal 3 84 2 2 2 2" xfId="37179" xr:uid="{00000000-0005-0000-0000-000044860000}"/>
    <cellStyle name="Normal 3 84 2 2 2 3" xfId="37180" xr:uid="{00000000-0005-0000-0000-000045860000}"/>
    <cellStyle name="Normal 3 84 2 2 2 4" xfId="37181" xr:uid="{00000000-0005-0000-0000-000046860000}"/>
    <cellStyle name="Normal 3 84 2 2 3" xfId="37182" xr:uid="{00000000-0005-0000-0000-000047860000}"/>
    <cellStyle name="Normal 3 84 2 2 4" xfId="37183" xr:uid="{00000000-0005-0000-0000-000048860000}"/>
    <cellStyle name="Normal 3 84 2 2 5" xfId="37184" xr:uid="{00000000-0005-0000-0000-000049860000}"/>
    <cellStyle name="Normal 3 84 2 3" xfId="37185" xr:uid="{00000000-0005-0000-0000-00004A860000}"/>
    <cellStyle name="Normal 3 84 2 3 2" xfId="37186" xr:uid="{00000000-0005-0000-0000-00004B860000}"/>
    <cellStyle name="Normal 3 84 2 3 3" xfId="37187" xr:uid="{00000000-0005-0000-0000-00004C860000}"/>
    <cellStyle name="Normal 3 84 3" xfId="37188" xr:uid="{00000000-0005-0000-0000-00004D860000}"/>
    <cellStyle name="Normal 3 84 3 2" xfId="37189" xr:uid="{00000000-0005-0000-0000-00004E860000}"/>
    <cellStyle name="Normal 3 84 4" xfId="37190" xr:uid="{00000000-0005-0000-0000-00004F860000}"/>
    <cellStyle name="Normal 3 84_Journal 1" xfId="37191" xr:uid="{00000000-0005-0000-0000-000050860000}"/>
    <cellStyle name="Normal 3 85" xfId="4485" xr:uid="{00000000-0005-0000-0000-000051860000}"/>
    <cellStyle name="Normal 3 85 2" xfId="4486" xr:uid="{00000000-0005-0000-0000-000052860000}"/>
    <cellStyle name="Normal 3 85 2 2" xfId="4487" xr:uid="{00000000-0005-0000-0000-000053860000}"/>
    <cellStyle name="Normal 3 85 2 2 2" xfId="37192" xr:uid="{00000000-0005-0000-0000-000054860000}"/>
    <cellStyle name="Normal 3 85 2 2 2 2" xfId="37193" xr:uid="{00000000-0005-0000-0000-000055860000}"/>
    <cellStyle name="Normal 3 85 2 2 2 3" xfId="37194" xr:uid="{00000000-0005-0000-0000-000056860000}"/>
    <cellStyle name="Normal 3 85 2 2 2 4" xfId="37195" xr:uid="{00000000-0005-0000-0000-000057860000}"/>
    <cellStyle name="Normal 3 85 2 2 3" xfId="37196" xr:uid="{00000000-0005-0000-0000-000058860000}"/>
    <cellStyle name="Normal 3 85 2 2 4" xfId="37197" xr:uid="{00000000-0005-0000-0000-000059860000}"/>
    <cellStyle name="Normal 3 85 2 2 5" xfId="37198" xr:uid="{00000000-0005-0000-0000-00005A860000}"/>
    <cellStyle name="Normal 3 85 2 3" xfId="37199" xr:uid="{00000000-0005-0000-0000-00005B860000}"/>
    <cellStyle name="Normal 3 85 2 3 2" xfId="37200" xr:uid="{00000000-0005-0000-0000-00005C860000}"/>
    <cellStyle name="Normal 3 85 2 3 3" xfId="37201" xr:uid="{00000000-0005-0000-0000-00005D860000}"/>
    <cellStyle name="Normal 3 85 3" xfId="37202" xr:uid="{00000000-0005-0000-0000-00005E860000}"/>
    <cellStyle name="Normal 3 85 3 2" xfId="37203" xr:uid="{00000000-0005-0000-0000-00005F860000}"/>
    <cellStyle name="Normal 3 85 4" xfId="37204" xr:uid="{00000000-0005-0000-0000-000060860000}"/>
    <cellStyle name="Normal 3 85_Journal 1" xfId="37205" xr:uid="{00000000-0005-0000-0000-000061860000}"/>
    <cellStyle name="Normal 3 86" xfId="4488" xr:uid="{00000000-0005-0000-0000-000062860000}"/>
    <cellStyle name="Normal 3 86 2" xfId="4489" xr:uid="{00000000-0005-0000-0000-000063860000}"/>
    <cellStyle name="Normal 3 86 2 2" xfId="4490" xr:uid="{00000000-0005-0000-0000-000064860000}"/>
    <cellStyle name="Normal 3 86 2 2 2" xfId="37206" xr:uid="{00000000-0005-0000-0000-000065860000}"/>
    <cellStyle name="Normal 3 86 2 2 2 2" xfId="37207" xr:uid="{00000000-0005-0000-0000-000066860000}"/>
    <cellStyle name="Normal 3 86 2 2 2 3" xfId="37208" xr:uid="{00000000-0005-0000-0000-000067860000}"/>
    <cellStyle name="Normal 3 86 2 2 2 4" xfId="37209" xr:uid="{00000000-0005-0000-0000-000068860000}"/>
    <cellStyle name="Normal 3 86 2 2 3" xfId="37210" xr:uid="{00000000-0005-0000-0000-000069860000}"/>
    <cellStyle name="Normal 3 86 2 2 4" xfId="37211" xr:uid="{00000000-0005-0000-0000-00006A860000}"/>
    <cellStyle name="Normal 3 86 2 2 5" xfId="37212" xr:uid="{00000000-0005-0000-0000-00006B860000}"/>
    <cellStyle name="Normal 3 86 2 3" xfId="37213" xr:uid="{00000000-0005-0000-0000-00006C860000}"/>
    <cellStyle name="Normal 3 86 2 3 2" xfId="37214" xr:uid="{00000000-0005-0000-0000-00006D860000}"/>
    <cellStyle name="Normal 3 86 2 3 3" xfId="37215" xr:uid="{00000000-0005-0000-0000-00006E860000}"/>
    <cellStyle name="Normal 3 86 3" xfId="37216" xr:uid="{00000000-0005-0000-0000-00006F860000}"/>
    <cellStyle name="Normal 3 86 3 2" xfId="37217" xr:uid="{00000000-0005-0000-0000-000070860000}"/>
    <cellStyle name="Normal 3 86 4" xfId="37218" xr:uid="{00000000-0005-0000-0000-000071860000}"/>
    <cellStyle name="Normal 3 86_Journal 1" xfId="37219" xr:uid="{00000000-0005-0000-0000-000072860000}"/>
    <cellStyle name="Normal 3 87" xfId="4491" xr:uid="{00000000-0005-0000-0000-000073860000}"/>
    <cellStyle name="Normal 3 87 2" xfId="4492" xr:uid="{00000000-0005-0000-0000-000074860000}"/>
    <cellStyle name="Normal 3 87 2 2" xfId="4493" xr:uid="{00000000-0005-0000-0000-000075860000}"/>
    <cellStyle name="Normal 3 87 2 2 2" xfId="37220" xr:uid="{00000000-0005-0000-0000-000076860000}"/>
    <cellStyle name="Normal 3 87 2 2 2 2" xfId="37221" xr:uid="{00000000-0005-0000-0000-000077860000}"/>
    <cellStyle name="Normal 3 87 2 2 2 3" xfId="37222" xr:uid="{00000000-0005-0000-0000-000078860000}"/>
    <cellStyle name="Normal 3 87 2 2 2 4" xfId="37223" xr:uid="{00000000-0005-0000-0000-000079860000}"/>
    <cellStyle name="Normal 3 87 2 2 3" xfId="37224" xr:uid="{00000000-0005-0000-0000-00007A860000}"/>
    <cellStyle name="Normal 3 87 2 2 4" xfId="37225" xr:uid="{00000000-0005-0000-0000-00007B860000}"/>
    <cellStyle name="Normal 3 87 2 2 5" xfId="37226" xr:uid="{00000000-0005-0000-0000-00007C860000}"/>
    <cellStyle name="Normal 3 87 2 3" xfId="37227" xr:uid="{00000000-0005-0000-0000-00007D860000}"/>
    <cellStyle name="Normal 3 87 2 3 2" xfId="37228" xr:uid="{00000000-0005-0000-0000-00007E860000}"/>
    <cellStyle name="Normal 3 87 2 3 3" xfId="37229" xr:uid="{00000000-0005-0000-0000-00007F860000}"/>
    <cellStyle name="Normal 3 87 3" xfId="37230" xr:uid="{00000000-0005-0000-0000-000080860000}"/>
    <cellStyle name="Normal 3 87 3 2" xfId="37231" xr:uid="{00000000-0005-0000-0000-000081860000}"/>
    <cellStyle name="Normal 3 87 4" xfId="37232" xr:uid="{00000000-0005-0000-0000-000082860000}"/>
    <cellStyle name="Normal 3 87_Journal 1" xfId="37233" xr:uid="{00000000-0005-0000-0000-000083860000}"/>
    <cellStyle name="Normal 3 88" xfId="4494" xr:uid="{00000000-0005-0000-0000-000084860000}"/>
    <cellStyle name="Normal 3 88 2" xfId="4495" xr:uid="{00000000-0005-0000-0000-000085860000}"/>
    <cellStyle name="Normal 3 88 2 2" xfId="4496" xr:uid="{00000000-0005-0000-0000-000086860000}"/>
    <cellStyle name="Normal 3 88 2 2 2" xfId="37234" xr:uid="{00000000-0005-0000-0000-000087860000}"/>
    <cellStyle name="Normal 3 88 2 2 2 2" xfId="37235" xr:uid="{00000000-0005-0000-0000-000088860000}"/>
    <cellStyle name="Normal 3 88 2 2 2 3" xfId="37236" xr:uid="{00000000-0005-0000-0000-000089860000}"/>
    <cellStyle name="Normal 3 88 2 2 2 4" xfId="37237" xr:uid="{00000000-0005-0000-0000-00008A860000}"/>
    <cellStyle name="Normal 3 88 2 2 3" xfId="37238" xr:uid="{00000000-0005-0000-0000-00008B860000}"/>
    <cellStyle name="Normal 3 88 2 2 4" xfId="37239" xr:uid="{00000000-0005-0000-0000-00008C860000}"/>
    <cellStyle name="Normal 3 88 2 2 5" xfId="37240" xr:uid="{00000000-0005-0000-0000-00008D860000}"/>
    <cellStyle name="Normal 3 88 2 3" xfId="37241" xr:uid="{00000000-0005-0000-0000-00008E860000}"/>
    <cellStyle name="Normal 3 88 2 3 2" xfId="37242" xr:uid="{00000000-0005-0000-0000-00008F860000}"/>
    <cellStyle name="Normal 3 88 2 3 3" xfId="37243" xr:uid="{00000000-0005-0000-0000-000090860000}"/>
    <cellStyle name="Normal 3 88 3" xfId="37244" xr:uid="{00000000-0005-0000-0000-000091860000}"/>
    <cellStyle name="Normal 3 88 3 2" xfId="37245" xr:uid="{00000000-0005-0000-0000-000092860000}"/>
    <cellStyle name="Normal 3 88 4" xfId="37246" xr:uid="{00000000-0005-0000-0000-000093860000}"/>
    <cellStyle name="Normal 3 88_Journal 1" xfId="37247" xr:uid="{00000000-0005-0000-0000-000094860000}"/>
    <cellStyle name="Normal 3 89" xfId="4497" xr:uid="{00000000-0005-0000-0000-000095860000}"/>
    <cellStyle name="Normal 3 89 2" xfId="4498" xr:uid="{00000000-0005-0000-0000-000096860000}"/>
    <cellStyle name="Normal 3 89 2 2" xfId="4499" xr:uid="{00000000-0005-0000-0000-000097860000}"/>
    <cellStyle name="Normal 3 89 2 2 2" xfId="37248" xr:uid="{00000000-0005-0000-0000-000098860000}"/>
    <cellStyle name="Normal 3 89 2 2 2 2" xfId="37249" xr:uid="{00000000-0005-0000-0000-000099860000}"/>
    <cellStyle name="Normal 3 89 2 2 2 3" xfId="37250" xr:uid="{00000000-0005-0000-0000-00009A860000}"/>
    <cellStyle name="Normal 3 89 2 2 2 4" xfId="37251" xr:uid="{00000000-0005-0000-0000-00009B860000}"/>
    <cellStyle name="Normal 3 89 2 2 3" xfId="37252" xr:uid="{00000000-0005-0000-0000-00009C860000}"/>
    <cellStyle name="Normal 3 89 2 2 4" xfId="37253" xr:uid="{00000000-0005-0000-0000-00009D860000}"/>
    <cellStyle name="Normal 3 89 2 2 5" xfId="37254" xr:uid="{00000000-0005-0000-0000-00009E860000}"/>
    <cellStyle name="Normal 3 89 2 3" xfId="37255" xr:uid="{00000000-0005-0000-0000-00009F860000}"/>
    <cellStyle name="Normal 3 89 2 3 2" xfId="37256" xr:uid="{00000000-0005-0000-0000-0000A0860000}"/>
    <cellStyle name="Normal 3 89 2 3 3" xfId="37257" xr:uid="{00000000-0005-0000-0000-0000A1860000}"/>
    <cellStyle name="Normal 3 89 3" xfId="37258" xr:uid="{00000000-0005-0000-0000-0000A2860000}"/>
    <cellStyle name="Normal 3 89 3 2" xfId="37259" xr:uid="{00000000-0005-0000-0000-0000A3860000}"/>
    <cellStyle name="Normal 3 89 4" xfId="37260" xr:uid="{00000000-0005-0000-0000-0000A4860000}"/>
    <cellStyle name="Normal 3 89_Journal 1" xfId="37261" xr:uid="{00000000-0005-0000-0000-0000A5860000}"/>
    <cellStyle name="Normal 3 9" xfId="4500" xr:uid="{00000000-0005-0000-0000-0000A6860000}"/>
    <cellStyle name="Normal 3 9 2" xfId="4501" xr:uid="{00000000-0005-0000-0000-0000A7860000}"/>
    <cellStyle name="Normal 3 9 2 2" xfId="4502" xr:uid="{00000000-0005-0000-0000-0000A8860000}"/>
    <cellStyle name="Normal 3 9 2 2 2" xfId="37262" xr:uid="{00000000-0005-0000-0000-0000A9860000}"/>
    <cellStyle name="Normal 3 9 2 3" xfId="37263" xr:uid="{00000000-0005-0000-0000-0000AA860000}"/>
    <cellStyle name="Normal 3 9 2 3 2" xfId="37264" xr:uid="{00000000-0005-0000-0000-0000AB860000}"/>
    <cellStyle name="Normal 3 9 2 4" xfId="37265" xr:uid="{00000000-0005-0000-0000-0000AC860000}"/>
    <cellStyle name="Normal 3 9 2 5" xfId="37266" xr:uid="{00000000-0005-0000-0000-0000AD860000}"/>
    <cellStyle name="Normal 3 9 3" xfId="37267" xr:uid="{00000000-0005-0000-0000-0000AE860000}"/>
    <cellStyle name="Normal 3 9 3 2" xfId="37268" xr:uid="{00000000-0005-0000-0000-0000AF860000}"/>
    <cellStyle name="Normal 3 9 4" xfId="37269" xr:uid="{00000000-0005-0000-0000-0000B0860000}"/>
    <cellStyle name="Normal 3 9 5" xfId="37270" xr:uid="{00000000-0005-0000-0000-0000B1860000}"/>
    <cellStyle name="Normal 3 9_FAS 112" xfId="37271" xr:uid="{00000000-0005-0000-0000-0000B2860000}"/>
    <cellStyle name="Normal 3 90" xfId="4503" xr:uid="{00000000-0005-0000-0000-0000B3860000}"/>
    <cellStyle name="Normal 3 90 2" xfId="4504" xr:uid="{00000000-0005-0000-0000-0000B4860000}"/>
    <cellStyle name="Normal 3 90 2 2" xfId="4505" xr:uid="{00000000-0005-0000-0000-0000B5860000}"/>
    <cellStyle name="Normal 3 90 2 2 2" xfId="37272" xr:uid="{00000000-0005-0000-0000-0000B6860000}"/>
    <cellStyle name="Normal 3 90 2 2 2 2" xfId="37273" xr:uid="{00000000-0005-0000-0000-0000B7860000}"/>
    <cellStyle name="Normal 3 90 2 2 2 3" xfId="37274" xr:uid="{00000000-0005-0000-0000-0000B8860000}"/>
    <cellStyle name="Normal 3 90 2 2 2 4" xfId="37275" xr:uid="{00000000-0005-0000-0000-0000B9860000}"/>
    <cellStyle name="Normal 3 90 2 2 3" xfId="37276" xr:uid="{00000000-0005-0000-0000-0000BA860000}"/>
    <cellStyle name="Normal 3 90 2 2 4" xfId="37277" xr:uid="{00000000-0005-0000-0000-0000BB860000}"/>
    <cellStyle name="Normal 3 90 2 2 5" xfId="37278" xr:uid="{00000000-0005-0000-0000-0000BC860000}"/>
    <cellStyle name="Normal 3 90 2 3" xfId="37279" xr:uid="{00000000-0005-0000-0000-0000BD860000}"/>
    <cellStyle name="Normal 3 90 2 3 2" xfId="37280" xr:uid="{00000000-0005-0000-0000-0000BE860000}"/>
    <cellStyle name="Normal 3 90 2 3 3" xfId="37281" xr:uid="{00000000-0005-0000-0000-0000BF860000}"/>
    <cellStyle name="Normal 3 90 3" xfId="37282" xr:uid="{00000000-0005-0000-0000-0000C0860000}"/>
    <cellStyle name="Normal 3 90 3 2" xfId="37283" xr:uid="{00000000-0005-0000-0000-0000C1860000}"/>
    <cellStyle name="Normal 3 90 4" xfId="37284" xr:uid="{00000000-0005-0000-0000-0000C2860000}"/>
    <cellStyle name="Normal 3 90_Journal 1" xfId="37285" xr:uid="{00000000-0005-0000-0000-0000C3860000}"/>
    <cellStyle name="Normal 3 91" xfId="4506" xr:uid="{00000000-0005-0000-0000-0000C4860000}"/>
    <cellStyle name="Normal 3 91 2" xfId="4507" xr:uid="{00000000-0005-0000-0000-0000C5860000}"/>
    <cellStyle name="Normal 3 91 2 2" xfId="4508" xr:uid="{00000000-0005-0000-0000-0000C6860000}"/>
    <cellStyle name="Normal 3 91 2 2 2" xfId="37286" xr:uid="{00000000-0005-0000-0000-0000C7860000}"/>
    <cellStyle name="Normal 3 91 2 2 2 2" xfId="37287" xr:uid="{00000000-0005-0000-0000-0000C8860000}"/>
    <cellStyle name="Normal 3 91 2 2 2 3" xfId="37288" xr:uid="{00000000-0005-0000-0000-0000C9860000}"/>
    <cellStyle name="Normal 3 91 2 2 2 4" xfId="37289" xr:uid="{00000000-0005-0000-0000-0000CA860000}"/>
    <cellStyle name="Normal 3 91 2 2 3" xfId="37290" xr:uid="{00000000-0005-0000-0000-0000CB860000}"/>
    <cellStyle name="Normal 3 91 2 2 4" xfId="37291" xr:uid="{00000000-0005-0000-0000-0000CC860000}"/>
    <cellStyle name="Normal 3 91 2 2 5" xfId="37292" xr:uid="{00000000-0005-0000-0000-0000CD860000}"/>
    <cellStyle name="Normal 3 91 2 3" xfId="37293" xr:uid="{00000000-0005-0000-0000-0000CE860000}"/>
    <cellStyle name="Normal 3 91 2 3 2" xfId="37294" xr:uid="{00000000-0005-0000-0000-0000CF860000}"/>
    <cellStyle name="Normal 3 91 2 3 3" xfId="37295" xr:uid="{00000000-0005-0000-0000-0000D0860000}"/>
    <cellStyle name="Normal 3 91 3" xfId="37296" xr:uid="{00000000-0005-0000-0000-0000D1860000}"/>
    <cellStyle name="Normal 3 91 3 2" xfId="37297" xr:uid="{00000000-0005-0000-0000-0000D2860000}"/>
    <cellStyle name="Normal 3 91 4" xfId="37298" xr:uid="{00000000-0005-0000-0000-0000D3860000}"/>
    <cellStyle name="Normal 3 91_Journal 1" xfId="37299" xr:uid="{00000000-0005-0000-0000-0000D4860000}"/>
    <cellStyle name="Normal 3 92" xfId="4509" xr:uid="{00000000-0005-0000-0000-0000D5860000}"/>
    <cellStyle name="Normal 3 92 2" xfId="4510" xr:uid="{00000000-0005-0000-0000-0000D6860000}"/>
    <cellStyle name="Normal 3 92 2 2" xfId="4511" xr:uid="{00000000-0005-0000-0000-0000D7860000}"/>
    <cellStyle name="Normal 3 92 2 2 2" xfId="37300" xr:uid="{00000000-0005-0000-0000-0000D8860000}"/>
    <cellStyle name="Normal 3 92 2 2 2 2" xfId="37301" xr:uid="{00000000-0005-0000-0000-0000D9860000}"/>
    <cellStyle name="Normal 3 92 2 2 2 3" xfId="37302" xr:uid="{00000000-0005-0000-0000-0000DA860000}"/>
    <cellStyle name="Normal 3 92 2 2 2 4" xfId="37303" xr:uid="{00000000-0005-0000-0000-0000DB860000}"/>
    <cellStyle name="Normal 3 92 2 2 3" xfId="37304" xr:uid="{00000000-0005-0000-0000-0000DC860000}"/>
    <cellStyle name="Normal 3 92 2 2 4" xfId="37305" xr:uid="{00000000-0005-0000-0000-0000DD860000}"/>
    <cellStyle name="Normal 3 92 2 2 5" xfId="37306" xr:uid="{00000000-0005-0000-0000-0000DE860000}"/>
    <cellStyle name="Normal 3 92 2 3" xfId="37307" xr:uid="{00000000-0005-0000-0000-0000DF860000}"/>
    <cellStyle name="Normal 3 92 2 3 2" xfId="37308" xr:uid="{00000000-0005-0000-0000-0000E0860000}"/>
    <cellStyle name="Normal 3 92 2 3 3" xfId="37309" xr:uid="{00000000-0005-0000-0000-0000E1860000}"/>
    <cellStyle name="Normal 3 92 3" xfId="37310" xr:uid="{00000000-0005-0000-0000-0000E2860000}"/>
    <cellStyle name="Normal 3 92 3 2" xfId="37311" xr:uid="{00000000-0005-0000-0000-0000E3860000}"/>
    <cellStyle name="Normal 3 92 4" xfId="37312" xr:uid="{00000000-0005-0000-0000-0000E4860000}"/>
    <cellStyle name="Normal 3 92_Journal 1" xfId="37313" xr:uid="{00000000-0005-0000-0000-0000E5860000}"/>
    <cellStyle name="Normal 3 93" xfId="4512" xr:uid="{00000000-0005-0000-0000-0000E6860000}"/>
    <cellStyle name="Normal 3 93 2" xfId="4513" xr:uid="{00000000-0005-0000-0000-0000E7860000}"/>
    <cellStyle name="Normal 3 93 2 2" xfId="4514" xr:uid="{00000000-0005-0000-0000-0000E8860000}"/>
    <cellStyle name="Normal 3 93 2 2 2" xfId="37314" xr:uid="{00000000-0005-0000-0000-0000E9860000}"/>
    <cellStyle name="Normal 3 93 2 2 2 2" xfId="37315" xr:uid="{00000000-0005-0000-0000-0000EA860000}"/>
    <cellStyle name="Normal 3 93 2 2 2 3" xfId="37316" xr:uid="{00000000-0005-0000-0000-0000EB860000}"/>
    <cellStyle name="Normal 3 93 2 2 2 4" xfId="37317" xr:uid="{00000000-0005-0000-0000-0000EC860000}"/>
    <cellStyle name="Normal 3 93 2 2 3" xfId="37318" xr:uid="{00000000-0005-0000-0000-0000ED860000}"/>
    <cellStyle name="Normal 3 93 2 2 4" xfId="37319" xr:uid="{00000000-0005-0000-0000-0000EE860000}"/>
    <cellStyle name="Normal 3 93 2 2 5" xfId="37320" xr:uid="{00000000-0005-0000-0000-0000EF860000}"/>
    <cellStyle name="Normal 3 93 2 3" xfId="37321" xr:uid="{00000000-0005-0000-0000-0000F0860000}"/>
    <cellStyle name="Normal 3 93 2 3 2" xfId="37322" xr:uid="{00000000-0005-0000-0000-0000F1860000}"/>
    <cellStyle name="Normal 3 93 2 3 3" xfId="37323" xr:uid="{00000000-0005-0000-0000-0000F2860000}"/>
    <cellStyle name="Normal 3 93 3" xfId="37324" xr:uid="{00000000-0005-0000-0000-0000F3860000}"/>
    <cellStyle name="Normal 3 93 3 2" xfId="37325" xr:uid="{00000000-0005-0000-0000-0000F4860000}"/>
    <cellStyle name="Normal 3 93 4" xfId="37326" xr:uid="{00000000-0005-0000-0000-0000F5860000}"/>
    <cellStyle name="Normal 3 93_Journal 1" xfId="37327" xr:uid="{00000000-0005-0000-0000-0000F6860000}"/>
    <cellStyle name="Normal 3 94" xfId="4515" xr:uid="{00000000-0005-0000-0000-0000F7860000}"/>
    <cellStyle name="Normal 3 94 2" xfId="4516" xr:uid="{00000000-0005-0000-0000-0000F8860000}"/>
    <cellStyle name="Normal 3 94 2 2" xfId="4517" xr:uid="{00000000-0005-0000-0000-0000F9860000}"/>
    <cellStyle name="Normal 3 94 2 2 2" xfId="37328" xr:uid="{00000000-0005-0000-0000-0000FA860000}"/>
    <cellStyle name="Normal 3 94 2 2 2 2" xfId="37329" xr:uid="{00000000-0005-0000-0000-0000FB860000}"/>
    <cellStyle name="Normal 3 94 2 2 2 3" xfId="37330" xr:uid="{00000000-0005-0000-0000-0000FC860000}"/>
    <cellStyle name="Normal 3 94 2 2 2 4" xfId="37331" xr:uid="{00000000-0005-0000-0000-0000FD860000}"/>
    <cellStyle name="Normal 3 94 2 2 3" xfId="37332" xr:uid="{00000000-0005-0000-0000-0000FE860000}"/>
    <cellStyle name="Normal 3 94 2 2 4" xfId="37333" xr:uid="{00000000-0005-0000-0000-0000FF860000}"/>
    <cellStyle name="Normal 3 94 2 2 5" xfId="37334" xr:uid="{00000000-0005-0000-0000-000000870000}"/>
    <cellStyle name="Normal 3 94 2 3" xfId="37335" xr:uid="{00000000-0005-0000-0000-000001870000}"/>
    <cellStyle name="Normal 3 94 2 3 2" xfId="37336" xr:uid="{00000000-0005-0000-0000-000002870000}"/>
    <cellStyle name="Normal 3 94 2 3 3" xfId="37337" xr:uid="{00000000-0005-0000-0000-000003870000}"/>
    <cellStyle name="Normal 3 94 3" xfId="37338" xr:uid="{00000000-0005-0000-0000-000004870000}"/>
    <cellStyle name="Normal 3 94 3 2" xfId="37339" xr:uid="{00000000-0005-0000-0000-000005870000}"/>
    <cellStyle name="Normal 3 94 4" xfId="37340" xr:uid="{00000000-0005-0000-0000-000006870000}"/>
    <cellStyle name="Normal 3 94_Journal 1" xfId="37341" xr:uid="{00000000-0005-0000-0000-000007870000}"/>
    <cellStyle name="Normal 3 95" xfId="4518" xr:uid="{00000000-0005-0000-0000-000008870000}"/>
    <cellStyle name="Normal 3 95 2" xfId="4519" xr:uid="{00000000-0005-0000-0000-000009870000}"/>
    <cellStyle name="Normal 3 95 2 2" xfId="4520" xr:uid="{00000000-0005-0000-0000-00000A870000}"/>
    <cellStyle name="Normal 3 95 2 2 2" xfId="37342" xr:uid="{00000000-0005-0000-0000-00000B870000}"/>
    <cellStyle name="Normal 3 95 2 2 2 2" xfId="37343" xr:uid="{00000000-0005-0000-0000-00000C870000}"/>
    <cellStyle name="Normal 3 95 2 2 2 3" xfId="37344" xr:uid="{00000000-0005-0000-0000-00000D870000}"/>
    <cellStyle name="Normal 3 95 2 2 2 4" xfId="37345" xr:uid="{00000000-0005-0000-0000-00000E870000}"/>
    <cellStyle name="Normal 3 95 2 2 3" xfId="37346" xr:uid="{00000000-0005-0000-0000-00000F870000}"/>
    <cellStyle name="Normal 3 95 2 2 4" xfId="37347" xr:uid="{00000000-0005-0000-0000-000010870000}"/>
    <cellStyle name="Normal 3 95 2 2 5" xfId="37348" xr:uid="{00000000-0005-0000-0000-000011870000}"/>
    <cellStyle name="Normal 3 95 2 3" xfId="37349" xr:uid="{00000000-0005-0000-0000-000012870000}"/>
    <cellStyle name="Normal 3 95 2 3 2" xfId="37350" xr:uid="{00000000-0005-0000-0000-000013870000}"/>
    <cellStyle name="Normal 3 95 2 3 3" xfId="37351" xr:uid="{00000000-0005-0000-0000-000014870000}"/>
    <cellStyle name="Normal 3 95 3" xfId="37352" xr:uid="{00000000-0005-0000-0000-000015870000}"/>
    <cellStyle name="Normal 3 95 3 2" xfId="37353" xr:uid="{00000000-0005-0000-0000-000016870000}"/>
    <cellStyle name="Normal 3 95 4" xfId="37354" xr:uid="{00000000-0005-0000-0000-000017870000}"/>
    <cellStyle name="Normal 3 95_Journal 1" xfId="37355" xr:uid="{00000000-0005-0000-0000-000018870000}"/>
    <cellStyle name="Normal 3 96" xfId="4521" xr:uid="{00000000-0005-0000-0000-000019870000}"/>
    <cellStyle name="Normal 3 96 2" xfId="4522" xr:uid="{00000000-0005-0000-0000-00001A870000}"/>
    <cellStyle name="Normal 3 96 2 2" xfId="4523" xr:uid="{00000000-0005-0000-0000-00001B870000}"/>
    <cellStyle name="Normal 3 96 2 2 2" xfId="37356" xr:uid="{00000000-0005-0000-0000-00001C870000}"/>
    <cellStyle name="Normal 3 96 2 2 2 2" xfId="37357" xr:uid="{00000000-0005-0000-0000-00001D870000}"/>
    <cellStyle name="Normal 3 96 2 2 2 3" xfId="37358" xr:uid="{00000000-0005-0000-0000-00001E870000}"/>
    <cellStyle name="Normal 3 96 2 2 2 4" xfId="37359" xr:uid="{00000000-0005-0000-0000-00001F870000}"/>
    <cellStyle name="Normal 3 96 2 2 3" xfId="37360" xr:uid="{00000000-0005-0000-0000-000020870000}"/>
    <cellStyle name="Normal 3 96 2 2 4" xfId="37361" xr:uid="{00000000-0005-0000-0000-000021870000}"/>
    <cellStyle name="Normal 3 96 2 2 5" xfId="37362" xr:uid="{00000000-0005-0000-0000-000022870000}"/>
    <cellStyle name="Normal 3 96 2 3" xfId="37363" xr:uid="{00000000-0005-0000-0000-000023870000}"/>
    <cellStyle name="Normal 3 96 2 3 2" xfId="37364" xr:uid="{00000000-0005-0000-0000-000024870000}"/>
    <cellStyle name="Normal 3 96 2 3 3" xfId="37365" xr:uid="{00000000-0005-0000-0000-000025870000}"/>
    <cellStyle name="Normal 3 96 3" xfId="37366" xr:uid="{00000000-0005-0000-0000-000026870000}"/>
    <cellStyle name="Normal 3 96 3 2" xfId="37367" xr:uid="{00000000-0005-0000-0000-000027870000}"/>
    <cellStyle name="Normal 3 96 4" xfId="37368" xr:uid="{00000000-0005-0000-0000-000028870000}"/>
    <cellStyle name="Normal 3 96_Journal 1" xfId="37369" xr:uid="{00000000-0005-0000-0000-000029870000}"/>
    <cellStyle name="Normal 3 97" xfId="4524" xr:uid="{00000000-0005-0000-0000-00002A870000}"/>
    <cellStyle name="Normal 3 97 2" xfId="4525" xr:uid="{00000000-0005-0000-0000-00002B870000}"/>
    <cellStyle name="Normal 3 97 2 2" xfId="4526" xr:uid="{00000000-0005-0000-0000-00002C870000}"/>
    <cellStyle name="Normal 3 97 2 2 2" xfId="37370" xr:uid="{00000000-0005-0000-0000-00002D870000}"/>
    <cellStyle name="Normal 3 97 2 2 2 2" xfId="37371" xr:uid="{00000000-0005-0000-0000-00002E870000}"/>
    <cellStyle name="Normal 3 97 2 2 2 3" xfId="37372" xr:uid="{00000000-0005-0000-0000-00002F870000}"/>
    <cellStyle name="Normal 3 97 2 2 2 4" xfId="37373" xr:uid="{00000000-0005-0000-0000-000030870000}"/>
    <cellStyle name="Normal 3 97 2 2 3" xfId="37374" xr:uid="{00000000-0005-0000-0000-000031870000}"/>
    <cellStyle name="Normal 3 97 2 2 4" xfId="37375" xr:uid="{00000000-0005-0000-0000-000032870000}"/>
    <cellStyle name="Normal 3 97 2 2 5" xfId="37376" xr:uid="{00000000-0005-0000-0000-000033870000}"/>
    <cellStyle name="Normal 3 97 2 3" xfId="37377" xr:uid="{00000000-0005-0000-0000-000034870000}"/>
    <cellStyle name="Normal 3 97 2 3 2" xfId="37378" xr:uid="{00000000-0005-0000-0000-000035870000}"/>
    <cellStyle name="Normal 3 97 2 3 3" xfId="37379" xr:uid="{00000000-0005-0000-0000-000036870000}"/>
    <cellStyle name="Normal 3 97 3" xfId="37380" xr:uid="{00000000-0005-0000-0000-000037870000}"/>
    <cellStyle name="Normal 3 97 3 2" xfId="37381" xr:uid="{00000000-0005-0000-0000-000038870000}"/>
    <cellStyle name="Normal 3 97 4" xfId="37382" xr:uid="{00000000-0005-0000-0000-000039870000}"/>
    <cellStyle name="Normal 3 97_Journal 1" xfId="37383" xr:uid="{00000000-0005-0000-0000-00003A870000}"/>
    <cellStyle name="Normal 3 98" xfId="4527" xr:uid="{00000000-0005-0000-0000-00003B870000}"/>
    <cellStyle name="Normal 3 98 2" xfId="4528" xr:uid="{00000000-0005-0000-0000-00003C870000}"/>
    <cellStyle name="Normal 3 98 2 2" xfId="4529" xr:uid="{00000000-0005-0000-0000-00003D870000}"/>
    <cellStyle name="Normal 3 98 2 2 2" xfId="37384" xr:uid="{00000000-0005-0000-0000-00003E870000}"/>
    <cellStyle name="Normal 3 98 2 2 2 2" xfId="37385" xr:uid="{00000000-0005-0000-0000-00003F870000}"/>
    <cellStyle name="Normal 3 98 2 2 2 3" xfId="37386" xr:uid="{00000000-0005-0000-0000-000040870000}"/>
    <cellStyle name="Normal 3 98 2 2 2 4" xfId="37387" xr:uid="{00000000-0005-0000-0000-000041870000}"/>
    <cellStyle name="Normal 3 98 2 2 3" xfId="37388" xr:uid="{00000000-0005-0000-0000-000042870000}"/>
    <cellStyle name="Normal 3 98 2 2 4" xfId="37389" xr:uid="{00000000-0005-0000-0000-000043870000}"/>
    <cellStyle name="Normal 3 98 2 2 5" xfId="37390" xr:uid="{00000000-0005-0000-0000-000044870000}"/>
    <cellStyle name="Normal 3 98 2 3" xfId="37391" xr:uid="{00000000-0005-0000-0000-000045870000}"/>
    <cellStyle name="Normal 3 98 2 3 2" xfId="37392" xr:uid="{00000000-0005-0000-0000-000046870000}"/>
    <cellStyle name="Normal 3 98 2 3 3" xfId="37393" xr:uid="{00000000-0005-0000-0000-000047870000}"/>
    <cellStyle name="Normal 3 98 3" xfId="37394" xr:uid="{00000000-0005-0000-0000-000048870000}"/>
    <cellStyle name="Normal 3 98 3 2" xfId="37395" xr:uid="{00000000-0005-0000-0000-000049870000}"/>
    <cellStyle name="Normal 3 98 4" xfId="37396" xr:uid="{00000000-0005-0000-0000-00004A870000}"/>
    <cellStyle name="Normal 3 98_Journal 1" xfId="37397" xr:uid="{00000000-0005-0000-0000-00004B870000}"/>
    <cellStyle name="Normal 3 99" xfId="4530" xr:uid="{00000000-0005-0000-0000-00004C870000}"/>
    <cellStyle name="Normal 3 99 2" xfId="4531" xr:uid="{00000000-0005-0000-0000-00004D870000}"/>
    <cellStyle name="Normal 3 99 2 2" xfId="4532" xr:uid="{00000000-0005-0000-0000-00004E870000}"/>
    <cellStyle name="Normal 3 99 2 2 2" xfId="37398" xr:uid="{00000000-0005-0000-0000-00004F870000}"/>
    <cellStyle name="Normal 3 99 2 2 2 2" xfId="37399" xr:uid="{00000000-0005-0000-0000-000050870000}"/>
    <cellStyle name="Normal 3 99 2 2 2 3" xfId="37400" xr:uid="{00000000-0005-0000-0000-000051870000}"/>
    <cellStyle name="Normal 3 99 2 2 2 4" xfId="37401" xr:uid="{00000000-0005-0000-0000-000052870000}"/>
    <cellStyle name="Normal 3 99 2 2 3" xfId="37402" xr:uid="{00000000-0005-0000-0000-000053870000}"/>
    <cellStyle name="Normal 3 99 2 2 4" xfId="37403" xr:uid="{00000000-0005-0000-0000-000054870000}"/>
    <cellStyle name="Normal 3 99 2 2 5" xfId="37404" xr:uid="{00000000-0005-0000-0000-000055870000}"/>
    <cellStyle name="Normal 3 99 2 3" xfId="37405" xr:uid="{00000000-0005-0000-0000-000056870000}"/>
    <cellStyle name="Normal 3 99 2 3 2" xfId="37406" xr:uid="{00000000-0005-0000-0000-000057870000}"/>
    <cellStyle name="Normal 3 99 2 3 3" xfId="37407" xr:uid="{00000000-0005-0000-0000-000058870000}"/>
    <cellStyle name="Normal 3 99 3" xfId="37408" xr:uid="{00000000-0005-0000-0000-000059870000}"/>
    <cellStyle name="Normal 3 99 3 2" xfId="37409" xr:uid="{00000000-0005-0000-0000-00005A870000}"/>
    <cellStyle name="Normal 3 99 4" xfId="37410" xr:uid="{00000000-0005-0000-0000-00005B870000}"/>
    <cellStyle name="Normal 3 99_Journal 1" xfId="37411" xr:uid="{00000000-0005-0000-0000-00005C870000}"/>
    <cellStyle name="Normal 3_00431" xfId="4533" xr:uid="{00000000-0005-0000-0000-00005D870000}"/>
    <cellStyle name="Normal 30" xfId="4534" xr:uid="{00000000-0005-0000-0000-00005E870000}"/>
    <cellStyle name="Normal 30 2" xfId="4535" xr:uid="{00000000-0005-0000-0000-00005F870000}"/>
    <cellStyle name="Normal 30 2 2" xfId="37412" xr:uid="{00000000-0005-0000-0000-000060870000}"/>
    <cellStyle name="Normal 30 2 2 2" xfId="37413" xr:uid="{00000000-0005-0000-0000-000061870000}"/>
    <cellStyle name="Normal 30 2 2 3" xfId="37414" xr:uid="{00000000-0005-0000-0000-000062870000}"/>
    <cellStyle name="Normal 30 2 3" xfId="37415" xr:uid="{00000000-0005-0000-0000-000063870000}"/>
    <cellStyle name="Normal 30 2 4" xfId="37416" xr:uid="{00000000-0005-0000-0000-000064870000}"/>
    <cellStyle name="Normal 30 3" xfId="37417" xr:uid="{00000000-0005-0000-0000-000065870000}"/>
    <cellStyle name="Normal 30 3 2" xfId="37418" xr:uid="{00000000-0005-0000-0000-000066870000}"/>
    <cellStyle name="Normal 30 4" xfId="37419" xr:uid="{00000000-0005-0000-0000-000067870000}"/>
    <cellStyle name="Normal 30 4 2" xfId="37420" xr:uid="{00000000-0005-0000-0000-000068870000}"/>
    <cellStyle name="Normal 30 4 3" xfId="37421" xr:uid="{00000000-0005-0000-0000-000069870000}"/>
    <cellStyle name="Normal 30 5" xfId="37422" xr:uid="{00000000-0005-0000-0000-00006A870000}"/>
    <cellStyle name="Normal 30_Sheet3" xfId="37423" xr:uid="{00000000-0005-0000-0000-00006B870000}"/>
    <cellStyle name="Normal 31" xfId="4536" xr:uid="{00000000-0005-0000-0000-00006C870000}"/>
    <cellStyle name="Normal 31 2" xfId="4537" xr:uid="{00000000-0005-0000-0000-00006D870000}"/>
    <cellStyle name="Normal 31 2 2" xfId="37424" xr:uid="{00000000-0005-0000-0000-00006E870000}"/>
    <cellStyle name="Normal 31 2 2 2" xfId="37425" xr:uid="{00000000-0005-0000-0000-00006F870000}"/>
    <cellStyle name="Normal 31 2 3" xfId="37426" xr:uid="{00000000-0005-0000-0000-000070870000}"/>
    <cellStyle name="Normal 31 3" xfId="4538" xr:uid="{00000000-0005-0000-0000-000071870000}"/>
    <cellStyle name="Normal 31 3 2" xfId="37427" xr:uid="{00000000-0005-0000-0000-000072870000}"/>
    <cellStyle name="Normal 31 3 3" xfId="37428" xr:uid="{00000000-0005-0000-0000-000073870000}"/>
    <cellStyle name="Normal 31 4" xfId="37429" xr:uid="{00000000-0005-0000-0000-000074870000}"/>
    <cellStyle name="Normal 31 4 2" xfId="37430" xr:uid="{00000000-0005-0000-0000-000075870000}"/>
    <cellStyle name="Normal 31 4 2 2" xfId="37431" xr:uid="{00000000-0005-0000-0000-000076870000}"/>
    <cellStyle name="Normal 31 4 3" xfId="37432" xr:uid="{00000000-0005-0000-0000-000077870000}"/>
    <cellStyle name="Normal 31 4 4" xfId="37433" xr:uid="{00000000-0005-0000-0000-000078870000}"/>
    <cellStyle name="Normal 31 4 5" xfId="37434" xr:uid="{00000000-0005-0000-0000-000079870000}"/>
    <cellStyle name="Normal 31 4 6" xfId="37435" xr:uid="{00000000-0005-0000-0000-00007A870000}"/>
    <cellStyle name="Normal 31 5" xfId="37436" xr:uid="{00000000-0005-0000-0000-00007B870000}"/>
    <cellStyle name="Normal 31 5 2" xfId="37437" xr:uid="{00000000-0005-0000-0000-00007C870000}"/>
    <cellStyle name="Normal 31 6" xfId="37438" xr:uid="{00000000-0005-0000-0000-00007D870000}"/>
    <cellStyle name="Normal 32" xfId="4539" xr:uid="{00000000-0005-0000-0000-00007E870000}"/>
    <cellStyle name="Normal 32 2" xfId="4540" xr:uid="{00000000-0005-0000-0000-00007F870000}"/>
    <cellStyle name="Normal 32 2 2" xfId="37439" xr:uid="{00000000-0005-0000-0000-000080870000}"/>
    <cellStyle name="Normal 32 2 2 2" xfId="37440" xr:uid="{00000000-0005-0000-0000-000081870000}"/>
    <cellStyle name="Normal 32 2 2 2 2" xfId="37441" xr:uid="{00000000-0005-0000-0000-000082870000}"/>
    <cellStyle name="Normal 32 2 3" xfId="37442" xr:uid="{00000000-0005-0000-0000-000083870000}"/>
    <cellStyle name="Normal 32 3" xfId="37443" xr:uid="{00000000-0005-0000-0000-000084870000}"/>
    <cellStyle name="Normal 32 3 2" xfId="37444" xr:uid="{00000000-0005-0000-0000-000085870000}"/>
    <cellStyle name="Normal 32 3 3" xfId="37445" xr:uid="{00000000-0005-0000-0000-000086870000}"/>
    <cellStyle name="Normal 32 3 4" xfId="37446" xr:uid="{00000000-0005-0000-0000-000087870000}"/>
    <cellStyle name="Normal 32 4" xfId="37447" xr:uid="{00000000-0005-0000-0000-000088870000}"/>
    <cellStyle name="Normal 32 4 2" xfId="37448" xr:uid="{00000000-0005-0000-0000-000089870000}"/>
    <cellStyle name="Normal 32 4 2 2" xfId="37449" xr:uid="{00000000-0005-0000-0000-00008A870000}"/>
    <cellStyle name="Normal 32 4 3" xfId="37450" xr:uid="{00000000-0005-0000-0000-00008B870000}"/>
    <cellStyle name="Normal 32 5" xfId="37451" xr:uid="{00000000-0005-0000-0000-00008C870000}"/>
    <cellStyle name="Normal 32 6" xfId="37452" xr:uid="{00000000-0005-0000-0000-00008D870000}"/>
    <cellStyle name="Normal 33" xfId="4541" xr:uid="{00000000-0005-0000-0000-00008E870000}"/>
    <cellStyle name="Normal 33 2" xfId="4542" xr:uid="{00000000-0005-0000-0000-00008F870000}"/>
    <cellStyle name="Normal 33 2 2" xfId="37453" xr:uid="{00000000-0005-0000-0000-000090870000}"/>
    <cellStyle name="Normal 33 2 2 2" xfId="37454" xr:uid="{00000000-0005-0000-0000-000091870000}"/>
    <cellStyle name="Normal 33 2 3" xfId="37455" xr:uid="{00000000-0005-0000-0000-000092870000}"/>
    <cellStyle name="Normal 33 3" xfId="4543" xr:uid="{00000000-0005-0000-0000-000093870000}"/>
    <cellStyle name="Normal 33 3 2" xfId="37456" xr:uid="{00000000-0005-0000-0000-000094870000}"/>
    <cellStyle name="Normal 33 3 3" xfId="37457" xr:uid="{00000000-0005-0000-0000-000095870000}"/>
    <cellStyle name="Normal 33 4" xfId="37458" xr:uid="{00000000-0005-0000-0000-000096870000}"/>
    <cellStyle name="Normal 33 4 2" xfId="37459" xr:uid="{00000000-0005-0000-0000-000097870000}"/>
    <cellStyle name="Normal 33 5" xfId="37460" xr:uid="{00000000-0005-0000-0000-000098870000}"/>
    <cellStyle name="Normal 33 5 2" xfId="37461" xr:uid="{00000000-0005-0000-0000-000099870000}"/>
    <cellStyle name="Normal 33 6" xfId="37462" xr:uid="{00000000-0005-0000-0000-00009A870000}"/>
    <cellStyle name="Normal 34" xfId="4544" xr:uid="{00000000-0005-0000-0000-00009B870000}"/>
    <cellStyle name="Normal 34 2" xfId="4545" xr:uid="{00000000-0005-0000-0000-00009C870000}"/>
    <cellStyle name="Normal 34 2 2" xfId="37463" xr:uid="{00000000-0005-0000-0000-00009D870000}"/>
    <cellStyle name="Normal 34 2 2 2" xfId="37464" xr:uid="{00000000-0005-0000-0000-00009E870000}"/>
    <cellStyle name="Normal 34 2 2 2 2" xfId="37465" xr:uid="{00000000-0005-0000-0000-00009F870000}"/>
    <cellStyle name="Normal 34 2 2 3" xfId="37466" xr:uid="{00000000-0005-0000-0000-0000A0870000}"/>
    <cellStyle name="Normal 34 2 3" xfId="37467" xr:uid="{00000000-0005-0000-0000-0000A1870000}"/>
    <cellStyle name="Normal 34 2 3 2" xfId="37468" xr:uid="{00000000-0005-0000-0000-0000A2870000}"/>
    <cellStyle name="Normal 34 2 4" xfId="37469" xr:uid="{00000000-0005-0000-0000-0000A3870000}"/>
    <cellStyle name="Normal 34 3" xfId="4546" xr:uid="{00000000-0005-0000-0000-0000A4870000}"/>
    <cellStyle name="Normal 34 3 2" xfId="37470" xr:uid="{00000000-0005-0000-0000-0000A5870000}"/>
    <cellStyle name="Normal 34 4" xfId="37471" xr:uid="{00000000-0005-0000-0000-0000A6870000}"/>
    <cellStyle name="Normal 34 4 2" xfId="37472" xr:uid="{00000000-0005-0000-0000-0000A7870000}"/>
    <cellStyle name="Normal 34 5" xfId="37473" xr:uid="{00000000-0005-0000-0000-0000A8870000}"/>
    <cellStyle name="Normal 34 6" xfId="37474" xr:uid="{00000000-0005-0000-0000-0000A9870000}"/>
    <cellStyle name="Normal 35" xfId="4547" xr:uid="{00000000-0005-0000-0000-0000AA870000}"/>
    <cellStyle name="Normal 35 2" xfId="37475" xr:uid="{00000000-0005-0000-0000-0000AB870000}"/>
    <cellStyle name="Normal 35 2 10" xfId="37476" xr:uid="{00000000-0005-0000-0000-0000AC870000}"/>
    <cellStyle name="Normal 35 2 2" xfId="37477" xr:uid="{00000000-0005-0000-0000-0000AD870000}"/>
    <cellStyle name="Normal 35 2 2 10" xfId="37478" xr:uid="{00000000-0005-0000-0000-0000AE870000}"/>
    <cellStyle name="Normal 35 2 2 2" xfId="37479" xr:uid="{00000000-0005-0000-0000-0000AF870000}"/>
    <cellStyle name="Normal 35 2 2 2 2" xfId="37480" xr:uid="{00000000-0005-0000-0000-0000B0870000}"/>
    <cellStyle name="Normal 35 2 2 2 2 2" xfId="37481" xr:uid="{00000000-0005-0000-0000-0000B1870000}"/>
    <cellStyle name="Normal 35 2 2 2 2 2 2" xfId="37482" xr:uid="{00000000-0005-0000-0000-0000B2870000}"/>
    <cellStyle name="Normal 35 2 2 2 2 2 2 2" xfId="37483" xr:uid="{00000000-0005-0000-0000-0000B3870000}"/>
    <cellStyle name="Normal 35 2 2 2 2 2 2 2 2" xfId="37484" xr:uid="{00000000-0005-0000-0000-0000B4870000}"/>
    <cellStyle name="Normal 35 2 2 2 2 2 2 3" xfId="37485" xr:uid="{00000000-0005-0000-0000-0000B5870000}"/>
    <cellStyle name="Normal 35 2 2 2 2 2 2 4" xfId="37486" xr:uid="{00000000-0005-0000-0000-0000B6870000}"/>
    <cellStyle name="Normal 35 2 2 2 2 2 2 5" xfId="37487" xr:uid="{00000000-0005-0000-0000-0000B7870000}"/>
    <cellStyle name="Normal 35 2 2 2 2 2 3" xfId="37488" xr:uid="{00000000-0005-0000-0000-0000B8870000}"/>
    <cellStyle name="Normal 35 2 2 2 2 2 3 2" xfId="37489" xr:uid="{00000000-0005-0000-0000-0000B9870000}"/>
    <cellStyle name="Normal 35 2 2 2 2 2 3 2 2" xfId="37490" xr:uid="{00000000-0005-0000-0000-0000BA870000}"/>
    <cellStyle name="Normal 35 2 2 2 2 2 3 3" xfId="37491" xr:uid="{00000000-0005-0000-0000-0000BB870000}"/>
    <cellStyle name="Normal 35 2 2 2 2 2 3 4" xfId="37492" xr:uid="{00000000-0005-0000-0000-0000BC870000}"/>
    <cellStyle name="Normal 35 2 2 2 2 2 3 5" xfId="37493" xr:uid="{00000000-0005-0000-0000-0000BD870000}"/>
    <cellStyle name="Normal 35 2 2 2 2 2 4" xfId="37494" xr:uid="{00000000-0005-0000-0000-0000BE870000}"/>
    <cellStyle name="Normal 35 2 2 2 2 2 4 2" xfId="37495" xr:uid="{00000000-0005-0000-0000-0000BF870000}"/>
    <cellStyle name="Normal 35 2 2 2 2 2 5" xfId="37496" xr:uid="{00000000-0005-0000-0000-0000C0870000}"/>
    <cellStyle name="Normal 35 2 2 2 2 2 6" xfId="37497" xr:uid="{00000000-0005-0000-0000-0000C1870000}"/>
    <cellStyle name="Normal 35 2 2 2 2 2 7" xfId="37498" xr:uid="{00000000-0005-0000-0000-0000C2870000}"/>
    <cellStyle name="Normal 35 2 2 2 2 3" xfId="37499" xr:uid="{00000000-0005-0000-0000-0000C3870000}"/>
    <cellStyle name="Normal 35 2 2 2 2 3 2" xfId="37500" xr:uid="{00000000-0005-0000-0000-0000C4870000}"/>
    <cellStyle name="Normal 35 2 2 2 2 4" xfId="37501" xr:uid="{00000000-0005-0000-0000-0000C5870000}"/>
    <cellStyle name="Normal 35 2 2 2 2 5" xfId="37502" xr:uid="{00000000-0005-0000-0000-0000C6870000}"/>
    <cellStyle name="Normal 35 2 2 2 2 6" xfId="37503" xr:uid="{00000000-0005-0000-0000-0000C7870000}"/>
    <cellStyle name="Normal 35 2 2 2 3" xfId="37504" xr:uid="{00000000-0005-0000-0000-0000C8870000}"/>
    <cellStyle name="Normal 35 2 2 2 3 2" xfId="37505" xr:uid="{00000000-0005-0000-0000-0000C9870000}"/>
    <cellStyle name="Normal 35 2 2 2 4" xfId="37506" xr:uid="{00000000-0005-0000-0000-0000CA870000}"/>
    <cellStyle name="Normal 35 2 2 2 5" xfId="37507" xr:uid="{00000000-0005-0000-0000-0000CB870000}"/>
    <cellStyle name="Normal 35 2 2 2 6" xfId="37508" xr:uid="{00000000-0005-0000-0000-0000CC870000}"/>
    <cellStyle name="Normal 35 2 2 3" xfId="37509" xr:uid="{00000000-0005-0000-0000-0000CD870000}"/>
    <cellStyle name="Normal 35 2 2 3 2" xfId="37510" xr:uid="{00000000-0005-0000-0000-0000CE870000}"/>
    <cellStyle name="Normal 35 2 2 3 2 2" xfId="37511" xr:uid="{00000000-0005-0000-0000-0000CF870000}"/>
    <cellStyle name="Normal 35 2 2 3 3" xfId="37512" xr:uid="{00000000-0005-0000-0000-0000D0870000}"/>
    <cellStyle name="Normal 35 2 2 3 4" xfId="37513" xr:uid="{00000000-0005-0000-0000-0000D1870000}"/>
    <cellStyle name="Normal 35 2 2 3 5" xfId="37514" xr:uid="{00000000-0005-0000-0000-0000D2870000}"/>
    <cellStyle name="Normal 35 2 2 4" xfId="37515" xr:uid="{00000000-0005-0000-0000-0000D3870000}"/>
    <cellStyle name="Normal 35 2 2 4 2" xfId="37516" xr:uid="{00000000-0005-0000-0000-0000D4870000}"/>
    <cellStyle name="Normal 35 2 2 4 2 2" xfId="37517" xr:uid="{00000000-0005-0000-0000-0000D5870000}"/>
    <cellStyle name="Normal 35 2 2 4 3" xfId="37518" xr:uid="{00000000-0005-0000-0000-0000D6870000}"/>
    <cellStyle name="Normal 35 2 2 4 4" xfId="37519" xr:uid="{00000000-0005-0000-0000-0000D7870000}"/>
    <cellStyle name="Normal 35 2 2 4 5" xfId="37520" xr:uid="{00000000-0005-0000-0000-0000D8870000}"/>
    <cellStyle name="Normal 35 2 2 5" xfId="37521" xr:uid="{00000000-0005-0000-0000-0000D9870000}"/>
    <cellStyle name="Normal 35 2 2 5 2" xfId="37522" xr:uid="{00000000-0005-0000-0000-0000DA870000}"/>
    <cellStyle name="Normal 35 2 2 5 3" xfId="37523" xr:uid="{00000000-0005-0000-0000-0000DB870000}"/>
    <cellStyle name="Normal 35 2 2 5 4" xfId="37524" xr:uid="{00000000-0005-0000-0000-0000DC870000}"/>
    <cellStyle name="Normal 35 2 2 6" xfId="37525" xr:uid="{00000000-0005-0000-0000-0000DD870000}"/>
    <cellStyle name="Normal 35 2 2 7" xfId="37526" xr:uid="{00000000-0005-0000-0000-0000DE870000}"/>
    <cellStyle name="Normal 35 2 2 8" xfId="37527" xr:uid="{00000000-0005-0000-0000-0000DF870000}"/>
    <cellStyle name="Normal 35 2 2 9" xfId="37528" xr:uid="{00000000-0005-0000-0000-0000E0870000}"/>
    <cellStyle name="Normal 35 2 3" xfId="37529" xr:uid="{00000000-0005-0000-0000-0000E1870000}"/>
    <cellStyle name="Normal 35 2 3 2" xfId="37530" xr:uid="{00000000-0005-0000-0000-0000E2870000}"/>
    <cellStyle name="Normal 35 2 3 3" xfId="37531" xr:uid="{00000000-0005-0000-0000-0000E3870000}"/>
    <cellStyle name="Normal 35 2 4" xfId="37532" xr:uid="{00000000-0005-0000-0000-0000E4870000}"/>
    <cellStyle name="Normal 35 2 4 2" xfId="37533" xr:uid="{00000000-0005-0000-0000-0000E5870000}"/>
    <cellStyle name="Normal 35 2 4 3" xfId="37534" xr:uid="{00000000-0005-0000-0000-0000E6870000}"/>
    <cellStyle name="Normal 35 2 4 4" xfId="37535" xr:uid="{00000000-0005-0000-0000-0000E7870000}"/>
    <cellStyle name="Normal 35 2 5" xfId="37536" xr:uid="{00000000-0005-0000-0000-0000E8870000}"/>
    <cellStyle name="Normal 35 2 6" xfId="37537" xr:uid="{00000000-0005-0000-0000-0000E9870000}"/>
    <cellStyle name="Normal 35 2 7" xfId="37538" xr:uid="{00000000-0005-0000-0000-0000EA870000}"/>
    <cellStyle name="Normal 35 2 8" xfId="37539" xr:uid="{00000000-0005-0000-0000-0000EB870000}"/>
    <cellStyle name="Normal 35 2 9" xfId="37540" xr:uid="{00000000-0005-0000-0000-0000EC870000}"/>
    <cellStyle name="Normal 35 3" xfId="37541" xr:uid="{00000000-0005-0000-0000-0000ED870000}"/>
    <cellStyle name="Normal 35 3 2" xfId="37542" xr:uid="{00000000-0005-0000-0000-0000EE870000}"/>
    <cellStyle name="Normal 35 3 3" xfId="37543" xr:uid="{00000000-0005-0000-0000-0000EF870000}"/>
    <cellStyle name="Normal 35 4" xfId="37544" xr:uid="{00000000-0005-0000-0000-0000F0870000}"/>
    <cellStyle name="Normal 35 4 2" xfId="37545" xr:uid="{00000000-0005-0000-0000-0000F1870000}"/>
    <cellStyle name="Normal 35 5" xfId="37546" xr:uid="{00000000-0005-0000-0000-0000F2870000}"/>
    <cellStyle name="Normal 35 5 2" xfId="37547" xr:uid="{00000000-0005-0000-0000-0000F3870000}"/>
    <cellStyle name="Normal 35 5 3" xfId="37548" xr:uid="{00000000-0005-0000-0000-0000F4870000}"/>
    <cellStyle name="Normal 35 6" xfId="37549" xr:uid="{00000000-0005-0000-0000-0000F5870000}"/>
    <cellStyle name="Normal 35 7" xfId="37550" xr:uid="{00000000-0005-0000-0000-0000F6870000}"/>
    <cellStyle name="Normal 36" xfId="4548" xr:uid="{00000000-0005-0000-0000-0000F7870000}"/>
    <cellStyle name="Normal 36 2" xfId="37551" xr:uid="{00000000-0005-0000-0000-0000F8870000}"/>
    <cellStyle name="Normal 36 2 2" xfId="37552" xr:uid="{00000000-0005-0000-0000-0000F9870000}"/>
    <cellStyle name="Normal 36 2 3" xfId="37553" xr:uid="{00000000-0005-0000-0000-0000FA870000}"/>
    <cellStyle name="Normal 36 2 4" xfId="37554" xr:uid="{00000000-0005-0000-0000-0000FB870000}"/>
    <cellStyle name="Normal 36 3" xfId="37555" xr:uid="{00000000-0005-0000-0000-0000FC870000}"/>
    <cellStyle name="Normal 36 3 2" xfId="37556" xr:uid="{00000000-0005-0000-0000-0000FD870000}"/>
    <cellStyle name="Normal 36 4" xfId="37557" xr:uid="{00000000-0005-0000-0000-0000FE870000}"/>
    <cellStyle name="Normal 36 4 2" xfId="37558" xr:uid="{00000000-0005-0000-0000-0000FF870000}"/>
    <cellStyle name="Normal 36 5" xfId="37559" xr:uid="{00000000-0005-0000-0000-000000880000}"/>
    <cellStyle name="Normal 37" xfId="4549" xr:uid="{00000000-0005-0000-0000-000001880000}"/>
    <cellStyle name="Normal 37 2" xfId="4550" xr:uid="{00000000-0005-0000-0000-000002880000}"/>
    <cellStyle name="Normal 37 2 2" xfId="37560" xr:uid="{00000000-0005-0000-0000-000003880000}"/>
    <cellStyle name="Normal 37 2 2 2" xfId="37561" xr:uid="{00000000-0005-0000-0000-000004880000}"/>
    <cellStyle name="Normal 37 2 2 3" xfId="37562" xr:uid="{00000000-0005-0000-0000-000005880000}"/>
    <cellStyle name="Normal 37 2 3" xfId="37563" xr:uid="{00000000-0005-0000-0000-000006880000}"/>
    <cellStyle name="Normal 37 3" xfId="37564" xr:uid="{00000000-0005-0000-0000-000007880000}"/>
    <cellStyle name="Normal 37 3 2" xfId="37565" xr:uid="{00000000-0005-0000-0000-000008880000}"/>
    <cellStyle name="Normal 37 4" xfId="37566" xr:uid="{00000000-0005-0000-0000-000009880000}"/>
    <cellStyle name="Normal 37 5" xfId="37567" xr:uid="{00000000-0005-0000-0000-00000A880000}"/>
    <cellStyle name="Normal 38" xfId="4551" xr:uid="{00000000-0005-0000-0000-00000B880000}"/>
    <cellStyle name="Normal 38 2" xfId="37568" xr:uid="{00000000-0005-0000-0000-00000C880000}"/>
    <cellStyle name="Normal 38 2 2" xfId="37569" xr:uid="{00000000-0005-0000-0000-00000D880000}"/>
    <cellStyle name="Normal 38 2 3" xfId="37570" xr:uid="{00000000-0005-0000-0000-00000E880000}"/>
    <cellStyle name="Normal 38 2 4" xfId="37571" xr:uid="{00000000-0005-0000-0000-00000F880000}"/>
    <cellStyle name="Normal 38 3" xfId="37572" xr:uid="{00000000-0005-0000-0000-000010880000}"/>
    <cellStyle name="Normal 38 3 2" xfId="37573" xr:uid="{00000000-0005-0000-0000-000011880000}"/>
    <cellStyle name="Normal 38 4" xfId="37574" xr:uid="{00000000-0005-0000-0000-000012880000}"/>
    <cellStyle name="Normal 38 4 2" xfId="37575" xr:uid="{00000000-0005-0000-0000-000013880000}"/>
    <cellStyle name="Normal 38 4 3" xfId="37576" xr:uid="{00000000-0005-0000-0000-000014880000}"/>
    <cellStyle name="Normal 38 4 4" xfId="37577" xr:uid="{00000000-0005-0000-0000-000015880000}"/>
    <cellStyle name="Normal 38 5" xfId="37578" xr:uid="{00000000-0005-0000-0000-000016880000}"/>
    <cellStyle name="Normal 38 6" xfId="37579" xr:uid="{00000000-0005-0000-0000-000017880000}"/>
    <cellStyle name="Normal 39" xfId="4552" xr:uid="{00000000-0005-0000-0000-000018880000}"/>
    <cellStyle name="Normal 39 10" xfId="4553" xr:uid="{00000000-0005-0000-0000-000019880000}"/>
    <cellStyle name="Normal 39 10 2" xfId="37580" xr:uid="{00000000-0005-0000-0000-00001A880000}"/>
    <cellStyle name="Normal 39 10 3" xfId="37581" xr:uid="{00000000-0005-0000-0000-00001B880000}"/>
    <cellStyle name="Normal 39 10_FAS 112" xfId="37582" xr:uid="{00000000-0005-0000-0000-00001C880000}"/>
    <cellStyle name="Normal 39 11" xfId="4554" xr:uid="{00000000-0005-0000-0000-00001D880000}"/>
    <cellStyle name="Normal 39 11 2" xfId="37583" xr:uid="{00000000-0005-0000-0000-00001E880000}"/>
    <cellStyle name="Normal 39 11 3" xfId="37584" xr:uid="{00000000-0005-0000-0000-00001F880000}"/>
    <cellStyle name="Normal 39 11_FAS 112" xfId="37585" xr:uid="{00000000-0005-0000-0000-000020880000}"/>
    <cellStyle name="Normal 39 12" xfId="4555" xr:uid="{00000000-0005-0000-0000-000021880000}"/>
    <cellStyle name="Normal 39 12 2" xfId="37586" xr:uid="{00000000-0005-0000-0000-000022880000}"/>
    <cellStyle name="Normal 39 12 3" xfId="37587" xr:uid="{00000000-0005-0000-0000-000023880000}"/>
    <cellStyle name="Normal 39 12_FAS 112" xfId="37588" xr:uid="{00000000-0005-0000-0000-000024880000}"/>
    <cellStyle name="Normal 39 13" xfId="37589" xr:uid="{00000000-0005-0000-0000-000025880000}"/>
    <cellStyle name="Normal 39 13 2" xfId="37590" xr:uid="{00000000-0005-0000-0000-000026880000}"/>
    <cellStyle name="Normal 39 13 3" xfId="37591" xr:uid="{00000000-0005-0000-0000-000027880000}"/>
    <cellStyle name="Normal 39 13 4" xfId="37592" xr:uid="{00000000-0005-0000-0000-000028880000}"/>
    <cellStyle name="Normal 39 14" xfId="37593" xr:uid="{00000000-0005-0000-0000-000029880000}"/>
    <cellStyle name="Normal 39 14 2" xfId="37594" xr:uid="{00000000-0005-0000-0000-00002A880000}"/>
    <cellStyle name="Normal 39 14 3" xfId="37595" xr:uid="{00000000-0005-0000-0000-00002B880000}"/>
    <cellStyle name="Normal 39 15" xfId="37596" xr:uid="{00000000-0005-0000-0000-00002C880000}"/>
    <cellStyle name="Normal 39 15 2" xfId="37597" xr:uid="{00000000-0005-0000-0000-00002D880000}"/>
    <cellStyle name="Normal 39 16" xfId="37598" xr:uid="{00000000-0005-0000-0000-00002E880000}"/>
    <cellStyle name="Normal 39 17" xfId="37599" xr:uid="{00000000-0005-0000-0000-00002F880000}"/>
    <cellStyle name="Normal 39 18" xfId="37600" xr:uid="{00000000-0005-0000-0000-000030880000}"/>
    <cellStyle name="Normal 39 19" xfId="37601" xr:uid="{00000000-0005-0000-0000-000031880000}"/>
    <cellStyle name="Normal 39 2" xfId="4556" xr:uid="{00000000-0005-0000-0000-000032880000}"/>
    <cellStyle name="Normal 39 2 2" xfId="37602" xr:uid="{00000000-0005-0000-0000-000033880000}"/>
    <cellStyle name="Normal 39 2 2 2" xfId="37603" xr:uid="{00000000-0005-0000-0000-000034880000}"/>
    <cellStyle name="Normal 39 2 3" xfId="37604" xr:uid="{00000000-0005-0000-0000-000035880000}"/>
    <cellStyle name="Normal 39 2_FAS 112" xfId="37605" xr:uid="{00000000-0005-0000-0000-000036880000}"/>
    <cellStyle name="Normal 39 3" xfId="4557" xr:uid="{00000000-0005-0000-0000-000037880000}"/>
    <cellStyle name="Normal 39 3 2" xfId="37606" xr:uid="{00000000-0005-0000-0000-000038880000}"/>
    <cellStyle name="Normal 39 3 3" xfId="37607" xr:uid="{00000000-0005-0000-0000-000039880000}"/>
    <cellStyle name="Normal 39 3_FAS 112" xfId="37608" xr:uid="{00000000-0005-0000-0000-00003A880000}"/>
    <cellStyle name="Normal 39 4" xfId="4558" xr:uid="{00000000-0005-0000-0000-00003B880000}"/>
    <cellStyle name="Normal 39 4 2" xfId="37609" xr:uid="{00000000-0005-0000-0000-00003C880000}"/>
    <cellStyle name="Normal 39 4 3" xfId="37610" xr:uid="{00000000-0005-0000-0000-00003D880000}"/>
    <cellStyle name="Normal 39 4_FAS 112" xfId="37611" xr:uid="{00000000-0005-0000-0000-00003E880000}"/>
    <cellStyle name="Normal 39 5" xfId="4559" xr:uid="{00000000-0005-0000-0000-00003F880000}"/>
    <cellStyle name="Normal 39 5 2" xfId="37612" xr:uid="{00000000-0005-0000-0000-000040880000}"/>
    <cellStyle name="Normal 39 5 3" xfId="37613" xr:uid="{00000000-0005-0000-0000-000041880000}"/>
    <cellStyle name="Normal 39 5_FAS 112" xfId="37614" xr:uid="{00000000-0005-0000-0000-000042880000}"/>
    <cellStyle name="Normal 39 6" xfId="4560" xr:uid="{00000000-0005-0000-0000-000043880000}"/>
    <cellStyle name="Normal 39 6 2" xfId="37615" xr:uid="{00000000-0005-0000-0000-000044880000}"/>
    <cellStyle name="Normal 39 6 3" xfId="37616" xr:uid="{00000000-0005-0000-0000-000045880000}"/>
    <cellStyle name="Normal 39 6_FAS 112" xfId="37617" xr:uid="{00000000-0005-0000-0000-000046880000}"/>
    <cellStyle name="Normal 39 7" xfId="4561" xr:uid="{00000000-0005-0000-0000-000047880000}"/>
    <cellStyle name="Normal 39 7 2" xfId="37618" xr:uid="{00000000-0005-0000-0000-000048880000}"/>
    <cellStyle name="Normal 39 7 3" xfId="37619" xr:uid="{00000000-0005-0000-0000-000049880000}"/>
    <cellStyle name="Normal 39 7_FAS 112" xfId="37620" xr:uid="{00000000-0005-0000-0000-00004A880000}"/>
    <cellStyle name="Normal 39 8" xfId="4562" xr:uid="{00000000-0005-0000-0000-00004B880000}"/>
    <cellStyle name="Normal 39 8 2" xfId="37621" xr:uid="{00000000-0005-0000-0000-00004C880000}"/>
    <cellStyle name="Normal 39 8 3" xfId="37622" xr:uid="{00000000-0005-0000-0000-00004D880000}"/>
    <cellStyle name="Normal 39 8_FAS 112" xfId="37623" xr:uid="{00000000-0005-0000-0000-00004E880000}"/>
    <cellStyle name="Normal 39 9" xfId="4563" xr:uid="{00000000-0005-0000-0000-00004F880000}"/>
    <cellStyle name="Normal 39 9 2" xfId="37624" xr:uid="{00000000-0005-0000-0000-000050880000}"/>
    <cellStyle name="Normal 39 9 3" xfId="37625" xr:uid="{00000000-0005-0000-0000-000051880000}"/>
    <cellStyle name="Normal 39 9_FAS 112" xfId="37626" xr:uid="{00000000-0005-0000-0000-000052880000}"/>
    <cellStyle name="Normal 39_Cathodic Protection" xfId="37627" xr:uid="{00000000-0005-0000-0000-000053880000}"/>
    <cellStyle name="Normal 4" xfId="4564" xr:uid="{00000000-0005-0000-0000-000054880000}"/>
    <cellStyle name="Normal 4 10" xfId="4565" xr:uid="{00000000-0005-0000-0000-000055880000}"/>
    <cellStyle name="Normal 4 10 2" xfId="4566" xr:uid="{00000000-0005-0000-0000-000056880000}"/>
    <cellStyle name="Normal 4 10 2 2" xfId="4567" xr:uid="{00000000-0005-0000-0000-000057880000}"/>
    <cellStyle name="Normal 4 10 2 2 2" xfId="37628" xr:uid="{00000000-0005-0000-0000-000058880000}"/>
    <cellStyle name="Normal 4 10 2 2 2 2" xfId="37629" xr:uid="{00000000-0005-0000-0000-000059880000}"/>
    <cellStyle name="Normal 4 10 2 2 2 3" xfId="37630" xr:uid="{00000000-0005-0000-0000-00005A880000}"/>
    <cellStyle name="Normal 4 10 2 2 2 4" xfId="37631" xr:uid="{00000000-0005-0000-0000-00005B880000}"/>
    <cellStyle name="Normal 4 10 2 2 3" xfId="37632" xr:uid="{00000000-0005-0000-0000-00005C880000}"/>
    <cellStyle name="Normal 4 10 2 2 4" xfId="37633" xr:uid="{00000000-0005-0000-0000-00005D880000}"/>
    <cellStyle name="Normal 4 10 2 2 5" xfId="37634" xr:uid="{00000000-0005-0000-0000-00005E880000}"/>
    <cellStyle name="Normal 4 10 2 3" xfId="37635" xr:uid="{00000000-0005-0000-0000-00005F880000}"/>
    <cellStyle name="Normal 4 10 2 4" xfId="37636" xr:uid="{00000000-0005-0000-0000-000060880000}"/>
    <cellStyle name="Normal 4 10 3" xfId="4568" xr:uid="{00000000-0005-0000-0000-000061880000}"/>
    <cellStyle name="Normal 4 10 3 2" xfId="37637" xr:uid="{00000000-0005-0000-0000-000062880000}"/>
    <cellStyle name="Normal 4 10 4" xfId="4569" xr:uid="{00000000-0005-0000-0000-000063880000}"/>
    <cellStyle name="Normal 4 10 4 2" xfId="37638" xr:uid="{00000000-0005-0000-0000-000064880000}"/>
    <cellStyle name="Normal 4 10 4 3" xfId="37639" xr:uid="{00000000-0005-0000-0000-000065880000}"/>
    <cellStyle name="Normal 4 10 5" xfId="4570" xr:uid="{00000000-0005-0000-0000-000066880000}"/>
    <cellStyle name="Normal 4 10 5 2" xfId="37640" xr:uid="{00000000-0005-0000-0000-000067880000}"/>
    <cellStyle name="Normal 4 10 6" xfId="4571" xr:uid="{00000000-0005-0000-0000-000068880000}"/>
    <cellStyle name="Normal 4 10 6 2" xfId="37641" xr:uid="{00000000-0005-0000-0000-000069880000}"/>
    <cellStyle name="Normal 4 10 7" xfId="4572" xr:uid="{00000000-0005-0000-0000-00006A880000}"/>
    <cellStyle name="Normal 4 10 7 2" xfId="37642" xr:uid="{00000000-0005-0000-0000-00006B880000}"/>
    <cellStyle name="Normal 4 10 8" xfId="37643" xr:uid="{00000000-0005-0000-0000-00006C880000}"/>
    <cellStyle name="Normal 4 10_Journal 1" xfId="37644" xr:uid="{00000000-0005-0000-0000-00006D880000}"/>
    <cellStyle name="Normal 4 100" xfId="4573" xr:uid="{00000000-0005-0000-0000-00006E880000}"/>
    <cellStyle name="Normal 4 100 2" xfId="4574" xr:uid="{00000000-0005-0000-0000-00006F880000}"/>
    <cellStyle name="Normal 4 100 2 2" xfId="4575" xr:uid="{00000000-0005-0000-0000-000070880000}"/>
    <cellStyle name="Normal 4 100 2 2 2" xfId="37645" xr:uid="{00000000-0005-0000-0000-000071880000}"/>
    <cellStyle name="Normal 4 100 2 2 2 2" xfId="37646" xr:uid="{00000000-0005-0000-0000-000072880000}"/>
    <cellStyle name="Normal 4 100 2 2 2 3" xfId="37647" xr:uid="{00000000-0005-0000-0000-000073880000}"/>
    <cellStyle name="Normal 4 100 2 2 2 4" xfId="37648" xr:uid="{00000000-0005-0000-0000-000074880000}"/>
    <cellStyle name="Normal 4 100 2 2 3" xfId="37649" xr:uid="{00000000-0005-0000-0000-000075880000}"/>
    <cellStyle name="Normal 4 100 2 2 4" xfId="37650" xr:uid="{00000000-0005-0000-0000-000076880000}"/>
    <cellStyle name="Normal 4 100 2 2 5" xfId="37651" xr:uid="{00000000-0005-0000-0000-000077880000}"/>
    <cellStyle name="Normal 4 100 2 3" xfId="37652" xr:uid="{00000000-0005-0000-0000-000078880000}"/>
    <cellStyle name="Normal 4 100 2 3 2" xfId="37653" xr:uid="{00000000-0005-0000-0000-000079880000}"/>
    <cellStyle name="Normal 4 100 2 3 3" xfId="37654" xr:uid="{00000000-0005-0000-0000-00007A880000}"/>
    <cellStyle name="Normal 4 100 3" xfId="37655" xr:uid="{00000000-0005-0000-0000-00007B880000}"/>
    <cellStyle name="Normal 4 100 3 2" xfId="37656" xr:uid="{00000000-0005-0000-0000-00007C880000}"/>
    <cellStyle name="Normal 4 100 4" xfId="37657" xr:uid="{00000000-0005-0000-0000-00007D880000}"/>
    <cellStyle name="Normal 4 100_Journal 1" xfId="37658" xr:uid="{00000000-0005-0000-0000-00007E880000}"/>
    <cellStyle name="Normal 4 101" xfId="4576" xr:uid="{00000000-0005-0000-0000-00007F880000}"/>
    <cellStyle name="Normal 4 101 2" xfId="4577" xr:uid="{00000000-0005-0000-0000-000080880000}"/>
    <cellStyle name="Normal 4 101 2 2" xfId="4578" xr:uid="{00000000-0005-0000-0000-000081880000}"/>
    <cellStyle name="Normal 4 101 2 2 2" xfId="37659" xr:uid="{00000000-0005-0000-0000-000082880000}"/>
    <cellStyle name="Normal 4 101 2 2 2 2" xfId="37660" xr:uid="{00000000-0005-0000-0000-000083880000}"/>
    <cellStyle name="Normal 4 101 2 2 2 3" xfId="37661" xr:uid="{00000000-0005-0000-0000-000084880000}"/>
    <cellStyle name="Normal 4 101 2 2 2 4" xfId="37662" xr:uid="{00000000-0005-0000-0000-000085880000}"/>
    <cellStyle name="Normal 4 101 2 2 3" xfId="37663" xr:uid="{00000000-0005-0000-0000-000086880000}"/>
    <cellStyle name="Normal 4 101 2 2 4" xfId="37664" xr:uid="{00000000-0005-0000-0000-000087880000}"/>
    <cellStyle name="Normal 4 101 2 2 5" xfId="37665" xr:uid="{00000000-0005-0000-0000-000088880000}"/>
    <cellStyle name="Normal 4 101 2 3" xfId="37666" xr:uid="{00000000-0005-0000-0000-000089880000}"/>
    <cellStyle name="Normal 4 101 2 3 2" xfId="37667" xr:uid="{00000000-0005-0000-0000-00008A880000}"/>
    <cellStyle name="Normal 4 101 2 3 3" xfId="37668" xr:uid="{00000000-0005-0000-0000-00008B880000}"/>
    <cellStyle name="Normal 4 101 3" xfId="37669" xr:uid="{00000000-0005-0000-0000-00008C880000}"/>
    <cellStyle name="Normal 4 101 3 2" xfId="37670" xr:uid="{00000000-0005-0000-0000-00008D880000}"/>
    <cellStyle name="Normal 4 101 4" xfId="37671" xr:uid="{00000000-0005-0000-0000-00008E880000}"/>
    <cellStyle name="Normal 4 101_Journal 1" xfId="37672" xr:uid="{00000000-0005-0000-0000-00008F880000}"/>
    <cellStyle name="Normal 4 102" xfId="4579" xr:uid="{00000000-0005-0000-0000-000090880000}"/>
    <cellStyle name="Normal 4 102 2" xfId="4580" xr:uid="{00000000-0005-0000-0000-000091880000}"/>
    <cellStyle name="Normal 4 102 2 2" xfId="37673" xr:uid="{00000000-0005-0000-0000-000092880000}"/>
    <cellStyle name="Normal 4 102 3" xfId="37674" xr:uid="{00000000-0005-0000-0000-000093880000}"/>
    <cellStyle name="Normal 4 102 3 2" xfId="37675" xr:uid="{00000000-0005-0000-0000-000094880000}"/>
    <cellStyle name="Normal 4 102 4" xfId="37676" xr:uid="{00000000-0005-0000-0000-000095880000}"/>
    <cellStyle name="Normal 4 103" xfId="4581" xr:uid="{00000000-0005-0000-0000-000096880000}"/>
    <cellStyle name="Normal 4 103 2" xfId="37677" xr:uid="{00000000-0005-0000-0000-000097880000}"/>
    <cellStyle name="Normal 4 103 2 2" xfId="37678" xr:uid="{00000000-0005-0000-0000-000098880000}"/>
    <cellStyle name="Normal 4 103 2 3" xfId="37679" xr:uid="{00000000-0005-0000-0000-000099880000}"/>
    <cellStyle name="Normal 4 103 2 4" xfId="37680" xr:uid="{00000000-0005-0000-0000-00009A880000}"/>
    <cellStyle name="Normal 4 103 3" xfId="37681" xr:uid="{00000000-0005-0000-0000-00009B880000}"/>
    <cellStyle name="Normal 4 104" xfId="4582" xr:uid="{00000000-0005-0000-0000-00009C880000}"/>
    <cellStyle name="Normal 4 104 2" xfId="37682" xr:uid="{00000000-0005-0000-0000-00009D880000}"/>
    <cellStyle name="Normal 4 104 2 2" xfId="37683" xr:uid="{00000000-0005-0000-0000-00009E880000}"/>
    <cellStyle name="Normal 4 104 2 3" xfId="37684" xr:uid="{00000000-0005-0000-0000-00009F880000}"/>
    <cellStyle name="Normal 4 104 3" xfId="37685" xr:uid="{00000000-0005-0000-0000-0000A0880000}"/>
    <cellStyle name="Normal 4 104 4" xfId="37686" xr:uid="{00000000-0005-0000-0000-0000A1880000}"/>
    <cellStyle name="Normal 4 104 5" xfId="37687" xr:uid="{00000000-0005-0000-0000-0000A2880000}"/>
    <cellStyle name="Normal 4 105" xfId="37688" xr:uid="{00000000-0005-0000-0000-0000A3880000}"/>
    <cellStyle name="Normal 4 105 2" xfId="37689" xr:uid="{00000000-0005-0000-0000-0000A4880000}"/>
    <cellStyle name="Normal 4 105 3" xfId="37690" xr:uid="{00000000-0005-0000-0000-0000A5880000}"/>
    <cellStyle name="Normal 4 105 4" xfId="37691" xr:uid="{00000000-0005-0000-0000-0000A6880000}"/>
    <cellStyle name="Normal 4 105 5" xfId="37692" xr:uid="{00000000-0005-0000-0000-0000A7880000}"/>
    <cellStyle name="Normal 4 105 6" xfId="37693" xr:uid="{00000000-0005-0000-0000-0000A8880000}"/>
    <cellStyle name="Normal 4 106" xfId="37694" xr:uid="{00000000-0005-0000-0000-0000A9880000}"/>
    <cellStyle name="Normal 4 106 2" xfId="37695" xr:uid="{00000000-0005-0000-0000-0000AA880000}"/>
    <cellStyle name="Normal 4 107" xfId="37696" xr:uid="{00000000-0005-0000-0000-0000AB880000}"/>
    <cellStyle name="Normal 4 108" xfId="37697" xr:uid="{00000000-0005-0000-0000-0000AC880000}"/>
    <cellStyle name="Normal 4 109" xfId="37698" xr:uid="{00000000-0005-0000-0000-0000AD880000}"/>
    <cellStyle name="Normal 4 11" xfId="4583" xr:uid="{00000000-0005-0000-0000-0000AE880000}"/>
    <cellStyle name="Normal 4 11 2" xfId="4584" xr:uid="{00000000-0005-0000-0000-0000AF880000}"/>
    <cellStyle name="Normal 4 11 2 2" xfId="4585" xr:uid="{00000000-0005-0000-0000-0000B0880000}"/>
    <cellStyle name="Normal 4 11 2 2 2" xfId="37699" xr:uid="{00000000-0005-0000-0000-0000B1880000}"/>
    <cellStyle name="Normal 4 11 2 2 2 2" xfId="37700" xr:uid="{00000000-0005-0000-0000-0000B2880000}"/>
    <cellStyle name="Normal 4 11 2 2 2 3" xfId="37701" xr:uid="{00000000-0005-0000-0000-0000B3880000}"/>
    <cellStyle name="Normal 4 11 2 2 2 4" xfId="37702" xr:uid="{00000000-0005-0000-0000-0000B4880000}"/>
    <cellStyle name="Normal 4 11 2 2 3" xfId="37703" xr:uid="{00000000-0005-0000-0000-0000B5880000}"/>
    <cellStyle name="Normal 4 11 2 2 4" xfId="37704" xr:uid="{00000000-0005-0000-0000-0000B6880000}"/>
    <cellStyle name="Normal 4 11 2 2 5" xfId="37705" xr:uid="{00000000-0005-0000-0000-0000B7880000}"/>
    <cellStyle name="Normal 4 11 2 3" xfId="37706" xr:uid="{00000000-0005-0000-0000-0000B8880000}"/>
    <cellStyle name="Normal 4 11 2 4" xfId="37707" xr:uid="{00000000-0005-0000-0000-0000B9880000}"/>
    <cellStyle name="Normal 4 11 3" xfId="4586" xr:uid="{00000000-0005-0000-0000-0000BA880000}"/>
    <cellStyle name="Normal 4 11 3 2" xfId="37708" xr:uid="{00000000-0005-0000-0000-0000BB880000}"/>
    <cellStyle name="Normal 4 11 4" xfId="4587" xr:uid="{00000000-0005-0000-0000-0000BC880000}"/>
    <cellStyle name="Normal 4 11 4 2" xfId="37709" xr:uid="{00000000-0005-0000-0000-0000BD880000}"/>
    <cellStyle name="Normal 4 11 4 3" xfId="37710" xr:uid="{00000000-0005-0000-0000-0000BE880000}"/>
    <cellStyle name="Normal 4 11 5" xfId="4588" xr:uid="{00000000-0005-0000-0000-0000BF880000}"/>
    <cellStyle name="Normal 4 11 5 2" xfId="37711" xr:uid="{00000000-0005-0000-0000-0000C0880000}"/>
    <cellStyle name="Normal 4 11 6" xfId="4589" xr:uid="{00000000-0005-0000-0000-0000C1880000}"/>
    <cellStyle name="Normal 4 11 6 2" xfId="37712" xr:uid="{00000000-0005-0000-0000-0000C2880000}"/>
    <cellStyle name="Normal 4 11 7" xfId="4590" xr:uid="{00000000-0005-0000-0000-0000C3880000}"/>
    <cellStyle name="Normal 4 11 7 2" xfId="37713" xr:uid="{00000000-0005-0000-0000-0000C4880000}"/>
    <cellStyle name="Normal 4 11 8" xfId="37714" xr:uid="{00000000-0005-0000-0000-0000C5880000}"/>
    <cellStyle name="Normal 4 11_Journal 1" xfId="37715" xr:uid="{00000000-0005-0000-0000-0000C6880000}"/>
    <cellStyle name="Normal 4 110" xfId="37716" xr:uid="{00000000-0005-0000-0000-0000C7880000}"/>
    <cellStyle name="Normal 4 111" xfId="37717" xr:uid="{00000000-0005-0000-0000-0000C8880000}"/>
    <cellStyle name="Normal 4 112" xfId="37718" xr:uid="{00000000-0005-0000-0000-0000C9880000}"/>
    <cellStyle name="Normal 4 113" xfId="37719" xr:uid="{00000000-0005-0000-0000-0000CA880000}"/>
    <cellStyle name="Normal 4 114" xfId="37720" xr:uid="{00000000-0005-0000-0000-0000CB880000}"/>
    <cellStyle name="Normal 4 115" xfId="37721" xr:uid="{00000000-0005-0000-0000-0000CC880000}"/>
    <cellStyle name="Normal 4 116" xfId="37722" xr:uid="{00000000-0005-0000-0000-0000CD880000}"/>
    <cellStyle name="Normal 4 117" xfId="37723" xr:uid="{00000000-0005-0000-0000-0000CE880000}"/>
    <cellStyle name="Normal 4 118" xfId="37724" xr:uid="{00000000-0005-0000-0000-0000CF880000}"/>
    <cellStyle name="Normal 4 119" xfId="37725" xr:uid="{00000000-0005-0000-0000-0000D0880000}"/>
    <cellStyle name="Normal 4 12" xfId="4591" xr:uid="{00000000-0005-0000-0000-0000D1880000}"/>
    <cellStyle name="Normal 4 12 2" xfId="4592" xr:uid="{00000000-0005-0000-0000-0000D2880000}"/>
    <cellStyle name="Normal 4 12 2 2" xfId="4593" xr:uid="{00000000-0005-0000-0000-0000D3880000}"/>
    <cellStyle name="Normal 4 12 2 2 2" xfId="37726" xr:uid="{00000000-0005-0000-0000-0000D4880000}"/>
    <cellStyle name="Normal 4 12 2 2 2 2" xfId="37727" xr:uid="{00000000-0005-0000-0000-0000D5880000}"/>
    <cellStyle name="Normal 4 12 2 2 2 3" xfId="37728" xr:uid="{00000000-0005-0000-0000-0000D6880000}"/>
    <cellStyle name="Normal 4 12 2 2 2 4" xfId="37729" xr:uid="{00000000-0005-0000-0000-0000D7880000}"/>
    <cellStyle name="Normal 4 12 2 2 3" xfId="37730" xr:uid="{00000000-0005-0000-0000-0000D8880000}"/>
    <cellStyle name="Normal 4 12 2 2 4" xfId="37731" xr:uid="{00000000-0005-0000-0000-0000D9880000}"/>
    <cellStyle name="Normal 4 12 2 2 5" xfId="37732" xr:uid="{00000000-0005-0000-0000-0000DA880000}"/>
    <cellStyle name="Normal 4 12 2 3" xfId="37733" xr:uid="{00000000-0005-0000-0000-0000DB880000}"/>
    <cellStyle name="Normal 4 12 2 3 2" xfId="37734" xr:uid="{00000000-0005-0000-0000-0000DC880000}"/>
    <cellStyle name="Normal 4 12 2 3 3" xfId="37735" xr:uid="{00000000-0005-0000-0000-0000DD880000}"/>
    <cellStyle name="Normal 4 12 3" xfId="37736" xr:uid="{00000000-0005-0000-0000-0000DE880000}"/>
    <cellStyle name="Normal 4 12 3 2" xfId="37737" xr:uid="{00000000-0005-0000-0000-0000DF880000}"/>
    <cellStyle name="Normal 4 12 4" xfId="37738" xr:uid="{00000000-0005-0000-0000-0000E0880000}"/>
    <cellStyle name="Normal 4 12_Journal 1" xfId="37739" xr:uid="{00000000-0005-0000-0000-0000E1880000}"/>
    <cellStyle name="Normal 4 120" xfId="37740" xr:uid="{00000000-0005-0000-0000-0000E2880000}"/>
    <cellStyle name="Normal 4 121" xfId="37741" xr:uid="{00000000-0005-0000-0000-0000E3880000}"/>
    <cellStyle name="Normal 4 122" xfId="37742" xr:uid="{00000000-0005-0000-0000-0000E4880000}"/>
    <cellStyle name="Normal 4 123" xfId="37743" xr:uid="{00000000-0005-0000-0000-0000E5880000}"/>
    <cellStyle name="Normal 4 124" xfId="37744" xr:uid="{00000000-0005-0000-0000-0000E6880000}"/>
    <cellStyle name="Normal 4 125" xfId="37745" xr:uid="{00000000-0005-0000-0000-0000E7880000}"/>
    <cellStyle name="Normal 4 126" xfId="37746" xr:uid="{00000000-0005-0000-0000-0000E8880000}"/>
    <cellStyle name="Normal 4 127" xfId="37747" xr:uid="{00000000-0005-0000-0000-0000E9880000}"/>
    <cellStyle name="Normal 4 128" xfId="37748" xr:uid="{00000000-0005-0000-0000-0000EA880000}"/>
    <cellStyle name="Normal 4 129" xfId="37749" xr:uid="{00000000-0005-0000-0000-0000EB880000}"/>
    <cellStyle name="Normal 4 13" xfId="4594" xr:uid="{00000000-0005-0000-0000-0000EC880000}"/>
    <cellStyle name="Normal 4 13 2" xfId="4595" xr:uid="{00000000-0005-0000-0000-0000ED880000}"/>
    <cellStyle name="Normal 4 13 2 2" xfId="4596" xr:uid="{00000000-0005-0000-0000-0000EE880000}"/>
    <cellStyle name="Normal 4 13 2 2 2" xfId="37750" xr:uid="{00000000-0005-0000-0000-0000EF880000}"/>
    <cellStyle name="Normal 4 13 2 2 2 2" xfId="37751" xr:uid="{00000000-0005-0000-0000-0000F0880000}"/>
    <cellStyle name="Normal 4 13 2 2 2 3" xfId="37752" xr:uid="{00000000-0005-0000-0000-0000F1880000}"/>
    <cellStyle name="Normal 4 13 2 2 2 4" xfId="37753" xr:uid="{00000000-0005-0000-0000-0000F2880000}"/>
    <cellStyle name="Normal 4 13 2 2 3" xfId="37754" xr:uid="{00000000-0005-0000-0000-0000F3880000}"/>
    <cellStyle name="Normal 4 13 2 2 4" xfId="37755" xr:uid="{00000000-0005-0000-0000-0000F4880000}"/>
    <cellStyle name="Normal 4 13 2 2 5" xfId="37756" xr:uid="{00000000-0005-0000-0000-0000F5880000}"/>
    <cellStyle name="Normal 4 13 2 3" xfId="37757" xr:uid="{00000000-0005-0000-0000-0000F6880000}"/>
    <cellStyle name="Normal 4 13 2 3 2" xfId="37758" xr:uid="{00000000-0005-0000-0000-0000F7880000}"/>
    <cellStyle name="Normal 4 13 2 3 3" xfId="37759" xr:uid="{00000000-0005-0000-0000-0000F8880000}"/>
    <cellStyle name="Normal 4 13 3" xfId="37760" xr:uid="{00000000-0005-0000-0000-0000F9880000}"/>
    <cellStyle name="Normal 4 13 3 2" xfId="37761" xr:uid="{00000000-0005-0000-0000-0000FA880000}"/>
    <cellStyle name="Normal 4 13 4" xfId="37762" xr:uid="{00000000-0005-0000-0000-0000FB880000}"/>
    <cellStyle name="Normal 4 13_Journal 1" xfId="37763" xr:uid="{00000000-0005-0000-0000-0000FC880000}"/>
    <cellStyle name="Normal 4 130" xfId="37764" xr:uid="{00000000-0005-0000-0000-0000FD880000}"/>
    <cellStyle name="Normal 4 14" xfId="4597" xr:uid="{00000000-0005-0000-0000-0000FE880000}"/>
    <cellStyle name="Normal 4 14 2" xfId="4598" xr:uid="{00000000-0005-0000-0000-0000FF880000}"/>
    <cellStyle name="Normal 4 14 2 2" xfId="4599" xr:uid="{00000000-0005-0000-0000-000000890000}"/>
    <cellStyle name="Normal 4 14 2 2 2" xfId="37765" xr:uid="{00000000-0005-0000-0000-000001890000}"/>
    <cellStyle name="Normal 4 14 2 2 2 2" xfId="37766" xr:uid="{00000000-0005-0000-0000-000002890000}"/>
    <cellStyle name="Normal 4 14 2 2 2 3" xfId="37767" xr:uid="{00000000-0005-0000-0000-000003890000}"/>
    <cellStyle name="Normal 4 14 2 2 2 4" xfId="37768" xr:uid="{00000000-0005-0000-0000-000004890000}"/>
    <cellStyle name="Normal 4 14 2 2 3" xfId="37769" xr:uid="{00000000-0005-0000-0000-000005890000}"/>
    <cellStyle name="Normal 4 14 2 2 4" xfId="37770" xr:uid="{00000000-0005-0000-0000-000006890000}"/>
    <cellStyle name="Normal 4 14 2 2 5" xfId="37771" xr:uid="{00000000-0005-0000-0000-000007890000}"/>
    <cellStyle name="Normal 4 14 2 3" xfId="37772" xr:uid="{00000000-0005-0000-0000-000008890000}"/>
    <cellStyle name="Normal 4 14 2 3 2" xfId="37773" xr:uid="{00000000-0005-0000-0000-000009890000}"/>
    <cellStyle name="Normal 4 14 2 3 3" xfId="37774" xr:uid="{00000000-0005-0000-0000-00000A890000}"/>
    <cellStyle name="Normal 4 14 3" xfId="37775" xr:uid="{00000000-0005-0000-0000-00000B890000}"/>
    <cellStyle name="Normal 4 14 3 2" xfId="37776" xr:uid="{00000000-0005-0000-0000-00000C890000}"/>
    <cellStyle name="Normal 4 14 4" xfId="37777" xr:uid="{00000000-0005-0000-0000-00000D890000}"/>
    <cellStyle name="Normal 4 14_Journal 1" xfId="37778" xr:uid="{00000000-0005-0000-0000-00000E890000}"/>
    <cellStyle name="Normal 4 15" xfId="4600" xr:uid="{00000000-0005-0000-0000-00000F890000}"/>
    <cellStyle name="Normal 4 15 2" xfId="4601" xr:uid="{00000000-0005-0000-0000-000010890000}"/>
    <cellStyle name="Normal 4 15 2 2" xfId="4602" xr:uid="{00000000-0005-0000-0000-000011890000}"/>
    <cellStyle name="Normal 4 15 2 2 2" xfId="37779" xr:uid="{00000000-0005-0000-0000-000012890000}"/>
    <cellStyle name="Normal 4 15 2 2 2 2" xfId="37780" xr:uid="{00000000-0005-0000-0000-000013890000}"/>
    <cellStyle name="Normal 4 15 2 2 2 3" xfId="37781" xr:uid="{00000000-0005-0000-0000-000014890000}"/>
    <cellStyle name="Normal 4 15 2 2 2 4" xfId="37782" xr:uid="{00000000-0005-0000-0000-000015890000}"/>
    <cellStyle name="Normal 4 15 2 2 3" xfId="37783" xr:uid="{00000000-0005-0000-0000-000016890000}"/>
    <cellStyle name="Normal 4 15 2 2 4" xfId="37784" xr:uid="{00000000-0005-0000-0000-000017890000}"/>
    <cellStyle name="Normal 4 15 2 2 5" xfId="37785" xr:uid="{00000000-0005-0000-0000-000018890000}"/>
    <cellStyle name="Normal 4 15 2 3" xfId="37786" xr:uid="{00000000-0005-0000-0000-000019890000}"/>
    <cellStyle name="Normal 4 15 2 3 2" xfId="37787" xr:uid="{00000000-0005-0000-0000-00001A890000}"/>
    <cellStyle name="Normal 4 15 2 3 3" xfId="37788" xr:uid="{00000000-0005-0000-0000-00001B890000}"/>
    <cellStyle name="Normal 4 15 3" xfId="37789" xr:uid="{00000000-0005-0000-0000-00001C890000}"/>
    <cellStyle name="Normal 4 15 3 2" xfId="37790" xr:uid="{00000000-0005-0000-0000-00001D890000}"/>
    <cellStyle name="Normal 4 15 4" xfId="37791" xr:uid="{00000000-0005-0000-0000-00001E890000}"/>
    <cellStyle name="Normal 4 15_Journal 1" xfId="37792" xr:uid="{00000000-0005-0000-0000-00001F890000}"/>
    <cellStyle name="Normal 4 16" xfId="4603" xr:uid="{00000000-0005-0000-0000-000020890000}"/>
    <cellStyle name="Normal 4 16 2" xfId="4604" xr:uid="{00000000-0005-0000-0000-000021890000}"/>
    <cellStyle name="Normal 4 16 2 2" xfId="4605" xr:uid="{00000000-0005-0000-0000-000022890000}"/>
    <cellStyle name="Normal 4 16 2 2 2" xfId="37793" xr:uid="{00000000-0005-0000-0000-000023890000}"/>
    <cellStyle name="Normal 4 16 2 2 2 2" xfId="37794" xr:uid="{00000000-0005-0000-0000-000024890000}"/>
    <cellStyle name="Normal 4 16 2 2 2 3" xfId="37795" xr:uid="{00000000-0005-0000-0000-000025890000}"/>
    <cellStyle name="Normal 4 16 2 2 2 4" xfId="37796" xr:uid="{00000000-0005-0000-0000-000026890000}"/>
    <cellStyle name="Normal 4 16 2 2 3" xfId="37797" xr:uid="{00000000-0005-0000-0000-000027890000}"/>
    <cellStyle name="Normal 4 16 2 2 4" xfId="37798" xr:uid="{00000000-0005-0000-0000-000028890000}"/>
    <cellStyle name="Normal 4 16 2 2 5" xfId="37799" xr:uid="{00000000-0005-0000-0000-000029890000}"/>
    <cellStyle name="Normal 4 16 2 3" xfId="37800" xr:uid="{00000000-0005-0000-0000-00002A890000}"/>
    <cellStyle name="Normal 4 16 2 3 2" xfId="37801" xr:uid="{00000000-0005-0000-0000-00002B890000}"/>
    <cellStyle name="Normal 4 16 2 3 3" xfId="37802" xr:uid="{00000000-0005-0000-0000-00002C890000}"/>
    <cellStyle name="Normal 4 16 3" xfId="37803" xr:uid="{00000000-0005-0000-0000-00002D890000}"/>
    <cellStyle name="Normal 4 16 3 2" xfId="37804" xr:uid="{00000000-0005-0000-0000-00002E890000}"/>
    <cellStyle name="Normal 4 16 4" xfId="37805" xr:uid="{00000000-0005-0000-0000-00002F890000}"/>
    <cellStyle name="Normal 4 16_Journal 1" xfId="37806" xr:uid="{00000000-0005-0000-0000-000030890000}"/>
    <cellStyle name="Normal 4 17" xfId="4606" xr:uid="{00000000-0005-0000-0000-000031890000}"/>
    <cellStyle name="Normal 4 17 2" xfId="4607" xr:uid="{00000000-0005-0000-0000-000032890000}"/>
    <cellStyle name="Normal 4 17 2 2" xfId="4608" xr:uid="{00000000-0005-0000-0000-000033890000}"/>
    <cellStyle name="Normal 4 17 2 2 2" xfId="37807" xr:uid="{00000000-0005-0000-0000-000034890000}"/>
    <cellStyle name="Normal 4 17 2 2 2 2" xfId="37808" xr:uid="{00000000-0005-0000-0000-000035890000}"/>
    <cellStyle name="Normal 4 17 2 2 2 3" xfId="37809" xr:uid="{00000000-0005-0000-0000-000036890000}"/>
    <cellStyle name="Normal 4 17 2 2 2 4" xfId="37810" xr:uid="{00000000-0005-0000-0000-000037890000}"/>
    <cellStyle name="Normal 4 17 2 2 3" xfId="37811" xr:uid="{00000000-0005-0000-0000-000038890000}"/>
    <cellStyle name="Normal 4 17 2 2 4" xfId="37812" xr:uid="{00000000-0005-0000-0000-000039890000}"/>
    <cellStyle name="Normal 4 17 2 2 5" xfId="37813" xr:uid="{00000000-0005-0000-0000-00003A890000}"/>
    <cellStyle name="Normal 4 17 2 3" xfId="37814" xr:uid="{00000000-0005-0000-0000-00003B890000}"/>
    <cellStyle name="Normal 4 17 2 3 2" xfId="37815" xr:uid="{00000000-0005-0000-0000-00003C890000}"/>
    <cellStyle name="Normal 4 17 2 3 3" xfId="37816" xr:uid="{00000000-0005-0000-0000-00003D890000}"/>
    <cellStyle name="Normal 4 17 3" xfId="37817" xr:uid="{00000000-0005-0000-0000-00003E890000}"/>
    <cellStyle name="Normal 4 17 3 2" xfId="37818" xr:uid="{00000000-0005-0000-0000-00003F890000}"/>
    <cellStyle name="Normal 4 17 4" xfId="37819" xr:uid="{00000000-0005-0000-0000-000040890000}"/>
    <cellStyle name="Normal 4 17_Journal 1" xfId="37820" xr:uid="{00000000-0005-0000-0000-000041890000}"/>
    <cellStyle name="Normal 4 18" xfId="4609" xr:uid="{00000000-0005-0000-0000-000042890000}"/>
    <cellStyle name="Normal 4 18 2" xfId="4610" xr:uid="{00000000-0005-0000-0000-000043890000}"/>
    <cellStyle name="Normal 4 18 2 2" xfId="4611" xr:uid="{00000000-0005-0000-0000-000044890000}"/>
    <cellStyle name="Normal 4 18 2 2 2" xfId="37821" xr:uid="{00000000-0005-0000-0000-000045890000}"/>
    <cellStyle name="Normal 4 18 2 2 2 2" xfId="37822" xr:uid="{00000000-0005-0000-0000-000046890000}"/>
    <cellStyle name="Normal 4 18 2 2 2 3" xfId="37823" xr:uid="{00000000-0005-0000-0000-000047890000}"/>
    <cellStyle name="Normal 4 18 2 2 2 4" xfId="37824" xr:uid="{00000000-0005-0000-0000-000048890000}"/>
    <cellStyle name="Normal 4 18 2 2 3" xfId="37825" xr:uid="{00000000-0005-0000-0000-000049890000}"/>
    <cellStyle name="Normal 4 18 2 2 4" xfId="37826" xr:uid="{00000000-0005-0000-0000-00004A890000}"/>
    <cellStyle name="Normal 4 18 2 2 5" xfId="37827" xr:uid="{00000000-0005-0000-0000-00004B890000}"/>
    <cellStyle name="Normal 4 18 2 3" xfId="37828" xr:uid="{00000000-0005-0000-0000-00004C890000}"/>
    <cellStyle name="Normal 4 18 2 3 2" xfId="37829" xr:uid="{00000000-0005-0000-0000-00004D890000}"/>
    <cellStyle name="Normal 4 18 2 3 3" xfId="37830" xr:uid="{00000000-0005-0000-0000-00004E890000}"/>
    <cellStyle name="Normal 4 18 3" xfId="37831" xr:uid="{00000000-0005-0000-0000-00004F890000}"/>
    <cellStyle name="Normal 4 18 3 2" xfId="37832" xr:uid="{00000000-0005-0000-0000-000050890000}"/>
    <cellStyle name="Normal 4 18 4" xfId="37833" xr:uid="{00000000-0005-0000-0000-000051890000}"/>
    <cellStyle name="Normal 4 18_Journal 1" xfId="37834" xr:uid="{00000000-0005-0000-0000-000052890000}"/>
    <cellStyle name="Normal 4 19" xfId="4612" xr:uid="{00000000-0005-0000-0000-000053890000}"/>
    <cellStyle name="Normal 4 19 2" xfId="4613" xr:uid="{00000000-0005-0000-0000-000054890000}"/>
    <cellStyle name="Normal 4 19 2 2" xfId="4614" xr:uid="{00000000-0005-0000-0000-000055890000}"/>
    <cellStyle name="Normal 4 19 2 2 2" xfId="37835" xr:uid="{00000000-0005-0000-0000-000056890000}"/>
    <cellStyle name="Normal 4 19 2 2 2 2" xfId="37836" xr:uid="{00000000-0005-0000-0000-000057890000}"/>
    <cellStyle name="Normal 4 19 2 2 2 3" xfId="37837" xr:uid="{00000000-0005-0000-0000-000058890000}"/>
    <cellStyle name="Normal 4 19 2 2 2 4" xfId="37838" xr:uid="{00000000-0005-0000-0000-000059890000}"/>
    <cellStyle name="Normal 4 19 2 2 3" xfId="37839" xr:uid="{00000000-0005-0000-0000-00005A890000}"/>
    <cellStyle name="Normal 4 19 2 2 4" xfId="37840" xr:uid="{00000000-0005-0000-0000-00005B890000}"/>
    <cellStyle name="Normal 4 19 2 2 5" xfId="37841" xr:uid="{00000000-0005-0000-0000-00005C890000}"/>
    <cellStyle name="Normal 4 19 2 3" xfId="37842" xr:uid="{00000000-0005-0000-0000-00005D890000}"/>
    <cellStyle name="Normal 4 19 2 3 2" xfId="37843" xr:uid="{00000000-0005-0000-0000-00005E890000}"/>
    <cellStyle name="Normal 4 19 2 3 3" xfId="37844" xr:uid="{00000000-0005-0000-0000-00005F890000}"/>
    <cellStyle name="Normal 4 19 3" xfId="37845" xr:uid="{00000000-0005-0000-0000-000060890000}"/>
    <cellStyle name="Normal 4 19 3 2" xfId="37846" xr:uid="{00000000-0005-0000-0000-000061890000}"/>
    <cellStyle name="Normal 4 19 4" xfId="37847" xr:uid="{00000000-0005-0000-0000-000062890000}"/>
    <cellStyle name="Normal 4 19_Journal 1" xfId="37848" xr:uid="{00000000-0005-0000-0000-000063890000}"/>
    <cellStyle name="Normal 4 2" xfId="4615" xr:uid="{00000000-0005-0000-0000-000064890000}"/>
    <cellStyle name="Normal 4 2 10" xfId="4616" xr:uid="{00000000-0005-0000-0000-000065890000}"/>
    <cellStyle name="Normal 4 2 10 2" xfId="37849" xr:uid="{00000000-0005-0000-0000-000066890000}"/>
    <cellStyle name="Normal 4 2 10 3" xfId="37850" xr:uid="{00000000-0005-0000-0000-000067890000}"/>
    <cellStyle name="Normal 4 2 10 4" xfId="37851" xr:uid="{00000000-0005-0000-0000-000068890000}"/>
    <cellStyle name="Normal 4 2 11" xfId="4617" xr:uid="{00000000-0005-0000-0000-000069890000}"/>
    <cellStyle name="Normal 4 2 11 2" xfId="37852" xr:uid="{00000000-0005-0000-0000-00006A890000}"/>
    <cellStyle name="Normal 4 2 12" xfId="37853" xr:uid="{00000000-0005-0000-0000-00006B890000}"/>
    <cellStyle name="Normal 4 2 12 2" xfId="37854" xr:uid="{00000000-0005-0000-0000-00006C890000}"/>
    <cellStyle name="Normal 4 2 12 3" xfId="37855" xr:uid="{00000000-0005-0000-0000-00006D890000}"/>
    <cellStyle name="Normal 4 2 13" xfId="37856" xr:uid="{00000000-0005-0000-0000-00006E890000}"/>
    <cellStyle name="Normal 4 2 13 2" xfId="37857" xr:uid="{00000000-0005-0000-0000-00006F890000}"/>
    <cellStyle name="Normal 4 2 14" xfId="37858" xr:uid="{00000000-0005-0000-0000-000070890000}"/>
    <cellStyle name="Normal 4 2 2" xfId="4618" xr:uid="{00000000-0005-0000-0000-000071890000}"/>
    <cellStyle name="Normal 4 2 2 2" xfId="4619" xr:uid="{00000000-0005-0000-0000-000072890000}"/>
    <cellStyle name="Normal 4 2 2 2 2" xfId="37859" xr:uid="{00000000-0005-0000-0000-000073890000}"/>
    <cellStyle name="Normal 4 2 2 2 3" xfId="37860" xr:uid="{00000000-0005-0000-0000-000074890000}"/>
    <cellStyle name="Normal 4 2 2 3" xfId="4620" xr:uid="{00000000-0005-0000-0000-000075890000}"/>
    <cellStyle name="Normal 4 2 2 3 2" xfId="4621" xr:uid="{00000000-0005-0000-0000-000076890000}"/>
    <cellStyle name="Normal 4 2 2 3 2 2" xfId="37861" xr:uid="{00000000-0005-0000-0000-000077890000}"/>
    <cellStyle name="Normal 4 2 2 3 3" xfId="37862" xr:uid="{00000000-0005-0000-0000-000078890000}"/>
    <cellStyle name="Normal 4 2 2 3 4" xfId="37863" xr:uid="{00000000-0005-0000-0000-000079890000}"/>
    <cellStyle name="Normal 4 2 2 4" xfId="4622" xr:uid="{00000000-0005-0000-0000-00007A890000}"/>
    <cellStyle name="Normal 4 2 2 4 2" xfId="37864" xr:uid="{00000000-0005-0000-0000-00007B890000}"/>
    <cellStyle name="Normal 4 2 2 4 3" xfId="37865" xr:uid="{00000000-0005-0000-0000-00007C890000}"/>
    <cellStyle name="Normal 4 2 2 5" xfId="4623" xr:uid="{00000000-0005-0000-0000-00007D890000}"/>
    <cellStyle name="Normal 4 2 2 5 2" xfId="37866" xr:uid="{00000000-0005-0000-0000-00007E890000}"/>
    <cellStyle name="Normal 4 2 2 6" xfId="4624" xr:uid="{00000000-0005-0000-0000-00007F890000}"/>
    <cellStyle name="Normal 4 2 2 6 2" xfId="37867" xr:uid="{00000000-0005-0000-0000-000080890000}"/>
    <cellStyle name="Normal 4 2 2 7" xfId="4625" xr:uid="{00000000-0005-0000-0000-000081890000}"/>
    <cellStyle name="Normal 4 2 2 7 2" xfId="37868" xr:uid="{00000000-0005-0000-0000-000082890000}"/>
    <cellStyle name="Normal 4 2 2 8" xfId="37869" xr:uid="{00000000-0005-0000-0000-000083890000}"/>
    <cellStyle name="Normal 4 2 2_Journal 1" xfId="37870" xr:uid="{00000000-0005-0000-0000-000084890000}"/>
    <cellStyle name="Normal 4 2 3" xfId="4626" xr:uid="{00000000-0005-0000-0000-000085890000}"/>
    <cellStyle name="Normal 4 2 3 2" xfId="4627" xr:uid="{00000000-0005-0000-0000-000086890000}"/>
    <cellStyle name="Normal 4 2 3 2 2" xfId="37871" xr:uid="{00000000-0005-0000-0000-000087890000}"/>
    <cellStyle name="Normal 4 2 3 2 2 2" xfId="37872" xr:uid="{00000000-0005-0000-0000-000088890000}"/>
    <cellStyle name="Normal 4 2 3 2 2 3" xfId="37873" xr:uid="{00000000-0005-0000-0000-000089890000}"/>
    <cellStyle name="Normal 4 2 3 2 3" xfId="37874" xr:uid="{00000000-0005-0000-0000-00008A890000}"/>
    <cellStyle name="Normal 4 2 3 2 3 2" xfId="37875" xr:uid="{00000000-0005-0000-0000-00008B890000}"/>
    <cellStyle name="Normal 4 2 3 2 4" xfId="37876" xr:uid="{00000000-0005-0000-0000-00008C890000}"/>
    <cellStyle name="Normal 4 2 3 3" xfId="37877" xr:uid="{00000000-0005-0000-0000-00008D890000}"/>
    <cellStyle name="Normal 4 2 3 4" xfId="37878" xr:uid="{00000000-0005-0000-0000-00008E890000}"/>
    <cellStyle name="Normal 4 2 3_FAS 112" xfId="37879" xr:uid="{00000000-0005-0000-0000-00008F890000}"/>
    <cellStyle name="Normal 4 2 4" xfId="4628" xr:uid="{00000000-0005-0000-0000-000090890000}"/>
    <cellStyle name="Normal 4 2 4 2" xfId="4629" xr:uid="{00000000-0005-0000-0000-000091890000}"/>
    <cellStyle name="Normal 4 2 4 2 2" xfId="37880" xr:uid="{00000000-0005-0000-0000-000092890000}"/>
    <cellStyle name="Normal 4 2 4 2 3" xfId="37881" xr:uid="{00000000-0005-0000-0000-000093890000}"/>
    <cellStyle name="Normal 4 2 4 3" xfId="37882" xr:uid="{00000000-0005-0000-0000-000094890000}"/>
    <cellStyle name="Normal 4 2 4 3 2" xfId="37883" xr:uid="{00000000-0005-0000-0000-000095890000}"/>
    <cellStyle name="Normal 4 2 4 4" xfId="37884" xr:uid="{00000000-0005-0000-0000-000096890000}"/>
    <cellStyle name="Normal 4 2 5" xfId="4630" xr:uid="{00000000-0005-0000-0000-000097890000}"/>
    <cellStyle name="Normal 4 2 5 2" xfId="37885" xr:uid="{00000000-0005-0000-0000-000098890000}"/>
    <cellStyle name="Normal 4 2 6" xfId="4631" xr:uid="{00000000-0005-0000-0000-000099890000}"/>
    <cellStyle name="Normal 4 2 6 2" xfId="37886" xr:uid="{00000000-0005-0000-0000-00009A890000}"/>
    <cellStyle name="Normal 4 2 7" xfId="4632" xr:uid="{00000000-0005-0000-0000-00009B890000}"/>
    <cellStyle name="Normal 4 2 7 2" xfId="37887" xr:uid="{00000000-0005-0000-0000-00009C890000}"/>
    <cellStyle name="Normal 4 2 8" xfId="4633" xr:uid="{00000000-0005-0000-0000-00009D890000}"/>
    <cellStyle name="Normal 4 2 8 2" xfId="37888" xr:uid="{00000000-0005-0000-0000-00009E890000}"/>
    <cellStyle name="Normal 4 2 8 2 2" xfId="37889" xr:uid="{00000000-0005-0000-0000-00009F890000}"/>
    <cellStyle name="Normal 4 2 8 3" xfId="37890" xr:uid="{00000000-0005-0000-0000-0000A0890000}"/>
    <cellStyle name="Normal 4 2 8 4" xfId="37891" xr:uid="{00000000-0005-0000-0000-0000A1890000}"/>
    <cellStyle name="Normal 4 2 9" xfId="4634" xr:uid="{00000000-0005-0000-0000-0000A2890000}"/>
    <cellStyle name="Normal 4 2 9 2" xfId="37892" xr:uid="{00000000-0005-0000-0000-0000A3890000}"/>
    <cellStyle name="Normal 4 2 9 3" xfId="37893" xr:uid="{00000000-0005-0000-0000-0000A4890000}"/>
    <cellStyle name="Normal 4 2 9 4" xfId="37894" xr:uid="{00000000-0005-0000-0000-0000A5890000}"/>
    <cellStyle name="Normal 4 2_00431" xfId="4635" xr:uid="{00000000-0005-0000-0000-0000A6890000}"/>
    <cellStyle name="Normal 4 20" xfId="4636" xr:uid="{00000000-0005-0000-0000-0000A7890000}"/>
    <cellStyle name="Normal 4 20 2" xfId="4637" xr:uid="{00000000-0005-0000-0000-0000A8890000}"/>
    <cellStyle name="Normal 4 20 2 2" xfId="4638" xr:uid="{00000000-0005-0000-0000-0000A9890000}"/>
    <cellStyle name="Normal 4 20 2 2 2" xfId="37895" xr:uid="{00000000-0005-0000-0000-0000AA890000}"/>
    <cellStyle name="Normal 4 20 2 2 2 2" xfId="37896" xr:uid="{00000000-0005-0000-0000-0000AB890000}"/>
    <cellStyle name="Normal 4 20 2 2 2 3" xfId="37897" xr:uid="{00000000-0005-0000-0000-0000AC890000}"/>
    <cellStyle name="Normal 4 20 2 2 2 4" xfId="37898" xr:uid="{00000000-0005-0000-0000-0000AD890000}"/>
    <cellStyle name="Normal 4 20 2 2 3" xfId="37899" xr:uid="{00000000-0005-0000-0000-0000AE890000}"/>
    <cellStyle name="Normal 4 20 2 2 4" xfId="37900" xr:uid="{00000000-0005-0000-0000-0000AF890000}"/>
    <cellStyle name="Normal 4 20 2 2 5" xfId="37901" xr:uid="{00000000-0005-0000-0000-0000B0890000}"/>
    <cellStyle name="Normal 4 20 2 3" xfId="37902" xr:uid="{00000000-0005-0000-0000-0000B1890000}"/>
    <cellStyle name="Normal 4 20 2 3 2" xfId="37903" xr:uid="{00000000-0005-0000-0000-0000B2890000}"/>
    <cellStyle name="Normal 4 20 2 3 3" xfId="37904" xr:uid="{00000000-0005-0000-0000-0000B3890000}"/>
    <cellStyle name="Normal 4 20 3" xfId="37905" xr:uid="{00000000-0005-0000-0000-0000B4890000}"/>
    <cellStyle name="Normal 4 20 3 2" xfId="37906" xr:uid="{00000000-0005-0000-0000-0000B5890000}"/>
    <cellStyle name="Normal 4 20 4" xfId="37907" xr:uid="{00000000-0005-0000-0000-0000B6890000}"/>
    <cellStyle name="Normal 4 20_Journal 1" xfId="37908" xr:uid="{00000000-0005-0000-0000-0000B7890000}"/>
    <cellStyle name="Normal 4 21" xfId="4639" xr:uid="{00000000-0005-0000-0000-0000B8890000}"/>
    <cellStyle name="Normal 4 21 2" xfId="4640" xr:uid="{00000000-0005-0000-0000-0000B9890000}"/>
    <cellStyle name="Normal 4 21 2 2" xfId="4641" xr:uid="{00000000-0005-0000-0000-0000BA890000}"/>
    <cellStyle name="Normal 4 21 2 2 2" xfId="37909" xr:uid="{00000000-0005-0000-0000-0000BB890000}"/>
    <cellStyle name="Normal 4 21 2 2 2 2" xfId="37910" xr:uid="{00000000-0005-0000-0000-0000BC890000}"/>
    <cellStyle name="Normal 4 21 2 2 2 3" xfId="37911" xr:uid="{00000000-0005-0000-0000-0000BD890000}"/>
    <cellStyle name="Normal 4 21 2 2 2 4" xfId="37912" xr:uid="{00000000-0005-0000-0000-0000BE890000}"/>
    <cellStyle name="Normal 4 21 2 2 3" xfId="37913" xr:uid="{00000000-0005-0000-0000-0000BF890000}"/>
    <cellStyle name="Normal 4 21 2 2 4" xfId="37914" xr:uid="{00000000-0005-0000-0000-0000C0890000}"/>
    <cellStyle name="Normal 4 21 2 2 5" xfId="37915" xr:uid="{00000000-0005-0000-0000-0000C1890000}"/>
    <cellStyle name="Normal 4 21 2 3" xfId="37916" xr:uid="{00000000-0005-0000-0000-0000C2890000}"/>
    <cellStyle name="Normal 4 21 2 3 2" xfId="37917" xr:uid="{00000000-0005-0000-0000-0000C3890000}"/>
    <cellStyle name="Normal 4 21 2 3 3" xfId="37918" xr:uid="{00000000-0005-0000-0000-0000C4890000}"/>
    <cellStyle name="Normal 4 21 3" xfId="37919" xr:uid="{00000000-0005-0000-0000-0000C5890000}"/>
    <cellStyle name="Normal 4 21 3 2" xfId="37920" xr:uid="{00000000-0005-0000-0000-0000C6890000}"/>
    <cellStyle name="Normal 4 21 4" xfId="37921" xr:uid="{00000000-0005-0000-0000-0000C7890000}"/>
    <cellStyle name="Normal 4 21_Journal 1" xfId="37922" xr:uid="{00000000-0005-0000-0000-0000C8890000}"/>
    <cellStyle name="Normal 4 22" xfId="4642" xr:uid="{00000000-0005-0000-0000-0000C9890000}"/>
    <cellStyle name="Normal 4 22 2" xfId="4643" xr:uid="{00000000-0005-0000-0000-0000CA890000}"/>
    <cellStyle name="Normal 4 22 2 2" xfId="4644" xr:uid="{00000000-0005-0000-0000-0000CB890000}"/>
    <cellStyle name="Normal 4 22 2 2 2" xfId="37923" xr:uid="{00000000-0005-0000-0000-0000CC890000}"/>
    <cellStyle name="Normal 4 22 2 2 2 2" xfId="37924" xr:uid="{00000000-0005-0000-0000-0000CD890000}"/>
    <cellStyle name="Normal 4 22 2 2 2 3" xfId="37925" xr:uid="{00000000-0005-0000-0000-0000CE890000}"/>
    <cellStyle name="Normal 4 22 2 2 2 4" xfId="37926" xr:uid="{00000000-0005-0000-0000-0000CF890000}"/>
    <cellStyle name="Normal 4 22 2 2 3" xfId="37927" xr:uid="{00000000-0005-0000-0000-0000D0890000}"/>
    <cellStyle name="Normal 4 22 2 2 4" xfId="37928" xr:uid="{00000000-0005-0000-0000-0000D1890000}"/>
    <cellStyle name="Normal 4 22 2 2 5" xfId="37929" xr:uid="{00000000-0005-0000-0000-0000D2890000}"/>
    <cellStyle name="Normal 4 22 2 3" xfId="37930" xr:uid="{00000000-0005-0000-0000-0000D3890000}"/>
    <cellStyle name="Normal 4 22 2 3 2" xfId="37931" xr:uid="{00000000-0005-0000-0000-0000D4890000}"/>
    <cellStyle name="Normal 4 22 2 3 3" xfId="37932" xr:uid="{00000000-0005-0000-0000-0000D5890000}"/>
    <cellStyle name="Normal 4 22 3" xfId="37933" xr:uid="{00000000-0005-0000-0000-0000D6890000}"/>
    <cellStyle name="Normal 4 22 3 2" xfId="37934" xr:uid="{00000000-0005-0000-0000-0000D7890000}"/>
    <cellStyle name="Normal 4 22 4" xfId="37935" xr:uid="{00000000-0005-0000-0000-0000D8890000}"/>
    <cellStyle name="Normal 4 22_Journal 1" xfId="37936" xr:uid="{00000000-0005-0000-0000-0000D9890000}"/>
    <cellStyle name="Normal 4 23" xfId="4645" xr:uid="{00000000-0005-0000-0000-0000DA890000}"/>
    <cellStyle name="Normal 4 23 2" xfId="4646" xr:uid="{00000000-0005-0000-0000-0000DB890000}"/>
    <cellStyle name="Normal 4 23 2 2" xfId="4647" xr:uid="{00000000-0005-0000-0000-0000DC890000}"/>
    <cellStyle name="Normal 4 23 2 2 2" xfId="37937" xr:uid="{00000000-0005-0000-0000-0000DD890000}"/>
    <cellStyle name="Normal 4 23 2 2 2 2" xfId="37938" xr:uid="{00000000-0005-0000-0000-0000DE890000}"/>
    <cellStyle name="Normal 4 23 2 2 2 3" xfId="37939" xr:uid="{00000000-0005-0000-0000-0000DF890000}"/>
    <cellStyle name="Normal 4 23 2 2 2 4" xfId="37940" xr:uid="{00000000-0005-0000-0000-0000E0890000}"/>
    <cellStyle name="Normal 4 23 2 2 3" xfId="37941" xr:uid="{00000000-0005-0000-0000-0000E1890000}"/>
    <cellStyle name="Normal 4 23 2 2 4" xfId="37942" xr:uid="{00000000-0005-0000-0000-0000E2890000}"/>
    <cellStyle name="Normal 4 23 2 2 5" xfId="37943" xr:uid="{00000000-0005-0000-0000-0000E3890000}"/>
    <cellStyle name="Normal 4 23 2 3" xfId="37944" xr:uid="{00000000-0005-0000-0000-0000E4890000}"/>
    <cellStyle name="Normal 4 23 2 3 2" xfId="37945" xr:uid="{00000000-0005-0000-0000-0000E5890000}"/>
    <cellStyle name="Normal 4 23 2 3 3" xfId="37946" xr:uid="{00000000-0005-0000-0000-0000E6890000}"/>
    <cellStyle name="Normal 4 23 3" xfId="37947" xr:uid="{00000000-0005-0000-0000-0000E7890000}"/>
    <cellStyle name="Normal 4 23 3 2" xfId="37948" xr:uid="{00000000-0005-0000-0000-0000E8890000}"/>
    <cellStyle name="Normal 4 23 4" xfId="37949" xr:uid="{00000000-0005-0000-0000-0000E9890000}"/>
    <cellStyle name="Normal 4 23_Journal 1" xfId="37950" xr:uid="{00000000-0005-0000-0000-0000EA890000}"/>
    <cellStyle name="Normal 4 24" xfId="4648" xr:uid="{00000000-0005-0000-0000-0000EB890000}"/>
    <cellStyle name="Normal 4 24 2" xfId="4649" xr:uid="{00000000-0005-0000-0000-0000EC890000}"/>
    <cellStyle name="Normal 4 24 2 2" xfId="4650" xr:uid="{00000000-0005-0000-0000-0000ED890000}"/>
    <cellStyle name="Normal 4 24 2 2 2" xfId="37951" xr:uid="{00000000-0005-0000-0000-0000EE890000}"/>
    <cellStyle name="Normal 4 24 2 2 2 2" xfId="37952" xr:uid="{00000000-0005-0000-0000-0000EF890000}"/>
    <cellStyle name="Normal 4 24 2 2 2 3" xfId="37953" xr:uid="{00000000-0005-0000-0000-0000F0890000}"/>
    <cellStyle name="Normal 4 24 2 2 2 4" xfId="37954" xr:uid="{00000000-0005-0000-0000-0000F1890000}"/>
    <cellStyle name="Normal 4 24 2 2 3" xfId="37955" xr:uid="{00000000-0005-0000-0000-0000F2890000}"/>
    <cellStyle name="Normal 4 24 2 2 4" xfId="37956" xr:uid="{00000000-0005-0000-0000-0000F3890000}"/>
    <cellStyle name="Normal 4 24 2 2 5" xfId="37957" xr:uid="{00000000-0005-0000-0000-0000F4890000}"/>
    <cellStyle name="Normal 4 24 2 3" xfId="37958" xr:uid="{00000000-0005-0000-0000-0000F5890000}"/>
    <cellStyle name="Normal 4 24 2 3 2" xfId="37959" xr:uid="{00000000-0005-0000-0000-0000F6890000}"/>
    <cellStyle name="Normal 4 24 2 3 3" xfId="37960" xr:uid="{00000000-0005-0000-0000-0000F7890000}"/>
    <cellStyle name="Normal 4 24 3" xfId="37961" xr:uid="{00000000-0005-0000-0000-0000F8890000}"/>
    <cellStyle name="Normal 4 24 3 2" xfId="37962" xr:uid="{00000000-0005-0000-0000-0000F9890000}"/>
    <cellStyle name="Normal 4 24 4" xfId="37963" xr:uid="{00000000-0005-0000-0000-0000FA890000}"/>
    <cellStyle name="Normal 4 24_Journal 1" xfId="37964" xr:uid="{00000000-0005-0000-0000-0000FB890000}"/>
    <cellStyle name="Normal 4 25" xfId="4651" xr:uid="{00000000-0005-0000-0000-0000FC890000}"/>
    <cellStyle name="Normal 4 25 2" xfId="4652" xr:uid="{00000000-0005-0000-0000-0000FD890000}"/>
    <cellStyle name="Normal 4 25 2 2" xfId="4653" xr:uid="{00000000-0005-0000-0000-0000FE890000}"/>
    <cellStyle name="Normal 4 25 2 2 2" xfId="37965" xr:uid="{00000000-0005-0000-0000-0000FF890000}"/>
    <cellStyle name="Normal 4 25 2 2 2 2" xfId="37966" xr:uid="{00000000-0005-0000-0000-0000008A0000}"/>
    <cellStyle name="Normal 4 25 2 2 2 3" xfId="37967" xr:uid="{00000000-0005-0000-0000-0000018A0000}"/>
    <cellStyle name="Normal 4 25 2 2 2 4" xfId="37968" xr:uid="{00000000-0005-0000-0000-0000028A0000}"/>
    <cellStyle name="Normal 4 25 2 2 3" xfId="37969" xr:uid="{00000000-0005-0000-0000-0000038A0000}"/>
    <cellStyle name="Normal 4 25 2 2 4" xfId="37970" xr:uid="{00000000-0005-0000-0000-0000048A0000}"/>
    <cellStyle name="Normal 4 25 2 2 5" xfId="37971" xr:uid="{00000000-0005-0000-0000-0000058A0000}"/>
    <cellStyle name="Normal 4 25 2 3" xfId="37972" xr:uid="{00000000-0005-0000-0000-0000068A0000}"/>
    <cellStyle name="Normal 4 25 2 3 2" xfId="37973" xr:uid="{00000000-0005-0000-0000-0000078A0000}"/>
    <cellStyle name="Normal 4 25 2 3 3" xfId="37974" xr:uid="{00000000-0005-0000-0000-0000088A0000}"/>
    <cellStyle name="Normal 4 25 3" xfId="37975" xr:uid="{00000000-0005-0000-0000-0000098A0000}"/>
    <cellStyle name="Normal 4 25 3 2" xfId="37976" xr:uid="{00000000-0005-0000-0000-00000A8A0000}"/>
    <cellStyle name="Normal 4 25 4" xfId="37977" xr:uid="{00000000-0005-0000-0000-00000B8A0000}"/>
    <cellStyle name="Normal 4 25_Journal 1" xfId="37978" xr:uid="{00000000-0005-0000-0000-00000C8A0000}"/>
    <cellStyle name="Normal 4 26" xfId="4654" xr:uid="{00000000-0005-0000-0000-00000D8A0000}"/>
    <cellStyle name="Normal 4 26 2" xfId="4655" xr:uid="{00000000-0005-0000-0000-00000E8A0000}"/>
    <cellStyle name="Normal 4 26 2 2" xfId="4656" xr:uid="{00000000-0005-0000-0000-00000F8A0000}"/>
    <cellStyle name="Normal 4 26 2 2 2" xfId="37979" xr:uid="{00000000-0005-0000-0000-0000108A0000}"/>
    <cellStyle name="Normal 4 26 2 2 2 2" xfId="37980" xr:uid="{00000000-0005-0000-0000-0000118A0000}"/>
    <cellStyle name="Normal 4 26 2 2 2 3" xfId="37981" xr:uid="{00000000-0005-0000-0000-0000128A0000}"/>
    <cellStyle name="Normal 4 26 2 2 2 4" xfId="37982" xr:uid="{00000000-0005-0000-0000-0000138A0000}"/>
    <cellStyle name="Normal 4 26 2 2 3" xfId="37983" xr:uid="{00000000-0005-0000-0000-0000148A0000}"/>
    <cellStyle name="Normal 4 26 2 2 4" xfId="37984" xr:uid="{00000000-0005-0000-0000-0000158A0000}"/>
    <cellStyle name="Normal 4 26 2 2 5" xfId="37985" xr:uid="{00000000-0005-0000-0000-0000168A0000}"/>
    <cellStyle name="Normal 4 26 2 3" xfId="37986" xr:uid="{00000000-0005-0000-0000-0000178A0000}"/>
    <cellStyle name="Normal 4 26 2 3 2" xfId="37987" xr:uid="{00000000-0005-0000-0000-0000188A0000}"/>
    <cellStyle name="Normal 4 26 2 3 3" xfId="37988" xr:uid="{00000000-0005-0000-0000-0000198A0000}"/>
    <cellStyle name="Normal 4 26 3" xfId="37989" xr:uid="{00000000-0005-0000-0000-00001A8A0000}"/>
    <cellStyle name="Normal 4 26 3 2" xfId="37990" xr:uid="{00000000-0005-0000-0000-00001B8A0000}"/>
    <cellStyle name="Normal 4 26 4" xfId="37991" xr:uid="{00000000-0005-0000-0000-00001C8A0000}"/>
    <cellStyle name="Normal 4 26_Journal 1" xfId="37992" xr:uid="{00000000-0005-0000-0000-00001D8A0000}"/>
    <cellStyle name="Normal 4 27" xfId="4657" xr:uid="{00000000-0005-0000-0000-00001E8A0000}"/>
    <cellStyle name="Normal 4 27 2" xfId="4658" xr:uid="{00000000-0005-0000-0000-00001F8A0000}"/>
    <cellStyle name="Normal 4 27 2 2" xfId="4659" xr:uid="{00000000-0005-0000-0000-0000208A0000}"/>
    <cellStyle name="Normal 4 27 2 2 2" xfId="37993" xr:uid="{00000000-0005-0000-0000-0000218A0000}"/>
    <cellStyle name="Normal 4 27 2 2 2 2" xfId="37994" xr:uid="{00000000-0005-0000-0000-0000228A0000}"/>
    <cellStyle name="Normal 4 27 2 2 2 3" xfId="37995" xr:uid="{00000000-0005-0000-0000-0000238A0000}"/>
    <cellStyle name="Normal 4 27 2 2 2 4" xfId="37996" xr:uid="{00000000-0005-0000-0000-0000248A0000}"/>
    <cellStyle name="Normal 4 27 2 2 3" xfId="37997" xr:uid="{00000000-0005-0000-0000-0000258A0000}"/>
    <cellStyle name="Normal 4 27 2 2 4" xfId="37998" xr:uid="{00000000-0005-0000-0000-0000268A0000}"/>
    <cellStyle name="Normal 4 27 2 2 5" xfId="37999" xr:uid="{00000000-0005-0000-0000-0000278A0000}"/>
    <cellStyle name="Normal 4 27 2 3" xfId="38000" xr:uid="{00000000-0005-0000-0000-0000288A0000}"/>
    <cellStyle name="Normal 4 27 2 3 2" xfId="38001" xr:uid="{00000000-0005-0000-0000-0000298A0000}"/>
    <cellStyle name="Normal 4 27 2 3 3" xfId="38002" xr:uid="{00000000-0005-0000-0000-00002A8A0000}"/>
    <cellStyle name="Normal 4 27 3" xfId="38003" xr:uid="{00000000-0005-0000-0000-00002B8A0000}"/>
    <cellStyle name="Normal 4 27 3 2" xfId="38004" xr:uid="{00000000-0005-0000-0000-00002C8A0000}"/>
    <cellStyle name="Normal 4 27 4" xfId="38005" xr:uid="{00000000-0005-0000-0000-00002D8A0000}"/>
    <cellStyle name="Normal 4 27_Journal 1" xfId="38006" xr:uid="{00000000-0005-0000-0000-00002E8A0000}"/>
    <cellStyle name="Normal 4 28" xfId="4660" xr:uid="{00000000-0005-0000-0000-00002F8A0000}"/>
    <cellStyle name="Normal 4 28 2" xfId="4661" xr:uid="{00000000-0005-0000-0000-0000308A0000}"/>
    <cellStyle name="Normal 4 28 2 2" xfId="4662" xr:uid="{00000000-0005-0000-0000-0000318A0000}"/>
    <cellStyle name="Normal 4 28 2 2 2" xfId="38007" xr:uid="{00000000-0005-0000-0000-0000328A0000}"/>
    <cellStyle name="Normal 4 28 2 2 2 2" xfId="38008" xr:uid="{00000000-0005-0000-0000-0000338A0000}"/>
    <cellStyle name="Normal 4 28 2 2 2 3" xfId="38009" xr:uid="{00000000-0005-0000-0000-0000348A0000}"/>
    <cellStyle name="Normal 4 28 2 2 2 4" xfId="38010" xr:uid="{00000000-0005-0000-0000-0000358A0000}"/>
    <cellStyle name="Normal 4 28 2 2 3" xfId="38011" xr:uid="{00000000-0005-0000-0000-0000368A0000}"/>
    <cellStyle name="Normal 4 28 2 2 4" xfId="38012" xr:uid="{00000000-0005-0000-0000-0000378A0000}"/>
    <cellStyle name="Normal 4 28 2 2 5" xfId="38013" xr:uid="{00000000-0005-0000-0000-0000388A0000}"/>
    <cellStyle name="Normal 4 28 2 3" xfId="38014" xr:uid="{00000000-0005-0000-0000-0000398A0000}"/>
    <cellStyle name="Normal 4 28 2 3 2" xfId="38015" xr:uid="{00000000-0005-0000-0000-00003A8A0000}"/>
    <cellStyle name="Normal 4 28 2 3 3" xfId="38016" xr:uid="{00000000-0005-0000-0000-00003B8A0000}"/>
    <cellStyle name="Normal 4 28 3" xfId="38017" xr:uid="{00000000-0005-0000-0000-00003C8A0000}"/>
    <cellStyle name="Normal 4 28 3 2" xfId="38018" xr:uid="{00000000-0005-0000-0000-00003D8A0000}"/>
    <cellStyle name="Normal 4 28 4" xfId="38019" xr:uid="{00000000-0005-0000-0000-00003E8A0000}"/>
    <cellStyle name="Normal 4 28_Journal 1" xfId="38020" xr:uid="{00000000-0005-0000-0000-00003F8A0000}"/>
    <cellStyle name="Normal 4 29" xfId="4663" xr:uid="{00000000-0005-0000-0000-0000408A0000}"/>
    <cellStyle name="Normal 4 29 2" xfId="4664" xr:uid="{00000000-0005-0000-0000-0000418A0000}"/>
    <cellStyle name="Normal 4 29 2 2" xfId="4665" xr:uid="{00000000-0005-0000-0000-0000428A0000}"/>
    <cellStyle name="Normal 4 29 2 2 2" xfId="38021" xr:uid="{00000000-0005-0000-0000-0000438A0000}"/>
    <cellStyle name="Normal 4 29 2 2 2 2" xfId="38022" xr:uid="{00000000-0005-0000-0000-0000448A0000}"/>
    <cellStyle name="Normal 4 29 2 2 2 3" xfId="38023" xr:uid="{00000000-0005-0000-0000-0000458A0000}"/>
    <cellStyle name="Normal 4 29 2 2 2 4" xfId="38024" xr:uid="{00000000-0005-0000-0000-0000468A0000}"/>
    <cellStyle name="Normal 4 29 2 2 3" xfId="38025" xr:uid="{00000000-0005-0000-0000-0000478A0000}"/>
    <cellStyle name="Normal 4 29 2 2 4" xfId="38026" xr:uid="{00000000-0005-0000-0000-0000488A0000}"/>
    <cellStyle name="Normal 4 29 2 2 5" xfId="38027" xr:uid="{00000000-0005-0000-0000-0000498A0000}"/>
    <cellStyle name="Normal 4 29 2 3" xfId="38028" xr:uid="{00000000-0005-0000-0000-00004A8A0000}"/>
    <cellStyle name="Normal 4 29 2 3 2" xfId="38029" xr:uid="{00000000-0005-0000-0000-00004B8A0000}"/>
    <cellStyle name="Normal 4 29 2 3 3" xfId="38030" xr:uid="{00000000-0005-0000-0000-00004C8A0000}"/>
    <cellStyle name="Normal 4 29 3" xfId="38031" xr:uid="{00000000-0005-0000-0000-00004D8A0000}"/>
    <cellStyle name="Normal 4 29 3 2" xfId="38032" xr:uid="{00000000-0005-0000-0000-00004E8A0000}"/>
    <cellStyle name="Normal 4 29 4" xfId="38033" xr:uid="{00000000-0005-0000-0000-00004F8A0000}"/>
    <cellStyle name="Normal 4 29_Journal 1" xfId="38034" xr:uid="{00000000-0005-0000-0000-0000508A0000}"/>
    <cellStyle name="Normal 4 3" xfId="4666" xr:uid="{00000000-0005-0000-0000-0000518A0000}"/>
    <cellStyle name="Normal 4 3 2" xfId="4667" xr:uid="{00000000-0005-0000-0000-0000528A0000}"/>
    <cellStyle name="Normal 4 3 2 2" xfId="38035" xr:uid="{00000000-0005-0000-0000-0000538A0000}"/>
    <cellStyle name="Normal 4 3 2 3" xfId="38036" xr:uid="{00000000-0005-0000-0000-0000548A0000}"/>
    <cellStyle name="Normal 4 3 3" xfId="4668" xr:uid="{00000000-0005-0000-0000-0000558A0000}"/>
    <cellStyle name="Normal 4 3 3 2" xfId="4669" xr:uid="{00000000-0005-0000-0000-0000568A0000}"/>
    <cellStyle name="Normal 4 3 3 2 2" xfId="38037" xr:uid="{00000000-0005-0000-0000-0000578A0000}"/>
    <cellStyle name="Normal 4 3 3 3" xfId="38038" xr:uid="{00000000-0005-0000-0000-0000588A0000}"/>
    <cellStyle name="Normal 4 3 4" xfId="4670" xr:uid="{00000000-0005-0000-0000-0000598A0000}"/>
    <cellStyle name="Normal 4 3 4 2" xfId="38039" xr:uid="{00000000-0005-0000-0000-00005A8A0000}"/>
    <cellStyle name="Normal 4 3 4 3" xfId="38040" xr:uid="{00000000-0005-0000-0000-00005B8A0000}"/>
    <cellStyle name="Normal 4 3 5" xfId="4671" xr:uid="{00000000-0005-0000-0000-00005C8A0000}"/>
    <cellStyle name="Normal 4 3 5 2" xfId="38041" xr:uid="{00000000-0005-0000-0000-00005D8A0000}"/>
    <cellStyle name="Normal 4 3 5 2 2" xfId="38042" xr:uid="{00000000-0005-0000-0000-00005E8A0000}"/>
    <cellStyle name="Normal 4 3 5 3" xfId="38043" xr:uid="{00000000-0005-0000-0000-00005F8A0000}"/>
    <cellStyle name="Normal 4 3 6" xfId="4672" xr:uid="{00000000-0005-0000-0000-0000608A0000}"/>
    <cellStyle name="Normal 4 3 6 2" xfId="38044" xr:uid="{00000000-0005-0000-0000-0000618A0000}"/>
    <cellStyle name="Normal 4 3 6 3" xfId="38045" xr:uid="{00000000-0005-0000-0000-0000628A0000}"/>
    <cellStyle name="Normal 4 3 7" xfId="4673" xr:uid="{00000000-0005-0000-0000-0000638A0000}"/>
    <cellStyle name="Normal 4 3 7 2" xfId="38046" xr:uid="{00000000-0005-0000-0000-0000648A0000}"/>
    <cellStyle name="Normal 4 3 7 3" xfId="38047" xr:uid="{00000000-0005-0000-0000-0000658A0000}"/>
    <cellStyle name="Normal 4 3 8" xfId="38048" xr:uid="{00000000-0005-0000-0000-0000668A0000}"/>
    <cellStyle name="Normal 4 3 9" xfId="38049" xr:uid="{00000000-0005-0000-0000-0000678A0000}"/>
    <cellStyle name="Normal 4 3_Journal 1" xfId="38050" xr:uid="{00000000-0005-0000-0000-0000688A0000}"/>
    <cellStyle name="Normal 4 30" xfId="4674" xr:uid="{00000000-0005-0000-0000-0000698A0000}"/>
    <cellStyle name="Normal 4 30 2" xfId="4675" xr:uid="{00000000-0005-0000-0000-00006A8A0000}"/>
    <cellStyle name="Normal 4 30 2 2" xfId="4676" xr:uid="{00000000-0005-0000-0000-00006B8A0000}"/>
    <cellStyle name="Normal 4 30 2 2 2" xfId="38051" xr:uid="{00000000-0005-0000-0000-00006C8A0000}"/>
    <cellStyle name="Normal 4 30 2 2 2 2" xfId="38052" xr:uid="{00000000-0005-0000-0000-00006D8A0000}"/>
    <cellStyle name="Normal 4 30 2 2 2 3" xfId="38053" xr:uid="{00000000-0005-0000-0000-00006E8A0000}"/>
    <cellStyle name="Normal 4 30 2 2 2 4" xfId="38054" xr:uid="{00000000-0005-0000-0000-00006F8A0000}"/>
    <cellStyle name="Normal 4 30 2 2 3" xfId="38055" xr:uid="{00000000-0005-0000-0000-0000708A0000}"/>
    <cellStyle name="Normal 4 30 2 2 4" xfId="38056" xr:uid="{00000000-0005-0000-0000-0000718A0000}"/>
    <cellStyle name="Normal 4 30 2 2 5" xfId="38057" xr:uid="{00000000-0005-0000-0000-0000728A0000}"/>
    <cellStyle name="Normal 4 30 2 3" xfId="38058" xr:uid="{00000000-0005-0000-0000-0000738A0000}"/>
    <cellStyle name="Normal 4 30 2 3 2" xfId="38059" xr:uid="{00000000-0005-0000-0000-0000748A0000}"/>
    <cellStyle name="Normal 4 30 2 3 3" xfId="38060" xr:uid="{00000000-0005-0000-0000-0000758A0000}"/>
    <cellStyle name="Normal 4 30 3" xfId="38061" xr:uid="{00000000-0005-0000-0000-0000768A0000}"/>
    <cellStyle name="Normal 4 30 3 2" xfId="38062" xr:uid="{00000000-0005-0000-0000-0000778A0000}"/>
    <cellStyle name="Normal 4 30 4" xfId="38063" xr:uid="{00000000-0005-0000-0000-0000788A0000}"/>
    <cellStyle name="Normal 4 30_Journal 1" xfId="38064" xr:uid="{00000000-0005-0000-0000-0000798A0000}"/>
    <cellStyle name="Normal 4 31" xfId="4677" xr:uid="{00000000-0005-0000-0000-00007A8A0000}"/>
    <cellStyle name="Normal 4 31 2" xfId="4678" xr:uid="{00000000-0005-0000-0000-00007B8A0000}"/>
    <cellStyle name="Normal 4 31 2 2" xfId="4679" xr:uid="{00000000-0005-0000-0000-00007C8A0000}"/>
    <cellStyle name="Normal 4 31 2 2 2" xfId="38065" xr:uid="{00000000-0005-0000-0000-00007D8A0000}"/>
    <cellStyle name="Normal 4 31 2 2 2 2" xfId="38066" xr:uid="{00000000-0005-0000-0000-00007E8A0000}"/>
    <cellStyle name="Normal 4 31 2 2 2 3" xfId="38067" xr:uid="{00000000-0005-0000-0000-00007F8A0000}"/>
    <cellStyle name="Normal 4 31 2 2 2 4" xfId="38068" xr:uid="{00000000-0005-0000-0000-0000808A0000}"/>
    <cellStyle name="Normal 4 31 2 2 3" xfId="38069" xr:uid="{00000000-0005-0000-0000-0000818A0000}"/>
    <cellStyle name="Normal 4 31 2 2 4" xfId="38070" xr:uid="{00000000-0005-0000-0000-0000828A0000}"/>
    <cellStyle name="Normal 4 31 2 2 5" xfId="38071" xr:uid="{00000000-0005-0000-0000-0000838A0000}"/>
    <cellStyle name="Normal 4 31 2 3" xfId="38072" xr:uid="{00000000-0005-0000-0000-0000848A0000}"/>
    <cellStyle name="Normal 4 31 2 3 2" xfId="38073" xr:uid="{00000000-0005-0000-0000-0000858A0000}"/>
    <cellStyle name="Normal 4 31 2 3 3" xfId="38074" xr:uid="{00000000-0005-0000-0000-0000868A0000}"/>
    <cellStyle name="Normal 4 31 3" xfId="38075" xr:uid="{00000000-0005-0000-0000-0000878A0000}"/>
    <cellStyle name="Normal 4 31 3 2" xfId="38076" xr:uid="{00000000-0005-0000-0000-0000888A0000}"/>
    <cellStyle name="Normal 4 31 4" xfId="38077" xr:uid="{00000000-0005-0000-0000-0000898A0000}"/>
    <cellStyle name="Normal 4 31_Journal 1" xfId="38078" xr:uid="{00000000-0005-0000-0000-00008A8A0000}"/>
    <cellStyle name="Normal 4 32" xfId="4680" xr:uid="{00000000-0005-0000-0000-00008B8A0000}"/>
    <cellStyle name="Normal 4 32 2" xfId="4681" xr:uid="{00000000-0005-0000-0000-00008C8A0000}"/>
    <cellStyle name="Normal 4 32 2 2" xfId="4682" xr:uid="{00000000-0005-0000-0000-00008D8A0000}"/>
    <cellStyle name="Normal 4 32 2 2 2" xfId="38079" xr:uid="{00000000-0005-0000-0000-00008E8A0000}"/>
    <cellStyle name="Normal 4 32 2 2 2 2" xfId="38080" xr:uid="{00000000-0005-0000-0000-00008F8A0000}"/>
    <cellStyle name="Normal 4 32 2 2 2 3" xfId="38081" xr:uid="{00000000-0005-0000-0000-0000908A0000}"/>
    <cellStyle name="Normal 4 32 2 2 2 4" xfId="38082" xr:uid="{00000000-0005-0000-0000-0000918A0000}"/>
    <cellStyle name="Normal 4 32 2 2 3" xfId="38083" xr:uid="{00000000-0005-0000-0000-0000928A0000}"/>
    <cellStyle name="Normal 4 32 2 2 4" xfId="38084" xr:uid="{00000000-0005-0000-0000-0000938A0000}"/>
    <cellStyle name="Normal 4 32 2 2 5" xfId="38085" xr:uid="{00000000-0005-0000-0000-0000948A0000}"/>
    <cellStyle name="Normal 4 32 2 3" xfId="38086" xr:uid="{00000000-0005-0000-0000-0000958A0000}"/>
    <cellStyle name="Normal 4 32 2 3 2" xfId="38087" xr:uid="{00000000-0005-0000-0000-0000968A0000}"/>
    <cellStyle name="Normal 4 32 2 3 3" xfId="38088" xr:uid="{00000000-0005-0000-0000-0000978A0000}"/>
    <cellStyle name="Normal 4 32 3" xfId="38089" xr:uid="{00000000-0005-0000-0000-0000988A0000}"/>
    <cellStyle name="Normal 4 32 3 2" xfId="38090" xr:uid="{00000000-0005-0000-0000-0000998A0000}"/>
    <cellStyle name="Normal 4 32 4" xfId="38091" xr:uid="{00000000-0005-0000-0000-00009A8A0000}"/>
    <cellStyle name="Normal 4 32_Journal 1" xfId="38092" xr:uid="{00000000-0005-0000-0000-00009B8A0000}"/>
    <cellStyle name="Normal 4 33" xfId="4683" xr:uid="{00000000-0005-0000-0000-00009C8A0000}"/>
    <cellStyle name="Normal 4 33 2" xfId="4684" xr:uid="{00000000-0005-0000-0000-00009D8A0000}"/>
    <cellStyle name="Normal 4 33 2 2" xfId="4685" xr:uid="{00000000-0005-0000-0000-00009E8A0000}"/>
    <cellStyle name="Normal 4 33 2 2 2" xfId="38093" xr:uid="{00000000-0005-0000-0000-00009F8A0000}"/>
    <cellStyle name="Normal 4 33 2 2 2 2" xfId="38094" xr:uid="{00000000-0005-0000-0000-0000A08A0000}"/>
    <cellStyle name="Normal 4 33 2 2 2 3" xfId="38095" xr:uid="{00000000-0005-0000-0000-0000A18A0000}"/>
    <cellStyle name="Normal 4 33 2 2 2 4" xfId="38096" xr:uid="{00000000-0005-0000-0000-0000A28A0000}"/>
    <cellStyle name="Normal 4 33 2 2 3" xfId="38097" xr:uid="{00000000-0005-0000-0000-0000A38A0000}"/>
    <cellStyle name="Normal 4 33 2 2 4" xfId="38098" xr:uid="{00000000-0005-0000-0000-0000A48A0000}"/>
    <cellStyle name="Normal 4 33 2 2 5" xfId="38099" xr:uid="{00000000-0005-0000-0000-0000A58A0000}"/>
    <cellStyle name="Normal 4 33 2 3" xfId="38100" xr:uid="{00000000-0005-0000-0000-0000A68A0000}"/>
    <cellStyle name="Normal 4 33 2 3 2" xfId="38101" xr:uid="{00000000-0005-0000-0000-0000A78A0000}"/>
    <cellStyle name="Normal 4 33 2 3 3" xfId="38102" xr:uid="{00000000-0005-0000-0000-0000A88A0000}"/>
    <cellStyle name="Normal 4 33 3" xfId="38103" xr:uid="{00000000-0005-0000-0000-0000A98A0000}"/>
    <cellStyle name="Normal 4 33 3 2" xfId="38104" xr:uid="{00000000-0005-0000-0000-0000AA8A0000}"/>
    <cellStyle name="Normal 4 33 4" xfId="38105" xr:uid="{00000000-0005-0000-0000-0000AB8A0000}"/>
    <cellStyle name="Normal 4 33_Journal 1" xfId="38106" xr:uid="{00000000-0005-0000-0000-0000AC8A0000}"/>
    <cellStyle name="Normal 4 34" xfId="4686" xr:uid="{00000000-0005-0000-0000-0000AD8A0000}"/>
    <cellStyle name="Normal 4 34 2" xfId="4687" xr:uid="{00000000-0005-0000-0000-0000AE8A0000}"/>
    <cellStyle name="Normal 4 34 2 2" xfId="4688" xr:uid="{00000000-0005-0000-0000-0000AF8A0000}"/>
    <cellStyle name="Normal 4 34 2 2 2" xfId="38107" xr:uid="{00000000-0005-0000-0000-0000B08A0000}"/>
    <cellStyle name="Normal 4 34 2 2 2 2" xfId="38108" xr:uid="{00000000-0005-0000-0000-0000B18A0000}"/>
    <cellStyle name="Normal 4 34 2 2 2 3" xfId="38109" xr:uid="{00000000-0005-0000-0000-0000B28A0000}"/>
    <cellStyle name="Normal 4 34 2 2 2 4" xfId="38110" xr:uid="{00000000-0005-0000-0000-0000B38A0000}"/>
    <cellStyle name="Normal 4 34 2 2 3" xfId="38111" xr:uid="{00000000-0005-0000-0000-0000B48A0000}"/>
    <cellStyle name="Normal 4 34 2 2 4" xfId="38112" xr:uid="{00000000-0005-0000-0000-0000B58A0000}"/>
    <cellStyle name="Normal 4 34 2 2 5" xfId="38113" xr:uid="{00000000-0005-0000-0000-0000B68A0000}"/>
    <cellStyle name="Normal 4 34 2 3" xfId="38114" xr:uid="{00000000-0005-0000-0000-0000B78A0000}"/>
    <cellStyle name="Normal 4 34 2 3 2" xfId="38115" xr:uid="{00000000-0005-0000-0000-0000B88A0000}"/>
    <cellStyle name="Normal 4 34 2 3 3" xfId="38116" xr:uid="{00000000-0005-0000-0000-0000B98A0000}"/>
    <cellStyle name="Normal 4 34 3" xfId="38117" xr:uid="{00000000-0005-0000-0000-0000BA8A0000}"/>
    <cellStyle name="Normal 4 34 3 2" xfId="38118" xr:uid="{00000000-0005-0000-0000-0000BB8A0000}"/>
    <cellStyle name="Normal 4 34 4" xfId="38119" xr:uid="{00000000-0005-0000-0000-0000BC8A0000}"/>
    <cellStyle name="Normal 4 34_Journal 1" xfId="38120" xr:uid="{00000000-0005-0000-0000-0000BD8A0000}"/>
    <cellStyle name="Normal 4 35" xfId="4689" xr:uid="{00000000-0005-0000-0000-0000BE8A0000}"/>
    <cellStyle name="Normal 4 35 2" xfId="4690" xr:uid="{00000000-0005-0000-0000-0000BF8A0000}"/>
    <cellStyle name="Normal 4 35 2 2" xfId="4691" xr:uid="{00000000-0005-0000-0000-0000C08A0000}"/>
    <cellStyle name="Normal 4 35 2 2 2" xfId="38121" xr:uid="{00000000-0005-0000-0000-0000C18A0000}"/>
    <cellStyle name="Normal 4 35 2 2 2 2" xfId="38122" xr:uid="{00000000-0005-0000-0000-0000C28A0000}"/>
    <cellStyle name="Normal 4 35 2 2 2 3" xfId="38123" xr:uid="{00000000-0005-0000-0000-0000C38A0000}"/>
    <cellStyle name="Normal 4 35 2 2 2 4" xfId="38124" xr:uid="{00000000-0005-0000-0000-0000C48A0000}"/>
    <cellStyle name="Normal 4 35 2 2 3" xfId="38125" xr:uid="{00000000-0005-0000-0000-0000C58A0000}"/>
    <cellStyle name="Normal 4 35 2 2 4" xfId="38126" xr:uid="{00000000-0005-0000-0000-0000C68A0000}"/>
    <cellStyle name="Normal 4 35 2 2 5" xfId="38127" xr:uid="{00000000-0005-0000-0000-0000C78A0000}"/>
    <cellStyle name="Normal 4 35 2 3" xfId="38128" xr:uid="{00000000-0005-0000-0000-0000C88A0000}"/>
    <cellStyle name="Normal 4 35 2 3 2" xfId="38129" xr:uid="{00000000-0005-0000-0000-0000C98A0000}"/>
    <cellStyle name="Normal 4 35 2 3 3" xfId="38130" xr:uid="{00000000-0005-0000-0000-0000CA8A0000}"/>
    <cellStyle name="Normal 4 35 3" xfId="38131" xr:uid="{00000000-0005-0000-0000-0000CB8A0000}"/>
    <cellStyle name="Normal 4 35 3 2" xfId="38132" xr:uid="{00000000-0005-0000-0000-0000CC8A0000}"/>
    <cellStyle name="Normal 4 35 4" xfId="38133" xr:uid="{00000000-0005-0000-0000-0000CD8A0000}"/>
    <cellStyle name="Normal 4 35_Journal 1" xfId="38134" xr:uid="{00000000-0005-0000-0000-0000CE8A0000}"/>
    <cellStyle name="Normal 4 36" xfId="4692" xr:uid="{00000000-0005-0000-0000-0000CF8A0000}"/>
    <cellStyle name="Normal 4 36 2" xfId="4693" xr:uid="{00000000-0005-0000-0000-0000D08A0000}"/>
    <cellStyle name="Normal 4 36 2 2" xfId="4694" xr:uid="{00000000-0005-0000-0000-0000D18A0000}"/>
    <cellStyle name="Normal 4 36 2 2 2" xfId="38135" xr:uid="{00000000-0005-0000-0000-0000D28A0000}"/>
    <cellStyle name="Normal 4 36 2 2 2 2" xfId="38136" xr:uid="{00000000-0005-0000-0000-0000D38A0000}"/>
    <cellStyle name="Normal 4 36 2 2 2 3" xfId="38137" xr:uid="{00000000-0005-0000-0000-0000D48A0000}"/>
    <cellStyle name="Normal 4 36 2 2 2 4" xfId="38138" xr:uid="{00000000-0005-0000-0000-0000D58A0000}"/>
    <cellStyle name="Normal 4 36 2 2 3" xfId="38139" xr:uid="{00000000-0005-0000-0000-0000D68A0000}"/>
    <cellStyle name="Normal 4 36 2 2 4" xfId="38140" xr:uid="{00000000-0005-0000-0000-0000D78A0000}"/>
    <cellStyle name="Normal 4 36 2 2 5" xfId="38141" xr:uid="{00000000-0005-0000-0000-0000D88A0000}"/>
    <cellStyle name="Normal 4 36 2 3" xfId="38142" xr:uid="{00000000-0005-0000-0000-0000D98A0000}"/>
    <cellStyle name="Normal 4 36 2 3 2" xfId="38143" xr:uid="{00000000-0005-0000-0000-0000DA8A0000}"/>
    <cellStyle name="Normal 4 36 2 3 3" xfId="38144" xr:uid="{00000000-0005-0000-0000-0000DB8A0000}"/>
    <cellStyle name="Normal 4 36 3" xfId="38145" xr:uid="{00000000-0005-0000-0000-0000DC8A0000}"/>
    <cellStyle name="Normal 4 36 3 2" xfId="38146" xr:uid="{00000000-0005-0000-0000-0000DD8A0000}"/>
    <cellStyle name="Normal 4 36 4" xfId="38147" xr:uid="{00000000-0005-0000-0000-0000DE8A0000}"/>
    <cellStyle name="Normal 4 36_Journal 1" xfId="38148" xr:uid="{00000000-0005-0000-0000-0000DF8A0000}"/>
    <cellStyle name="Normal 4 37" xfId="4695" xr:uid="{00000000-0005-0000-0000-0000E08A0000}"/>
    <cellStyle name="Normal 4 37 2" xfId="4696" xr:uid="{00000000-0005-0000-0000-0000E18A0000}"/>
    <cellStyle name="Normal 4 37 2 2" xfId="4697" xr:uid="{00000000-0005-0000-0000-0000E28A0000}"/>
    <cellStyle name="Normal 4 37 2 2 2" xfId="38149" xr:uid="{00000000-0005-0000-0000-0000E38A0000}"/>
    <cellStyle name="Normal 4 37 2 2 2 2" xfId="38150" xr:uid="{00000000-0005-0000-0000-0000E48A0000}"/>
    <cellStyle name="Normal 4 37 2 2 2 3" xfId="38151" xr:uid="{00000000-0005-0000-0000-0000E58A0000}"/>
    <cellStyle name="Normal 4 37 2 2 2 4" xfId="38152" xr:uid="{00000000-0005-0000-0000-0000E68A0000}"/>
    <cellStyle name="Normal 4 37 2 2 3" xfId="38153" xr:uid="{00000000-0005-0000-0000-0000E78A0000}"/>
    <cellStyle name="Normal 4 37 2 2 4" xfId="38154" xr:uid="{00000000-0005-0000-0000-0000E88A0000}"/>
    <cellStyle name="Normal 4 37 2 2 5" xfId="38155" xr:uid="{00000000-0005-0000-0000-0000E98A0000}"/>
    <cellStyle name="Normal 4 37 2 3" xfId="38156" xr:uid="{00000000-0005-0000-0000-0000EA8A0000}"/>
    <cellStyle name="Normal 4 37 2 3 2" xfId="38157" xr:uid="{00000000-0005-0000-0000-0000EB8A0000}"/>
    <cellStyle name="Normal 4 37 2 3 3" xfId="38158" xr:uid="{00000000-0005-0000-0000-0000EC8A0000}"/>
    <cellStyle name="Normal 4 37 3" xfId="38159" xr:uid="{00000000-0005-0000-0000-0000ED8A0000}"/>
    <cellStyle name="Normal 4 37 3 2" xfId="38160" xr:uid="{00000000-0005-0000-0000-0000EE8A0000}"/>
    <cellStyle name="Normal 4 37 4" xfId="38161" xr:uid="{00000000-0005-0000-0000-0000EF8A0000}"/>
    <cellStyle name="Normal 4 37_Journal 1" xfId="38162" xr:uid="{00000000-0005-0000-0000-0000F08A0000}"/>
    <cellStyle name="Normal 4 38" xfId="4698" xr:uid="{00000000-0005-0000-0000-0000F18A0000}"/>
    <cellStyle name="Normal 4 38 2" xfId="4699" xr:uid="{00000000-0005-0000-0000-0000F28A0000}"/>
    <cellStyle name="Normal 4 38 2 2" xfId="4700" xr:uid="{00000000-0005-0000-0000-0000F38A0000}"/>
    <cellStyle name="Normal 4 38 2 2 2" xfId="38163" xr:uid="{00000000-0005-0000-0000-0000F48A0000}"/>
    <cellStyle name="Normal 4 38 2 2 2 2" xfId="38164" xr:uid="{00000000-0005-0000-0000-0000F58A0000}"/>
    <cellStyle name="Normal 4 38 2 2 2 3" xfId="38165" xr:uid="{00000000-0005-0000-0000-0000F68A0000}"/>
    <cellStyle name="Normal 4 38 2 2 2 4" xfId="38166" xr:uid="{00000000-0005-0000-0000-0000F78A0000}"/>
    <cellStyle name="Normal 4 38 2 2 3" xfId="38167" xr:uid="{00000000-0005-0000-0000-0000F88A0000}"/>
    <cellStyle name="Normal 4 38 2 2 4" xfId="38168" xr:uid="{00000000-0005-0000-0000-0000F98A0000}"/>
    <cellStyle name="Normal 4 38 2 2 5" xfId="38169" xr:uid="{00000000-0005-0000-0000-0000FA8A0000}"/>
    <cellStyle name="Normal 4 38 2 3" xfId="38170" xr:uid="{00000000-0005-0000-0000-0000FB8A0000}"/>
    <cellStyle name="Normal 4 38 2 3 2" xfId="38171" xr:uid="{00000000-0005-0000-0000-0000FC8A0000}"/>
    <cellStyle name="Normal 4 38 2 3 3" xfId="38172" xr:uid="{00000000-0005-0000-0000-0000FD8A0000}"/>
    <cellStyle name="Normal 4 38 3" xfId="38173" xr:uid="{00000000-0005-0000-0000-0000FE8A0000}"/>
    <cellStyle name="Normal 4 38 3 2" xfId="38174" xr:uid="{00000000-0005-0000-0000-0000FF8A0000}"/>
    <cellStyle name="Normal 4 38 4" xfId="38175" xr:uid="{00000000-0005-0000-0000-0000008B0000}"/>
    <cellStyle name="Normal 4 38_Journal 1" xfId="38176" xr:uid="{00000000-0005-0000-0000-0000018B0000}"/>
    <cellStyle name="Normal 4 39" xfId="4701" xr:uid="{00000000-0005-0000-0000-0000028B0000}"/>
    <cellStyle name="Normal 4 39 2" xfId="4702" xr:uid="{00000000-0005-0000-0000-0000038B0000}"/>
    <cellStyle name="Normal 4 39 2 2" xfId="4703" xr:uid="{00000000-0005-0000-0000-0000048B0000}"/>
    <cellStyle name="Normal 4 39 2 2 2" xfId="38177" xr:uid="{00000000-0005-0000-0000-0000058B0000}"/>
    <cellStyle name="Normal 4 39 2 2 2 2" xfId="38178" xr:uid="{00000000-0005-0000-0000-0000068B0000}"/>
    <cellStyle name="Normal 4 39 2 2 2 3" xfId="38179" xr:uid="{00000000-0005-0000-0000-0000078B0000}"/>
    <cellStyle name="Normal 4 39 2 2 2 4" xfId="38180" xr:uid="{00000000-0005-0000-0000-0000088B0000}"/>
    <cellStyle name="Normal 4 39 2 2 3" xfId="38181" xr:uid="{00000000-0005-0000-0000-0000098B0000}"/>
    <cellStyle name="Normal 4 39 2 2 4" xfId="38182" xr:uid="{00000000-0005-0000-0000-00000A8B0000}"/>
    <cellStyle name="Normal 4 39 2 2 5" xfId="38183" xr:uid="{00000000-0005-0000-0000-00000B8B0000}"/>
    <cellStyle name="Normal 4 39 2 3" xfId="38184" xr:uid="{00000000-0005-0000-0000-00000C8B0000}"/>
    <cellStyle name="Normal 4 39 2 3 2" xfId="38185" xr:uid="{00000000-0005-0000-0000-00000D8B0000}"/>
    <cellStyle name="Normal 4 39 2 3 3" xfId="38186" xr:uid="{00000000-0005-0000-0000-00000E8B0000}"/>
    <cellStyle name="Normal 4 39 3" xfId="38187" xr:uid="{00000000-0005-0000-0000-00000F8B0000}"/>
    <cellStyle name="Normal 4 39 3 2" xfId="38188" xr:uid="{00000000-0005-0000-0000-0000108B0000}"/>
    <cellStyle name="Normal 4 39 4" xfId="38189" xr:uid="{00000000-0005-0000-0000-0000118B0000}"/>
    <cellStyle name="Normal 4 39_Journal 1" xfId="38190" xr:uid="{00000000-0005-0000-0000-0000128B0000}"/>
    <cellStyle name="Normal 4 4" xfId="4704" xr:uid="{00000000-0005-0000-0000-0000138B0000}"/>
    <cellStyle name="Normal 4 4 10" xfId="38191" xr:uid="{00000000-0005-0000-0000-0000148B0000}"/>
    <cellStyle name="Normal 4 4 11" xfId="38192" xr:uid="{00000000-0005-0000-0000-0000158B0000}"/>
    <cellStyle name="Normal 4 4 12" xfId="38193" xr:uid="{00000000-0005-0000-0000-0000168B0000}"/>
    <cellStyle name="Normal 4 4 2" xfId="4705" xr:uid="{00000000-0005-0000-0000-0000178B0000}"/>
    <cellStyle name="Normal 4 4 2 2" xfId="4706" xr:uid="{00000000-0005-0000-0000-0000188B0000}"/>
    <cellStyle name="Normal 4 4 2 2 2" xfId="38194" xr:uid="{00000000-0005-0000-0000-0000198B0000}"/>
    <cellStyle name="Normal 4 4 2 2 3" xfId="38195" xr:uid="{00000000-0005-0000-0000-00001A8B0000}"/>
    <cellStyle name="Normal 4 4 2 3" xfId="38196" xr:uid="{00000000-0005-0000-0000-00001B8B0000}"/>
    <cellStyle name="Normal 4 4 2 3 2" xfId="38197" xr:uid="{00000000-0005-0000-0000-00001C8B0000}"/>
    <cellStyle name="Normal 4 4 2 4" xfId="38198" xr:uid="{00000000-0005-0000-0000-00001D8B0000}"/>
    <cellStyle name="Normal 4 4 3" xfId="4707" xr:uid="{00000000-0005-0000-0000-00001E8B0000}"/>
    <cellStyle name="Normal 4 4 3 2" xfId="38199" xr:uid="{00000000-0005-0000-0000-00001F8B0000}"/>
    <cellStyle name="Normal 4 4 3 3" xfId="38200" xr:uid="{00000000-0005-0000-0000-0000208B0000}"/>
    <cellStyle name="Normal 4 4 3 4" xfId="38201" xr:uid="{00000000-0005-0000-0000-0000218B0000}"/>
    <cellStyle name="Normal 4 4 3 5" xfId="38202" xr:uid="{00000000-0005-0000-0000-0000228B0000}"/>
    <cellStyle name="Normal 4 4 4" xfId="4708" xr:uid="{00000000-0005-0000-0000-0000238B0000}"/>
    <cellStyle name="Normal 4 4 4 2" xfId="38203" xr:uid="{00000000-0005-0000-0000-0000248B0000}"/>
    <cellStyle name="Normal 4 4 5" xfId="4709" xr:uid="{00000000-0005-0000-0000-0000258B0000}"/>
    <cellStyle name="Normal 4 4 5 2" xfId="38204" xr:uid="{00000000-0005-0000-0000-0000268B0000}"/>
    <cellStyle name="Normal 4 4 6" xfId="4710" xr:uid="{00000000-0005-0000-0000-0000278B0000}"/>
    <cellStyle name="Normal 4 4 6 2" xfId="4711" xr:uid="{00000000-0005-0000-0000-0000288B0000}"/>
    <cellStyle name="Normal 4 4 6 2 2" xfId="38205" xr:uid="{00000000-0005-0000-0000-0000298B0000}"/>
    <cellStyle name="Normal 4 4 6 3" xfId="38206" xr:uid="{00000000-0005-0000-0000-00002A8B0000}"/>
    <cellStyle name="Normal 4 4 6 4" xfId="38207" xr:uid="{00000000-0005-0000-0000-00002B8B0000}"/>
    <cellStyle name="Normal 4 4 7" xfId="4712" xr:uid="{00000000-0005-0000-0000-00002C8B0000}"/>
    <cellStyle name="Normal 4 4 7 2" xfId="4713" xr:uid="{00000000-0005-0000-0000-00002D8B0000}"/>
    <cellStyle name="Normal 4 4 7 2 2" xfId="38208" xr:uid="{00000000-0005-0000-0000-00002E8B0000}"/>
    <cellStyle name="Normal 4 4 7 3" xfId="38209" xr:uid="{00000000-0005-0000-0000-00002F8B0000}"/>
    <cellStyle name="Normal 4 4 7 4" xfId="38210" xr:uid="{00000000-0005-0000-0000-0000308B0000}"/>
    <cellStyle name="Normal 4 4 8" xfId="4714" xr:uid="{00000000-0005-0000-0000-0000318B0000}"/>
    <cellStyle name="Normal 4 4 8 2" xfId="38211" xr:uid="{00000000-0005-0000-0000-0000328B0000}"/>
    <cellStyle name="Normal 4 4 9" xfId="4715" xr:uid="{00000000-0005-0000-0000-0000338B0000}"/>
    <cellStyle name="Normal 4 4 9 2" xfId="38212" xr:uid="{00000000-0005-0000-0000-0000348B0000}"/>
    <cellStyle name="Normal 4 4_Environmental Clean-up Costs " xfId="38213" xr:uid="{00000000-0005-0000-0000-0000358B0000}"/>
    <cellStyle name="Normal 4 40" xfId="4716" xr:uid="{00000000-0005-0000-0000-0000368B0000}"/>
    <cellStyle name="Normal 4 40 2" xfId="4717" xr:uid="{00000000-0005-0000-0000-0000378B0000}"/>
    <cellStyle name="Normal 4 40 2 2" xfId="4718" xr:uid="{00000000-0005-0000-0000-0000388B0000}"/>
    <cellStyle name="Normal 4 40 2 2 2" xfId="38214" xr:uid="{00000000-0005-0000-0000-0000398B0000}"/>
    <cellStyle name="Normal 4 40 2 2 2 2" xfId="38215" xr:uid="{00000000-0005-0000-0000-00003A8B0000}"/>
    <cellStyle name="Normal 4 40 2 2 2 3" xfId="38216" xr:uid="{00000000-0005-0000-0000-00003B8B0000}"/>
    <cellStyle name="Normal 4 40 2 2 2 4" xfId="38217" xr:uid="{00000000-0005-0000-0000-00003C8B0000}"/>
    <cellStyle name="Normal 4 40 2 2 3" xfId="38218" xr:uid="{00000000-0005-0000-0000-00003D8B0000}"/>
    <cellStyle name="Normal 4 40 2 2 4" xfId="38219" xr:uid="{00000000-0005-0000-0000-00003E8B0000}"/>
    <cellStyle name="Normal 4 40 2 2 5" xfId="38220" xr:uid="{00000000-0005-0000-0000-00003F8B0000}"/>
    <cellStyle name="Normal 4 40 2 3" xfId="38221" xr:uid="{00000000-0005-0000-0000-0000408B0000}"/>
    <cellStyle name="Normal 4 40 2 3 2" xfId="38222" xr:uid="{00000000-0005-0000-0000-0000418B0000}"/>
    <cellStyle name="Normal 4 40 2 3 3" xfId="38223" xr:uid="{00000000-0005-0000-0000-0000428B0000}"/>
    <cellStyle name="Normal 4 40 3" xfId="38224" xr:uid="{00000000-0005-0000-0000-0000438B0000}"/>
    <cellStyle name="Normal 4 40 3 2" xfId="38225" xr:uid="{00000000-0005-0000-0000-0000448B0000}"/>
    <cellStyle name="Normal 4 40 4" xfId="38226" xr:uid="{00000000-0005-0000-0000-0000458B0000}"/>
    <cellStyle name="Normal 4 40_Journal 1" xfId="38227" xr:uid="{00000000-0005-0000-0000-0000468B0000}"/>
    <cellStyle name="Normal 4 41" xfId="4719" xr:uid="{00000000-0005-0000-0000-0000478B0000}"/>
    <cellStyle name="Normal 4 41 2" xfId="4720" xr:uid="{00000000-0005-0000-0000-0000488B0000}"/>
    <cellStyle name="Normal 4 41 2 2" xfId="4721" xr:uid="{00000000-0005-0000-0000-0000498B0000}"/>
    <cellStyle name="Normal 4 41 2 2 2" xfId="38228" xr:uid="{00000000-0005-0000-0000-00004A8B0000}"/>
    <cellStyle name="Normal 4 41 2 2 2 2" xfId="38229" xr:uid="{00000000-0005-0000-0000-00004B8B0000}"/>
    <cellStyle name="Normal 4 41 2 2 2 3" xfId="38230" xr:uid="{00000000-0005-0000-0000-00004C8B0000}"/>
    <cellStyle name="Normal 4 41 2 2 2 4" xfId="38231" xr:uid="{00000000-0005-0000-0000-00004D8B0000}"/>
    <cellStyle name="Normal 4 41 2 2 3" xfId="38232" xr:uid="{00000000-0005-0000-0000-00004E8B0000}"/>
    <cellStyle name="Normal 4 41 2 2 4" xfId="38233" xr:uid="{00000000-0005-0000-0000-00004F8B0000}"/>
    <cellStyle name="Normal 4 41 2 2 5" xfId="38234" xr:uid="{00000000-0005-0000-0000-0000508B0000}"/>
    <cellStyle name="Normal 4 41 2 3" xfId="38235" xr:uid="{00000000-0005-0000-0000-0000518B0000}"/>
    <cellStyle name="Normal 4 41 2 3 2" xfId="38236" xr:uid="{00000000-0005-0000-0000-0000528B0000}"/>
    <cellStyle name="Normal 4 41 2 3 3" xfId="38237" xr:uid="{00000000-0005-0000-0000-0000538B0000}"/>
    <cellStyle name="Normal 4 41 3" xfId="38238" xr:uid="{00000000-0005-0000-0000-0000548B0000}"/>
    <cellStyle name="Normal 4 41 3 2" xfId="38239" xr:uid="{00000000-0005-0000-0000-0000558B0000}"/>
    <cellStyle name="Normal 4 41 4" xfId="38240" xr:uid="{00000000-0005-0000-0000-0000568B0000}"/>
    <cellStyle name="Normal 4 41_Journal 1" xfId="38241" xr:uid="{00000000-0005-0000-0000-0000578B0000}"/>
    <cellStyle name="Normal 4 42" xfId="4722" xr:uid="{00000000-0005-0000-0000-0000588B0000}"/>
    <cellStyle name="Normal 4 42 2" xfId="4723" xr:uid="{00000000-0005-0000-0000-0000598B0000}"/>
    <cellStyle name="Normal 4 42 2 2" xfId="4724" xr:uid="{00000000-0005-0000-0000-00005A8B0000}"/>
    <cellStyle name="Normal 4 42 2 2 2" xfId="38242" xr:uid="{00000000-0005-0000-0000-00005B8B0000}"/>
    <cellStyle name="Normal 4 42 2 2 2 2" xfId="38243" xr:uid="{00000000-0005-0000-0000-00005C8B0000}"/>
    <cellStyle name="Normal 4 42 2 2 2 3" xfId="38244" xr:uid="{00000000-0005-0000-0000-00005D8B0000}"/>
    <cellStyle name="Normal 4 42 2 2 2 4" xfId="38245" xr:uid="{00000000-0005-0000-0000-00005E8B0000}"/>
    <cellStyle name="Normal 4 42 2 2 3" xfId="38246" xr:uid="{00000000-0005-0000-0000-00005F8B0000}"/>
    <cellStyle name="Normal 4 42 2 2 4" xfId="38247" xr:uid="{00000000-0005-0000-0000-0000608B0000}"/>
    <cellStyle name="Normal 4 42 2 2 5" xfId="38248" xr:uid="{00000000-0005-0000-0000-0000618B0000}"/>
    <cellStyle name="Normal 4 42 2 3" xfId="38249" xr:uid="{00000000-0005-0000-0000-0000628B0000}"/>
    <cellStyle name="Normal 4 42 2 3 2" xfId="38250" xr:uid="{00000000-0005-0000-0000-0000638B0000}"/>
    <cellStyle name="Normal 4 42 2 3 3" xfId="38251" xr:uid="{00000000-0005-0000-0000-0000648B0000}"/>
    <cellStyle name="Normal 4 42 3" xfId="38252" xr:uid="{00000000-0005-0000-0000-0000658B0000}"/>
    <cellStyle name="Normal 4 42 3 2" xfId="38253" xr:uid="{00000000-0005-0000-0000-0000668B0000}"/>
    <cellStyle name="Normal 4 42 4" xfId="38254" xr:uid="{00000000-0005-0000-0000-0000678B0000}"/>
    <cellStyle name="Normal 4 42_Journal 1" xfId="38255" xr:uid="{00000000-0005-0000-0000-0000688B0000}"/>
    <cellStyle name="Normal 4 43" xfId="4725" xr:uid="{00000000-0005-0000-0000-0000698B0000}"/>
    <cellStyle name="Normal 4 43 2" xfId="4726" xr:uid="{00000000-0005-0000-0000-00006A8B0000}"/>
    <cellStyle name="Normal 4 43 2 2" xfId="4727" xr:uid="{00000000-0005-0000-0000-00006B8B0000}"/>
    <cellStyle name="Normal 4 43 2 2 2" xfId="38256" xr:uid="{00000000-0005-0000-0000-00006C8B0000}"/>
    <cellStyle name="Normal 4 43 2 2 2 2" xfId="38257" xr:uid="{00000000-0005-0000-0000-00006D8B0000}"/>
    <cellStyle name="Normal 4 43 2 2 2 3" xfId="38258" xr:uid="{00000000-0005-0000-0000-00006E8B0000}"/>
    <cellStyle name="Normal 4 43 2 2 2 4" xfId="38259" xr:uid="{00000000-0005-0000-0000-00006F8B0000}"/>
    <cellStyle name="Normal 4 43 2 2 3" xfId="38260" xr:uid="{00000000-0005-0000-0000-0000708B0000}"/>
    <cellStyle name="Normal 4 43 2 2 4" xfId="38261" xr:uid="{00000000-0005-0000-0000-0000718B0000}"/>
    <cellStyle name="Normal 4 43 2 2 5" xfId="38262" xr:uid="{00000000-0005-0000-0000-0000728B0000}"/>
    <cellStyle name="Normal 4 43 2 3" xfId="38263" xr:uid="{00000000-0005-0000-0000-0000738B0000}"/>
    <cellStyle name="Normal 4 43 2 3 2" xfId="38264" xr:uid="{00000000-0005-0000-0000-0000748B0000}"/>
    <cellStyle name="Normal 4 43 2 3 3" xfId="38265" xr:uid="{00000000-0005-0000-0000-0000758B0000}"/>
    <cellStyle name="Normal 4 43 3" xfId="38266" xr:uid="{00000000-0005-0000-0000-0000768B0000}"/>
    <cellStyle name="Normal 4 43 3 2" xfId="38267" xr:uid="{00000000-0005-0000-0000-0000778B0000}"/>
    <cellStyle name="Normal 4 43 4" xfId="38268" xr:uid="{00000000-0005-0000-0000-0000788B0000}"/>
    <cellStyle name="Normal 4 43_Journal 1" xfId="38269" xr:uid="{00000000-0005-0000-0000-0000798B0000}"/>
    <cellStyle name="Normal 4 44" xfId="4728" xr:uid="{00000000-0005-0000-0000-00007A8B0000}"/>
    <cellStyle name="Normal 4 44 2" xfId="4729" xr:uid="{00000000-0005-0000-0000-00007B8B0000}"/>
    <cellStyle name="Normal 4 44 2 2" xfId="4730" xr:uid="{00000000-0005-0000-0000-00007C8B0000}"/>
    <cellStyle name="Normal 4 44 2 2 2" xfId="38270" xr:uid="{00000000-0005-0000-0000-00007D8B0000}"/>
    <cellStyle name="Normal 4 44 2 2 2 2" xfId="38271" xr:uid="{00000000-0005-0000-0000-00007E8B0000}"/>
    <cellStyle name="Normal 4 44 2 2 2 3" xfId="38272" xr:uid="{00000000-0005-0000-0000-00007F8B0000}"/>
    <cellStyle name="Normal 4 44 2 2 2 4" xfId="38273" xr:uid="{00000000-0005-0000-0000-0000808B0000}"/>
    <cellStyle name="Normal 4 44 2 2 3" xfId="38274" xr:uid="{00000000-0005-0000-0000-0000818B0000}"/>
    <cellStyle name="Normal 4 44 2 2 4" xfId="38275" xr:uid="{00000000-0005-0000-0000-0000828B0000}"/>
    <cellStyle name="Normal 4 44 2 2 5" xfId="38276" xr:uid="{00000000-0005-0000-0000-0000838B0000}"/>
    <cellStyle name="Normal 4 44 2 3" xfId="38277" xr:uid="{00000000-0005-0000-0000-0000848B0000}"/>
    <cellStyle name="Normal 4 44 2 3 2" xfId="38278" xr:uid="{00000000-0005-0000-0000-0000858B0000}"/>
    <cellStyle name="Normal 4 44 2 3 3" xfId="38279" xr:uid="{00000000-0005-0000-0000-0000868B0000}"/>
    <cellStyle name="Normal 4 44 3" xfId="38280" xr:uid="{00000000-0005-0000-0000-0000878B0000}"/>
    <cellStyle name="Normal 4 44 3 2" xfId="38281" xr:uid="{00000000-0005-0000-0000-0000888B0000}"/>
    <cellStyle name="Normal 4 44 4" xfId="38282" xr:uid="{00000000-0005-0000-0000-0000898B0000}"/>
    <cellStyle name="Normal 4 44_Journal 1" xfId="38283" xr:uid="{00000000-0005-0000-0000-00008A8B0000}"/>
    <cellStyle name="Normal 4 45" xfId="4731" xr:uid="{00000000-0005-0000-0000-00008B8B0000}"/>
    <cellStyle name="Normal 4 45 2" xfId="4732" xr:uid="{00000000-0005-0000-0000-00008C8B0000}"/>
    <cellStyle name="Normal 4 45 2 2" xfId="4733" xr:uid="{00000000-0005-0000-0000-00008D8B0000}"/>
    <cellStyle name="Normal 4 45 2 2 2" xfId="38284" xr:uid="{00000000-0005-0000-0000-00008E8B0000}"/>
    <cellStyle name="Normal 4 45 2 2 2 2" xfId="38285" xr:uid="{00000000-0005-0000-0000-00008F8B0000}"/>
    <cellStyle name="Normal 4 45 2 2 2 3" xfId="38286" xr:uid="{00000000-0005-0000-0000-0000908B0000}"/>
    <cellStyle name="Normal 4 45 2 2 2 4" xfId="38287" xr:uid="{00000000-0005-0000-0000-0000918B0000}"/>
    <cellStyle name="Normal 4 45 2 2 3" xfId="38288" xr:uid="{00000000-0005-0000-0000-0000928B0000}"/>
    <cellStyle name="Normal 4 45 2 2 4" xfId="38289" xr:uid="{00000000-0005-0000-0000-0000938B0000}"/>
    <cellStyle name="Normal 4 45 2 2 5" xfId="38290" xr:uid="{00000000-0005-0000-0000-0000948B0000}"/>
    <cellStyle name="Normal 4 45 2 3" xfId="38291" xr:uid="{00000000-0005-0000-0000-0000958B0000}"/>
    <cellStyle name="Normal 4 45 2 3 2" xfId="38292" xr:uid="{00000000-0005-0000-0000-0000968B0000}"/>
    <cellStyle name="Normal 4 45 2 3 3" xfId="38293" xr:uid="{00000000-0005-0000-0000-0000978B0000}"/>
    <cellStyle name="Normal 4 45 3" xfId="38294" xr:uid="{00000000-0005-0000-0000-0000988B0000}"/>
    <cellStyle name="Normal 4 45 3 2" xfId="38295" xr:uid="{00000000-0005-0000-0000-0000998B0000}"/>
    <cellStyle name="Normal 4 45 4" xfId="38296" xr:uid="{00000000-0005-0000-0000-00009A8B0000}"/>
    <cellStyle name="Normal 4 45_Journal 1" xfId="38297" xr:uid="{00000000-0005-0000-0000-00009B8B0000}"/>
    <cellStyle name="Normal 4 46" xfId="4734" xr:uid="{00000000-0005-0000-0000-00009C8B0000}"/>
    <cellStyle name="Normal 4 46 2" xfId="4735" xr:uid="{00000000-0005-0000-0000-00009D8B0000}"/>
    <cellStyle name="Normal 4 46 2 2" xfId="4736" xr:uid="{00000000-0005-0000-0000-00009E8B0000}"/>
    <cellStyle name="Normal 4 46 2 2 2" xfId="38298" xr:uid="{00000000-0005-0000-0000-00009F8B0000}"/>
    <cellStyle name="Normal 4 46 2 2 2 2" xfId="38299" xr:uid="{00000000-0005-0000-0000-0000A08B0000}"/>
    <cellStyle name="Normal 4 46 2 2 2 3" xfId="38300" xr:uid="{00000000-0005-0000-0000-0000A18B0000}"/>
    <cellStyle name="Normal 4 46 2 2 2 4" xfId="38301" xr:uid="{00000000-0005-0000-0000-0000A28B0000}"/>
    <cellStyle name="Normal 4 46 2 2 3" xfId="38302" xr:uid="{00000000-0005-0000-0000-0000A38B0000}"/>
    <cellStyle name="Normal 4 46 2 2 4" xfId="38303" xr:uid="{00000000-0005-0000-0000-0000A48B0000}"/>
    <cellStyle name="Normal 4 46 2 2 5" xfId="38304" xr:uid="{00000000-0005-0000-0000-0000A58B0000}"/>
    <cellStyle name="Normal 4 46 2 3" xfId="38305" xr:uid="{00000000-0005-0000-0000-0000A68B0000}"/>
    <cellStyle name="Normal 4 46 2 3 2" xfId="38306" xr:uid="{00000000-0005-0000-0000-0000A78B0000}"/>
    <cellStyle name="Normal 4 46 2 3 3" xfId="38307" xr:uid="{00000000-0005-0000-0000-0000A88B0000}"/>
    <cellStyle name="Normal 4 46 3" xfId="38308" xr:uid="{00000000-0005-0000-0000-0000A98B0000}"/>
    <cellStyle name="Normal 4 46 3 2" xfId="38309" xr:uid="{00000000-0005-0000-0000-0000AA8B0000}"/>
    <cellStyle name="Normal 4 46 4" xfId="38310" xr:uid="{00000000-0005-0000-0000-0000AB8B0000}"/>
    <cellStyle name="Normal 4 46_Journal 1" xfId="38311" xr:uid="{00000000-0005-0000-0000-0000AC8B0000}"/>
    <cellStyle name="Normal 4 47" xfId="4737" xr:uid="{00000000-0005-0000-0000-0000AD8B0000}"/>
    <cellStyle name="Normal 4 47 2" xfId="4738" xr:uid="{00000000-0005-0000-0000-0000AE8B0000}"/>
    <cellStyle name="Normal 4 47 2 2" xfId="4739" xr:uid="{00000000-0005-0000-0000-0000AF8B0000}"/>
    <cellStyle name="Normal 4 47 2 2 2" xfId="38312" xr:uid="{00000000-0005-0000-0000-0000B08B0000}"/>
    <cellStyle name="Normal 4 47 2 2 2 2" xfId="38313" xr:uid="{00000000-0005-0000-0000-0000B18B0000}"/>
    <cellStyle name="Normal 4 47 2 2 2 3" xfId="38314" xr:uid="{00000000-0005-0000-0000-0000B28B0000}"/>
    <cellStyle name="Normal 4 47 2 2 2 4" xfId="38315" xr:uid="{00000000-0005-0000-0000-0000B38B0000}"/>
    <cellStyle name="Normal 4 47 2 2 3" xfId="38316" xr:uid="{00000000-0005-0000-0000-0000B48B0000}"/>
    <cellStyle name="Normal 4 47 2 2 4" xfId="38317" xr:uid="{00000000-0005-0000-0000-0000B58B0000}"/>
    <cellStyle name="Normal 4 47 2 2 5" xfId="38318" xr:uid="{00000000-0005-0000-0000-0000B68B0000}"/>
    <cellStyle name="Normal 4 47 2 3" xfId="38319" xr:uid="{00000000-0005-0000-0000-0000B78B0000}"/>
    <cellStyle name="Normal 4 47 2 3 2" xfId="38320" xr:uid="{00000000-0005-0000-0000-0000B88B0000}"/>
    <cellStyle name="Normal 4 47 2 3 3" xfId="38321" xr:uid="{00000000-0005-0000-0000-0000B98B0000}"/>
    <cellStyle name="Normal 4 47 3" xfId="38322" xr:uid="{00000000-0005-0000-0000-0000BA8B0000}"/>
    <cellStyle name="Normal 4 47 3 2" xfId="38323" xr:uid="{00000000-0005-0000-0000-0000BB8B0000}"/>
    <cellStyle name="Normal 4 47 4" xfId="38324" xr:uid="{00000000-0005-0000-0000-0000BC8B0000}"/>
    <cellStyle name="Normal 4 47_Journal 1" xfId="38325" xr:uid="{00000000-0005-0000-0000-0000BD8B0000}"/>
    <cellStyle name="Normal 4 48" xfId="4740" xr:uid="{00000000-0005-0000-0000-0000BE8B0000}"/>
    <cellStyle name="Normal 4 48 2" xfId="4741" xr:uid="{00000000-0005-0000-0000-0000BF8B0000}"/>
    <cellStyle name="Normal 4 48 2 2" xfId="4742" xr:uid="{00000000-0005-0000-0000-0000C08B0000}"/>
    <cellStyle name="Normal 4 48 2 2 2" xfId="38326" xr:uid="{00000000-0005-0000-0000-0000C18B0000}"/>
    <cellStyle name="Normal 4 48 2 2 2 2" xfId="38327" xr:uid="{00000000-0005-0000-0000-0000C28B0000}"/>
    <cellStyle name="Normal 4 48 2 2 2 3" xfId="38328" xr:uid="{00000000-0005-0000-0000-0000C38B0000}"/>
    <cellStyle name="Normal 4 48 2 2 2 4" xfId="38329" xr:uid="{00000000-0005-0000-0000-0000C48B0000}"/>
    <cellStyle name="Normal 4 48 2 2 3" xfId="38330" xr:uid="{00000000-0005-0000-0000-0000C58B0000}"/>
    <cellStyle name="Normal 4 48 2 2 4" xfId="38331" xr:uid="{00000000-0005-0000-0000-0000C68B0000}"/>
    <cellStyle name="Normal 4 48 2 2 5" xfId="38332" xr:uid="{00000000-0005-0000-0000-0000C78B0000}"/>
    <cellStyle name="Normal 4 48 2 3" xfId="38333" xr:uid="{00000000-0005-0000-0000-0000C88B0000}"/>
    <cellStyle name="Normal 4 48 2 3 2" xfId="38334" xr:uid="{00000000-0005-0000-0000-0000C98B0000}"/>
    <cellStyle name="Normal 4 48 2 3 3" xfId="38335" xr:uid="{00000000-0005-0000-0000-0000CA8B0000}"/>
    <cellStyle name="Normal 4 48 3" xfId="38336" xr:uid="{00000000-0005-0000-0000-0000CB8B0000}"/>
    <cellStyle name="Normal 4 48 3 2" xfId="38337" xr:uid="{00000000-0005-0000-0000-0000CC8B0000}"/>
    <cellStyle name="Normal 4 48 4" xfId="38338" xr:uid="{00000000-0005-0000-0000-0000CD8B0000}"/>
    <cellStyle name="Normal 4 48_Journal 1" xfId="38339" xr:uid="{00000000-0005-0000-0000-0000CE8B0000}"/>
    <cellStyle name="Normal 4 49" xfId="4743" xr:uid="{00000000-0005-0000-0000-0000CF8B0000}"/>
    <cellStyle name="Normal 4 49 2" xfId="4744" xr:uid="{00000000-0005-0000-0000-0000D08B0000}"/>
    <cellStyle name="Normal 4 49 2 2" xfId="4745" xr:uid="{00000000-0005-0000-0000-0000D18B0000}"/>
    <cellStyle name="Normal 4 49 2 2 2" xfId="38340" xr:uid="{00000000-0005-0000-0000-0000D28B0000}"/>
    <cellStyle name="Normal 4 49 2 2 2 2" xfId="38341" xr:uid="{00000000-0005-0000-0000-0000D38B0000}"/>
    <cellStyle name="Normal 4 49 2 2 2 3" xfId="38342" xr:uid="{00000000-0005-0000-0000-0000D48B0000}"/>
    <cellStyle name="Normal 4 49 2 2 2 4" xfId="38343" xr:uid="{00000000-0005-0000-0000-0000D58B0000}"/>
    <cellStyle name="Normal 4 49 2 2 3" xfId="38344" xr:uid="{00000000-0005-0000-0000-0000D68B0000}"/>
    <cellStyle name="Normal 4 49 2 2 4" xfId="38345" xr:uid="{00000000-0005-0000-0000-0000D78B0000}"/>
    <cellStyle name="Normal 4 49 2 2 5" xfId="38346" xr:uid="{00000000-0005-0000-0000-0000D88B0000}"/>
    <cellStyle name="Normal 4 49 2 3" xfId="38347" xr:uid="{00000000-0005-0000-0000-0000D98B0000}"/>
    <cellStyle name="Normal 4 49 2 3 2" xfId="38348" xr:uid="{00000000-0005-0000-0000-0000DA8B0000}"/>
    <cellStyle name="Normal 4 49 2 3 3" xfId="38349" xr:uid="{00000000-0005-0000-0000-0000DB8B0000}"/>
    <cellStyle name="Normal 4 49 3" xfId="38350" xr:uid="{00000000-0005-0000-0000-0000DC8B0000}"/>
    <cellStyle name="Normal 4 49 3 2" xfId="38351" xr:uid="{00000000-0005-0000-0000-0000DD8B0000}"/>
    <cellStyle name="Normal 4 49 4" xfId="38352" xr:uid="{00000000-0005-0000-0000-0000DE8B0000}"/>
    <cellStyle name="Normal 4 49_Journal 1" xfId="38353" xr:uid="{00000000-0005-0000-0000-0000DF8B0000}"/>
    <cellStyle name="Normal 4 5" xfId="4746" xr:uid="{00000000-0005-0000-0000-0000E08B0000}"/>
    <cellStyle name="Normal 4 5 10" xfId="4747" xr:uid="{00000000-0005-0000-0000-0000E18B0000}"/>
    <cellStyle name="Normal 4 5 10 2" xfId="4748" xr:uid="{00000000-0005-0000-0000-0000E28B0000}"/>
    <cellStyle name="Normal 4 5 10 2 2" xfId="4749" xr:uid="{00000000-0005-0000-0000-0000E38B0000}"/>
    <cellStyle name="Normal 4 5 10 2 2 2" xfId="38354" xr:uid="{00000000-0005-0000-0000-0000E48B0000}"/>
    <cellStyle name="Normal 4 5 10 2 2 2 2" xfId="38355" xr:uid="{00000000-0005-0000-0000-0000E58B0000}"/>
    <cellStyle name="Normal 4 5 10 2 2 2 3" xfId="38356" xr:uid="{00000000-0005-0000-0000-0000E68B0000}"/>
    <cellStyle name="Normal 4 5 10 2 2 2 4" xfId="38357" xr:uid="{00000000-0005-0000-0000-0000E78B0000}"/>
    <cellStyle name="Normal 4 5 10 2 2 3" xfId="38358" xr:uid="{00000000-0005-0000-0000-0000E88B0000}"/>
    <cellStyle name="Normal 4 5 10 2 2 4" xfId="38359" xr:uid="{00000000-0005-0000-0000-0000E98B0000}"/>
    <cellStyle name="Normal 4 5 10 2 2 5" xfId="38360" xr:uid="{00000000-0005-0000-0000-0000EA8B0000}"/>
    <cellStyle name="Normal 4 5 10 2 3" xfId="38361" xr:uid="{00000000-0005-0000-0000-0000EB8B0000}"/>
    <cellStyle name="Normal 4 5 10 2 3 2" xfId="38362" xr:uid="{00000000-0005-0000-0000-0000EC8B0000}"/>
    <cellStyle name="Normal 4 5 10 2 3 3" xfId="38363" xr:uid="{00000000-0005-0000-0000-0000ED8B0000}"/>
    <cellStyle name="Normal 4 5 10 3" xfId="38364" xr:uid="{00000000-0005-0000-0000-0000EE8B0000}"/>
    <cellStyle name="Normal 4 5 10 3 2" xfId="38365" xr:uid="{00000000-0005-0000-0000-0000EF8B0000}"/>
    <cellStyle name="Normal 4 5 10 4" xfId="38366" xr:uid="{00000000-0005-0000-0000-0000F08B0000}"/>
    <cellStyle name="Normal 4 5 10_Journal 1" xfId="38367" xr:uid="{00000000-0005-0000-0000-0000F18B0000}"/>
    <cellStyle name="Normal 4 5 11" xfId="4750" xr:uid="{00000000-0005-0000-0000-0000F28B0000}"/>
    <cellStyle name="Normal 4 5 11 2" xfId="4751" xr:uid="{00000000-0005-0000-0000-0000F38B0000}"/>
    <cellStyle name="Normal 4 5 11 2 2" xfId="4752" xr:uid="{00000000-0005-0000-0000-0000F48B0000}"/>
    <cellStyle name="Normal 4 5 11 2 2 2" xfId="38368" xr:uid="{00000000-0005-0000-0000-0000F58B0000}"/>
    <cellStyle name="Normal 4 5 11 2 2 2 2" xfId="38369" xr:uid="{00000000-0005-0000-0000-0000F68B0000}"/>
    <cellStyle name="Normal 4 5 11 2 2 2 3" xfId="38370" xr:uid="{00000000-0005-0000-0000-0000F78B0000}"/>
    <cellStyle name="Normal 4 5 11 2 2 2 4" xfId="38371" xr:uid="{00000000-0005-0000-0000-0000F88B0000}"/>
    <cellStyle name="Normal 4 5 11 2 2 3" xfId="38372" xr:uid="{00000000-0005-0000-0000-0000F98B0000}"/>
    <cellStyle name="Normal 4 5 11 2 2 4" xfId="38373" xr:uid="{00000000-0005-0000-0000-0000FA8B0000}"/>
    <cellStyle name="Normal 4 5 11 2 2 5" xfId="38374" xr:uid="{00000000-0005-0000-0000-0000FB8B0000}"/>
    <cellStyle name="Normal 4 5 11 2 3" xfId="38375" xr:uid="{00000000-0005-0000-0000-0000FC8B0000}"/>
    <cellStyle name="Normal 4 5 11 2 3 2" xfId="38376" xr:uid="{00000000-0005-0000-0000-0000FD8B0000}"/>
    <cellStyle name="Normal 4 5 11 2 3 3" xfId="38377" xr:uid="{00000000-0005-0000-0000-0000FE8B0000}"/>
    <cellStyle name="Normal 4 5 11 3" xfId="38378" xr:uid="{00000000-0005-0000-0000-0000FF8B0000}"/>
    <cellStyle name="Normal 4 5 11 3 2" xfId="38379" xr:uid="{00000000-0005-0000-0000-0000008C0000}"/>
    <cellStyle name="Normal 4 5 11 4" xfId="38380" xr:uid="{00000000-0005-0000-0000-0000018C0000}"/>
    <cellStyle name="Normal 4 5 11_Journal 1" xfId="38381" xr:uid="{00000000-0005-0000-0000-0000028C0000}"/>
    <cellStyle name="Normal 4 5 12" xfId="4753" xr:uid="{00000000-0005-0000-0000-0000038C0000}"/>
    <cellStyle name="Normal 4 5 12 2" xfId="4754" xr:uid="{00000000-0005-0000-0000-0000048C0000}"/>
    <cellStyle name="Normal 4 5 12 2 2" xfId="4755" xr:uid="{00000000-0005-0000-0000-0000058C0000}"/>
    <cellStyle name="Normal 4 5 12 2 2 2" xfId="38382" xr:uid="{00000000-0005-0000-0000-0000068C0000}"/>
    <cellStyle name="Normal 4 5 12 2 2 2 2" xfId="38383" xr:uid="{00000000-0005-0000-0000-0000078C0000}"/>
    <cellStyle name="Normal 4 5 12 2 2 2 3" xfId="38384" xr:uid="{00000000-0005-0000-0000-0000088C0000}"/>
    <cellStyle name="Normal 4 5 12 2 2 2 4" xfId="38385" xr:uid="{00000000-0005-0000-0000-0000098C0000}"/>
    <cellStyle name="Normal 4 5 12 2 2 3" xfId="38386" xr:uid="{00000000-0005-0000-0000-00000A8C0000}"/>
    <cellStyle name="Normal 4 5 12 2 2 4" xfId="38387" xr:uid="{00000000-0005-0000-0000-00000B8C0000}"/>
    <cellStyle name="Normal 4 5 12 2 2 5" xfId="38388" xr:uid="{00000000-0005-0000-0000-00000C8C0000}"/>
    <cellStyle name="Normal 4 5 12 2 3" xfId="38389" xr:uid="{00000000-0005-0000-0000-00000D8C0000}"/>
    <cellStyle name="Normal 4 5 12 2 3 2" xfId="38390" xr:uid="{00000000-0005-0000-0000-00000E8C0000}"/>
    <cellStyle name="Normal 4 5 12 2 3 3" xfId="38391" xr:uid="{00000000-0005-0000-0000-00000F8C0000}"/>
    <cellStyle name="Normal 4 5 12 3" xfId="38392" xr:uid="{00000000-0005-0000-0000-0000108C0000}"/>
    <cellStyle name="Normal 4 5 12 3 2" xfId="38393" xr:uid="{00000000-0005-0000-0000-0000118C0000}"/>
    <cellStyle name="Normal 4 5 12 4" xfId="38394" xr:uid="{00000000-0005-0000-0000-0000128C0000}"/>
    <cellStyle name="Normal 4 5 12_Journal 1" xfId="38395" xr:uid="{00000000-0005-0000-0000-0000138C0000}"/>
    <cellStyle name="Normal 4 5 13" xfId="4756" xr:uid="{00000000-0005-0000-0000-0000148C0000}"/>
    <cellStyle name="Normal 4 5 13 2" xfId="4757" xr:uid="{00000000-0005-0000-0000-0000158C0000}"/>
    <cellStyle name="Normal 4 5 13 2 2" xfId="4758" xr:uid="{00000000-0005-0000-0000-0000168C0000}"/>
    <cellStyle name="Normal 4 5 13 2 2 2" xfId="38396" xr:uid="{00000000-0005-0000-0000-0000178C0000}"/>
    <cellStyle name="Normal 4 5 13 2 2 2 2" xfId="38397" xr:uid="{00000000-0005-0000-0000-0000188C0000}"/>
    <cellStyle name="Normal 4 5 13 2 2 2 3" xfId="38398" xr:uid="{00000000-0005-0000-0000-0000198C0000}"/>
    <cellStyle name="Normal 4 5 13 2 2 2 4" xfId="38399" xr:uid="{00000000-0005-0000-0000-00001A8C0000}"/>
    <cellStyle name="Normal 4 5 13 2 2 3" xfId="38400" xr:uid="{00000000-0005-0000-0000-00001B8C0000}"/>
    <cellStyle name="Normal 4 5 13 2 2 4" xfId="38401" xr:uid="{00000000-0005-0000-0000-00001C8C0000}"/>
    <cellStyle name="Normal 4 5 13 2 2 5" xfId="38402" xr:uid="{00000000-0005-0000-0000-00001D8C0000}"/>
    <cellStyle name="Normal 4 5 13 2 3" xfId="38403" xr:uid="{00000000-0005-0000-0000-00001E8C0000}"/>
    <cellStyle name="Normal 4 5 13 2 3 2" xfId="38404" xr:uid="{00000000-0005-0000-0000-00001F8C0000}"/>
    <cellStyle name="Normal 4 5 13 2 3 3" xfId="38405" xr:uid="{00000000-0005-0000-0000-0000208C0000}"/>
    <cellStyle name="Normal 4 5 13 3" xfId="38406" xr:uid="{00000000-0005-0000-0000-0000218C0000}"/>
    <cellStyle name="Normal 4 5 13 3 2" xfId="38407" xr:uid="{00000000-0005-0000-0000-0000228C0000}"/>
    <cellStyle name="Normal 4 5 13 4" xfId="38408" xr:uid="{00000000-0005-0000-0000-0000238C0000}"/>
    <cellStyle name="Normal 4 5 13_Journal 1" xfId="38409" xr:uid="{00000000-0005-0000-0000-0000248C0000}"/>
    <cellStyle name="Normal 4 5 14" xfId="4759" xr:uid="{00000000-0005-0000-0000-0000258C0000}"/>
    <cellStyle name="Normal 4 5 14 2" xfId="4760" xr:uid="{00000000-0005-0000-0000-0000268C0000}"/>
    <cellStyle name="Normal 4 5 14 2 2" xfId="4761" xr:uid="{00000000-0005-0000-0000-0000278C0000}"/>
    <cellStyle name="Normal 4 5 14 2 2 2" xfId="38410" xr:uid="{00000000-0005-0000-0000-0000288C0000}"/>
    <cellStyle name="Normal 4 5 14 2 2 2 2" xfId="38411" xr:uid="{00000000-0005-0000-0000-0000298C0000}"/>
    <cellStyle name="Normal 4 5 14 2 2 2 3" xfId="38412" xr:uid="{00000000-0005-0000-0000-00002A8C0000}"/>
    <cellStyle name="Normal 4 5 14 2 2 2 4" xfId="38413" xr:uid="{00000000-0005-0000-0000-00002B8C0000}"/>
    <cellStyle name="Normal 4 5 14 2 2 3" xfId="38414" xr:uid="{00000000-0005-0000-0000-00002C8C0000}"/>
    <cellStyle name="Normal 4 5 14 2 2 4" xfId="38415" xr:uid="{00000000-0005-0000-0000-00002D8C0000}"/>
    <cellStyle name="Normal 4 5 14 2 2 5" xfId="38416" xr:uid="{00000000-0005-0000-0000-00002E8C0000}"/>
    <cellStyle name="Normal 4 5 14 2 3" xfId="38417" xr:uid="{00000000-0005-0000-0000-00002F8C0000}"/>
    <cellStyle name="Normal 4 5 14 2 3 2" xfId="38418" xr:uid="{00000000-0005-0000-0000-0000308C0000}"/>
    <cellStyle name="Normal 4 5 14 2 3 3" xfId="38419" xr:uid="{00000000-0005-0000-0000-0000318C0000}"/>
    <cellStyle name="Normal 4 5 14 3" xfId="38420" xr:uid="{00000000-0005-0000-0000-0000328C0000}"/>
    <cellStyle name="Normal 4 5 14 3 2" xfId="38421" xr:uid="{00000000-0005-0000-0000-0000338C0000}"/>
    <cellStyle name="Normal 4 5 14 4" xfId="38422" xr:uid="{00000000-0005-0000-0000-0000348C0000}"/>
    <cellStyle name="Normal 4 5 14_Journal 1" xfId="38423" xr:uid="{00000000-0005-0000-0000-0000358C0000}"/>
    <cellStyle name="Normal 4 5 15" xfId="4762" xr:uid="{00000000-0005-0000-0000-0000368C0000}"/>
    <cellStyle name="Normal 4 5 15 2" xfId="4763" xr:uid="{00000000-0005-0000-0000-0000378C0000}"/>
    <cellStyle name="Normal 4 5 15 2 2" xfId="4764" xr:uid="{00000000-0005-0000-0000-0000388C0000}"/>
    <cellStyle name="Normal 4 5 15 2 2 2" xfId="38424" xr:uid="{00000000-0005-0000-0000-0000398C0000}"/>
    <cellStyle name="Normal 4 5 15 2 2 2 2" xfId="38425" xr:uid="{00000000-0005-0000-0000-00003A8C0000}"/>
    <cellStyle name="Normal 4 5 15 2 2 2 3" xfId="38426" xr:uid="{00000000-0005-0000-0000-00003B8C0000}"/>
    <cellStyle name="Normal 4 5 15 2 2 2 4" xfId="38427" xr:uid="{00000000-0005-0000-0000-00003C8C0000}"/>
    <cellStyle name="Normal 4 5 15 2 2 3" xfId="38428" xr:uid="{00000000-0005-0000-0000-00003D8C0000}"/>
    <cellStyle name="Normal 4 5 15 2 2 4" xfId="38429" xr:uid="{00000000-0005-0000-0000-00003E8C0000}"/>
    <cellStyle name="Normal 4 5 15 2 2 5" xfId="38430" xr:uid="{00000000-0005-0000-0000-00003F8C0000}"/>
    <cellStyle name="Normal 4 5 15 2 3" xfId="38431" xr:uid="{00000000-0005-0000-0000-0000408C0000}"/>
    <cellStyle name="Normal 4 5 15 2 3 2" xfId="38432" xr:uid="{00000000-0005-0000-0000-0000418C0000}"/>
    <cellStyle name="Normal 4 5 15 2 3 3" xfId="38433" xr:uid="{00000000-0005-0000-0000-0000428C0000}"/>
    <cellStyle name="Normal 4 5 15 3" xfId="38434" xr:uid="{00000000-0005-0000-0000-0000438C0000}"/>
    <cellStyle name="Normal 4 5 15 3 2" xfId="38435" xr:uid="{00000000-0005-0000-0000-0000448C0000}"/>
    <cellStyle name="Normal 4 5 15 4" xfId="38436" xr:uid="{00000000-0005-0000-0000-0000458C0000}"/>
    <cellStyle name="Normal 4 5 15_Journal 1" xfId="38437" xr:uid="{00000000-0005-0000-0000-0000468C0000}"/>
    <cellStyle name="Normal 4 5 16" xfId="4765" xr:uid="{00000000-0005-0000-0000-0000478C0000}"/>
    <cellStyle name="Normal 4 5 16 2" xfId="4766" xr:uid="{00000000-0005-0000-0000-0000488C0000}"/>
    <cellStyle name="Normal 4 5 16 2 2" xfId="4767" xr:uid="{00000000-0005-0000-0000-0000498C0000}"/>
    <cellStyle name="Normal 4 5 16 2 2 2" xfId="38438" xr:uid="{00000000-0005-0000-0000-00004A8C0000}"/>
    <cellStyle name="Normal 4 5 16 2 2 2 2" xfId="38439" xr:uid="{00000000-0005-0000-0000-00004B8C0000}"/>
    <cellStyle name="Normal 4 5 16 2 2 2 3" xfId="38440" xr:uid="{00000000-0005-0000-0000-00004C8C0000}"/>
    <cellStyle name="Normal 4 5 16 2 2 2 4" xfId="38441" xr:uid="{00000000-0005-0000-0000-00004D8C0000}"/>
    <cellStyle name="Normal 4 5 16 2 2 3" xfId="38442" xr:uid="{00000000-0005-0000-0000-00004E8C0000}"/>
    <cellStyle name="Normal 4 5 16 2 2 4" xfId="38443" xr:uid="{00000000-0005-0000-0000-00004F8C0000}"/>
    <cellStyle name="Normal 4 5 16 2 2 5" xfId="38444" xr:uid="{00000000-0005-0000-0000-0000508C0000}"/>
    <cellStyle name="Normal 4 5 16 2 3" xfId="38445" xr:uid="{00000000-0005-0000-0000-0000518C0000}"/>
    <cellStyle name="Normal 4 5 16 2 3 2" xfId="38446" xr:uid="{00000000-0005-0000-0000-0000528C0000}"/>
    <cellStyle name="Normal 4 5 16 2 3 3" xfId="38447" xr:uid="{00000000-0005-0000-0000-0000538C0000}"/>
    <cellStyle name="Normal 4 5 16 3" xfId="38448" xr:uid="{00000000-0005-0000-0000-0000548C0000}"/>
    <cellStyle name="Normal 4 5 16 3 2" xfId="38449" xr:uid="{00000000-0005-0000-0000-0000558C0000}"/>
    <cellStyle name="Normal 4 5 16 4" xfId="38450" xr:uid="{00000000-0005-0000-0000-0000568C0000}"/>
    <cellStyle name="Normal 4 5 16_Journal 1" xfId="38451" xr:uid="{00000000-0005-0000-0000-0000578C0000}"/>
    <cellStyle name="Normal 4 5 17" xfId="4768" xr:uid="{00000000-0005-0000-0000-0000588C0000}"/>
    <cellStyle name="Normal 4 5 17 2" xfId="4769" xr:uid="{00000000-0005-0000-0000-0000598C0000}"/>
    <cellStyle name="Normal 4 5 17 2 2" xfId="4770" xr:uid="{00000000-0005-0000-0000-00005A8C0000}"/>
    <cellStyle name="Normal 4 5 17 2 2 2" xfId="38452" xr:uid="{00000000-0005-0000-0000-00005B8C0000}"/>
    <cellStyle name="Normal 4 5 17 2 2 2 2" xfId="38453" xr:uid="{00000000-0005-0000-0000-00005C8C0000}"/>
    <cellStyle name="Normal 4 5 17 2 2 2 3" xfId="38454" xr:uid="{00000000-0005-0000-0000-00005D8C0000}"/>
    <cellStyle name="Normal 4 5 17 2 2 2 4" xfId="38455" xr:uid="{00000000-0005-0000-0000-00005E8C0000}"/>
    <cellStyle name="Normal 4 5 17 2 2 3" xfId="38456" xr:uid="{00000000-0005-0000-0000-00005F8C0000}"/>
    <cellStyle name="Normal 4 5 17 2 2 4" xfId="38457" xr:uid="{00000000-0005-0000-0000-0000608C0000}"/>
    <cellStyle name="Normal 4 5 17 2 2 5" xfId="38458" xr:uid="{00000000-0005-0000-0000-0000618C0000}"/>
    <cellStyle name="Normal 4 5 17 2 3" xfId="38459" xr:uid="{00000000-0005-0000-0000-0000628C0000}"/>
    <cellStyle name="Normal 4 5 17 2 3 2" xfId="38460" xr:uid="{00000000-0005-0000-0000-0000638C0000}"/>
    <cellStyle name="Normal 4 5 17 2 3 3" xfId="38461" xr:uid="{00000000-0005-0000-0000-0000648C0000}"/>
    <cellStyle name="Normal 4 5 17 3" xfId="38462" xr:uid="{00000000-0005-0000-0000-0000658C0000}"/>
    <cellStyle name="Normal 4 5 17 3 2" xfId="38463" xr:uid="{00000000-0005-0000-0000-0000668C0000}"/>
    <cellStyle name="Normal 4 5 17 4" xfId="38464" xr:uid="{00000000-0005-0000-0000-0000678C0000}"/>
    <cellStyle name="Normal 4 5 17_Journal 1" xfId="38465" xr:uid="{00000000-0005-0000-0000-0000688C0000}"/>
    <cellStyle name="Normal 4 5 18" xfId="4771" xr:uid="{00000000-0005-0000-0000-0000698C0000}"/>
    <cellStyle name="Normal 4 5 18 2" xfId="4772" xr:uid="{00000000-0005-0000-0000-00006A8C0000}"/>
    <cellStyle name="Normal 4 5 18 2 2" xfId="4773" xr:uid="{00000000-0005-0000-0000-00006B8C0000}"/>
    <cellStyle name="Normal 4 5 18 2 2 2" xfId="38466" xr:uid="{00000000-0005-0000-0000-00006C8C0000}"/>
    <cellStyle name="Normal 4 5 18 2 2 2 2" xfId="38467" xr:uid="{00000000-0005-0000-0000-00006D8C0000}"/>
    <cellStyle name="Normal 4 5 18 2 2 2 3" xfId="38468" xr:uid="{00000000-0005-0000-0000-00006E8C0000}"/>
    <cellStyle name="Normal 4 5 18 2 2 2 4" xfId="38469" xr:uid="{00000000-0005-0000-0000-00006F8C0000}"/>
    <cellStyle name="Normal 4 5 18 2 2 3" xfId="38470" xr:uid="{00000000-0005-0000-0000-0000708C0000}"/>
    <cellStyle name="Normal 4 5 18 2 2 4" xfId="38471" xr:uid="{00000000-0005-0000-0000-0000718C0000}"/>
    <cellStyle name="Normal 4 5 18 2 2 5" xfId="38472" xr:uid="{00000000-0005-0000-0000-0000728C0000}"/>
    <cellStyle name="Normal 4 5 18 2 3" xfId="38473" xr:uid="{00000000-0005-0000-0000-0000738C0000}"/>
    <cellStyle name="Normal 4 5 18 2 3 2" xfId="38474" xr:uid="{00000000-0005-0000-0000-0000748C0000}"/>
    <cellStyle name="Normal 4 5 18 2 3 3" xfId="38475" xr:uid="{00000000-0005-0000-0000-0000758C0000}"/>
    <cellStyle name="Normal 4 5 18 3" xfId="38476" xr:uid="{00000000-0005-0000-0000-0000768C0000}"/>
    <cellStyle name="Normal 4 5 18 3 2" xfId="38477" xr:uid="{00000000-0005-0000-0000-0000778C0000}"/>
    <cellStyle name="Normal 4 5 18 4" xfId="38478" xr:uid="{00000000-0005-0000-0000-0000788C0000}"/>
    <cellStyle name="Normal 4 5 18_Journal 1" xfId="38479" xr:uid="{00000000-0005-0000-0000-0000798C0000}"/>
    <cellStyle name="Normal 4 5 19" xfId="4774" xr:uid="{00000000-0005-0000-0000-00007A8C0000}"/>
    <cellStyle name="Normal 4 5 19 2" xfId="4775" xr:uid="{00000000-0005-0000-0000-00007B8C0000}"/>
    <cellStyle name="Normal 4 5 19 2 2" xfId="4776" xr:uid="{00000000-0005-0000-0000-00007C8C0000}"/>
    <cellStyle name="Normal 4 5 19 2 2 2" xfId="38480" xr:uid="{00000000-0005-0000-0000-00007D8C0000}"/>
    <cellStyle name="Normal 4 5 19 2 2 2 2" xfId="38481" xr:uid="{00000000-0005-0000-0000-00007E8C0000}"/>
    <cellStyle name="Normal 4 5 19 2 2 2 3" xfId="38482" xr:uid="{00000000-0005-0000-0000-00007F8C0000}"/>
    <cellStyle name="Normal 4 5 19 2 2 2 4" xfId="38483" xr:uid="{00000000-0005-0000-0000-0000808C0000}"/>
    <cellStyle name="Normal 4 5 19 2 2 3" xfId="38484" xr:uid="{00000000-0005-0000-0000-0000818C0000}"/>
    <cellStyle name="Normal 4 5 19 2 2 4" xfId="38485" xr:uid="{00000000-0005-0000-0000-0000828C0000}"/>
    <cellStyle name="Normal 4 5 19 2 2 5" xfId="38486" xr:uid="{00000000-0005-0000-0000-0000838C0000}"/>
    <cellStyle name="Normal 4 5 19 2 3" xfId="38487" xr:uid="{00000000-0005-0000-0000-0000848C0000}"/>
    <cellStyle name="Normal 4 5 19 2 3 2" xfId="38488" xr:uid="{00000000-0005-0000-0000-0000858C0000}"/>
    <cellStyle name="Normal 4 5 19 2 3 3" xfId="38489" xr:uid="{00000000-0005-0000-0000-0000868C0000}"/>
    <cellStyle name="Normal 4 5 19 3" xfId="38490" xr:uid="{00000000-0005-0000-0000-0000878C0000}"/>
    <cellStyle name="Normal 4 5 19 3 2" xfId="38491" xr:uid="{00000000-0005-0000-0000-0000888C0000}"/>
    <cellStyle name="Normal 4 5 19 4" xfId="38492" xr:uid="{00000000-0005-0000-0000-0000898C0000}"/>
    <cellStyle name="Normal 4 5 19_Journal 1" xfId="38493" xr:uid="{00000000-0005-0000-0000-00008A8C0000}"/>
    <cellStyle name="Normal 4 5 2" xfId="4777" xr:uid="{00000000-0005-0000-0000-00008B8C0000}"/>
    <cellStyle name="Normal 4 5 2 2" xfId="4778" xr:uid="{00000000-0005-0000-0000-00008C8C0000}"/>
    <cellStyle name="Normal 4 5 2 2 2" xfId="4779" xr:uid="{00000000-0005-0000-0000-00008D8C0000}"/>
    <cellStyle name="Normal 4 5 2 2 2 2" xfId="38494" xr:uid="{00000000-0005-0000-0000-00008E8C0000}"/>
    <cellStyle name="Normal 4 5 2 2 3" xfId="38495" xr:uid="{00000000-0005-0000-0000-00008F8C0000}"/>
    <cellStyle name="Normal 4 5 2 2 3 2" xfId="38496" xr:uid="{00000000-0005-0000-0000-0000908C0000}"/>
    <cellStyle name="Normal 4 5 2 2 3 3" xfId="38497" xr:uid="{00000000-0005-0000-0000-0000918C0000}"/>
    <cellStyle name="Normal 4 5 2 3" xfId="38498" xr:uid="{00000000-0005-0000-0000-0000928C0000}"/>
    <cellStyle name="Normal 4 5 2 3 2" xfId="38499" xr:uid="{00000000-0005-0000-0000-0000938C0000}"/>
    <cellStyle name="Normal 4 5 2 4" xfId="38500" xr:uid="{00000000-0005-0000-0000-0000948C0000}"/>
    <cellStyle name="Normal 4 5 2 5" xfId="38501" xr:uid="{00000000-0005-0000-0000-0000958C0000}"/>
    <cellStyle name="Normal 4 5 2_FAS 112" xfId="38502" xr:uid="{00000000-0005-0000-0000-0000968C0000}"/>
    <cellStyle name="Normal 4 5 20" xfId="4780" xr:uid="{00000000-0005-0000-0000-0000978C0000}"/>
    <cellStyle name="Normal 4 5 20 2" xfId="4781" xr:uid="{00000000-0005-0000-0000-0000988C0000}"/>
    <cellStyle name="Normal 4 5 20 2 2" xfId="38503" xr:uid="{00000000-0005-0000-0000-0000998C0000}"/>
    <cellStyle name="Normal 4 5 20 2 2 2" xfId="38504" xr:uid="{00000000-0005-0000-0000-00009A8C0000}"/>
    <cellStyle name="Normal 4 5 20 2 2 3" xfId="38505" xr:uid="{00000000-0005-0000-0000-00009B8C0000}"/>
    <cellStyle name="Normal 4 5 20 2 2 4" xfId="38506" xr:uid="{00000000-0005-0000-0000-00009C8C0000}"/>
    <cellStyle name="Normal 4 5 20 2 3" xfId="38507" xr:uid="{00000000-0005-0000-0000-00009D8C0000}"/>
    <cellStyle name="Normal 4 5 20 2 4" xfId="38508" xr:uid="{00000000-0005-0000-0000-00009E8C0000}"/>
    <cellStyle name="Normal 4 5 20 2 5" xfId="38509" xr:uid="{00000000-0005-0000-0000-00009F8C0000}"/>
    <cellStyle name="Normal 4 5 20 3" xfId="38510" xr:uid="{00000000-0005-0000-0000-0000A08C0000}"/>
    <cellStyle name="Normal 4 5 20 4" xfId="38511" xr:uid="{00000000-0005-0000-0000-0000A18C0000}"/>
    <cellStyle name="Normal 4 5 21" xfId="4782" xr:uid="{00000000-0005-0000-0000-0000A28C0000}"/>
    <cellStyle name="Normal 4 5 21 2" xfId="38512" xr:uid="{00000000-0005-0000-0000-0000A38C0000}"/>
    <cellStyle name="Normal 4 5 22" xfId="4783" xr:uid="{00000000-0005-0000-0000-0000A48C0000}"/>
    <cellStyle name="Normal 4 5 22 2" xfId="38513" xr:uid="{00000000-0005-0000-0000-0000A58C0000}"/>
    <cellStyle name="Normal 4 5 22 3" xfId="38514" xr:uid="{00000000-0005-0000-0000-0000A68C0000}"/>
    <cellStyle name="Normal 4 5 23" xfId="4784" xr:uid="{00000000-0005-0000-0000-0000A78C0000}"/>
    <cellStyle name="Normal 4 5 23 2" xfId="38515" xr:uid="{00000000-0005-0000-0000-0000A88C0000}"/>
    <cellStyle name="Normal 4 5 24" xfId="4785" xr:uid="{00000000-0005-0000-0000-0000A98C0000}"/>
    <cellStyle name="Normal 4 5 24 2" xfId="38516" xr:uid="{00000000-0005-0000-0000-0000AA8C0000}"/>
    <cellStyle name="Normal 4 5 25" xfId="4786" xr:uid="{00000000-0005-0000-0000-0000AB8C0000}"/>
    <cellStyle name="Normal 4 5 25 2" xfId="38517" xr:uid="{00000000-0005-0000-0000-0000AC8C0000}"/>
    <cellStyle name="Normal 4 5 26" xfId="38518" xr:uid="{00000000-0005-0000-0000-0000AD8C0000}"/>
    <cellStyle name="Normal 4 5 27" xfId="38519" xr:uid="{00000000-0005-0000-0000-0000AE8C0000}"/>
    <cellStyle name="Normal 4 5 28" xfId="38520" xr:uid="{00000000-0005-0000-0000-0000AF8C0000}"/>
    <cellStyle name="Normal 4 5 29" xfId="38521" xr:uid="{00000000-0005-0000-0000-0000B08C0000}"/>
    <cellStyle name="Normal 4 5 3" xfId="4787" xr:uid="{00000000-0005-0000-0000-0000B18C0000}"/>
    <cellStyle name="Normal 4 5 3 2" xfId="4788" xr:uid="{00000000-0005-0000-0000-0000B28C0000}"/>
    <cellStyle name="Normal 4 5 3 2 2" xfId="4789" xr:uid="{00000000-0005-0000-0000-0000B38C0000}"/>
    <cellStyle name="Normal 4 5 3 2 2 2" xfId="38522" xr:uid="{00000000-0005-0000-0000-0000B48C0000}"/>
    <cellStyle name="Normal 4 5 3 2 3" xfId="38523" xr:uid="{00000000-0005-0000-0000-0000B58C0000}"/>
    <cellStyle name="Normal 4 5 3 2 3 2" xfId="38524" xr:uid="{00000000-0005-0000-0000-0000B68C0000}"/>
    <cellStyle name="Normal 4 5 3 2 3 3" xfId="38525" xr:uid="{00000000-0005-0000-0000-0000B78C0000}"/>
    <cellStyle name="Normal 4 5 3 3" xfId="38526" xr:uid="{00000000-0005-0000-0000-0000B88C0000}"/>
    <cellStyle name="Normal 4 5 3 3 2" xfId="38527" xr:uid="{00000000-0005-0000-0000-0000B98C0000}"/>
    <cellStyle name="Normal 4 5 3 4" xfId="38528" xr:uid="{00000000-0005-0000-0000-0000BA8C0000}"/>
    <cellStyle name="Normal 4 5 3 5" xfId="38529" xr:uid="{00000000-0005-0000-0000-0000BB8C0000}"/>
    <cellStyle name="Normal 4 5 3_FAS 112" xfId="38530" xr:uid="{00000000-0005-0000-0000-0000BC8C0000}"/>
    <cellStyle name="Normal 4 5 30" xfId="38531" xr:uid="{00000000-0005-0000-0000-0000BD8C0000}"/>
    <cellStyle name="Normal 4 5 31" xfId="38532" xr:uid="{00000000-0005-0000-0000-0000BE8C0000}"/>
    <cellStyle name="Normal 4 5 32" xfId="38533" xr:uid="{00000000-0005-0000-0000-0000BF8C0000}"/>
    <cellStyle name="Normal 4 5 33" xfId="38534" xr:uid="{00000000-0005-0000-0000-0000C08C0000}"/>
    <cellStyle name="Normal 4 5 4" xfId="4790" xr:uid="{00000000-0005-0000-0000-0000C18C0000}"/>
    <cellStyle name="Normal 4 5 4 2" xfId="4791" xr:uid="{00000000-0005-0000-0000-0000C28C0000}"/>
    <cellStyle name="Normal 4 5 4 2 2" xfId="4792" xr:uid="{00000000-0005-0000-0000-0000C38C0000}"/>
    <cellStyle name="Normal 4 5 4 2 2 2" xfId="38535" xr:uid="{00000000-0005-0000-0000-0000C48C0000}"/>
    <cellStyle name="Normal 4 5 4 2 2 2 2" xfId="38536" xr:uid="{00000000-0005-0000-0000-0000C58C0000}"/>
    <cellStyle name="Normal 4 5 4 2 2 2 3" xfId="38537" xr:uid="{00000000-0005-0000-0000-0000C68C0000}"/>
    <cellStyle name="Normal 4 5 4 2 2 2 4" xfId="38538" xr:uid="{00000000-0005-0000-0000-0000C78C0000}"/>
    <cellStyle name="Normal 4 5 4 2 2 3" xfId="38539" xr:uid="{00000000-0005-0000-0000-0000C88C0000}"/>
    <cellStyle name="Normal 4 5 4 2 2 4" xfId="38540" xr:uid="{00000000-0005-0000-0000-0000C98C0000}"/>
    <cellStyle name="Normal 4 5 4 2 2 5" xfId="38541" xr:uid="{00000000-0005-0000-0000-0000CA8C0000}"/>
    <cellStyle name="Normal 4 5 4 2 3" xfId="38542" xr:uid="{00000000-0005-0000-0000-0000CB8C0000}"/>
    <cellStyle name="Normal 4 5 4 2 3 2" xfId="38543" xr:uid="{00000000-0005-0000-0000-0000CC8C0000}"/>
    <cellStyle name="Normal 4 5 4 2 3 3" xfId="38544" xr:uid="{00000000-0005-0000-0000-0000CD8C0000}"/>
    <cellStyle name="Normal 4 5 4 3" xfId="38545" xr:uid="{00000000-0005-0000-0000-0000CE8C0000}"/>
    <cellStyle name="Normal 4 5 4 3 2" xfId="38546" xr:uid="{00000000-0005-0000-0000-0000CF8C0000}"/>
    <cellStyle name="Normal 4 5 4 4" xfId="38547" xr:uid="{00000000-0005-0000-0000-0000D08C0000}"/>
    <cellStyle name="Normal 4 5 4_Journal 1" xfId="38548" xr:uid="{00000000-0005-0000-0000-0000D18C0000}"/>
    <cellStyle name="Normal 4 5 5" xfId="4793" xr:uid="{00000000-0005-0000-0000-0000D28C0000}"/>
    <cellStyle name="Normal 4 5 5 2" xfId="4794" xr:uid="{00000000-0005-0000-0000-0000D38C0000}"/>
    <cellStyle name="Normal 4 5 5 2 2" xfId="4795" xr:uid="{00000000-0005-0000-0000-0000D48C0000}"/>
    <cellStyle name="Normal 4 5 5 2 2 2" xfId="38549" xr:uid="{00000000-0005-0000-0000-0000D58C0000}"/>
    <cellStyle name="Normal 4 5 5 2 2 2 2" xfId="38550" xr:uid="{00000000-0005-0000-0000-0000D68C0000}"/>
    <cellStyle name="Normal 4 5 5 2 2 2 3" xfId="38551" xr:uid="{00000000-0005-0000-0000-0000D78C0000}"/>
    <cellStyle name="Normal 4 5 5 2 2 2 4" xfId="38552" xr:uid="{00000000-0005-0000-0000-0000D88C0000}"/>
    <cellStyle name="Normal 4 5 5 2 2 3" xfId="38553" xr:uid="{00000000-0005-0000-0000-0000D98C0000}"/>
    <cellStyle name="Normal 4 5 5 2 2 4" xfId="38554" xr:uid="{00000000-0005-0000-0000-0000DA8C0000}"/>
    <cellStyle name="Normal 4 5 5 2 2 5" xfId="38555" xr:uid="{00000000-0005-0000-0000-0000DB8C0000}"/>
    <cellStyle name="Normal 4 5 5 2 3" xfId="38556" xr:uid="{00000000-0005-0000-0000-0000DC8C0000}"/>
    <cellStyle name="Normal 4 5 5 2 3 2" xfId="38557" xr:uid="{00000000-0005-0000-0000-0000DD8C0000}"/>
    <cellStyle name="Normal 4 5 5 2 3 3" xfId="38558" xr:uid="{00000000-0005-0000-0000-0000DE8C0000}"/>
    <cellStyle name="Normal 4 5 5 3" xfId="38559" xr:uid="{00000000-0005-0000-0000-0000DF8C0000}"/>
    <cellStyle name="Normal 4 5 5 3 2" xfId="38560" xr:uid="{00000000-0005-0000-0000-0000E08C0000}"/>
    <cellStyle name="Normal 4 5 5 4" xfId="38561" xr:uid="{00000000-0005-0000-0000-0000E18C0000}"/>
    <cellStyle name="Normal 4 5 5_Journal 1" xfId="38562" xr:uid="{00000000-0005-0000-0000-0000E28C0000}"/>
    <cellStyle name="Normal 4 5 6" xfId="4796" xr:uid="{00000000-0005-0000-0000-0000E38C0000}"/>
    <cellStyle name="Normal 4 5 6 2" xfId="4797" xr:uid="{00000000-0005-0000-0000-0000E48C0000}"/>
    <cellStyle name="Normal 4 5 6 2 2" xfId="4798" xr:uid="{00000000-0005-0000-0000-0000E58C0000}"/>
    <cellStyle name="Normal 4 5 6 2 2 2" xfId="38563" xr:uid="{00000000-0005-0000-0000-0000E68C0000}"/>
    <cellStyle name="Normal 4 5 6 2 2 2 2" xfId="38564" xr:uid="{00000000-0005-0000-0000-0000E78C0000}"/>
    <cellStyle name="Normal 4 5 6 2 2 2 3" xfId="38565" xr:uid="{00000000-0005-0000-0000-0000E88C0000}"/>
    <cellStyle name="Normal 4 5 6 2 2 2 4" xfId="38566" xr:uid="{00000000-0005-0000-0000-0000E98C0000}"/>
    <cellStyle name="Normal 4 5 6 2 2 3" xfId="38567" xr:uid="{00000000-0005-0000-0000-0000EA8C0000}"/>
    <cellStyle name="Normal 4 5 6 2 2 4" xfId="38568" xr:uid="{00000000-0005-0000-0000-0000EB8C0000}"/>
    <cellStyle name="Normal 4 5 6 2 2 5" xfId="38569" xr:uid="{00000000-0005-0000-0000-0000EC8C0000}"/>
    <cellStyle name="Normal 4 5 6 2 3" xfId="38570" xr:uid="{00000000-0005-0000-0000-0000ED8C0000}"/>
    <cellStyle name="Normal 4 5 6 2 3 2" xfId="38571" xr:uid="{00000000-0005-0000-0000-0000EE8C0000}"/>
    <cellStyle name="Normal 4 5 6 2 3 3" xfId="38572" xr:uid="{00000000-0005-0000-0000-0000EF8C0000}"/>
    <cellStyle name="Normal 4 5 6 3" xfId="38573" xr:uid="{00000000-0005-0000-0000-0000F08C0000}"/>
    <cellStyle name="Normal 4 5 6 3 2" xfId="38574" xr:uid="{00000000-0005-0000-0000-0000F18C0000}"/>
    <cellStyle name="Normal 4 5 6 4" xfId="38575" xr:uid="{00000000-0005-0000-0000-0000F28C0000}"/>
    <cellStyle name="Normal 4 5 6_Journal 1" xfId="38576" xr:uid="{00000000-0005-0000-0000-0000F38C0000}"/>
    <cellStyle name="Normal 4 5 7" xfId="4799" xr:uid="{00000000-0005-0000-0000-0000F48C0000}"/>
    <cellStyle name="Normal 4 5 7 2" xfId="4800" xr:uid="{00000000-0005-0000-0000-0000F58C0000}"/>
    <cellStyle name="Normal 4 5 7 2 2" xfId="4801" xr:uid="{00000000-0005-0000-0000-0000F68C0000}"/>
    <cellStyle name="Normal 4 5 7 2 2 2" xfId="38577" xr:uid="{00000000-0005-0000-0000-0000F78C0000}"/>
    <cellStyle name="Normal 4 5 7 2 2 2 2" xfId="38578" xr:uid="{00000000-0005-0000-0000-0000F88C0000}"/>
    <cellStyle name="Normal 4 5 7 2 2 2 3" xfId="38579" xr:uid="{00000000-0005-0000-0000-0000F98C0000}"/>
    <cellStyle name="Normal 4 5 7 2 2 2 4" xfId="38580" xr:uid="{00000000-0005-0000-0000-0000FA8C0000}"/>
    <cellStyle name="Normal 4 5 7 2 2 3" xfId="38581" xr:uid="{00000000-0005-0000-0000-0000FB8C0000}"/>
    <cellStyle name="Normal 4 5 7 2 2 4" xfId="38582" xr:uid="{00000000-0005-0000-0000-0000FC8C0000}"/>
    <cellStyle name="Normal 4 5 7 2 2 5" xfId="38583" xr:uid="{00000000-0005-0000-0000-0000FD8C0000}"/>
    <cellStyle name="Normal 4 5 7 2 3" xfId="38584" xr:uid="{00000000-0005-0000-0000-0000FE8C0000}"/>
    <cellStyle name="Normal 4 5 7 2 3 2" xfId="38585" xr:uid="{00000000-0005-0000-0000-0000FF8C0000}"/>
    <cellStyle name="Normal 4 5 7 2 3 3" xfId="38586" xr:uid="{00000000-0005-0000-0000-0000008D0000}"/>
    <cellStyle name="Normal 4 5 7 3" xfId="38587" xr:uid="{00000000-0005-0000-0000-0000018D0000}"/>
    <cellStyle name="Normal 4 5 7 3 2" xfId="38588" xr:uid="{00000000-0005-0000-0000-0000028D0000}"/>
    <cellStyle name="Normal 4 5 7 4" xfId="38589" xr:uid="{00000000-0005-0000-0000-0000038D0000}"/>
    <cellStyle name="Normal 4 5 7_Journal 1" xfId="38590" xr:uid="{00000000-0005-0000-0000-0000048D0000}"/>
    <cellStyle name="Normal 4 5 8" xfId="4802" xr:uid="{00000000-0005-0000-0000-0000058D0000}"/>
    <cellStyle name="Normal 4 5 8 2" xfId="4803" xr:uid="{00000000-0005-0000-0000-0000068D0000}"/>
    <cellStyle name="Normal 4 5 8 2 2" xfId="4804" xr:uid="{00000000-0005-0000-0000-0000078D0000}"/>
    <cellStyle name="Normal 4 5 8 2 2 2" xfId="38591" xr:uid="{00000000-0005-0000-0000-0000088D0000}"/>
    <cellStyle name="Normal 4 5 8 2 2 2 2" xfId="38592" xr:uid="{00000000-0005-0000-0000-0000098D0000}"/>
    <cellStyle name="Normal 4 5 8 2 2 2 3" xfId="38593" xr:uid="{00000000-0005-0000-0000-00000A8D0000}"/>
    <cellStyle name="Normal 4 5 8 2 2 2 4" xfId="38594" xr:uid="{00000000-0005-0000-0000-00000B8D0000}"/>
    <cellStyle name="Normal 4 5 8 2 2 3" xfId="38595" xr:uid="{00000000-0005-0000-0000-00000C8D0000}"/>
    <cellStyle name="Normal 4 5 8 2 2 4" xfId="38596" xr:uid="{00000000-0005-0000-0000-00000D8D0000}"/>
    <cellStyle name="Normal 4 5 8 2 2 5" xfId="38597" xr:uid="{00000000-0005-0000-0000-00000E8D0000}"/>
    <cellStyle name="Normal 4 5 8 2 3" xfId="38598" xr:uid="{00000000-0005-0000-0000-00000F8D0000}"/>
    <cellStyle name="Normal 4 5 8 2 3 2" xfId="38599" xr:uid="{00000000-0005-0000-0000-0000108D0000}"/>
    <cellStyle name="Normal 4 5 8 2 3 3" xfId="38600" xr:uid="{00000000-0005-0000-0000-0000118D0000}"/>
    <cellStyle name="Normal 4 5 8 3" xfId="38601" xr:uid="{00000000-0005-0000-0000-0000128D0000}"/>
    <cellStyle name="Normal 4 5 8 3 2" xfId="38602" xr:uid="{00000000-0005-0000-0000-0000138D0000}"/>
    <cellStyle name="Normal 4 5 8 4" xfId="38603" xr:uid="{00000000-0005-0000-0000-0000148D0000}"/>
    <cellStyle name="Normal 4 5 8_Journal 1" xfId="38604" xr:uid="{00000000-0005-0000-0000-0000158D0000}"/>
    <cellStyle name="Normal 4 5 9" xfId="4805" xr:uid="{00000000-0005-0000-0000-0000168D0000}"/>
    <cellStyle name="Normal 4 5 9 2" xfId="4806" xr:uid="{00000000-0005-0000-0000-0000178D0000}"/>
    <cellStyle name="Normal 4 5 9 2 2" xfId="4807" xr:uid="{00000000-0005-0000-0000-0000188D0000}"/>
    <cellStyle name="Normal 4 5 9 2 2 2" xfId="38605" xr:uid="{00000000-0005-0000-0000-0000198D0000}"/>
    <cellStyle name="Normal 4 5 9 2 2 2 2" xfId="38606" xr:uid="{00000000-0005-0000-0000-00001A8D0000}"/>
    <cellStyle name="Normal 4 5 9 2 2 2 3" xfId="38607" xr:uid="{00000000-0005-0000-0000-00001B8D0000}"/>
    <cellStyle name="Normal 4 5 9 2 2 2 4" xfId="38608" xr:uid="{00000000-0005-0000-0000-00001C8D0000}"/>
    <cellStyle name="Normal 4 5 9 2 2 3" xfId="38609" xr:uid="{00000000-0005-0000-0000-00001D8D0000}"/>
    <cellStyle name="Normal 4 5 9 2 2 4" xfId="38610" xr:uid="{00000000-0005-0000-0000-00001E8D0000}"/>
    <cellStyle name="Normal 4 5 9 2 2 5" xfId="38611" xr:uid="{00000000-0005-0000-0000-00001F8D0000}"/>
    <cellStyle name="Normal 4 5 9 2 3" xfId="38612" xr:uid="{00000000-0005-0000-0000-0000208D0000}"/>
    <cellStyle name="Normal 4 5 9 2 3 2" xfId="38613" xr:uid="{00000000-0005-0000-0000-0000218D0000}"/>
    <cellStyle name="Normal 4 5 9 2 3 3" xfId="38614" xr:uid="{00000000-0005-0000-0000-0000228D0000}"/>
    <cellStyle name="Normal 4 5 9 3" xfId="38615" xr:uid="{00000000-0005-0000-0000-0000238D0000}"/>
    <cellStyle name="Normal 4 5 9 3 2" xfId="38616" xr:uid="{00000000-0005-0000-0000-0000248D0000}"/>
    <cellStyle name="Normal 4 5 9 4" xfId="38617" xr:uid="{00000000-0005-0000-0000-0000258D0000}"/>
    <cellStyle name="Normal 4 5 9_Journal 1" xfId="38618" xr:uid="{00000000-0005-0000-0000-0000268D0000}"/>
    <cellStyle name="Normal 4 5_60 Keyspan Corp TBBS 6-9" xfId="4808" xr:uid="{00000000-0005-0000-0000-0000278D0000}"/>
    <cellStyle name="Normal 4 50" xfId="4809" xr:uid="{00000000-0005-0000-0000-0000288D0000}"/>
    <cellStyle name="Normal 4 50 2" xfId="4810" xr:uid="{00000000-0005-0000-0000-0000298D0000}"/>
    <cellStyle name="Normal 4 50 2 2" xfId="4811" xr:uid="{00000000-0005-0000-0000-00002A8D0000}"/>
    <cellStyle name="Normal 4 50 2 2 2" xfId="38619" xr:uid="{00000000-0005-0000-0000-00002B8D0000}"/>
    <cellStyle name="Normal 4 50 2 2 2 2" xfId="38620" xr:uid="{00000000-0005-0000-0000-00002C8D0000}"/>
    <cellStyle name="Normal 4 50 2 2 2 3" xfId="38621" xr:uid="{00000000-0005-0000-0000-00002D8D0000}"/>
    <cellStyle name="Normal 4 50 2 2 2 4" xfId="38622" xr:uid="{00000000-0005-0000-0000-00002E8D0000}"/>
    <cellStyle name="Normal 4 50 2 2 3" xfId="38623" xr:uid="{00000000-0005-0000-0000-00002F8D0000}"/>
    <cellStyle name="Normal 4 50 2 2 4" xfId="38624" xr:uid="{00000000-0005-0000-0000-0000308D0000}"/>
    <cellStyle name="Normal 4 50 2 2 5" xfId="38625" xr:uid="{00000000-0005-0000-0000-0000318D0000}"/>
    <cellStyle name="Normal 4 50 2 3" xfId="38626" xr:uid="{00000000-0005-0000-0000-0000328D0000}"/>
    <cellStyle name="Normal 4 50 2 3 2" xfId="38627" xr:uid="{00000000-0005-0000-0000-0000338D0000}"/>
    <cellStyle name="Normal 4 50 2 3 3" xfId="38628" xr:uid="{00000000-0005-0000-0000-0000348D0000}"/>
    <cellStyle name="Normal 4 50 3" xfId="38629" xr:uid="{00000000-0005-0000-0000-0000358D0000}"/>
    <cellStyle name="Normal 4 50 3 2" xfId="38630" xr:uid="{00000000-0005-0000-0000-0000368D0000}"/>
    <cellStyle name="Normal 4 50 4" xfId="38631" xr:uid="{00000000-0005-0000-0000-0000378D0000}"/>
    <cellStyle name="Normal 4 50_Journal 1" xfId="38632" xr:uid="{00000000-0005-0000-0000-0000388D0000}"/>
    <cellStyle name="Normal 4 51" xfId="4812" xr:uid="{00000000-0005-0000-0000-0000398D0000}"/>
    <cellStyle name="Normal 4 51 2" xfId="4813" xr:uid="{00000000-0005-0000-0000-00003A8D0000}"/>
    <cellStyle name="Normal 4 51 2 2" xfId="4814" xr:uid="{00000000-0005-0000-0000-00003B8D0000}"/>
    <cellStyle name="Normal 4 51 2 2 2" xfId="38633" xr:uid="{00000000-0005-0000-0000-00003C8D0000}"/>
    <cellStyle name="Normal 4 51 2 2 2 2" xfId="38634" xr:uid="{00000000-0005-0000-0000-00003D8D0000}"/>
    <cellStyle name="Normal 4 51 2 2 2 3" xfId="38635" xr:uid="{00000000-0005-0000-0000-00003E8D0000}"/>
    <cellStyle name="Normal 4 51 2 2 2 4" xfId="38636" xr:uid="{00000000-0005-0000-0000-00003F8D0000}"/>
    <cellStyle name="Normal 4 51 2 2 3" xfId="38637" xr:uid="{00000000-0005-0000-0000-0000408D0000}"/>
    <cellStyle name="Normal 4 51 2 2 4" xfId="38638" xr:uid="{00000000-0005-0000-0000-0000418D0000}"/>
    <cellStyle name="Normal 4 51 2 2 5" xfId="38639" xr:uid="{00000000-0005-0000-0000-0000428D0000}"/>
    <cellStyle name="Normal 4 51 2 3" xfId="38640" xr:uid="{00000000-0005-0000-0000-0000438D0000}"/>
    <cellStyle name="Normal 4 51 2 3 2" xfId="38641" xr:uid="{00000000-0005-0000-0000-0000448D0000}"/>
    <cellStyle name="Normal 4 51 2 3 3" xfId="38642" xr:uid="{00000000-0005-0000-0000-0000458D0000}"/>
    <cellStyle name="Normal 4 51 3" xfId="38643" xr:uid="{00000000-0005-0000-0000-0000468D0000}"/>
    <cellStyle name="Normal 4 51 3 2" xfId="38644" xr:uid="{00000000-0005-0000-0000-0000478D0000}"/>
    <cellStyle name="Normal 4 51 4" xfId="38645" xr:uid="{00000000-0005-0000-0000-0000488D0000}"/>
    <cellStyle name="Normal 4 51_Journal 1" xfId="38646" xr:uid="{00000000-0005-0000-0000-0000498D0000}"/>
    <cellStyle name="Normal 4 52" xfId="4815" xr:uid="{00000000-0005-0000-0000-00004A8D0000}"/>
    <cellStyle name="Normal 4 52 2" xfId="4816" xr:uid="{00000000-0005-0000-0000-00004B8D0000}"/>
    <cellStyle name="Normal 4 52 2 2" xfId="4817" xr:uid="{00000000-0005-0000-0000-00004C8D0000}"/>
    <cellStyle name="Normal 4 52 2 2 2" xfId="38647" xr:uid="{00000000-0005-0000-0000-00004D8D0000}"/>
    <cellStyle name="Normal 4 52 2 2 2 2" xfId="38648" xr:uid="{00000000-0005-0000-0000-00004E8D0000}"/>
    <cellStyle name="Normal 4 52 2 2 2 3" xfId="38649" xr:uid="{00000000-0005-0000-0000-00004F8D0000}"/>
    <cellStyle name="Normal 4 52 2 2 2 4" xfId="38650" xr:uid="{00000000-0005-0000-0000-0000508D0000}"/>
    <cellStyle name="Normal 4 52 2 2 3" xfId="38651" xr:uid="{00000000-0005-0000-0000-0000518D0000}"/>
    <cellStyle name="Normal 4 52 2 2 4" xfId="38652" xr:uid="{00000000-0005-0000-0000-0000528D0000}"/>
    <cellStyle name="Normal 4 52 2 2 5" xfId="38653" xr:uid="{00000000-0005-0000-0000-0000538D0000}"/>
    <cellStyle name="Normal 4 52 2 3" xfId="38654" xr:uid="{00000000-0005-0000-0000-0000548D0000}"/>
    <cellStyle name="Normal 4 52 2 3 2" xfId="38655" xr:uid="{00000000-0005-0000-0000-0000558D0000}"/>
    <cellStyle name="Normal 4 52 2 3 3" xfId="38656" xr:uid="{00000000-0005-0000-0000-0000568D0000}"/>
    <cellStyle name="Normal 4 52 3" xfId="38657" xr:uid="{00000000-0005-0000-0000-0000578D0000}"/>
    <cellStyle name="Normal 4 52 3 2" xfId="38658" xr:uid="{00000000-0005-0000-0000-0000588D0000}"/>
    <cellStyle name="Normal 4 52 4" xfId="38659" xr:uid="{00000000-0005-0000-0000-0000598D0000}"/>
    <cellStyle name="Normal 4 52_Journal 1" xfId="38660" xr:uid="{00000000-0005-0000-0000-00005A8D0000}"/>
    <cellStyle name="Normal 4 53" xfId="4818" xr:uid="{00000000-0005-0000-0000-00005B8D0000}"/>
    <cellStyle name="Normal 4 53 2" xfId="4819" xr:uid="{00000000-0005-0000-0000-00005C8D0000}"/>
    <cellStyle name="Normal 4 53 2 2" xfId="4820" xr:uid="{00000000-0005-0000-0000-00005D8D0000}"/>
    <cellStyle name="Normal 4 53 2 2 2" xfId="38661" xr:uid="{00000000-0005-0000-0000-00005E8D0000}"/>
    <cellStyle name="Normal 4 53 2 2 2 2" xfId="38662" xr:uid="{00000000-0005-0000-0000-00005F8D0000}"/>
    <cellStyle name="Normal 4 53 2 2 2 3" xfId="38663" xr:uid="{00000000-0005-0000-0000-0000608D0000}"/>
    <cellStyle name="Normal 4 53 2 2 2 4" xfId="38664" xr:uid="{00000000-0005-0000-0000-0000618D0000}"/>
    <cellStyle name="Normal 4 53 2 2 3" xfId="38665" xr:uid="{00000000-0005-0000-0000-0000628D0000}"/>
    <cellStyle name="Normal 4 53 2 2 4" xfId="38666" xr:uid="{00000000-0005-0000-0000-0000638D0000}"/>
    <cellStyle name="Normal 4 53 2 2 5" xfId="38667" xr:uid="{00000000-0005-0000-0000-0000648D0000}"/>
    <cellStyle name="Normal 4 53 2 3" xfId="38668" xr:uid="{00000000-0005-0000-0000-0000658D0000}"/>
    <cellStyle name="Normal 4 53 2 3 2" xfId="38669" xr:uid="{00000000-0005-0000-0000-0000668D0000}"/>
    <cellStyle name="Normal 4 53 2 3 3" xfId="38670" xr:uid="{00000000-0005-0000-0000-0000678D0000}"/>
    <cellStyle name="Normal 4 53 3" xfId="38671" xr:uid="{00000000-0005-0000-0000-0000688D0000}"/>
    <cellStyle name="Normal 4 53 3 2" xfId="38672" xr:uid="{00000000-0005-0000-0000-0000698D0000}"/>
    <cellStyle name="Normal 4 53 4" xfId="38673" xr:uid="{00000000-0005-0000-0000-00006A8D0000}"/>
    <cellStyle name="Normal 4 53_Journal 1" xfId="38674" xr:uid="{00000000-0005-0000-0000-00006B8D0000}"/>
    <cellStyle name="Normal 4 54" xfId="4821" xr:uid="{00000000-0005-0000-0000-00006C8D0000}"/>
    <cellStyle name="Normal 4 54 2" xfId="4822" xr:uid="{00000000-0005-0000-0000-00006D8D0000}"/>
    <cellStyle name="Normal 4 54 2 2" xfId="4823" xr:uid="{00000000-0005-0000-0000-00006E8D0000}"/>
    <cellStyle name="Normal 4 54 2 2 2" xfId="38675" xr:uid="{00000000-0005-0000-0000-00006F8D0000}"/>
    <cellStyle name="Normal 4 54 2 2 2 2" xfId="38676" xr:uid="{00000000-0005-0000-0000-0000708D0000}"/>
    <cellStyle name="Normal 4 54 2 2 2 3" xfId="38677" xr:uid="{00000000-0005-0000-0000-0000718D0000}"/>
    <cellStyle name="Normal 4 54 2 2 2 4" xfId="38678" xr:uid="{00000000-0005-0000-0000-0000728D0000}"/>
    <cellStyle name="Normal 4 54 2 2 3" xfId="38679" xr:uid="{00000000-0005-0000-0000-0000738D0000}"/>
    <cellStyle name="Normal 4 54 2 2 4" xfId="38680" xr:uid="{00000000-0005-0000-0000-0000748D0000}"/>
    <cellStyle name="Normal 4 54 2 2 5" xfId="38681" xr:uid="{00000000-0005-0000-0000-0000758D0000}"/>
    <cellStyle name="Normal 4 54 2 3" xfId="38682" xr:uid="{00000000-0005-0000-0000-0000768D0000}"/>
    <cellStyle name="Normal 4 54 2 3 2" xfId="38683" xr:uid="{00000000-0005-0000-0000-0000778D0000}"/>
    <cellStyle name="Normal 4 54 2 3 3" xfId="38684" xr:uid="{00000000-0005-0000-0000-0000788D0000}"/>
    <cellStyle name="Normal 4 54 3" xfId="38685" xr:uid="{00000000-0005-0000-0000-0000798D0000}"/>
    <cellStyle name="Normal 4 54 3 2" xfId="38686" xr:uid="{00000000-0005-0000-0000-00007A8D0000}"/>
    <cellStyle name="Normal 4 54 4" xfId="38687" xr:uid="{00000000-0005-0000-0000-00007B8D0000}"/>
    <cellStyle name="Normal 4 54_Journal 1" xfId="38688" xr:uid="{00000000-0005-0000-0000-00007C8D0000}"/>
    <cellStyle name="Normal 4 55" xfId="4824" xr:uid="{00000000-0005-0000-0000-00007D8D0000}"/>
    <cellStyle name="Normal 4 55 2" xfId="4825" xr:uid="{00000000-0005-0000-0000-00007E8D0000}"/>
    <cellStyle name="Normal 4 55 2 2" xfId="4826" xr:uid="{00000000-0005-0000-0000-00007F8D0000}"/>
    <cellStyle name="Normal 4 55 2 2 2" xfId="38689" xr:uid="{00000000-0005-0000-0000-0000808D0000}"/>
    <cellStyle name="Normal 4 55 2 2 2 2" xfId="38690" xr:uid="{00000000-0005-0000-0000-0000818D0000}"/>
    <cellStyle name="Normal 4 55 2 2 2 3" xfId="38691" xr:uid="{00000000-0005-0000-0000-0000828D0000}"/>
    <cellStyle name="Normal 4 55 2 2 2 4" xfId="38692" xr:uid="{00000000-0005-0000-0000-0000838D0000}"/>
    <cellStyle name="Normal 4 55 2 2 3" xfId="38693" xr:uid="{00000000-0005-0000-0000-0000848D0000}"/>
    <cellStyle name="Normal 4 55 2 2 4" xfId="38694" xr:uid="{00000000-0005-0000-0000-0000858D0000}"/>
    <cellStyle name="Normal 4 55 2 2 5" xfId="38695" xr:uid="{00000000-0005-0000-0000-0000868D0000}"/>
    <cellStyle name="Normal 4 55 2 3" xfId="38696" xr:uid="{00000000-0005-0000-0000-0000878D0000}"/>
    <cellStyle name="Normal 4 55 2 3 2" xfId="38697" xr:uid="{00000000-0005-0000-0000-0000888D0000}"/>
    <cellStyle name="Normal 4 55 2 3 3" xfId="38698" xr:uid="{00000000-0005-0000-0000-0000898D0000}"/>
    <cellStyle name="Normal 4 55 3" xfId="38699" xr:uid="{00000000-0005-0000-0000-00008A8D0000}"/>
    <cellStyle name="Normal 4 55 3 2" xfId="38700" xr:uid="{00000000-0005-0000-0000-00008B8D0000}"/>
    <cellStyle name="Normal 4 55 4" xfId="38701" xr:uid="{00000000-0005-0000-0000-00008C8D0000}"/>
    <cellStyle name="Normal 4 55_Journal 1" xfId="38702" xr:uid="{00000000-0005-0000-0000-00008D8D0000}"/>
    <cellStyle name="Normal 4 56" xfId="4827" xr:uid="{00000000-0005-0000-0000-00008E8D0000}"/>
    <cellStyle name="Normal 4 56 2" xfId="4828" xr:uid="{00000000-0005-0000-0000-00008F8D0000}"/>
    <cellStyle name="Normal 4 56 2 2" xfId="4829" xr:uid="{00000000-0005-0000-0000-0000908D0000}"/>
    <cellStyle name="Normal 4 56 2 2 2" xfId="38703" xr:uid="{00000000-0005-0000-0000-0000918D0000}"/>
    <cellStyle name="Normal 4 56 2 2 2 2" xfId="38704" xr:uid="{00000000-0005-0000-0000-0000928D0000}"/>
    <cellStyle name="Normal 4 56 2 2 2 3" xfId="38705" xr:uid="{00000000-0005-0000-0000-0000938D0000}"/>
    <cellStyle name="Normal 4 56 2 2 2 4" xfId="38706" xr:uid="{00000000-0005-0000-0000-0000948D0000}"/>
    <cellStyle name="Normal 4 56 2 2 3" xfId="38707" xr:uid="{00000000-0005-0000-0000-0000958D0000}"/>
    <cellStyle name="Normal 4 56 2 2 4" xfId="38708" xr:uid="{00000000-0005-0000-0000-0000968D0000}"/>
    <cellStyle name="Normal 4 56 2 2 5" xfId="38709" xr:uid="{00000000-0005-0000-0000-0000978D0000}"/>
    <cellStyle name="Normal 4 56 2 3" xfId="38710" xr:uid="{00000000-0005-0000-0000-0000988D0000}"/>
    <cellStyle name="Normal 4 56 2 3 2" xfId="38711" xr:uid="{00000000-0005-0000-0000-0000998D0000}"/>
    <cellStyle name="Normal 4 56 2 3 3" xfId="38712" xr:uid="{00000000-0005-0000-0000-00009A8D0000}"/>
    <cellStyle name="Normal 4 56 3" xfId="38713" xr:uid="{00000000-0005-0000-0000-00009B8D0000}"/>
    <cellStyle name="Normal 4 56 3 2" xfId="38714" xr:uid="{00000000-0005-0000-0000-00009C8D0000}"/>
    <cellStyle name="Normal 4 56 4" xfId="38715" xr:uid="{00000000-0005-0000-0000-00009D8D0000}"/>
    <cellStyle name="Normal 4 56_Journal 1" xfId="38716" xr:uid="{00000000-0005-0000-0000-00009E8D0000}"/>
    <cellStyle name="Normal 4 57" xfId="4830" xr:uid="{00000000-0005-0000-0000-00009F8D0000}"/>
    <cellStyle name="Normal 4 57 2" xfId="4831" xr:uid="{00000000-0005-0000-0000-0000A08D0000}"/>
    <cellStyle name="Normal 4 57 2 2" xfId="4832" xr:uid="{00000000-0005-0000-0000-0000A18D0000}"/>
    <cellStyle name="Normal 4 57 2 2 2" xfId="38717" xr:uid="{00000000-0005-0000-0000-0000A28D0000}"/>
    <cellStyle name="Normal 4 57 2 2 2 2" xfId="38718" xr:uid="{00000000-0005-0000-0000-0000A38D0000}"/>
    <cellStyle name="Normal 4 57 2 2 2 3" xfId="38719" xr:uid="{00000000-0005-0000-0000-0000A48D0000}"/>
    <cellStyle name="Normal 4 57 2 2 2 4" xfId="38720" xr:uid="{00000000-0005-0000-0000-0000A58D0000}"/>
    <cellStyle name="Normal 4 57 2 2 3" xfId="38721" xr:uid="{00000000-0005-0000-0000-0000A68D0000}"/>
    <cellStyle name="Normal 4 57 2 2 4" xfId="38722" xr:uid="{00000000-0005-0000-0000-0000A78D0000}"/>
    <cellStyle name="Normal 4 57 2 2 5" xfId="38723" xr:uid="{00000000-0005-0000-0000-0000A88D0000}"/>
    <cellStyle name="Normal 4 57 2 3" xfId="38724" xr:uid="{00000000-0005-0000-0000-0000A98D0000}"/>
    <cellStyle name="Normal 4 57 2 3 2" xfId="38725" xr:uid="{00000000-0005-0000-0000-0000AA8D0000}"/>
    <cellStyle name="Normal 4 57 2 3 3" xfId="38726" xr:uid="{00000000-0005-0000-0000-0000AB8D0000}"/>
    <cellStyle name="Normal 4 57 3" xfId="38727" xr:uid="{00000000-0005-0000-0000-0000AC8D0000}"/>
    <cellStyle name="Normal 4 57 3 2" xfId="38728" xr:uid="{00000000-0005-0000-0000-0000AD8D0000}"/>
    <cellStyle name="Normal 4 57 4" xfId="38729" xr:uid="{00000000-0005-0000-0000-0000AE8D0000}"/>
    <cellStyle name="Normal 4 57_Journal 1" xfId="38730" xr:uid="{00000000-0005-0000-0000-0000AF8D0000}"/>
    <cellStyle name="Normal 4 58" xfId="4833" xr:uid="{00000000-0005-0000-0000-0000B08D0000}"/>
    <cellStyle name="Normal 4 58 2" xfId="4834" xr:uid="{00000000-0005-0000-0000-0000B18D0000}"/>
    <cellStyle name="Normal 4 58 2 2" xfId="4835" xr:uid="{00000000-0005-0000-0000-0000B28D0000}"/>
    <cellStyle name="Normal 4 58 2 2 2" xfId="38731" xr:uid="{00000000-0005-0000-0000-0000B38D0000}"/>
    <cellStyle name="Normal 4 58 2 2 2 2" xfId="38732" xr:uid="{00000000-0005-0000-0000-0000B48D0000}"/>
    <cellStyle name="Normal 4 58 2 2 2 3" xfId="38733" xr:uid="{00000000-0005-0000-0000-0000B58D0000}"/>
    <cellStyle name="Normal 4 58 2 2 2 4" xfId="38734" xr:uid="{00000000-0005-0000-0000-0000B68D0000}"/>
    <cellStyle name="Normal 4 58 2 2 3" xfId="38735" xr:uid="{00000000-0005-0000-0000-0000B78D0000}"/>
    <cellStyle name="Normal 4 58 2 2 4" xfId="38736" xr:uid="{00000000-0005-0000-0000-0000B88D0000}"/>
    <cellStyle name="Normal 4 58 2 2 5" xfId="38737" xr:uid="{00000000-0005-0000-0000-0000B98D0000}"/>
    <cellStyle name="Normal 4 58 2 3" xfId="38738" xr:uid="{00000000-0005-0000-0000-0000BA8D0000}"/>
    <cellStyle name="Normal 4 58 2 3 2" xfId="38739" xr:uid="{00000000-0005-0000-0000-0000BB8D0000}"/>
    <cellStyle name="Normal 4 58 2 3 3" xfId="38740" xr:uid="{00000000-0005-0000-0000-0000BC8D0000}"/>
    <cellStyle name="Normal 4 58 3" xfId="38741" xr:uid="{00000000-0005-0000-0000-0000BD8D0000}"/>
    <cellStyle name="Normal 4 58 3 2" xfId="38742" xr:uid="{00000000-0005-0000-0000-0000BE8D0000}"/>
    <cellStyle name="Normal 4 58 4" xfId="38743" xr:uid="{00000000-0005-0000-0000-0000BF8D0000}"/>
    <cellStyle name="Normal 4 58_Journal 1" xfId="38744" xr:uid="{00000000-0005-0000-0000-0000C08D0000}"/>
    <cellStyle name="Normal 4 59" xfId="4836" xr:uid="{00000000-0005-0000-0000-0000C18D0000}"/>
    <cellStyle name="Normal 4 59 2" xfId="4837" xr:uid="{00000000-0005-0000-0000-0000C28D0000}"/>
    <cellStyle name="Normal 4 59 2 2" xfId="4838" xr:uid="{00000000-0005-0000-0000-0000C38D0000}"/>
    <cellStyle name="Normal 4 59 2 2 2" xfId="38745" xr:uid="{00000000-0005-0000-0000-0000C48D0000}"/>
    <cellStyle name="Normal 4 59 2 2 2 2" xfId="38746" xr:uid="{00000000-0005-0000-0000-0000C58D0000}"/>
    <cellStyle name="Normal 4 59 2 2 2 3" xfId="38747" xr:uid="{00000000-0005-0000-0000-0000C68D0000}"/>
    <cellStyle name="Normal 4 59 2 2 2 4" xfId="38748" xr:uid="{00000000-0005-0000-0000-0000C78D0000}"/>
    <cellStyle name="Normal 4 59 2 2 3" xfId="38749" xr:uid="{00000000-0005-0000-0000-0000C88D0000}"/>
    <cellStyle name="Normal 4 59 2 2 4" xfId="38750" xr:uid="{00000000-0005-0000-0000-0000C98D0000}"/>
    <cellStyle name="Normal 4 59 2 2 5" xfId="38751" xr:uid="{00000000-0005-0000-0000-0000CA8D0000}"/>
    <cellStyle name="Normal 4 59 2 3" xfId="38752" xr:uid="{00000000-0005-0000-0000-0000CB8D0000}"/>
    <cellStyle name="Normal 4 59 2 3 2" xfId="38753" xr:uid="{00000000-0005-0000-0000-0000CC8D0000}"/>
    <cellStyle name="Normal 4 59 2 3 3" xfId="38754" xr:uid="{00000000-0005-0000-0000-0000CD8D0000}"/>
    <cellStyle name="Normal 4 59 3" xfId="38755" xr:uid="{00000000-0005-0000-0000-0000CE8D0000}"/>
    <cellStyle name="Normal 4 59 3 2" xfId="38756" xr:uid="{00000000-0005-0000-0000-0000CF8D0000}"/>
    <cellStyle name="Normal 4 59 4" xfId="38757" xr:uid="{00000000-0005-0000-0000-0000D08D0000}"/>
    <cellStyle name="Normal 4 59_Journal 1" xfId="38758" xr:uid="{00000000-0005-0000-0000-0000D18D0000}"/>
    <cellStyle name="Normal 4 6" xfId="4839" xr:uid="{00000000-0005-0000-0000-0000D28D0000}"/>
    <cellStyle name="Normal 4 6 2" xfId="4840" xr:uid="{00000000-0005-0000-0000-0000D38D0000}"/>
    <cellStyle name="Normal 4 6 2 2" xfId="4841" xr:uid="{00000000-0005-0000-0000-0000D48D0000}"/>
    <cellStyle name="Normal 4 6 2 2 2" xfId="38759" xr:uid="{00000000-0005-0000-0000-0000D58D0000}"/>
    <cellStyle name="Normal 4 6 2 3" xfId="38760" xr:uid="{00000000-0005-0000-0000-0000D68D0000}"/>
    <cellStyle name="Normal 4 6 2 4" xfId="38761" xr:uid="{00000000-0005-0000-0000-0000D78D0000}"/>
    <cellStyle name="Normal 4 6 3" xfId="4842" xr:uid="{00000000-0005-0000-0000-0000D88D0000}"/>
    <cellStyle name="Normal 4 6 3 2" xfId="38762" xr:uid="{00000000-0005-0000-0000-0000D98D0000}"/>
    <cellStyle name="Normal 4 6 4" xfId="4843" xr:uid="{00000000-0005-0000-0000-0000DA8D0000}"/>
    <cellStyle name="Normal 4 6 4 2" xfId="38763" xr:uid="{00000000-0005-0000-0000-0000DB8D0000}"/>
    <cellStyle name="Normal 4 6 4 3" xfId="38764" xr:uid="{00000000-0005-0000-0000-0000DC8D0000}"/>
    <cellStyle name="Normal 4 6 5" xfId="4844" xr:uid="{00000000-0005-0000-0000-0000DD8D0000}"/>
    <cellStyle name="Normal 4 6 5 2" xfId="38765" xr:uid="{00000000-0005-0000-0000-0000DE8D0000}"/>
    <cellStyle name="Normal 4 6 6" xfId="4845" xr:uid="{00000000-0005-0000-0000-0000DF8D0000}"/>
    <cellStyle name="Normal 4 6 6 2" xfId="38766" xr:uid="{00000000-0005-0000-0000-0000E08D0000}"/>
    <cellStyle name="Normal 4 6 7" xfId="4846" xr:uid="{00000000-0005-0000-0000-0000E18D0000}"/>
    <cellStyle name="Normal 4 6 7 2" xfId="38767" xr:uid="{00000000-0005-0000-0000-0000E28D0000}"/>
    <cellStyle name="Normal 4 6 8" xfId="38768" xr:uid="{00000000-0005-0000-0000-0000E38D0000}"/>
    <cellStyle name="Normal 4 6 8 2" xfId="38769" xr:uid="{00000000-0005-0000-0000-0000E48D0000}"/>
    <cellStyle name="Normal 4 6_FAS 112" xfId="38770" xr:uid="{00000000-0005-0000-0000-0000E58D0000}"/>
    <cellStyle name="Normal 4 60" xfId="4847" xr:uid="{00000000-0005-0000-0000-0000E68D0000}"/>
    <cellStyle name="Normal 4 60 2" xfId="4848" xr:uid="{00000000-0005-0000-0000-0000E78D0000}"/>
    <cellStyle name="Normal 4 60 2 2" xfId="4849" xr:uid="{00000000-0005-0000-0000-0000E88D0000}"/>
    <cellStyle name="Normal 4 60 2 2 2" xfId="38771" xr:uid="{00000000-0005-0000-0000-0000E98D0000}"/>
    <cellStyle name="Normal 4 60 2 2 2 2" xfId="38772" xr:uid="{00000000-0005-0000-0000-0000EA8D0000}"/>
    <cellStyle name="Normal 4 60 2 2 2 3" xfId="38773" xr:uid="{00000000-0005-0000-0000-0000EB8D0000}"/>
    <cellStyle name="Normal 4 60 2 2 2 4" xfId="38774" xr:uid="{00000000-0005-0000-0000-0000EC8D0000}"/>
    <cellStyle name="Normal 4 60 2 2 3" xfId="38775" xr:uid="{00000000-0005-0000-0000-0000ED8D0000}"/>
    <cellStyle name="Normal 4 60 2 2 4" xfId="38776" xr:uid="{00000000-0005-0000-0000-0000EE8D0000}"/>
    <cellStyle name="Normal 4 60 2 2 5" xfId="38777" xr:uid="{00000000-0005-0000-0000-0000EF8D0000}"/>
    <cellStyle name="Normal 4 60 2 3" xfId="38778" xr:uid="{00000000-0005-0000-0000-0000F08D0000}"/>
    <cellStyle name="Normal 4 60 2 3 2" xfId="38779" xr:uid="{00000000-0005-0000-0000-0000F18D0000}"/>
    <cellStyle name="Normal 4 60 2 3 3" xfId="38780" xr:uid="{00000000-0005-0000-0000-0000F28D0000}"/>
    <cellStyle name="Normal 4 60 3" xfId="38781" xr:uid="{00000000-0005-0000-0000-0000F38D0000}"/>
    <cellStyle name="Normal 4 60 3 2" xfId="38782" xr:uid="{00000000-0005-0000-0000-0000F48D0000}"/>
    <cellStyle name="Normal 4 60 4" xfId="38783" xr:uid="{00000000-0005-0000-0000-0000F58D0000}"/>
    <cellStyle name="Normal 4 60_Journal 1" xfId="38784" xr:uid="{00000000-0005-0000-0000-0000F68D0000}"/>
    <cellStyle name="Normal 4 61" xfId="4850" xr:uid="{00000000-0005-0000-0000-0000F78D0000}"/>
    <cellStyle name="Normal 4 61 2" xfId="4851" xr:uid="{00000000-0005-0000-0000-0000F88D0000}"/>
    <cellStyle name="Normal 4 61 2 2" xfId="4852" xr:uid="{00000000-0005-0000-0000-0000F98D0000}"/>
    <cellStyle name="Normal 4 61 2 2 2" xfId="38785" xr:uid="{00000000-0005-0000-0000-0000FA8D0000}"/>
    <cellStyle name="Normal 4 61 2 2 2 2" xfId="38786" xr:uid="{00000000-0005-0000-0000-0000FB8D0000}"/>
    <cellStyle name="Normal 4 61 2 2 2 3" xfId="38787" xr:uid="{00000000-0005-0000-0000-0000FC8D0000}"/>
    <cellStyle name="Normal 4 61 2 2 2 4" xfId="38788" xr:uid="{00000000-0005-0000-0000-0000FD8D0000}"/>
    <cellStyle name="Normal 4 61 2 2 3" xfId="38789" xr:uid="{00000000-0005-0000-0000-0000FE8D0000}"/>
    <cellStyle name="Normal 4 61 2 2 4" xfId="38790" xr:uid="{00000000-0005-0000-0000-0000FF8D0000}"/>
    <cellStyle name="Normal 4 61 2 2 5" xfId="38791" xr:uid="{00000000-0005-0000-0000-0000008E0000}"/>
    <cellStyle name="Normal 4 61 2 3" xfId="38792" xr:uid="{00000000-0005-0000-0000-0000018E0000}"/>
    <cellStyle name="Normal 4 61 2 3 2" xfId="38793" xr:uid="{00000000-0005-0000-0000-0000028E0000}"/>
    <cellStyle name="Normal 4 61 2 3 3" xfId="38794" xr:uid="{00000000-0005-0000-0000-0000038E0000}"/>
    <cellStyle name="Normal 4 61 3" xfId="38795" xr:uid="{00000000-0005-0000-0000-0000048E0000}"/>
    <cellStyle name="Normal 4 61 3 2" xfId="38796" xr:uid="{00000000-0005-0000-0000-0000058E0000}"/>
    <cellStyle name="Normal 4 61 4" xfId="38797" xr:uid="{00000000-0005-0000-0000-0000068E0000}"/>
    <cellStyle name="Normal 4 61_Journal 1" xfId="38798" xr:uid="{00000000-0005-0000-0000-0000078E0000}"/>
    <cellStyle name="Normal 4 62" xfId="4853" xr:uid="{00000000-0005-0000-0000-0000088E0000}"/>
    <cellStyle name="Normal 4 62 2" xfId="4854" xr:uid="{00000000-0005-0000-0000-0000098E0000}"/>
    <cellStyle name="Normal 4 62 2 2" xfId="4855" xr:uid="{00000000-0005-0000-0000-00000A8E0000}"/>
    <cellStyle name="Normal 4 62 2 2 2" xfId="38799" xr:uid="{00000000-0005-0000-0000-00000B8E0000}"/>
    <cellStyle name="Normal 4 62 2 2 2 2" xfId="38800" xr:uid="{00000000-0005-0000-0000-00000C8E0000}"/>
    <cellStyle name="Normal 4 62 2 2 2 3" xfId="38801" xr:uid="{00000000-0005-0000-0000-00000D8E0000}"/>
    <cellStyle name="Normal 4 62 2 2 2 4" xfId="38802" xr:uid="{00000000-0005-0000-0000-00000E8E0000}"/>
    <cellStyle name="Normal 4 62 2 2 3" xfId="38803" xr:uid="{00000000-0005-0000-0000-00000F8E0000}"/>
    <cellStyle name="Normal 4 62 2 2 4" xfId="38804" xr:uid="{00000000-0005-0000-0000-0000108E0000}"/>
    <cellStyle name="Normal 4 62 2 2 5" xfId="38805" xr:uid="{00000000-0005-0000-0000-0000118E0000}"/>
    <cellStyle name="Normal 4 62 2 3" xfId="38806" xr:uid="{00000000-0005-0000-0000-0000128E0000}"/>
    <cellStyle name="Normal 4 62 2 3 2" xfId="38807" xr:uid="{00000000-0005-0000-0000-0000138E0000}"/>
    <cellStyle name="Normal 4 62 2 3 3" xfId="38808" xr:uid="{00000000-0005-0000-0000-0000148E0000}"/>
    <cellStyle name="Normal 4 62 3" xfId="38809" xr:uid="{00000000-0005-0000-0000-0000158E0000}"/>
    <cellStyle name="Normal 4 62 3 2" xfId="38810" xr:uid="{00000000-0005-0000-0000-0000168E0000}"/>
    <cellStyle name="Normal 4 62 4" xfId="38811" xr:uid="{00000000-0005-0000-0000-0000178E0000}"/>
    <cellStyle name="Normal 4 62_Journal 1" xfId="38812" xr:uid="{00000000-0005-0000-0000-0000188E0000}"/>
    <cellStyle name="Normal 4 63" xfId="4856" xr:uid="{00000000-0005-0000-0000-0000198E0000}"/>
    <cellStyle name="Normal 4 63 2" xfId="4857" xr:uid="{00000000-0005-0000-0000-00001A8E0000}"/>
    <cellStyle name="Normal 4 63 2 2" xfId="4858" xr:uid="{00000000-0005-0000-0000-00001B8E0000}"/>
    <cellStyle name="Normal 4 63 2 2 2" xfId="38813" xr:uid="{00000000-0005-0000-0000-00001C8E0000}"/>
    <cellStyle name="Normal 4 63 2 2 2 2" xfId="38814" xr:uid="{00000000-0005-0000-0000-00001D8E0000}"/>
    <cellStyle name="Normal 4 63 2 2 2 3" xfId="38815" xr:uid="{00000000-0005-0000-0000-00001E8E0000}"/>
    <cellStyle name="Normal 4 63 2 2 2 4" xfId="38816" xr:uid="{00000000-0005-0000-0000-00001F8E0000}"/>
    <cellStyle name="Normal 4 63 2 2 3" xfId="38817" xr:uid="{00000000-0005-0000-0000-0000208E0000}"/>
    <cellStyle name="Normal 4 63 2 2 4" xfId="38818" xr:uid="{00000000-0005-0000-0000-0000218E0000}"/>
    <cellStyle name="Normal 4 63 2 2 5" xfId="38819" xr:uid="{00000000-0005-0000-0000-0000228E0000}"/>
    <cellStyle name="Normal 4 63 2 3" xfId="38820" xr:uid="{00000000-0005-0000-0000-0000238E0000}"/>
    <cellStyle name="Normal 4 63 2 3 2" xfId="38821" xr:uid="{00000000-0005-0000-0000-0000248E0000}"/>
    <cellStyle name="Normal 4 63 2 3 3" xfId="38822" xr:uid="{00000000-0005-0000-0000-0000258E0000}"/>
    <cellStyle name="Normal 4 63 3" xfId="38823" xr:uid="{00000000-0005-0000-0000-0000268E0000}"/>
    <cellStyle name="Normal 4 63 3 2" xfId="38824" xr:uid="{00000000-0005-0000-0000-0000278E0000}"/>
    <cellStyle name="Normal 4 63 4" xfId="38825" xr:uid="{00000000-0005-0000-0000-0000288E0000}"/>
    <cellStyle name="Normal 4 63_Journal 1" xfId="38826" xr:uid="{00000000-0005-0000-0000-0000298E0000}"/>
    <cellStyle name="Normal 4 64" xfId="4859" xr:uid="{00000000-0005-0000-0000-00002A8E0000}"/>
    <cellStyle name="Normal 4 64 2" xfId="4860" xr:uid="{00000000-0005-0000-0000-00002B8E0000}"/>
    <cellStyle name="Normal 4 64 2 2" xfId="4861" xr:uid="{00000000-0005-0000-0000-00002C8E0000}"/>
    <cellStyle name="Normal 4 64 2 2 2" xfId="38827" xr:uid="{00000000-0005-0000-0000-00002D8E0000}"/>
    <cellStyle name="Normal 4 64 2 2 2 2" xfId="38828" xr:uid="{00000000-0005-0000-0000-00002E8E0000}"/>
    <cellStyle name="Normal 4 64 2 2 2 3" xfId="38829" xr:uid="{00000000-0005-0000-0000-00002F8E0000}"/>
    <cellStyle name="Normal 4 64 2 2 2 4" xfId="38830" xr:uid="{00000000-0005-0000-0000-0000308E0000}"/>
    <cellStyle name="Normal 4 64 2 2 3" xfId="38831" xr:uid="{00000000-0005-0000-0000-0000318E0000}"/>
    <cellStyle name="Normal 4 64 2 2 4" xfId="38832" xr:uid="{00000000-0005-0000-0000-0000328E0000}"/>
    <cellStyle name="Normal 4 64 2 2 5" xfId="38833" xr:uid="{00000000-0005-0000-0000-0000338E0000}"/>
    <cellStyle name="Normal 4 64 2 3" xfId="38834" xr:uid="{00000000-0005-0000-0000-0000348E0000}"/>
    <cellStyle name="Normal 4 64 2 3 2" xfId="38835" xr:uid="{00000000-0005-0000-0000-0000358E0000}"/>
    <cellStyle name="Normal 4 64 2 3 3" xfId="38836" xr:uid="{00000000-0005-0000-0000-0000368E0000}"/>
    <cellStyle name="Normal 4 64 3" xfId="38837" xr:uid="{00000000-0005-0000-0000-0000378E0000}"/>
    <cellStyle name="Normal 4 64 3 2" xfId="38838" xr:uid="{00000000-0005-0000-0000-0000388E0000}"/>
    <cellStyle name="Normal 4 64 4" xfId="38839" xr:uid="{00000000-0005-0000-0000-0000398E0000}"/>
    <cellStyle name="Normal 4 64_Journal 1" xfId="38840" xr:uid="{00000000-0005-0000-0000-00003A8E0000}"/>
    <cellStyle name="Normal 4 65" xfId="4862" xr:uid="{00000000-0005-0000-0000-00003B8E0000}"/>
    <cellStyle name="Normal 4 65 2" xfId="4863" xr:uid="{00000000-0005-0000-0000-00003C8E0000}"/>
    <cellStyle name="Normal 4 65 2 2" xfId="4864" xr:uid="{00000000-0005-0000-0000-00003D8E0000}"/>
    <cellStyle name="Normal 4 65 2 2 2" xfId="38841" xr:uid="{00000000-0005-0000-0000-00003E8E0000}"/>
    <cellStyle name="Normal 4 65 2 2 2 2" xfId="38842" xr:uid="{00000000-0005-0000-0000-00003F8E0000}"/>
    <cellStyle name="Normal 4 65 2 2 2 3" xfId="38843" xr:uid="{00000000-0005-0000-0000-0000408E0000}"/>
    <cellStyle name="Normal 4 65 2 2 2 4" xfId="38844" xr:uid="{00000000-0005-0000-0000-0000418E0000}"/>
    <cellStyle name="Normal 4 65 2 2 3" xfId="38845" xr:uid="{00000000-0005-0000-0000-0000428E0000}"/>
    <cellStyle name="Normal 4 65 2 2 4" xfId="38846" xr:uid="{00000000-0005-0000-0000-0000438E0000}"/>
    <cellStyle name="Normal 4 65 2 2 5" xfId="38847" xr:uid="{00000000-0005-0000-0000-0000448E0000}"/>
    <cellStyle name="Normal 4 65 2 3" xfId="38848" xr:uid="{00000000-0005-0000-0000-0000458E0000}"/>
    <cellStyle name="Normal 4 65 2 3 2" xfId="38849" xr:uid="{00000000-0005-0000-0000-0000468E0000}"/>
    <cellStyle name="Normal 4 65 2 3 3" xfId="38850" xr:uid="{00000000-0005-0000-0000-0000478E0000}"/>
    <cellStyle name="Normal 4 65 3" xfId="38851" xr:uid="{00000000-0005-0000-0000-0000488E0000}"/>
    <cellStyle name="Normal 4 65 3 2" xfId="38852" xr:uid="{00000000-0005-0000-0000-0000498E0000}"/>
    <cellStyle name="Normal 4 65 4" xfId="38853" xr:uid="{00000000-0005-0000-0000-00004A8E0000}"/>
    <cellStyle name="Normal 4 65_Journal 1" xfId="38854" xr:uid="{00000000-0005-0000-0000-00004B8E0000}"/>
    <cellStyle name="Normal 4 66" xfId="4865" xr:uid="{00000000-0005-0000-0000-00004C8E0000}"/>
    <cellStyle name="Normal 4 66 2" xfId="4866" xr:uid="{00000000-0005-0000-0000-00004D8E0000}"/>
    <cellStyle name="Normal 4 66 2 2" xfId="4867" xr:uid="{00000000-0005-0000-0000-00004E8E0000}"/>
    <cellStyle name="Normal 4 66 2 2 2" xfId="38855" xr:uid="{00000000-0005-0000-0000-00004F8E0000}"/>
    <cellStyle name="Normal 4 66 2 2 2 2" xfId="38856" xr:uid="{00000000-0005-0000-0000-0000508E0000}"/>
    <cellStyle name="Normal 4 66 2 2 2 3" xfId="38857" xr:uid="{00000000-0005-0000-0000-0000518E0000}"/>
    <cellStyle name="Normal 4 66 2 2 2 4" xfId="38858" xr:uid="{00000000-0005-0000-0000-0000528E0000}"/>
    <cellStyle name="Normal 4 66 2 2 3" xfId="38859" xr:uid="{00000000-0005-0000-0000-0000538E0000}"/>
    <cellStyle name="Normal 4 66 2 2 4" xfId="38860" xr:uid="{00000000-0005-0000-0000-0000548E0000}"/>
    <cellStyle name="Normal 4 66 2 2 5" xfId="38861" xr:uid="{00000000-0005-0000-0000-0000558E0000}"/>
    <cellStyle name="Normal 4 66 2 3" xfId="38862" xr:uid="{00000000-0005-0000-0000-0000568E0000}"/>
    <cellStyle name="Normal 4 66 2 3 2" xfId="38863" xr:uid="{00000000-0005-0000-0000-0000578E0000}"/>
    <cellStyle name="Normal 4 66 2 3 3" xfId="38864" xr:uid="{00000000-0005-0000-0000-0000588E0000}"/>
    <cellStyle name="Normal 4 66 3" xfId="38865" xr:uid="{00000000-0005-0000-0000-0000598E0000}"/>
    <cellStyle name="Normal 4 66 3 2" xfId="38866" xr:uid="{00000000-0005-0000-0000-00005A8E0000}"/>
    <cellStyle name="Normal 4 66 4" xfId="38867" xr:uid="{00000000-0005-0000-0000-00005B8E0000}"/>
    <cellStyle name="Normal 4 66_Journal 1" xfId="38868" xr:uid="{00000000-0005-0000-0000-00005C8E0000}"/>
    <cellStyle name="Normal 4 67" xfId="4868" xr:uid="{00000000-0005-0000-0000-00005D8E0000}"/>
    <cellStyle name="Normal 4 67 2" xfId="4869" xr:uid="{00000000-0005-0000-0000-00005E8E0000}"/>
    <cellStyle name="Normal 4 67 2 2" xfId="4870" xr:uid="{00000000-0005-0000-0000-00005F8E0000}"/>
    <cellStyle name="Normal 4 67 2 2 2" xfId="38869" xr:uid="{00000000-0005-0000-0000-0000608E0000}"/>
    <cellStyle name="Normal 4 67 2 2 2 2" xfId="38870" xr:uid="{00000000-0005-0000-0000-0000618E0000}"/>
    <cellStyle name="Normal 4 67 2 2 2 3" xfId="38871" xr:uid="{00000000-0005-0000-0000-0000628E0000}"/>
    <cellStyle name="Normal 4 67 2 2 2 4" xfId="38872" xr:uid="{00000000-0005-0000-0000-0000638E0000}"/>
    <cellStyle name="Normal 4 67 2 2 3" xfId="38873" xr:uid="{00000000-0005-0000-0000-0000648E0000}"/>
    <cellStyle name="Normal 4 67 2 2 4" xfId="38874" xr:uid="{00000000-0005-0000-0000-0000658E0000}"/>
    <cellStyle name="Normal 4 67 2 2 5" xfId="38875" xr:uid="{00000000-0005-0000-0000-0000668E0000}"/>
    <cellStyle name="Normal 4 67 2 3" xfId="38876" xr:uid="{00000000-0005-0000-0000-0000678E0000}"/>
    <cellStyle name="Normal 4 67 2 3 2" xfId="38877" xr:uid="{00000000-0005-0000-0000-0000688E0000}"/>
    <cellStyle name="Normal 4 67 2 3 3" xfId="38878" xr:uid="{00000000-0005-0000-0000-0000698E0000}"/>
    <cellStyle name="Normal 4 67 3" xfId="38879" xr:uid="{00000000-0005-0000-0000-00006A8E0000}"/>
    <cellStyle name="Normal 4 67 3 2" xfId="38880" xr:uid="{00000000-0005-0000-0000-00006B8E0000}"/>
    <cellStyle name="Normal 4 67 4" xfId="38881" xr:uid="{00000000-0005-0000-0000-00006C8E0000}"/>
    <cellStyle name="Normal 4 67_Journal 1" xfId="38882" xr:uid="{00000000-0005-0000-0000-00006D8E0000}"/>
    <cellStyle name="Normal 4 68" xfId="4871" xr:uid="{00000000-0005-0000-0000-00006E8E0000}"/>
    <cellStyle name="Normal 4 68 2" xfId="4872" xr:uid="{00000000-0005-0000-0000-00006F8E0000}"/>
    <cellStyle name="Normal 4 68 2 2" xfId="4873" xr:uid="{00000000-0005-0000-0000-0000708E0000}"/>
    <cellStyle name="Normal 4 68 2 2 2" xfId="38883" xr:uid="{00000000-0005-0000-0000-0000718E0000}"/>
    <cellStyle name="Normal 4 68 2 2 2 2" xfId="38884" xr:uid="{00000000-0005-0000-0000-0000728E0000}"/>
    <cellStyle name="Normal 4 68 2 2 2 3" xfId="38885" xr:uid="{00000000-0005-0000-0000-0000738E0000}"/>
    <cellStyle name="Normal 4 68 2 2 2 4" xfId="38886" xr:uid="{00000000-0005-0000-0000-0000748E0000}"/>
    <cellStyle name="Normal 4 68 2 2 3" xfId="38887" xr:uid="{00000000-0005-0000-0000-0000758E0000}"/>
    <cellStyle name="Normal 4 68 2 2 4" xfId="38888" xr:uid="{00000000-0005-0000-0000-0000768E0000}"/>
    <cellStyle name="Normal 4 68 2 2 5" xfId="38889" xr:uid="{00000000-0005-0000-0000-0000778E0000}"/>
    <cellStyle name="Normal 4 68 2 3" xfId="38890" xr:uid="{00000000-0005-0000-0000-0000788E0000}"/>
    <cellStyle name="Normal 4 68 2 3 2" xfId="38891" xr:uid="{00000000-0005-0000-0000-0000798E0000}"/>
    <cellStyle name="Normal 4 68 2 3 3" xfId="38892" xr:uid="{00000000-0005-0000-0000-00007A8E0000}"/>
    <cellStyle name="Normal 4 68 3" xfId="38893" xr:uid="{00000000-0005-0000-0000-00007B8E0000}"/>
    <cellStyle name="Normal 4 68 3 2" xfId="38894" xr:uid="{00000000-0005-0000-0000-00007C8E0000}"/>
    <cellStyle name="Normal 4 68 4" xfId="38895" xr:uid="{00000000-0005-0000-0000-00007D8E0000}"/>
    <cellStyle name="Normal 4 68_Journal 1" xfId="38896" xr:uid="{00000000-0005-0000-0000-00007E8E0000}"/>
    <cellStyle name="Normal 4 69" xfId="4874" xr:uid="{00000000-0005-0000-0000-00007F8E0000}"/>
    <cellStyle name="Normal 4 69 2" xfId="4875" xr:uid="{00000000-0005-0000-0000-0000808E0000}"/>
    <cellStyle name="Normal 4 69 2 2" xfId="4876" xr:uid="{00000000-0005-0000-0000-0000818E0000}"/>
    <cellStyle name="Normal 4 69 2 2 2" xfId="38897" xr:uid="{00000000-0005-0000-0000-0000828E0000}"/>
    <cellStyle name="Normal 4 69 2 2 2 2" xfId="38898" xr:uid="{00000000-0005-0000-0000-0000838E0000}"/>
    <cellStyle name="Normal 4 69 2 2 2 3" xfId="38899" xr:uid="{00000000-0005-0000-0000-0000848E0000}"/>
    <cellStyle name="Normal 4 69 2 2 2 4" xfId="38900" xr:uid="{00000000-0005-0000-0000-0000858E0000}"/>
    <cellStyle name="Normal 4 69 2 2 3" xfId="38901" xr:uid="{00000000-0005-0000-0000-0000868E0000}"/>
    <cellStyle name="Normal 4 69 2 2 4" xfId="38902" xr:uid="{00000000-0005-0000-0000-0000878E0000}"/>
    <cellStyle name="Normal 4 69 2 2 5" xfId="38903" xr:uid="{00000000-0005-0000-0000-0000888E0000}"/>
    <cellStyle name="Normal 4 69 2 3" xfId="38904" xr:uid="{00000000-0005-0000-0000-0000898E0000}"/>
    <cellStyle name="Normal 4 69 2 3 2" xfId="38905" xr:uid="{00000000-0005-0000-0000-00008A8E0000}"/>
    <cellStyle name="Normal 4 69 2 3 3" xfId="38906" xr:uid="{00000000-0005-0000-0000-00008B8E0000}"/>
    <cellStyle name="Normal 4 69 3" xfId="38907" xr:uid="{00000000-0005-0000-0000-00008C8E0000}"/>
    <cellStyle name="Normal 4 69 3 2" xfId="38908" xr:uid="{00000000-0005-0000-0000-00008D8E0000}"/>
    <cellStyle name="Normal 4 69 4" xfId="38909" xr:uid="{00000000-0005-0000-0000-00008E8E0000}"/>
    <cellStyle name="Normal 4 69_Journal 1" xfId="38910" xr:uid="{00000000-0005-0000-0000-00008F8E0000}"/>
    <cellStyle name="Normal 4 7" xfId="4877" xr:uid="{00000000-0005-0000-0000-0000908E0000}"/>
    <cellStyle name="Normal 4 7 2" xfId="4878" xr:uid="{00000000-0005-0000-0000-0000918E0000}"/>
    <cellStyle name="Normal 4 7 2 2" xfId="4879" xr:uid="{00000000-0005-0000-0000-0000928E0000}"/>
    <cellStyle name="Normal 4 7 2 2 2" xfId="38911" xr:uid="{00000000-0005-0000-0000-0000938E0000}"/>
    <cellStyle name="Normal 4 7 2 2 2 2" xfId="38912" xr:uid="{00000000-0005-0000-0000-0000948E0000}"/>
    <cellStyle name="Normal 4 7 2 2 2 3" xfId="38913" xr:uid="{00000000-0005-0000-0000-0000958E0000}"/>
    <cellStyle name="Normal 4 7 2 2 2 4" xfId="38914" xr:uid="{00000000-0005-0000-0000-0000968E0000}"/>
    <cellStyle name="Normal 4 7 2 2 3" xfId="38915" xr:uid="{00000000-0005-0000-0000-0000978E0000}"/>
    <cellStyle name="Normal 4 7 2 2 4" xfId="38916" xr:uid="{00000000-0005-0000-0000-0000988E0000}"/>
    <cellStyle name="Normal 4 7 2 2 5" xfId="38917" xr:uid="{00000000-0005-0000-0000-0000998E0000}"/>
    <cellStyle name="Normal 4 7 2 3" xfId="38918" xr:uid="{00000000-0005-0000-0000-00009A8E0000}"/>
    <cellStyle name="Normal 4 7 2 4" xfId="38919" xr:uid="{00000000-0005-0000-0000-00009B8E0000}"/>
    <cellStyle name="Normal 4 7 3" xfId="4880" xr:uid="{00000000-0005-0000-0000-00009C8E0000}"/>
    <cellStyle name="Normal 4 7 3 2" xfId="38920" xr:uid="{00000000-0005-0000-0000-00009D8E0000}"/>
    <cellStyle name="Normal 4 7 4" xfId="4881" xr:uid="{00000000-0005-0000-0000-00009E8E0000}"/>
    <cellStyle name="Normal 4 7 4 2" xfId="38921" xr:uid="{00000000-0005-0000-0000-00009F8E0000}"/>
    <cellStyle name="Normal 4 7 4 3" xfId="38922" xr:uid="{00000000-0005-0000-0000-0000A08E0000}"/>
    <cellStyle name="Normal 4 7 5" xfId="4882" xr:uid="{00000000-0005-0000-0000-0000A18E0000}"/>
    <cellStyle name="Normal 4 7 5 2" xfId="38923" xr:uid="{00000000-0005-0000-0000-0000A28E0000}"/>
    <cellStyle name="Normal 4 7 6" xfId="4883" xr:uid="{00000000-0005-0000-0000-0000A38E0000}"/>
    <cellStyle name="Normal 4 7 6 2" xfId="38924" xr:uid="{00000000-0005-0000-0000-0000A48E0000}"/>
    <cellStyle name="Normal 4 7 7" xfId="4884" xr:uid="{00000000-0005-0000-0000-0000A58E0000}"/>
    <cellStyle name="Normal 4 7 7 2" xfId="38925" xr:uid="{00000000-0005-0000-0000-0000A68E0000}"/>
    <cellStyle name="Normal 4 7 8" xfId="38926" xr:uid="{00000000-0005-0000-0000-0000A78E0000}"/>
    <cellStyle name="Normal 4 7_Journal 1" xfId="38927" xr:uid="{00000000-0005-0000-0000-0000A88E0000}"/>
    <cellStyle name="Normal 4 70" xfId="4885" xr:uid="{00000000-0005-0000-0000-0000A98E0000}"/>
    <cellStyle name="Normal 4 70 2" xfId="4886" xr:uid="{00000000-0005-0000-0000-0000AA8E0000}"/>
    <cellStyle name="Normal 4 70 2 2" xfId="4887" xr:uid="{00000000-0005-0000-0000-0000AB8E0000}"/>
    <cellStyle name="Normal 4 70 2 2 2" xfId="38928" xr:uid="{00000000-0005-0000-0000-0000AC8E0000}"/>
    <cellStyle name="Normal 4 70 2 2 2 2" xfId="38929" xr:uid="{00000000-0005-0000-0000-0000AD8E0000}"/>
    <cellStyle name="Normal 4 70 2 2 2 3" xfId="38930" xr:uid="{00000000-0005-0000-0000-0000AE8E0000}"/>
    <cellStyle name="Normal 4 70 2 2 2 4" xfId="38931" xr:uid="{00000000-0005-0000-0000-0000AF8E0000}"/>
    <cellStyle name="Normal 4 70 2 2 3" xfId="38932" xr:uid="{00000000-0005-0000-0000-0000B08E0000}"/>
    <cellStyle name="Normal 4 70 2 2 4" xfId="38933" xr:uid="{00000000-0005-0000-0000-0000B18E0000}"/>
    <cellStyle name="Normal 4 70 2 2 5" xfId="38934" xr:uid="{00000000-0005-0000-0000-0000B28E0000}"/>
    <cellStyle name="Normal 4 70 2 3" xfId="38935" xr:uid="{00000000-0005-0000-0000-0000B38E0000}"/>
    <cellStyle name="Normal 4 70 2 3 2" xfId="38936" xr:uid="{00000000-0005-0000-0000-0000B48E0000}"/>
    <cellStyle name="Normal 4 70 2 3 3" xfId="38937" xr:uid="{00000000-0005-0000-0000-0000B58E0000}"/>
    <cellStyle name="Normal 4 70 3" xfId="38938" xr:uid="{00000000-0005-0000-0000-0000B68E0000}"/>
    <cellStyle name="Normal 4 70 3 2" xfId="38939" xr:uid="{00000000-0005-0000-0000-0000B78E0000}"/>
    <cellStyle name="Normal 4 70 4" xfId="38940" xr:uid="{00000000-0005-0000-0000-0000B88E0000}"/>
    <cellStyle name="Normal 4 70_Journal 1" xfId="38941" xr:uid="{00000000-0005-0000-0000-0000B98E0000}"/>
    <cellStyle name="Normal 4 71" xfId="4888" xr:uid="{00000000-0005-0000-0000-0000BA8E0000}"/>
    <cellStyle name="Normal 4 71 2" xfId="4889" xr:uid="{00000000-0005-0000-0000-0000BB8E0000}"/>
    <cellStyle name="Normal 4 71 2 2" xfId="4890" xr:uid="{00000000-0005-0000-0000-0000BC8E0000}"/>
    <cellStyle name="Normal 4 71 2 2 2" xfId="38942" xr:uid="{00000000-0005-0000-0000-0000BD8E0000}"/>
    <cellStyle name="Normal 4 71 2 2 2 2" xfId="38943" xr:uid="{00000000-0005-0000-0000-0000BE8E0000}"/>
    <cellStyle name="Normal 4 71 2 2 2 3" xfId="38944" xr:uid="{00000000-0005-0000-0000-0000BF8E0000}"/>
    <cellStyle name="Normal 4 71 2 2 2 4" xfId="38945" xr:uid="{00000000-0005-0000-0000-0000C08E0000}"/>
    <cellStyle name="Normal 4 71 2 2 3" xfId="38946" xr:uid="{00000000-0005-0000-0000-0000C18E0000}"/>
    <cellStyle name="Normal 4 71 2 2 4" xfId="38947" xr:uid="{00000000-0005-0000-0000-0000C28E0000}"/>
    <cellStyle name="Normal 4 71 2 2 5" xfId="38948" xr:uid="{00000000-0005-0000-0000-0000C38E0000}"/>
    <cellStyle name="Normal 4 71 2 3" xfId="38949" xr:uid="{00000000-0005-0000-0000-0000C48E0000}"/>
    <cellStyle name="Normal 4 71 2 3 2" xfId="38950" xr:uid="{00000000-0005-0000-0000-0000C58E0000}"/>
    <cellStyle name="Normal 4 71 2 3 3" xfId="38951" xr:uid="{00000000-0005-0000-0000-0000C68E0000}"/>
    <cellStyle name="Normal 4 71 3" xfId="38952" xr:uid="{00000000-0005-0000-0000-0000C78E0000}"/>
    <cellStyle name="Normal 4 71 3 2" xfId="38953" xr:uid="{00000000-0005-0000-0000-0000C88E0000}"/>
    <cellStyle name="Normal 4 71 4" xfId="38954" xr:uid="{00000000-0005-0000-0000-0000C98E0000}"/>
    <cellStyle name="Normal 4 71_Journal 1" xfId="38955" xr:uid="{00000000-0005-0000-0000-0000CA8E0000}"/>
    <cellStyle name="Normal 4 72" xfId="4891" xr:uid="{00000000-0005-0000-0000-0000CB8E0000}"/>
    <cellStyle name="Normal 4 72 2" xfId="4892" xr:uid="{00000000-0005-0000-0000-0000CC8E0000}"/>
    <cellStyle name="Normal 4 72 2 2" xfId="4893" xr:uid="{00000000-0005-0000-0000-0000CD8E0000}"/>
    <cellStyle name="Normal 4 72 2 2 2" xfId="38956" xr:uid="{00000000-0005-0000-0000-0000CE8E0000}"/>
    <cellStyle name="Normal 4 72 2 2 2 2" xfId="38957" xr:uid="{00000000-0005-0000-0000-0000CF8E0000}"/>
    <cellStyle name="Normal 4 72 2 2 2 3" xfId="38958" xr:uid="{00000000-0005-0000-0000-0000D08E0000}"/>
    <cellStyle name="Normal 4 72 2 2 2 4" xfId="38959" xr:uid="{00000000-0005-0000-0000-0000D18E0000}"/>
    <cellStyle name="Normal 4 72 2 2 3" xfId="38960" xr:uid="{00000000-0005-0000-0000-0000D28E0000}"/>
    <cellStyle name="Normal 4 72 2 2 4" xfId="38961" xr:uid="{00000000-0005-0000-0000-0000D38E0000}"/>
    <cellStyle name="Normal 4 72 2 2 5" xfId="38962" xr:uid="{00000000-0005-0000-0000-0000D48E0000}"/>
    <cellStyle name="Normal 4 72 2 3" xfId="38963" xr:uid="{00000000-0005-0000-0000-0000D58E0000}"/>
    <cellStyle name="Normal 4 72 2 3 2" xfId="38964" xr:uid="{00000000-0005-0000-0000-0000D68E0000}"/>
    <cellStyle name="Normal 4 72 2 3 3" xfId="38965" xr:uid="{00000000-0005-0000-0000-0000D78E0000}"/>
    <cellStyle name="Normal 4 72 3" xfId="38966" xr:uid="{00000000-0005-0000-0000-0000D88E0000}"/>
    <cellStyle name="Normal 4 72 3 2" xfId="38967" xr:uid="{00000000-0005-0000-0000-0000D98E0000}"/>
    <cellStyle name="Normal 4 72 4" xfId="38968" xr:uid="{00000000-0005-0000-0000-0000DA8E0000}"/>
    <cellStyle name="Normal 4 72_Journal 1" xfId="38969" xr:uid="{00000000-0005-0000-0000-0000DB8E0000}"/>
    <cellStyle name="Normal 4 73" xfId="4894" xr:uid="{00000000-0005-0000-0000-0000DC8E0000}"/>
    <cellStyle name="Normal 4 73 2" xfId="4895" xr:uid="{00000000-0005-0000-0000-0000DD8E0000}"/>
    <cellStyle name="Normal 4 73 2 2" xfId="4896" xr:uid="{00000000-0005-0000-0000-0000DE8E0000}"/>
    <cellStyle name="Normal 4 73 2 2 2" xfId="38970" xr:uid="{00000000-0005-0000-0000-0000DF8E0000}"/>
    <cellStyle name="Normal 4 73 2 2 2 2" xfId="38971" xr:uid="{00000000-0005-0000-0000-0000E08E0000}"/>
    <cellStyle name="Normal 4 73 2 2 2 3" xfId="38972" xr:uid="{00000000-0005-0000-0000-0000E18E0000}"/>
    <cellStyle name="Normal 4 73 2 2 2 4" xfId="38973" xr:uid="{00000000-0005-0000-0000-0000E28E0000}"/>
    <cellStyle name="Normal 4 73 2 2 3" xfId="38974" xr:uid="{00000000-0005-0000-0000-0000E38E0000}"/>
    <cellStyle name="Normal 4 73 2 2 4" xfId="38975" xr:uid="{00000000-0005-0000-0000-0000E48E0000}"/>
    <cellStyle name="Normal 4 73 2 2 5" xfId="38976" xr:uid="{00000000-0005-0000-0000-0000E58E0000}"/>
    <cellStyle name="Normal 4 73 2 3" xfId="38977" xr:uid="{00000000-0005-0000-0000-0000E68E0000}"/>
    <cellStyle name="Normal 4 73 2 3 2" xfId="38978" xr:uid="{00000000-0005-0000-0000-0000E78E0000}"/>
    <cellStyle name="Normal 4 73 2 3 3" xfId="38979" xr:uid="{00000000-0005-0000-0000-0000E88E0000}"/>
    <cellStyle name="Normal 4 73 3" xfId="38980" xr:uid="{00000000-0005-0000-0000-0000E98E0000}"/>
    <cellStyle name="Normal 4 73 3 2" xfId="38981" xr:uid="{00000000-0005-0000-0000-0000EA8E0000}"/>
    <cellStyle name="Normal 4 73 4" xfId="38982" xr:uid="{00000000-0005-0000-0000-0000EB8E0000}"/>
    <cellStyle name="Normal 4 73_Journal 1" xfId="38983" xr:uid="{00000000-0005-0000-0000-0000EC8E0000}"/>
    <cellStyle name="Normal 4 74" xfId="4897" xr:uid="{00000000-0005-0000-0000-0000ED8E0000}"/>
    <cellStyle name="Normal 4 74 2" xfId="4898" xr:uid="{00000000-0005-0000-0000-0000EE8E0000}"/>
    <cellStyle name="Normal 4 74 2 2" xfId="4899" xr:uid="{00000000-0005-0000-0000-0000EF8E0000}"/>
    <cellStyle name="Normal 4 74 2 2 2" xfId="38984" xr:uid="{00000000-0005-0000-0000-0000F08E0000}"/>
    <cellStyle name="Normal 4 74 2 2 2 2" xfId="38985" xr:uid="{00000000-0005-0000-0000-0000F18E0000}"/>
    <cellStyle name="Normal 4 74 2 2 2 3" xfId="38986" xr:uid="{00000000-0005-0000-0000-0000F28E0000}"/>
    <cellStyle name="Normal 4 74 2 2 2 4" xfId="38987" xr:uid="{00000000-0005-0000-0000-0000F38E0000}"/>
    <cellStyle name="Normal 4 74 2 2 3" xfId="38988" xr:uid="{00000000-0005-0000-0000-0000F48E0000}"/>
    <cellStyle name="Normal 4 74 2 2 4" xfId="38989" xr:uid="{00000000-0005-0000-0000-0000F58E0000}"/>
    <cellStyle name="Normal 4 74 2 2 5" xfId="38990" xr:uid="{00000000-0005-0000-0000-0000F68E0000}"/>
    <cellStyle name="Normal 4 74 2 3" xfId="38991" xr:uid="{00000000-0005-0000-0000-0000F78E0000}"/>
    <cellStyle name="Normal 4 74 2 3 2" xfId="38992" xr:uid="{00000000-0005-0000-0000-0000F88E0000}"/>
    <cellStyle name="Normal 4 74 2 3 3" xfId="38993" xr:uid="{00000000-0005-0000-0000-0000F98E0000}"/>
    <cellStyle name="Normal 4 74 3" xfId="38994" xr:uid="{00000000-0005-0000-0000-0000FA8E0000}"/>
    <cellStyle name="Normal 4 74 3 2" xfId="38995" xr:uid="{00000000-0005-0000-0000-0000FB8E0000}"/>
    <cellStyle name="Normal 4 74 4" xfId="38996" xr:uid="{00000000-0005-0000-0000-0000FC8E0000}"/>
    <cellStyle name="Normal 4 74_Journal 1" xfId="38997" xr:uid="{00000000-0005-0000-0000-0000FD8E0000}"/>
    <cellStyle name="Normal 4 75" xfId="4900" xr:uid="{00000000-0005-0000-0000-0000FE8E0000}"/>
    <cellStyle name="Normal 4 75 2" xfId="4901" xr:uid="{00000000-0005-0000-0000-0000FF8E0000}"/>
    <cellStyle name="Normal 4 75 2 2" xfId="4902" xr:uid="{00000000-0005-0000-0000-0000008F0000}"/>
    <cellStyle name="Normal 4 75 2 2 2" xfId="38998" xr:uid="{00000000-0005-0000-0000-0000018F0000}"/>
    <cellStyle name="Normal 4 75 2 2 2 2" xfId="38999" xr:uid="{00000000-0005-0000-0000-0000028F0000}"/>
    <cellStyle name="Normal 4 75 2 2 2 3" xfId="39000" xr:uid="{00000000-0005-0000-0000-0000038F0000}"/>
    <cellStyle name="Normal 4 75 2 2 2 4" xfId="39001" xr:uid="{00000000-0005-0000-0000-0000048F0000}"/>
    <cellStyle name="Normal 4 75 2 2 3" xfId="39002" xr:uid="{00000000-0005-0000-0000-0000058F0000}"/>
    <cellStyle name="Normal 4 75 2 2 4" xfId="39003" xr:uid="{00000000-0005-0000-0000-0000068F0000}"/>
    <cellStyle name="Normal 4 75 2 2 5" xfId="39004" xr:uid="{00000000-0005-0000-0000-0000078F0000}"/>
    <cellStyle name="Normal 4 75 2 3" xfId="39005" xr:uid="{00000000-0005-0000-0000-0000088F0000}"/>
    <cellStyle name="Normal 4 75 2 3 2" xfId="39006" xr:uid="{00000000-0005-0000-0000-0000098F0000}"/>
    <cellStyle name="Normal 4 75 2 3 3" xfId="39007" xr:uid="{00000000-0005-0000-0000-00000A8F0000}"/>
    <cellStyle name="Normal 4 75 3" xfId="39008" xr:uid="{00000000-0005-0000-0000-00000B8F0000}"/>
    <cellStyle name="Normal 4 75 3 2" xfId="39009" xr:uid="{00000000-0005-0000-0000-00000C8F0000}"/>
    <cellStyle name="Normal 4 75 4" xfId="39010" xr:uid="{00000000-0005-0000-0000-00000D8F0000}"/>
    <cellStyle name="Normal 4 75_Journal 1" xfId="39011" xr:uid="{00000000-0005-0000-0000-00000E8F0000}"/>
    <cellStyle name="Normal 4 76" xfId="4903" xr:uid="{00000000-0005-0000-0000-00000F8F0000}"/>
    <cellStyle name="Normal 4 76 2" xfId="4904" xr:uid="{00000000-0005-0000-0000-0000108F0000}"/>
    <cellStyle name="Normal 4 76 2 2" xfId="4905" xr:uid="{00000000-0005-0000-0000-0000118F0000}"/>
    <cellStyle name="Normal 4 76 2 2 2" xfId="39012" xr:uid="{00000000-0005-0000-0000-0000128F0000}"/>
    <cellStyle name="Normal 4 76 2 2 2 2" xfId="39013" xr:uid="{00000000-0005-0000-0000-0000138F0000}"/>
    <cellStyle name="Normal 4 76 2 2 2 3" xfId="39014" xr:uid="{00000000-0005-0000-0000-0000148F0000}"/>
    <cellStyle name="Normal 4 76 2 2 2 4" xfId="39015" xr:uid="{00000000-0005-0000-0000-0000158F0000}"/>
    <cellStyle name="Normal 4 76 2 2 3" xfId="39016" xr:uid="{00000000-0005-0000-0000-0000168F0000}"/>
    <cellStyle name="Normal 4 76 2 2 4" xfId="39017" xr:uid="{00000000-0005-0000-0000-0000178F0000}"/>
    <cellStyle name="Normal 4 76 2 2 5" xfId="39018" xr:uid="{00000000-0005-0000-0000-0000188F0000}"/>
    <cellStyle name="Normal 4 76 2 3" xfId="39019" xr:uid="{00000000-0005-0000-0000-0000198F0000}"/>
    <cellStyle name="Normal 4 76 2 3 2" xfId="39020" xr:uid="{00000000-0005-0000-0000-00001A8F0000}"/>
    <cellStyle name="Normal 4 76 2 3 3" xfId="39021" xr:uid="{00000000-0005-0000-0000-00001B8F0000}"/>
    <cellStyle name="Normal 4 76 3" xfId="39022" xr:uid="{00000000-0005-0000-0000-00001C8F0000}"/>
    <cellStyle name="Normal 4 76 3 2" xfId="39023" xr:uid="{00000000-0005-0000-0000-00001D8F0000}"/>
    <cellStyle name="Normal 4 76 4" xfId="39024" xr:uid="{00000000-0005-0000-0000-00001E8F0000}"/>
    <cellStyle name="Normal 4 76_Journal 1" xfId="39025" xr:uid="{00000000-0005-0000-0000-00001F8F0000}"/>
    <cellStyle name="Normal 4 77" xfId="4906" xr:uid="{00000000-0005-0000-0000-0000208F0000}"/>
    <cellStyle name="Normal 4 77 2" xfId="4907" xr:uid="{00000000-0005-0000-0000-0000218F0000}"/>
    <cellStyle name="Normal 4 77 2 2" xfId="4908" xr:uid="{00000000-0005-0000-0000-0000228F0000}"/>
    <cellStyle name="Normal 4 77 2 2 2" xfId="39026" xr:uid="{00000000-0005-0000-0000-0000238F0000}"/>
    <cellStyle name="Normal 4 77 2 2 2 2" xfId="39027" xr:uid="{00000000-0005-0000-0000-0000248F0000}"/>
    <cellStyle name="Normal 4 77 2 2 2 3" xfId="39028" xr:uid="{00000000-0005-0000-0000-0000258F0000}"/>
    <cellStyle name="Normal 4 77 2 2 2 4" xfId="39029" xr:uid="{00000000-0005-0000-0000-0000268F0000}"/>
    <cellStyle name="Normal 4 77 2 2 3" xfId="39030" xr:uid="{00000000-0005-0000-0000-0000278F0000}"/>
    <cellStyle name="Normal 4 77 2 2 4" xfId="39031" xr:uid="{00000000-0005-0000-0000-0000288F0000}"/>
    <cellStyle name="Normal 4 77 2 2 5" xfId="39032" xr:uid="{00000000-0005-0000-0000-0000298F0000}"/>
    <cellStyle name="Normal 4 77 2 3" xfId="39033" xr:uid="{00000000-0005-0000-0000-00002A8F0000}"/>
    <cellStyle name="Normal 4 77 2 3 2" xfId="39034" xr:uid="{00000000-0005-0000-0000-00002B8F0000}"/>
    <cellStyle name="Normal 4 77 2 3 3" xfId="39035" xr:uid="{00000000-0005-0000-0000-00002C8F0000}"/>
    <cellStyle name="Normal 4 77 3" xfId="39036" xr:uid="{00000000-0005-0000-0000-00002D8F0000}"/>
    <cellStyle name="Normal 4 77 3 2" xfId="39037" xr:uid="{00000000-0005-0000-0000-00002E8F0000}"/>
    <cellStyle name="Normal 4 77 4" xfId="39038" xr:uid="{00000000-0005-0000-0000-00002F8F0000}"/>
    <cellStyle name="Normal 4 77_Journal 1" xfId="39039" xr:uid="{00000000-0005-0000-0000-0000308F0000}"/>
    <cellStyle name="Normal 4 78" xfId="4909" xr:uid="{00000000-0005-0000-0000-0000318F0000}"/>
    <cellStyle name="Normal 4 78 2" xfId="4910" xr:uid="{00000000-0005-0000-0000-0000328F0000}"/>
    <cellStyle name="Normal 4 78 2 2" xfId="4911" xr:uid="{00000000-0005-0000-0000-0000338F0000}"/>
    <cellStyle name="Normal 4 78 2 2 2" xfId="39040" xr:uid="{00000000-0005-0000-0000-0000348F0000}"/>
    <cellStyle name="Normal 4 78 2 2 2 2" xfId="39041" xr:uid="{00000000-0005-0000-0000-0000358F0000}"/>
    <cellStyle name="Normal 4 78 2 2 2 3" xfId="39042" xr:uid="{00000000-0005-0000-0000-0000368F0000}"/>
    <cellStyle name="Normal 4 78 2 2 2 4" xfId="39043" xr:uid="{00000000-0005-0000-0000-0000378F0000}"/>
    <cellStyle name="Normal 4 78 2 2 3" xfId="39044" xr:uid="{00000000-0005-0000-0000-0000388F0000}"/>
    <cellStyle name="Normal 4 78 2 2 4" xfId="39045" xr:uid="{00000000-0005-0000-0000-0000398F0000}"/>
    <cellStyle name="Normal 4 78 2 2 5" xfId="39046" xr:uid="{00000000-0005-0000-0000-00003A8F0000}"/>
    <cellStyle name="Normal 4 78 2 3" xfId="39047" xr:uid="{00000000-0005-0000-0000-00003B8F0000}"/>
    <cellStyle name="Normal 4 78 2 3 2" xfId="39048" xr:uid="{00000000-0005-0000-0000-00003C8F0000}"/>
    <cellStyle name="Normal 4 78 2 3 3" xfId="39049" xr:uid="{00000000-0005-0000-0000-00003D8F0000}"/>
    <cellStyle name="Normal 4 78 3" xfId="39050" xr:uid="{00000000-0005-0000-0000-00003E8F0000}"/>
    <cellStyle name="Normal 4 78 3 2" xfId="39051" xr:uid="{00000000-0005-0000-0000-00003F8F0000}"/>
    <cellStyle name="Normal 4 78 4" xfId="39052" xr:uid="{00000000-0005-0000-0000-0000408F0000}"/>
    <cellStyle name="Normal 4 78_Journal 1" xfId="39053" xr:uid="{00000000-0005-0000-0000-0000418F0000}"/>
    <cellStyle name="Normal 4 79" xfId="4912" xr:uid="{00000000-0005-0000-0000-0000428F0000}"/>
    <cellStyle name="Normal 4 79 2" xfId="4913" xr:uid="{00000000-0005-0000-0000-0000438F0000}"/>
    <cellStyle name="Normal 4 79 2 2" xfId="4914" xr:uid="{00000000-0005-0000-0000-0000448F0000}"/>
    <cellStyle name="Normal 4 79 2 2 2" xfId="39054" xr:uid="{00000000-0005-0000-0000-0000458F0000}"/>
    <cellStyle name="Normal 4 79 2 2 2 2" xfId="39055" xr:uid="{00000000-0005-0000-0000-0000468F0000}"/>
    <cellStyle name="Normal 4 79 2 2 2 3" xfId="39056" xr:uid="{00000000-0005-0000-0000-0000478F0000}"/>
    <cellStyle name="Normal 4 79 2 2 2 4" xfId="39057" xr:uid="{00000000-0005-0000-0000-0000488F0000}"/>
    <cellStyle name="Normal 4 79 2 2 3" xfId="39058" xr:uid="{00000000-0005-0000-0000-0000498F0000}"/>
    <cellStyle name="Normal 4 79 2 2 4" xfId="39059" xr:uid="{00000000-0005-0000-0000-00004A8F0000}"/>
    <cellStyle name="Normal 4 79 2 2 5" xfId="39060" xr:uid="{00000000-0005-0000-0000-00004B8F0000}"/>
    <cellStyle name="Normal 4 79 2 3" xfId="39061" xr:uid="{00000000-0005-0000-0000-00004C8F0000}"/>
    <cellStyle name="Normal 4 79 2 3 2" xfId="39062" xr:uid="{00000000-0005-0000-0000-00004D8F0000}"/>
    <cellStyle name="Normal 4 79 2 3 3" xfId="39063" xr:uid="{00000000-0005-0000-0000-00004E8F0000}"/>
    <cellStyle name="Normal 4 79 3" xfId="39064" xr:uid="{00000000-0005-0000-0000-00004F8F0000}"/>
    <cellStyle name="Normal 4 79 3 2" xfId="39065" xr:uid="{00000000-0005-0000-0000-0000508F0000}"/>
    <cellStyle name="Normal 4 79 4" xfId="39066" xr:uid="{00000000-0005-0000-0000-0000518F0000}"/>
    <cellStyle name="Normal 4 79_Journal 1" xfId="39067" xr:uid="{00000000-0005-0000-0000-0000528F0000}"/>
    <cellStyle name="Normal 4 8" xfId="4915" xr:uid="{00000000-0005-0000-0000-0000538F0000}"/>
    <cellStyle name="Normal 4 8 2" xfId="4916" xr:uid="{00000000-0005-0000-0000-0000548F0000}"/>
    <cellStyle name="Normal 4 8 2 2" xfId="4917" xr:uid="{00000000-0005-0000-0000-0000558F0000}"/>
    <cellStyle name="Normal 4 8 2 2 2" xfId="39068" xr:uid="{00000000-0005-0000-0000-0000568F0000}"/>
    <cellStyle name="Normal 4 8 2 2 2 2" xfId="39069" xr:uid="{00000000-0005-0000-0000-0000578F0000}"/>
    <cellStyle name="Normal 4 8 2 2 2 3" xfId="39070" xr:uid="{00000000-0005-0000-0000-0000588F0000}"/>
    <cellStyle name="Normal 4 8 2 2 2 4" xfId="39071" xr:uid="{00000000-0005-0000-0000-0000598F0000}"/>
    <cellStyle name="Normal 4 8 2 2 3" xfId="39072" xr:uid="{00000000-0005-0000-0000-00005A8F0000}"/>
    <cellStyle name="Normal 4 8 2 2 4" xfId="39073" xr:uid="{00000000-0005-0000-0000-00005B8F0000}"/>
    <cellStyle name="Normal 4 8 2 2 5" xfId="39074" xr:uid="{00000000-0005-0000-0000-00005C8F0000}"/>
    <cellStyle name="Normal 4 8 2 3" xfId="39075" xr:uid="{00000000-0005-0000-0000-00005D8F0000}"/>
    <cellStyle name="Normal 4 8 2 4" xfId="39076" xr:uid="{00000000-0005-0000-0000-00005E8F0000}"/>
    <cellStyle name="Normal 4 8 3" xfId="4918" xr:uid="{00000000-0005-0000-0000-00005F8F0000}"/>
    <cellStyle name="Normal 4 8 3 2" xfId="39077" xr:uid="{00000000-0005-0000-0000-0000608F0000}"/>
    <cellStyle name="Normal 4 8 4" xfId="4919" xr:uid="{00000000-0005-0000-0000-0000618F0000}"/>
    <cellStyle name="Normal 4 8 4 2" xfId="39078" xr:uid="{00000000-0005-0000-0000-0000628F0000}"/>
    <cellStyle name="Normal 4 8 4 3" xfId="39079" xr:uid="{00000000-0005-0000-0000-0000638F0000}"/>
    <cellStyle name="Normal 4 8 5" xfId="4920" xr:uid="{00000000-0005-0000-0000-0000648F0000}"/>
    <cellStyle name="Normal 4 8 5 2" xfId="39080" xr:uid="{00000000-0005-0000-0000-0000658F0000}"/>
    <cellStyle name="Normal 4 8 6" xfId="4921" xr:uid="{00000000-0005-0000-0000-0000668F0000}"/>
    <cellStyle name="Normal 4 8 6 2" xfId="39081" xr:uid="{00000000-0005-0000-0000-0000678F0000}"/>
    <cellStyle name="Normal 4 8 7" xfId="4922" xr:uid="{00000000-0005-0000-0000-0000688F0000}"/>
    <cellStyle name="Normal 4 8 7 2" xfId="39082" xr:uid="{00000000-0005-0000-0000-0000698F0000}"/>
    <cellStyle name="Normal 4 8 8" xfId="39083" xr:uid="{00000000-0005-0000-0000-00006A8F0000}"/>
    <cellStyle name="Normal 4 8_Journal 1" xfId="39084" xr:uid="{00000000-0005-0000-0000-00006B8F0000}"/>
    <cellStyle name="Normal 4 80" xfId="4923" xr:uid="{00000000-0005-0000-0000-00006C8F0000}"/>
    <cellStyle name="Normal 4 80 2" xfId="4924" xr:uid="{00000000-0005-0000-0000-00006D8F0000}"/>
    <cellStyle name="Normal 4 80 2 2" xfId="4925" xr:uid="{00000000-0005-0000-0000-00006E8F0000}"/>
    <cellStyle name="Normal 4 80 2 2 2" xfId="39085" xr:uid="{00000000-0005-0000-0000-00006F8F0000}"/>
    <cellStyle name="Normal 4 80 2 2 2 2" xfId="39086" xr:uid="{00000000-0005-0000-0000-0000708F0000}"/>
    <cellStyle name="Normal 4 80 2 2 2 3" xfId="39087" xr:uid="{00000000-0005-0000-0000-0000718F0000}"/>
    <cellStyle name="Normal 4 80 2 2 2 4" xfId="39088" xr:uid="{00000000-0005-0000-0000-0000728F0000}"/>
    <cellStyle name="Normal 4 80 2 2 3" xfId="39089" xr:uid="{00000000-0005-0000-0000-0000738F0000}"/>
    <cellStyle name="Normal 4 80 2 2 4" xfId="39090" xr:uid="{00000000-0005-0000-0000-0000748F0000}"/>
    <cellStyle name="Normal 4 80 2 2 5" xfId="39091" xr:uid="{00000000-0005-0000-0000-0000758F0000}"/>
    <cellStyle name="Normal 4 80 2 3" xfId="39092" xr:uid="{00000000-0005-0000-0000-0000768F0000}"/>
    <cellStyle name="Normal 4 80 2 3 2" xfId="39093" xr:uid="{00000000-0005-0000-0000-0000778F0000}"/>
    <cellStyle name="Normal 4 80 2 3 3" xfId="39094" xr:uid="{00000000-0005-0000-0000-0000788F0000}"/>
    <cellStyle name="Normal 4 80 3" xfId="39095" xr:uid="{00000000-0005-0000-0000-0000798F0000}"/>
    <cellStyle name="Normal 4 80 3 2" xfId="39096" xr:uid="{00000000-0005-0000-0000-00007A8F0000}"/>
    <cellStyle name="Normal 4 80 4" xfId="39097" xr:uid="{00000000-0005-0000-0000-00007B8F0000}"/>
    <cellStyle name="Normal 4 80_Journal 1" xfId="39098" xr:uid="{00000000-0005-0000-0000-00007C8F0000}"/>
    <cellStyle name="Normal 4 81" xfId="4926" xr:uid="{00000000-0005-0000-0000-00007D8F0000}"/>
    <cellStyle name="Normal 4 81 2" xfId="4927" xr:uid="{00000000-0005-0000-0000-00007E8F0000}"/>
    <cellStyle name="Normal 4 81 2 2" xfId="4928" xr:uid="{00000000-0005-0000-0000-00007F8F0000}"/>
    <cellStyle name="Normal 4 81 2 2 2" xfId="39099" xr:uid="{00000000-0005-0000-0000-0000808F0000}"/>
    <cellStyle name="Normal 4 81 2 2 2 2" xfId="39100" xr:uid="{00000000-0005-0000-0000-0000818F0000}"/>
    <cellStyle name="Normal 4 81 2 2 2 3" xfId="39101" xr:uid="{00000000-0005-0000-0000-0000828F0000}"/>
    <cellStyle name="Normal 4 81 2 2 2 4" xfId="39102" xr:uid="{00000000-0005-0000-0000-0000838F0000}"/>
    <cellStyle name="Normal 4 81 2 2 3" xfId="39103" xr:uid="{00000000-0005-0000-0000-0000848F0000}"/>
    <cellStyle name="Normal 4 81 2 2 4" xfId="39104" xr:uid="{00000000-0005-0000-0000-0000858F0000}"/>
    <cellStyle name="Normal 4 81 2 2 5" xfId="39105" xr:uid="{00000000-0005-0000-0000-0000868F0000}"/>
    <cellStyle name="Normal 4 81 2 3" xfId="39106" xr:uid="{00000000-0005-0000-0000-0000878F0000}"/>
    <cellStyle name="Normal 4 81 2 3 2" xfId="39107" xr:uid="{00000000-0005-0000-0000-0000888F0000}"/>
    <cellStyle name="Normal 4 81 2 3 3" xfId="39108" xr:uid="{00000000-0005-0000-0000-0000898F0000}"/>
    <cellStyle name="Normal 4 81 3" xfId="39109" xr:uid="{00000000-0005-0000-0000-00008A8F0000}"/>
    <cellStyle name="Normal 4 81 3 2" xfId="39110" xr:uid="{00000000-0005-0000-0000-00008B8F0000}"/>
    <cellStyle name="Normal 4 81 4" xfId="39111" xr:uid="{00000000-0005-0000-0000-00008C8F0000}"/>
    <cellStyle name="Normal 4 81_Journal 1" xfId="39112" xr:uid="{00000000-0005-0000-0000-00008D8F0000}"/>
    <cellStyle name="Normal 4 82" xfId="4929" xr:uid="{00000000-0005-0000-0000-00008E8F0000}"/>
    <cellStyle name="Normal 4 82 2" xfId="4930" xr:uid="{00000000-0005-0000-0000-00008F8F0000}"/>
    <cellStyle name="Normal 4 82 2 2" xfId="4931" xr:uid="{00000000-0005-0000-0000-0000908F0000}"/>
    <cellStyle name="Normal 4 82 2 2 2" xfId="39113" xr:uid="{00000000-0005-0000-0000-0000918F0000}"/>
    <cellStyle name="Normal 4 82 2 2 2 2" xfId="39114" xr:uid="{00000000-0005-0000-0000-0000928F0000}"/>
    <cellStyle name="Normal 4 82 2 2 2 3" xfId="39115" xr:uid="{00000000-0005-0000-0000-0000938F0000}"/>
    <cellStyle name="Normal 4 82 2 2 2 4" xfId="39116" xr:uid="{00000000-0005-0000-0000-0000948F0000}"/>
    <cellStyle name="Normal 4 82 2 2 3" xfId="39117" xr:uid="{00000000-0005-0000-0000-0000958F0000}"/>
    <cellStyle name="Normal 4 82 2 2 4" xfId="39118" xr:uid="{00000000-0005-0000-0000-0000968F0000}"/>
    <cellStyle name="Normal 4 82 2 2 5" xfId="39119" xr:uid="{00000000-0005-0000-0000-0000978F0000}"/>
    <cellStyle name="Normal 4 82 2 3" xfId="39120" xr:uid="{00000000-0005-0000-0000-0000988F0000}"/>
    <cellStyle name="Normal 4 82 2 3 2" xfId="39121" xr:uid="{00000000-0005-0000-0000-0000998F0000}"/>
    <cellStyle name="Normal 4 82 2 3 3" xfId="39122" xr:uid="{00000000-0005-0000-0000-00009A8F0000}"/>
    <cellStyle name="Normal 4 82 3" xfId="39123" xr:uid="{00000000-0005-0000-0000-00009B8F0000}"/>
    <cellStyle name="Normal 4 82 3 2" xfId="39124" xr:uid="{00000000-0005-0000-0000-00009C8F0000}"/>
    <cellStyle name="Normal 4 82 4" xfId="39125" xr:uid="{00000000-0005-0000-0000-00009D8F0000}"/>
    <cellStyle name="Normal 4 82_Journal 1" xfId="39126" xr:uid="{00000000-0005-0000-0000-00009E8F0000}"/>
    <cellStyle name="Normal 4 83" xfId="4932" xr:uid="{00000000-0005-0000-0000-00009F8F0000}"/>
    <cellStyle name="Normal 4 83 2" xfId="4933" xr:uid="{00000000-0005-0000-0000-0000A08F0000}"/>
    <cellStyle name="Normal 4 83 2 2" xfId="4934" xr:uid="{00000000-0005-0000-0000-0000A18F0000}"/>
    <cellStyle name="Normal 4 83 2 2 2" xfId="39127" xr:uid="{00000000-0005-0000-0000-0000A28F0000}"/>
    <cellStyle name="Normal 4 83 2 2 2 2" xfId="39128" xr:uid="{00000000-0005-0000-0000-0000A38F0000}"/>
    <cellStyle name="Normal 4 83 2 2 2 3" xfId="39129" xr:uid="{00000000-0005-0000-0000-0000A48F0000}"/>
    <cellStyle name="Normal 4 83 2 2 2 4" xfId="39130" xr:uid="{00000000-0005-0000-0000-0000A58F0000}"/>
    <cellStyle name="Normal 4 83 2 2 3" xfId="39131" xr:uid="{00000000-0005-0000-0000-0000A68F0000}"/>
    <cellStyle name="Normal 4 83 2 2 4" xfId="39132" xr:uid="{00000000-0005-0000-0000-0000A78F0000}"/>
    <cellStyle name="Normal 4 83 2 2 5" xfId="39133" xr:uid="{00000000-0005-0000-0000-0000A88F0000}"/>
    <cellStyle name="Normal 4 83 2 3" xfId="39134" xr:uid="{00000000-0005-0000-0000-0000A98F0000}"/>
    <cellStyle name="Normal 4 83 2 3 2" xfId="39135" xr:uid="{00000000-0005-0000-0000-0000AA8F0000}"/>
    <cellStyle name="Normal 4 83 2 3 3" xfId="39136" xr:uid="{00000000-0005-0000-0000-0000AB8F0000}"/>
    <cellStyle name="Normal 4 83 3" xfId="39137" xr:uid="{00000000-0005-0000-0000-0000AC8F0000}"/>
    <cellStyle name="Normal 4 83 3 2" xfId="39138" xr:uid="{00000000-0005-0000-0000-0000AD8F0000}"/>
    <cellStyle name="Normal 4 83 4" xfId="39139" xr:uid="{00000000-0005-0000-0000-0000AE8F0000}"/>
    <cellStyle name="Normal 4 83_Journal 1" xfId="39140" xr:uid="{00000000-0005-0000-0000-0000AF8F0000}"/>
    <cellStyle name="Normal 4 84" xfId="4935" xr:uid="{00000000-0005-0000-0000-0000B08F0000}"/>
    <cellStyle name="Normal 4 84 2" xfId="4936" xr:uid="{00000000-0005-0000-0000-0000B18F0000}"/>
    <cellStyle name="Normal 4 84 2 2" xfId="4937" xr:uid="{00000000-0005-0000-0000-0000B28F0000}"/>
    <cellStyle name="Normal 4 84 2 2 2" xfId="39141" xr:uid="{00000000-0005-0000-0000-0000B38F0000}"/>
    <cellStyle name="Normal 4 84 2 2 2 2" xfId="39142" xr:uid="{00000000-0005-0000-0000-0000B48F0000}"/>
    <cellStyle name="Normal 4 84 2 2 2 3" xfId="39143" xr:uid="{00000000-0005-0000-0000-0000B58F0000}"/>
    <cellStyle name="Normal 4 84 2 2 2 4" xfId="39144" xr:uid="{00000000-0005-0000-0000-0000B68F0000}"/>
    <cellStyle name="Normal 4 84 2 2 3" xfId="39145" xr:uid="{00000000-0005-0000-0000-0000B78F0000}"/>
    <cellStyle name="Normal 4 84 2 2 4" xfId="39146" xr:uid="{00000000-0005-0000-0000-0000B88F0000}"/>
    <cellStyle name="Normal 4 84 2 2 5" xfId="39147" xr:uid="{00000000-0005-0000-0000-0000B98F0000}"/>
    <cellStyle name="Normal 4 84 2 3" xfId="39148" xr:uid="{00000000-0005-0000-0000-0000BA8F0000}"/>
    <cellStyle name="Normal 4 84 2 3 2" xfId="39149" xr:uid="{00000000-0005-0000-0000-0000BB8F0000}"/>
    <cellStyle name="Normal 4 84 2 3 3" xfId="39150" xr:uid="{00000000-0005-0000-0000-0000BC8F0000}"/>
    <cellStyle name="Normal 4 84 3" xfId="39151" xr:uid="{00000000-0005-0000-0000-0000BD8F0000}"/>
    <cellStyle name="Normal 4 84 3 2" xfId="39152" xr:uid="{00000000-0005-0000-0000-0000BE8F0000}"/>
    <cellStyle name="Normal 4 84 4" xfId="39153" xr:uid="{00000000-0005-0000-0000-0000BF8F0000}"/>
    <cellStyle name="Normal 4 84_Journal 1" xfId="39154" xr:uid="{00000000-0005-0000-0000-0000C08F0000}"/>
    <cellStyle name="Normal 4 85" xfId="4938" xr:uid="{00000000-0005-0000-0000-0000C18F0000}"/>
    <cellStyle name="Normal 4 85 10" xfId="4939" xr:uid="{00000000-0005-0000-0000-0000C28F0000}"/>
    <cellStyle name="Normal 4 85 10 2" xfId="4940" xr:uid="{00000000-0005-0000-0000-0000C38F0000}"/>
    <cellStyle name="Normal 4 85 10 2 2" xfId="39155" xr:uid="{00000000-0005-0000-0000-0000C48F0000}"/>
    <cellStyle name="Normal 4 85 10 2 2 2" xfId="39156" xr:uid="{00000000-0005-0000-0000-0000C58F0000}"/>
    <cellStyle name="Normal 4 85 10 2 2 3" xfId="39157" xr:uid="{00000000-0005-0000-0000-0000C68F0000}"/>
    <cellStyle name="Normal 4 85 10 2 2 4" xfId="39158" xr:uid="{00000000-0005-0000-0000-0000C78F0000}"/>
    <cellStyle name="Normal 4 85 10 2 3" xfId="39159" xr:uid="{00000000-0005-0000-0000-0000C88F0000}"/>
    <cellStyle name="Normal 4 85 10 2 4" xfId="39160" xr:uid="{00000000-0005-0000-0000-0000C98F0000}"/>
    <cellStyle name="Normal 4 85 10 2 5" xfId="39161" xr:uid="{00000000-0005-0000-0000-0000CA8F0000}"/>
    <cellStyle name="Normal 4 85 10 3" xfId="39162" xr:uid="{00000000-0005-0000-0000-0000CB8F0000}"/>
    <cellStyle name="Normal 4 85 10 3 2" xfId="39163" xr:uid="{00000000-0005-0000-0000-0000CC8F0000}"/>
    <cellStyle name="Normal 4 85 10 3 3" xfId="39164" xr:uid="{00000000-0005-0000-0000-0000CD8F0000}"/>
    <cellStyle name="Normal 4 85 11" xfId="39165" xr:uid="{00000000-0005-0000-0000-0000CE8F0000}"/>
    <cellStyle name="Normal 4 85 11 2" xfId="39166" xr:uid="{00000000-0005-0000-0000-0000CF8F0000}"/>
    <cellStyle name="Normal 4 85 12" xfId="39167" xr:uid="{00000000-0005-0000-0000-0000D08F0000}"/>
    <cellStyle name="Normal 4 85 2" xfId="4941" xr:uid="{00000000-0005-0000-0000-0000D18F0000}"/>
    <cellStyle name="Normal 4 85 2 2" xfId="4942" xr:uid="{00000000-0005-0000-0000-0000D28F0000}"/>
    <cellStyle name="Normal 4 85 2 2 2" xfId="4943" xr:uid="{00000000-0005-0000-0000-0000D38F0000}"/>
    <cellStyle name="Normal 4 85 2 2 2 2" xfId="39168" xr:uid="{00000000-0005-0000-0000-0000D48F0000}"/>
    <cellStyle name="Normal 4 85 2 2 2 2 2" xfId="39169" xr:uid="{00000000-0005-0000-0000-0000D58F0000}"/>
    <cellStyle name="Normal 4 85 2 2 2 2 3" xfId="39170" xr:uid="{00000000-0005-0000-0000-0000D68F0000}"/>
    <cellStyle name="Normal 4 85 2 2 2 2 4" xfId="39171" xr:uid="{00000000-0005-0000-0000-0000D78F0000}"/>
    <cellStyle name="Normal 4 85 2 2 2 3" xfId="39172" xr:uid="{00000000-0005-0000-0000-0000D88F0000}"/>
    <cellStyle name="Normal 4 85 2 2 2 4" xfId="39173" xr:uid="{00000000-0005-0000-0000-0000D98F0000}"/>
    <cellStyle name="Normal 4 85 2 2 2 5" xfId="39174" xr:uid="{00000000-0005-0000-0000-0000DA8F0000}"/>
    <cellStyle name="Normal 4 85 2 2 3" xfId="39175" xr:uid="{00000000-0005-0000-0000-0000DB8F0000}"/>
    <cellStyle name="Normal 4 85 2 2 3 2" xfId="39176" xr:uid="{00000000-0005-0000-0000-0000DC8F0000}"/>
    <cellStyle name="Normal 4 85 2 2 3 3" xfId="39177" xr:uid="{00000000-0005-0000-0000-0000DD8F0000}"/>
    <cellStyle name="Normal 4 85 2 3" xfId="39178" xr:uid="{00000000-0005-0000-0000-0000DE8F0000}"/>
    <cellStyle name="Normal 4 85 2 3 2" xfId="39179" xr:uid="{00000000-0005-0000-0000-0000DF8F0000}"/>
    <cellStyle name="Normal 4 85 2 4" xfId="39180" xr:uid="{00000000-0005-0000-0000-0000E08F0000}"/>
    <cellStyle name="Normal 4 85 2_Journal 1" xfId="39181" xr:uid="{00000000-0005-0000-0000-0000E18F0000}"/>
    <cellStyle name="Normal 4 85 3" xfId="4944" xr:uid="{00000000-0005-0000-0000-0000E28F0000}"/>
    <cellStyle name="Normal 4 85 3 2" xfId="4945" xr:uid="{00000000-0005-0000-0000-0000E38F0000}"/>
    <cellStyle name="Normal 4 85 3 2 2" xfId="4946" xr:uid="{00000000-0005-0000-0000-0000E48F0000}"/>
    <cellStyle name="Normal 4 85 3 2 2 2" xfId="39182" xr:uid="{00000000-0005-0000-0000-0000E58F0000}"/>
    <cellStyle name="Normal 4 85 3 2 2 2 2" xfId="39183" xr:uid="{00000000-0005-0000-0000-0000E68F0000}"/>
    <cellStyle name="Normal 4 85 3 2 2 2 3" xfId="39184" xr:uid="{00000000-0005-0000-0000-0000E78F0000}"/>
    <cellStyle name="Normal 4 85 3 2 2 2 4" xfId="39185" xr:uid="{00000000-0005-0000-0000-0000E88F0000}"/>
    <cellStyle name="Normal 4 85 3 2 2 3" xfId="39186" xr:uid="{00000000-0005-0000-0000-0000E98F0000}"/>
    <cellStyle name="Normal 4 85 3 2 2 4" xfId="39187" xr:uid="{00000000-0005-0000-0000-0000EA8F0000}"/>
    <cellStyle name="Normal 4 85 3 2 2 5" xfId="39188" xr:uid="{00000000-0005-0000-0000-0000EB8F0000}"/>
    <cellStyle name="Normal 4 85 3 2 3" xfId="39189" xr:uid="{00000000-0005-0000-0000-0000EC8F0000}"/>
    <cellStyle name="Normal 4 85 3 2 3 2" xfId="39190" xr:uid="{00000000-0005-0000-0000-0000ED8F0000}"/>
    <cellStyle name="Normal 4 85 3 2 3 3" xfId="39191" xr:uid="{00000000-0005-0000-0000-0000EE8F0000}"/>
    <cellStyle name="Normal 4 85 3 3" xfId="39192" xr:uid="{00000000-0005-0000-0000-0000EF8F0000}"/>
    <cellStyle name="Normal 4 85 3 3 2" xfId="39193" xr:uid="{00000000-0005-0000-0000-0000F08F0000}"/>
    <cellStyle name="Normal 4 85 3 4" xfId="39194" xr:uid="{00000000-0005-0000-0000-0000F18F0000}"/>
    <cellStyle name="Normal 4 85 3_Journal 1" xfId="39195" xr:uid="{00000000-0005-0000-0000-0000F28F0000}"/>
    <cellStyle name="Normal 4 85 4" xfId="4947" xr:uid="{00000000-0005-0000-0000-0000F38F0000}"/>
    <cellStyle name="Normal 4 85 4 2" xfId="4948" xr:uid="{00000000-0005-0000-0000-0000F48F0000}"/>
    <cellStyle name="Normal 4 85 4 2 2" xfId="4949" xr:uid="{00000000-0005-0000-0000-0000F58F0000}"/>
    <cellStyle name="Normal 4 85 4 2 2 2" xfId="39196" xr:uid="{00000000-0005-0000-0000-0000F68F0000}"/>
    <cellStyle name="Normal 4 85 4 2 2 2 2" xfId="39197" xr:uid="{00000000-0005-0000-0000-0000F78F0000}"/>
    <cellStyle name="Normal 4 85 4 2 2 2 3" xfId="39198" xr:uid="{00000000-0005-0000-0000-0000F88F0000}"/>
    <cellStyle name="Normal 4 85 4 2 2 2 4" xfId="39199" xr:uid="{00000000-0005-0000-0000-0000F98F0000}"/>
    <cellStyle name="Normal 4 85 4 2 2 3" xfId="39200" xr:uid="{00000000-0005-0000-0000-0000FA8F0000}"/>
    <cellStyle name="Normal 4 85 4 2 2 4" xfId="39201" xr:uid="{00000000-0005-0000-0000-0000FB8F0000}"/>
    <cellStyle name="Normal 4 85 4 2 2 5" xfId="39202" xr:uid="{00000000-0005-0000-0000-0000FC8F0000}"/>
    <cellStyle name="Normal 4 85 4 2 3" xfId="39203" xr:uid="{00000000-0005-0000-0000-0000FD8F0000}"/>
    <cellStyle name="Normal 4 85 4 2 3 2" xfId="39204" xr:uid="{00000000-0005-0000-0000-0000FE8F0000}"/>
    <cellStyle name="Normal 4 85 4 2 3 3" xfId="39205" xr:uid="{00000000-0005-0000-0000-0000FF8F0000}"/>
    <cellStyle name="Normal 4 85 4 3" xfId="39206" xr:uid="{00000000-0005-0000-0000-000000900000}"/>
    <cellStyle name="Normal 4 85 4 3 2" xfId="39207" xr:uid="{00000000-0005-0000-0000-000001900000}"/>
    <cellStyle name="Normal 4 85 4 4" xfId="39208" xr:uid="{00000000-0005-0000-0000-000002900000}"/>
    <cellStyle name="Normal 4 85 4_Journal 1" xfId="39209" xr:uid="{00000000-0005-0000-0000-000003900000}"/>
    <cellStyle name="Normal 4 85 5" xfId="4950" xr:uid="{00000000-0005-0000-0000-000004900000}"/>
    <cellStyle name="Normal 4 85 5 2" xfId="4951" xr:uid="{00000000-0005-0000-0000-000005900000}"/>
    <cellStyle name="Normal 4 85 5 2 2" xfId="4952" xr:uid="{00000000-0005-0000-0000-000006900000}"/>
    <cellStyle name="Normal 4 85 5 2 2 2" xfId="39210" xr:uid="{00000000-0005-0000-0000-000007900000}"/>
    <cellStyle name="Normal 4 85 5 2 2 2 2" xfId="39211" xr:uid="{00000000-0005-0000-0000-000008900000}"/>
    <cellStyle name="Normal 4 85 5 2 2 2 3" xfId="39212" xr:uid="{00000000-0005-0000-0000-000009900000}"/>
    <cellStyle name="Normal 4 85 5 2 2 2 4" xfId="39213" xr:uid="{00000000-0005-0000-0000-00000A900000}"/>
    <cellStyle name="Normal 4 85 5 2 2 3" xfId="39214" xr:uid="{00000000-0005-0000-0000-00000B900000}"/>
    <cellStyle name="Normal 4 85 5 2 2 4" xfId="39215" xr:uid="{00000000-0005-0000-0000-00000C900000}"/>
    <cellStyle name="Normal 4 85 5 2 2 5" xfId="39216" xr:uid="{00000000-0005-0000-0000-00000D900000}"/>
    <cellStyle name="Normal 4 85 5 2 3" xfId="39217" xr:uid="{00000000-0005-0000-0000-00000E900000}"/>
    <cellStyle name="Normal 4 85 5 2 3 2" xfId="39218" xr:uid="{00000000-0005-0000-0000-00000F900000}"/>
    <cellStyle name="Normal 4 85 5 2 3 3" xfId="39219" xr:uid="{00000000-0005-0000-0000-000010900000}"/>
    <cellStyle name="Normal 4 85 5 3" xfId="39220" xr:uid="{00000000-0005-0000-0000-000011900000}"/>
    <cellStyle name="Normal 4 85 5 3 2" xfId="39221" xr:uid="{00000000-0005-0000-0000-000012900000}"/>
    <cellStyle name="Normal 4 85 5 4" xfId="39222" xr:uid="{00000000-0005-0000-0000-000013900000}"/>
    <cellStyle name="Normal 4 85 5_Journal 1" xfId="39223" xr:uid="{00000000-0005-0000-0000-000014900000}"/>
    <cellStyle name="Normal 4 85 6" xfId="4953" xr:uid="{00000000-0005-0000-0000-000015900000}"/>
    <cellStyle name="Normal 4 85 6 2" xfId="4954" xr:uid="{00000000-0005-0000-0000-000016900000}"/>
    <cellStyle name="Normal 4 85 6 2 2" xfId="4955" xr:uid="{00000000-0005-0000-0000-000017900000}"/>
    <cellStyle name="Normal 4 85 6 2 2 2" xfId="39224" xr:uid="{00000000-0005-0000-0000-000018900000}"/>
    <cellStyle name="Normal 4 85 6 2 2 2 2" xfId="39225" xr:uid="{00000000-0005-0000-0000-000019900000}"/>
    <cellStyle name="Normal 4 85 6 2 2 2 3" xfId="39226" xr:uid="{00000000-0005-0000-0000-00001A900000}"/>
    <cellStyle name="Normal 4 85 6 2 2 2 4" xfId="39227" xr:uid="{00000000-0005-0000-0000-00001B900000}"/>
    <cellStyle name="Normal 4 85 6 2 2 3" xfId="39228" xr:uid="{00000000-0005-0000-0000-00001C900000}"/>
    <cellStyle name="Normal 4 85 6 2 2 4" xfId="39229" xr:uid="{00000000-0005-0000-0000-00001D900000}"/>
    <cellStyle name="Normal 4 85 6 2 2 5" xfId="39230" xr:uid="{00000000-0005-0000-0000-00001E900000}"/>
    <cellStyle name="Normal 4 85 6 2 3" xfId="39231" xr:uid="{00000000-0005-0000-0000-00001F900000}"/>
    <cellStyle name="Normal 4 85 6 2 3 2" xfId="39232" xr:uid="{00000000-0005-0000-0000-000020900000}"/>
    <cellStyle name="Normal 4 85 6 2 3 3" xfId="39233" xr:uid="{00000000-0005-0000-0000-000021900000}"/>
    <cellStyle name="Normal 4 85 6 3" xfId="39234" xr:uid="{00000000-0005-0000-0000-000022900000}"/>
    <cellStyle name="Normal 4 85 6 3 2" xfId="39235" xr:uid="{00000000-0005-0000-0000-000023900000}"/>
    <cellStyle name="Normal 4 85 6 4" xfId="39236" xr:uid="{00000000-0005-0000-0000-000024900000}"/>
    <cellStyle name="Normal 4 85 6_Journal 1" xfId="39237" xr:uid="{00000000-0005-0000-0000-000025900000}"/>
    <cellStyle name="Normal 4 85 7" xfId="4956" xr:uid="{00000000-0005-0000-0000-000026900000}"/>
    <cellStyle name="Normal 4 85 7 2" xfId="4957" xr:uid="{00000000-0005-0000-0000-000027900000}"/>
    <cellStyle name="Normal 4 85 7 2 2" xfId="4958" xr:uid="{00000000-0005-0000-0000-000028900000}"/>
    <cellStyle name="Normal 4 85 7 2 2 2" xfId="39238" xr:uid="{00000000-0005-0000-0000-000029900000}"/>
    <cellStyle name="Normal 4 85 7 2 2 2 2" xfId="39239" xr:uid="{00000000-0005-0000-0000-00002A900000}"/>
    <cellStyle name="Normal 4 85 7 2 2 2 3" xfId="39240" xr:uid="{00000000-0005-0000-0000-00002B900000}"/>
    <cellStyle name="Normal 4 85 7 2 2 2 4" xfId="39241" xr:uid="{00000000-0005-0000-0000-00002C900000}"/>
    <cellStyle name="Normal 4 85 7 2 2 3" xfId="39242" xr:uid="{00000000-0005-0000-0000-00002D900000}"/>
    <cellStyle name="Normal 4 85 7 2 2 4" xfId="39243" xr:uid="{00000000-0005-0000-0000-00002E900000}"/>
    <cellStyle name="Normal 4 85 7 2 2 5" xfId="39244" xr:uid="{00000000-0005-0000-0000-00002F900000}"/>
    <cellStyle name="Normal 4 85 7 2 3" xfId="39245" xr:uid="{00000000-0005-0000-0000-000030900000}"/>
    <cellStyle name="Normal 4 85 7 2 3 2" xfId="39246" xr:uid="{00000000-0005-0000-0000-000031900000}"/>
    <cellStyle name="Normal 4 85 7 2 3 3" xfId="39247" xr:uid="{00000000-0005-0000-0000-000032900000}"/>
    <cellStyle name="Normal 4 85 7 3" xfId="39248" xr:uid="{00000000-0005-0000-0000-000033900000}"/>
    <cellStyle name="Normal 4 85 7 3 2" xfId="39249" xr:uid="{00000000-0005-0000-0000-000034900000}"/>
    <cellStyle name="Normal 4 85 7 4" xfId="39250" xr:uid="{00000000-0005-0000-0000-000035900000}"/>
    <cellStyle name="Normal 4 85 7_Journal 1" xfId="39251" xr:uid="{00000000-0005-0000-0000-000036900000}"/>
    <cellStyle name="Normal 4 85 8" xfId="4959" xr:uid="{00000000-0005-0000-0000-000037900000}"/>
    <cellStyle name="Normal 4 85 8 2" xfId="4960" xr:uid="{00000000-0005-0000-0000-000038900000}"/>
    <cellStyle name="Normal 4 85 8 2 2" xfId="4961" xr:uid="{00000000-0005-0000-0000-000039900000}"/>
    <cellStyle name="Normal 4 85 8 2 2 2" xfId="39252" xr:uid="{00000000-0005-0000-0000-00003A900000}"/>
    <cellStyle name="Normal 4 85 8 2 2 2 2" xfId="39253" xr:uid="{00000000-0005-0000-0000-00003B900000}"/>
    <cellStyle name="Normal 4 85 8 2 2 2 3" xfId="39254" xr:uid="{00000000-0005-0000-0000-00003C900000}"/>
    <cellStyle name="Normal 4 85 8 2 2 2 4" xfId="39255" xr:uid="{00000000-0005-0000-0000-00003D900000}"/>
    <cellStyle name="Normal 4 85 8 2 2 3" xfId="39256" xr:uid="{00000000-0005-0000-0000-00003E900000}"/>
    <cellStyle name="Normal 4 85 8 2 2 4" xfId="39257" xr:uid="{00000000-0005-0000-0000-00003F900000}"/>
    <cellStyle name="Normal 4 85 8 2 2 5" xfId="39258" xr:uid="{00000000-0005-0000-0000-000040900000}"/>
    <cellStyle name="Normal 4 85 8 2 3" xfId="39259" xr:uid="{00000000-0005-0000-0000-000041900000}"/>
    <cellStyle name="Normal 4 85 8 2 3 2" xfId="39260" xr:uid="{00000000-0005-0000-0000-000042900000}"/>
    <cellStyle name="Normal 4 85 8 2 3 3" xfId="39261" xr:uid="{00000000-0005-0000-0000-000043900000}"/>
    <cellStyle name="Normal 4 85 8 3" xfId="39262" xr:uid="{00000000-0005-0000-0000-000044900000}"/>
    <cellStyle name="Normal 4 85 8 3 2" xfId="39263" xr:uid="{00000000-0005-0000-0000-000045900000}"/>
    <cellStyle name="Normal 4 85 8 4" xfId="39264" xr:uid="{00000000-0005-0000-0000-000046900000}"/>
    <cellStyle name="Normal 4 85 8_Journal 1" xfId="39265" xr:uid="{00000000-0005-0000-0000-000047900000}"/>
    <cellStyle name="Normal 4 85 9" xfId="4962" xr:uid="{00000000-0005-0000-0000-000048900000}"/>
    <cellStyle name="Normal 4 85 9 2" xfId="4963" xr:uid="{00000000-0005-0000-0000-000049900000}"/>
    <cellStyle name="Normal 4 85 9 2 2" xfId="4964" xr:uid="{00000000-0005-0000-0000-00004A900000}"/>
    <cellStyle name="Normal 4 85 9 2 2 2" xfId="39266" xr:uid="{00000000-0005-0000-0000-00004B900000}"/>
    <cellStyle name="Normal 4 85 9 2 2 2 2" xfId="39267" xr:uid="{00000000-0005-0000-0000-00004C900000}"/>
    <cellStyle name="Normal 4 85 9 2 2 2 3" xfId="39268" xr:uid="{00000000-0005-0000-0000-00004D900000}"/>
    <cellStyle name="Normal 4 85 9 2 2 2 4" xfId="39269" xr:uid="{00000000-0005-0000-0000-00004E900000}"/>
    <cellStyle name="Normal 4 85 9 2 2 3" xfId="39270" xr:uid="{00000000-0005-0000-0000-00004F900000}"/>
    <cellStyle name="Normal 4 85 9 2 2 4" xfId="39271" xr:uid="{00000000-0005-0000-0000-000050900000}"/>
    <cellStyle name="Normal 4 85 9 2 2 5" xfId="39272" xr:uid="{00000000-0005-0000-0000-000051900000}"/>
    <cellStyle name="Normal 4 85 9 2 3" xfId="39273" xr:uid="{00000000-0005-0000-0000-000052900000}"/>
    <cellStyle name="Normal 4 85 9 2 3 2" xfId="39274" xr:uid="{00000000-0005-0000-0000-000053900000}"/>
    <cellStyle name="Normal 4 85 9 2 3 3" xfId="39275" xr:uid="{00000000-0005-0000-0000-000054900000}"/>
    <cellStyle name="Normal 4 85 9 3" xfId="39276" xr:uid="{00000000-0005-0000-0000-000055900000}"/>
    <cellStyle name="Normal 4 85 9 3 2" xfId="39277" xr:uid="{00000000-0005-0000-0000-000056900000}"/>
    <cellStyle name="Normal 4 85 9 4" xfId="39278" xr:uid="{00000000-0005-0000-0000-000057900000}"/>
    <cellStyle name="Normal 4 85 9_Journal 1" xfId="39279" xr:uid="{00000000-0005-0000-0000-000058900000}"/>
    <cellStyle name="Normal 4 85_CLS-TES-KS_12-28-10" xfId="4965" xr:uid="{00000000-0005-0000-0000-000059900000}"/>
    <cellStyle name="Normal 4 86" xfId="4966" xr:uid="{00000000-0005-0000-0000-00005A900000}"/>
    <cellStyle name="Normal 4 86 10" xfId="4967" xr:uid="{00000000-0005-0000-0000-00005B900000}"/>
    <cellStyle name="Normal 4 86 10 2" xfId="4968" xr:uid="{00000000-0005-0000-0000-00005C900000}"/>
    <cellStyle name="Normal 4 86 10 2 2" xfId="39280" xr:uid="{00000000-0005-0000-0000-00005D900000}"/>
    <cellStyle name="Normal 4 86 10 2 2 2" xfId="39281" xr:uid="{00000000-0005-0000-0000-00005E900000}"/>
    <cellStyle name="Normal 4 86 10 2 2 3" xfId="39282" xr:uid="{00000000-0005-0000-0000-00005F900000}"/>
    <cellStyle name="Normal 4 86 10 2 2 4" xfId="39283" xr:uid="{00000000-0005-0000-0000-000060900000}"/>
    <cellStyle name="Normal 4 86 10 2 3" xfId="39284" xr:uid="{00000000-0005-0000-0000-000061900000}"/>
    <cellStyle name="Normal 4 86 10 2 4" xfId="39285" xr:uid="{00000000-0005-0000-0000-000062900000}"/>
    <cellStyle name="Normal 4 86 10 2 5" xfId="39286" xr:uid="{00000000-0005-0000-0000-000063900000}"/>
    <cellStyle name="Normal 4 86 10 3" xfId="39287" xr:uid="{00000000-0005-0000-0000-000064900000}"/>
    <cellStyle name="Normal 4 86 10 3 2" xfId="39288" xr:uid="{00000000-0005-0000-0000-000065900000}"/>
    <cellStyle name="Normal 4 86 10 3 3" xfId="39289" xr:uid="{00000000-0005-0000-0000-000066900000}"/>
    <cellStyle name="Normal 4 86 11" xfId="39290" xr:uid="{00000000-0005-0000-0000-000067900000}"/>
    <cellStyle name="Normal 4 86 11 2" xfId="39291" xr:uid="{00000000-0005-0000-0000-000068900000}"/>
    <cellStyle name="Normal 4 86 12" xfId="39292" xr:uid="{00000000-0005-0000-0000-000069900000}"/>
    <cellStyle name="Normal 4 86 2" xfId="4969" xr:uid="{00000000-0005-0000-0000-00006A900000}"/>
    <cellStyle name="Normal 4 86 2 2" xfId="4970" xr:uid="{00000000-0005-0000-0000-00006B900000}"/>
    <cellStyle name="Normal 4 86 2 2 2" xfId="4971" xr:uid="{00000000-0005-0000-0000-00006C900000}"/>
    <cellStyle name="Normal 4 86 2 2 2 2" xfId="39293" xr:uid="{00000000-0005-0000-0000-00006D900000}"/>
    <cellStyle name="Normal 4 86 2 2 2 2 2" xfId="39294" xr:uid="{00000000-0005-0000-0000-00006E900000}"/>
    <cellStyle name="Normal 4 86 2 2 2 2 3" xfId="39295" xr:uid="{00000000-0005-0000-0000-00006F900000}"/>
    <cellStyle name="Normal 4 86 2 2 2 2 4" xfId="39296" xr:uid="{00000000-0005-0000-0000-000070900000}"/>
    <cellStyle name="Normal 4 86 2 2 2 3" xfId="39297" xr:uid="{00000000-0005-0000-0000-000071900000}"/>
    <cellStyle name="Normal 4 86 2 2 2 4" xfId="39298" xr:uid="{00000000-0005-0000-0000-000072900000}"/>
    <cellStyle name="Normal 4 86 2 2 2 5" xfId="39299" xr:uid="{00000000-0005-0000-0000-000073900000}"/>
    <cellStyle name="Normal 4 86 2 2 3" xfId="39300" xr:uid="{00000000-0005-0000-0000-000074900000}"/>
    <cellStyle name="Normal 4 86 2 2 3 2" xfId="39301" xr:uid="{00000000-0005-0000-0000-000075900000}"/>
    <cellStyle name="Normal 4 86 2 2 3 3" xfId="39302" xr:uid="{00000000-0005-0000-0000-000076900000}"/>
    <cellStyle name="Normal 4 86 2 3" xfId="39303" xr:uid="{00000000-0005-0000-0000-000077900000}"/>
    <cellStyle name="Normal 4 86 2 3 2" xfId="39304" xr:uid="{00000000-0005-0000-0000-000078900000}"/>
    <cellStyle name="Normal 4 86 2 4" xfId="39305" xr:uid="{00000000-0005-0000-0000-000079900000}"/>
    <cellStyle name="Normal 4 86 2_Journal 1" xfId="39306" xr:uid="{00000000-0005-0000-0000-00007A900000}"/>
    <cellStyle name="Normal 4 86 3" xfId="4972" xr:uid="{00000000-0005-0000-0000-00007B900000}"/>
    <cellStyle name="Normal 4 86 3 2" xfId="4973" xr:uid="{00000000-0005-0000-0000-00007C900000}"/>
    <cellStyle name="Normal 4 86 3 2 2" xfId="4974" xr:uid="{00000000-0005-0000-0000-00007D900000}"/>
    <cellStyle name="Normal 4 86 3 2 2 2" xfId="39307" xr:uid="{00000000-0005-0000-0000-00007E900000}"/>
    <cellStyle name="Normal 4 86 3 2 2 2 2" xfId="39308" xr:uid="{00000000-0005-0000-0000-00007F900000}"/>
    <cellStyle name="Normal 4 86 3 2 2 2 3" xfId="39309" xr:uid="{00000000-0005-0000-0000-000080900000}"/>
    <cellStyle name="Normal 4 86 3 2 2 2 4" xfId="39310" xr:uid="{00000000-0005-0000-0000-000081900000}"/>
    <cellStyle name="Normal 4 86 3 2 2 3" xfId="39311" xr:uid="{00000000-0005-0000-0000-000082900000}"/>
    <cellStyle name="Normal 4 86 3 2 2 4" xfId="39312" xr:uid="{00000000-0005-0000-0000-000083900000}"/>
    <cellStyle name="Normal 4 86 3 2 2 5" xfId="39313" xr:uid="{00000000-0005-0000-0000-000084900000}"/>
    <cellStyle name="Normal 4 86 3 2 3" xfId="39314" xr:uid="{00000000-0005-0000-0000-000085900000}"/>
    <cellStyle name="Normal 4 86 3 2 3 2" xfId="39315" xr:uid="{00000000-0005-0000-0000-000086900000}"/>
    <cellStyle name="Normal 4 86 3 2 3 3" xfId="39316" xr:uid="{00000000-0005-0000-0000-000087900000}"/>
    <cellStyle name="Normal 4 86 3 3" xfId="39317" xr:uid="{00000000-0005-0000-0000-000088900000}"/>
    <cellStyle name="Normal 4 86 3 3 2" xfId="39318" xr:uid="{00000000-0005-0000-0000-000089900000}"/>
    <cellStyle name="Normal 4 86 3 4" xfId="39319" xr:uid="{00000000-0005-0000-0000-00008A900000}"/>
    <cellStyle name="Normal 4 86 3_Journal 1" xfId="39320" xr:uid="{00000000-0005-0000-0000-00008B900000}"/>
    <cellStyle name="Normal 4 86 4" xfId="4975" xr:uid="{00000000-0005-0000-0000-00008C900000}"/>
    <cellStyle name="Normal 4 86 4 2" xfId="4976" xr:uid="{00000000-0005-0000-0000-00008D900000}"/>
    <cellStyle name="Normal 4 86 4 2 2" xfId="4977" xr:uid="{00000000-0005-0000-0000-00008E900000}"/>
    <cellStyle name="Normal 4 86 4 2 2 2" xfId="39321" xr:uid="{00000000-0005-0000-0000-00008F900000}"/>
    <cellStyle name="Normal 4 86 4 2 2 2 2" xfId="39322" xr:uid="{00000000-0005-0000-0000-000090900000}"/>
    <cellStyle name="Normal 4 86 4 2 2 2 3" xfId="39323" xr:uid="{00000000-0005-0000-0000-000091900000}"/>
    <cellStyle name="Normal 4 86 4 2 2 2 4" xfId="39324" xr:uid="{00000000-0005-0000-0000-000092900000}"/>
    <cellStyle name="Normal 4 86 4 2 2 3" xfId="39325" xr:uid="{00000000-0005-0000-0000-000093900000}"/>
    <cellStyle name="Normal 4 86 4 2 2 4" xfId="39326" xr:uid="{00000000-0005-0000-0000-000094900000}"/>
    <cellStyle name="Normal 4 86 4 2 2 5" xfId="39327" xr:uid="{00000000-0005-0000-0000-000095900000}"/>
    <cellStyle name="Normal 4 86 4 2 3" xfId="39328" xr:uid="{00000000-0005-0000-0000-000096900000}"/>
    <cellStyle name="Normal 4 86 4 2 3 2" xfId="39329" xr:uid="{00000000-0005-0000-0000-000097900000}"/>
    <cellStyle name="Normal 4 86 4 2 3 3" xfId="39330" xr:uid="{00000000-0005-0000-0000-000098900000}"/>
    <cellStyle name="Normal 4 86 4 3" xfId="39331" xr:uid="{00000000-0005-0000-0000-000099900000}"/>
    <cellStyle name="Normal 4 86 4 3 2" xfId="39332" xr:uid="{00000000-0005-0000-0000-00009A900000}"/>
    <cellStyle name="Normal 4 86 4 4" xfId="39333" xr:uid="{00000000-0005-0000-0000-00009B900000}"/>
    <cellStyle name="Normal 4 86 4_Journal 1" xfId="39334" xr:uid="{00000000-0005-0000-0000-00009C900000}"/>
    <cellStyle name="Normal 4 86 5" xfId="4978" xr:uid="{00000000-0005-0000-0000-00009D900000}"/>
    <cellStyle name="Normal 4 86 5 2" xfId="4979" xr:uid="{00000000-0005-0000-0000-00009E900000}"/>
    <cellStyle name="Normal 4 86 5 2 2" xfId="4980" xr:uid="{00000000-0005-0000-0000-00009F900000}"/>
    <cellStyle name="Normal 4 86 5 2 2 2" xfId="39335" xr:uid="{00000000-0005-0000-0000-0000A0900000}"/>
    <cellStyle name="Normal 4 86 5 2 2 2 2" xfId="39336" xr:uid="{00000000-0005-0000-0000-0000A1900000}"/>
    <cellStyle name="Normal 4 86 5 2 2 2 3" xfId="39337" xr:uid="{00000000-0005-0000-0000-0000A2900000}"/>
    <cellStyle name="Normal 4 86 5 2 2 2 4" xfId="39338" xr:uid="{00000000-0005-0000-0000-0000A3900000}"/>
    <cellStyle name="Normal 4 86 5 2 2 3" xfId="39339" xr:uid="{00000000-0005-0000-0000-0000A4900000}"/>
    <cellStyle name="Normal 4 86 5 2 2 4" xfId="39340" xr:uid="{00000000-0005-0000-0000-0000A5900000}"/>
    <cellStyle name="Normal 4 86 5 2 2 5" xfId="39341" xr:uid="{00000000-0005-0000-0000-0000A6900000}"/>
    <cellStyle name="Normal 4 86 5 2 3" xfId="39342" xr:uid="{00000000-0005-0000-0000-0000A7900000}"/>
    <cellStyle name="Normal 4 86 5 2 3 2" xfId="39343" xr:uid="{00000000-0005-0000-0000-0000A8900000}"/>
    <cellStyle name="Normal 4 86 5 2 3 3" xfId="39344" xr:uid="{00000000-0005-0000-0000-0000A9900000}"/>
    <cellStyle name="Normal 4 86 5 3" xfId="39345" xr:uid="{00000000-0005-0000-0000-0000AA900000}"/>
    <cellStyle name="Normal 4 86 5 3 2" xfId="39346" xr:uid="{00000000-0005-0000-0000-0000AB900000}"/>
    <cellStyle name="Normal 4 86 5 4" xfId="39347" xr:uid="{00000000-0005-0000-0000-0000AC900000}"/>
    <cellStyle name="Normal 4 86 5_Journal 1" xfId="39348" xr:uid="{00000000-0005-0000-0000-0000AD900000}"/>
    <cellStyle name="Normal 4 86 6" xfId="4981" xr:uid="{00000000-0005-0000-0000-0000AE900000}"/>
    <cellStyle name="Normal 4 86 6 2" xfId="4982" xr:uid="{00000000-0005-0000-0000-0000AF900000}"/>
    <cellStyle name="Normal 4 86 6 2 2" xfId="4983" xr:uid="{00000000-0005-0000-0000-0000B0900000}"/>
    <cellStyle name="Normal 4 86 6 2 2 2" xfId="39349" xr:uid="{00000000-0005-0000-0000-0000B1900000}"/>
    <cellStyle name="Normal 4 86 6 2 2 2 2" xfId="39350" xr:uid="{00000000-0005-0000-0000-0000B2900000}"/>
    <cellStyle name="Normal 4 86 6 2 2 2 3" xfId="39351" xr:uid="{00000000-0005-0000-0000-0000B3900000}"/>
    <cellStyle name="Normal 4 86 6 2 2 2 4" xfId="39352" xr:uid="{00000000-0005-0000-0000-0000B4900000}"/>
    <cellStyle name="Normal 4 86 6 2 2 3" xfId="39353" xr:uid="{00000000-0005-0000-0000-0000B5900000}"/>
    <cellStyle name="Normal 4 86 6 2 2 4" xfId="39354" xr:uid="{00000000-0005-0000-0000-0000B6900000}"/>
    <cellStyle name="Normal 4 86 6 2 2 5" xfId="39355" xr:uid="{00000000-0005-0000-0000-0000B7900000}"/>
    <cellStyle name="Normal 4 86 6 2 3" xfId="39356" xr:uid="{00000000-0005-0000-0000-0000B8900000}"/>
    <cellStyle name="Normal 4 86 6 2 3 2" xfId="39357" xr:uid="{00000000-0005-0000-0000-0000B9900000}"/>
    <cellStyle name="Normal 4 86 6 2 3 3" xfId="39358" xr:uid="{00000000-0005-0000-0000-0000BA900000}"/>
    <cellStyle name="Normal 4 86 6 3" xfId="39359" xr:uid="{00000000-0005-0000-0000-0000BB900000}"/>
    <cellStyle name="Normal 4 86 6 3 2" xfId="39360" xr:uid="{00000000-0005-0000-0000-0000BC900000}"/>
    <cellStyle name="Normal 4 86 6 4" xfId="39361" xr:uid="{00000000-0005-0000-0000-0000BD900000}"/>
    <cellStyle name="Normal 4 86 6_Journal 1" xfId="39362" xr:uid="{00000000-0005-0000-0000-0000BE900000}"/>
    <cellStyle name="Normal 4 86 7" xfId="4984" xr:uid="{00000000-0005-0000-0000-0000BF900000}"/>
    <cellStyle name="Normal 4 86 7 2" xfId="4985" xr:uid="{00000000-0005-0000-0000-0000C0900000}"/>
    <cellStyle name="Normal 4 86 7 2 2" xfId="4986" xr:uid="{00000000-0005-0000-0000-0000C1900000}"/>
    <cellStyle name="Normal 4 86 7 2 2 2" xfId="39363" xr:uid="{00000000-0005-0000-0000-0000C2900000}"/>
    <cellStyle name="Normal 4 86 7 2 2 2 2" xfId="39364" xr:uid="{00000000-0005-0000-0000-0000C3900000}"/>
    <cellStyle name="Normal 4 86 7 2 2 2 3" xfId="39365" xr:uid="{00000000-0005-0000-0000-0000C4900000}"/>
    <cellStyle name="Normal 4 86 7 2 2 2 4" xfId="39366" xr:uid="{00000000-0005-0000-0000-0000C5900000}"/>
    <cellStyle name="Normal 4 86 7 2 2 3" xfId="39367" xr:uid="{00000000-0005-0000-0000-0000C6900000}"/>
    <cellStyle name="Normal 4 86 7 2 2 4" xfId="39368" xr:uid="{00000000-0005-0000-0000-0000C7900000}"/>
    <cellStyle name="Normal 4 86 7 2 2 5" xfId="39369" xr:uid="{00000000-0005-0000-0000-0000C8900000}"/>
    <cellStyle name="Normal 4 86 7 2 3" xfId="39370" xr:uid="{00000000-0005-0000-0000-0000C9900000}"/>
    <cellStyle name="Normal 4 86 7 2 3 2" xfId="39371" xr:uid="{00000000-0005-0000-0000-0000CA900000}"/>
    <cellStyle name="Normal 4 86 7 2 3 3" xfId="39372" xr:uid="{00000000-0005-0000-0000-0000CB900000}"/>
    <cellStyle name="Normal 4 86 7 3" xfId="39373" xr:uid="{00000000-0005-0000-0000-0000CC900000}"/>
    <cellStyle name="Normal 4 86 7 3 2" xfId="39374" xr:uid="{00000000-0005-0000-0000-0000CD900000}"/>
    <cellStyle name="Normal 4 86 7 4" xfId="39375" xr:uid="{00000000-0005-0000-0000-0000CE900000}"/>
    <cellStyle name="Normal 4 86 7_Journal 1" xfId="39376" xr:uid="{00000000-0005-0000-0000-0000CF900000}"/>
    <cellStyle name="Normal 4 86 8" xfId="4987" xr:uid="{00000000-0005-0000-0000-0000D0900000}"/>
    <cellStyle name="Normal 4 86 8 2" xfId="4988" xr:uid="{00000000-0005-0000-0000-0000D1900000}"/>
    <cellStyle name="Normal 4 86 8 2 2" xfId="4989" xr:uid="{00000000-0005-0000-0000-0000D2900000}"/>
    <cellStyle name="Normal 4 86 8 2 2 2" xfId="39377" xr:uid="{00000000-0005-0000-0000-0000D3900000}"/>
    <cellStyle name="Normal 4 86 8 2 2 2 2" xfId="39378" xr:uid="{00000000-0005-0000-0000-0000D4900000}"/>
    <cellStyle name="Normal 4 86 8 2 2 2 3" xfId="39379" xr:uid="{00000000-0005-0000-0000-0000D5900000}"/>
    <cellStyle name="Normal 4 86 8 2 2 2 4" xfId="39380" xr:uid="{00000000-0005-0000-0000-0000D6900000}"/>
    <cellStyle name="Normal 4 86 8 2 2 3" xfId="39381" xr:uid="{00000000-0005-0000-0000-0000D7900000}"/>
    <cellStyle name="Normal 4 86 8 2 2 4" xfId="39382" xr:uid="{00000000-0005-0000-0000-0000D8900000}"/>
    <cellStyle name="Normal 4 86 8 2 2 5" xfId="39383" xr:uid="{00000000-0005-0000-0000-0000D9900000}"/>
    <cellStyle name="Normal 4 86 8 2 3" xfId="39384" xr:uid="{00000000-0005-0000-0000-0000DA900000}"/>
    <cellStyle name="Normal 4 86 8 2 3 2" xfId="39385" xr:uid="{00000000-0005-0000-0000-0000DB900000}"/>
    <cellStyle name="Normal 4 86 8 2 3 3" xfId="39386" xr:uid="{00000000-0005-0000-0000-0000DC900000}"/>
    <cellStyle name="Normal 4 86 8 3" xfId="39387" xr:uid="{00000000-0005-0000-0000-0000DD900000}"/>
    <cellStyle name="Normal 4 86 8 3 2" xfId="39388" xr:uid="{00000000-0005-0000-0000-0000DE900000}"/>
    <cellStyle name="Normal 4 86 8 4" xfId="39389" xr:uid="{00000000-0005-0000-0000-0000DF900000}"/>
    <cellStyle name="Normal 4 86 8_Journal 1" xfId="39390" xr:uid="{00000000-0005-0000-0000-0000E0900000}"/>
    <cellStyle name="Normal 4 86 9" xfId="4990" xr:uid="{00000000-0005-0000-0000-0000E1900000}"/>
    <cellStyle name="Normal 4 86 9 2" xfId="4991" xr:uid="{00000000-0005-0000-0000-0000E2900000}"/>
    <cellStyle name="Normal 4 86 9 2 2" xfId="4992" xr:uid="{00000000-0005-0000-0000-0000E3900000}"/>
    <cellStyle name="Normal 4 86 9 2 2 2" xfId="39391" xr:uid="{00000000-0005-0000-0000-0000E4900000}"/>
    <cellStyle name="Normal 4 86 9 2 2 2 2" xfId="39392" xr:uid="{00000000-0005-0000-0000-0000E5900000}"/>
    <cellStyle name="Normal 4 86 9 2 2 2 3" xfId="39393" xr:uid="{00000000-0005-0000-0000-0000E6900000}"/>
    <cellStyle name="Normal 4 86 9 2 2 2 4" xfId="39394" xr:uid="{00000000-0005-0000-0000-0000E7900000}"/>
    <cellStyle name="Normal 4 86 9 2 2 3" xfId="39395" xr:uid="{00000000-0005-0000-0000-0000E8900000}"/>
    <cellStyle name="Normal 4 86 9 2 2 4" xfId="39396" xr:uid="{00000000-0005-0000-0000-0000E9900000}"/>
    <cellStyle name="Normal 4 86 9 2 2 5" xfId="39397" xr:uid="{00000000-0005-0000-0000-0000EA900000}"/>
    <cellStyle name="Normal 4 86 9 2 3" xfId="39398" xr:uid="{00000000-0005-0000-0000-0000EB900000}"/>
    <cellStyle name="Normal 4 86 9 2 3 2" xfId="39399" xr:uid="{00000000-0005-0000-0000-0000EC900000}"/>
    <cellStyle name="Normal 4 86 9 2 3 3" xfId="39400" xr:uid="{00000000-0005-0000-0000-0000ED900000}"/>
    <cellStyle name="Normal 4 86 9 3" xfId="39401" xr:uid="{00000000-0005-0000-0000-0000EE900000}"/>
    <cellStyle name="Normal 4 86 9 3 2" xfId="39402" xr:uid="{00000000-0005-0000-0000-0000EF900000}"/>
    <cellStyle name="Normal 4 86 9 4" xfId="39403" xr:uid="{00000000-0005-0000-0000-0000F0900000}"/>
    <cellStyle name="Normal 4 86 9_Journal 1" xfId="39404" xr:uid="{00000000-0005-0000-0000-0000F1900000}"/>
    <cellStyle name="Normal 4 86_CLS-TES-KS_12-28-10" xfId="4993" xr:uid="{00000000-0005-0000-0000-0000F2900000}"/>
    <cellStyle name="Normal 4 87" xfId="4994" xr:uid="{00000000-0005-0000-0000-0000F3900000}"/>
    <cellStyle name="Normal 4 87 10" xfId="4995" xr:uid="{00000000-0005-0000-0000-0000F4900000}"/>
    <cellStyle name="Normal 4 87 10 2" xfId="4996" xr:uid="{00000000-0005-0000-0000-0000F5900000}"/>
    <cellStyle name="Normal 4 87 10 2 2" xfId="39405" xr:uid="{00000000-0005-0000-0000-0000F6900000}"/>
    <cellStyle name="Normal 4 87 10 2 2 2" xfId="39406" xr:uid="{00000000-0005-0000-0000-0000F7900000}"/>
    <cellStyle name="Normal 4 87 10 2 2 3" xfId="39407" xr:uid="{00000000-0005-0000-0000-0000F8900000}"/>
    <cellStyle name="Normal 4 87 10 2 2 4" xfId="39408" xr:uid="{00000000-0005-0000-0000-0000F9900000}"/>
    <cellStyle name="Normal 4 87 10 2 3" xfId="39409" xr:uid="{00000000-0005-0000-0000-0000FA900000}"/>
    <cellStyle name="Normal 4 87 10 2 4" xfId="39410" xr:uid="{00000000-0005-0000-0000-0000FB900000}"/>
    <cellStyle name="Normal 4 87 10 2 5" xfId="39411" xr:uid="{00000000-0005-0000-0000-0000FC900000}"/>
    <cellStyle name="Normal 4 87 10 3" xfId="39412" xr:uid="{00000000-0005-0000-0000-0000FD900000}"/>
    <cellStyle name="Normal 4 87 10 3 2" xfId="39413" xr:uid="{00000000-0005-0000-0000-0000FE900000}"/>
    <cellStyle name="Normal 4 87 10 3 3" xfId="39414" xr:uid="{00000000-0005-0000-0000-0000FF900000}"/>
    <cellStyle name="Normal 4 87 11" xfId="39415" xr:uid="{00000000-0005-0000-0000-000000910000}"/>
    <cellStyle name="Normal 4 87 11 2" xfId="39416" xr:uid="{00000000-0005-0000-0000-000001910000}"/>
    <cellStyle name="Normal 4 87 12" xfId="39417" xr:uid="{00000000-0005-0000-0000-000002910000}"/>
    <cellStyle name="Normal 4 87 2" xfId="4997" xr:uid="{00000000-0005-0000-0000-000003910000}"/>
    <cellStyle name="Normal 4 87 2 2" xfId="4998" xr:uid="{00000000-0005-0000-0000-000004910000}"/>
    <cellStyle name="Normal 4 87 2 2 2" xfId="4999" xr:uid="{00000000-0005-0000-0000-000005910000}"/>
    <cellStyle name="Normal 4 87 2 2 2 2" xfId="39418" xr:uid="{00000000-0005-0000-0000-000006910000}"/>
    <cellStyle name="Normal 4 87 2 2 2 2 2" xfId="39419" xr:uid="{00000000-0005-0000-0000-000007910000}"/>
    <cellStyle name="Normal 4 87 2 2 2 2 3" xfId="39420" xr:uid="{00000000-0005-0000-0000-000008910000}"/>
    <cellStyle name="Normal 4 87 2 2 2 2 4" xfId="39421" xr:uid="{00000000-0005-0000-0000-000009910000}"/>
    <cellStyle name="Normal 4 87 2 2 2 3" xfId="39422" xr:uid="{00000000-0005-0000-0000-00000A910000}"/>
    <cellStyle name="Normal 4 87 2 2 2 4" xfId="39423" xr:uid="{00000000-0005-0000-0000-00000B910000}"/>
    <cellStyle name="Normal 4 87 2 2 2 5" xfId="39424" xr:uid="{00000000-0005-0000-0000-00000C910000}"/>
    <cellStyle name="Normal 4 87 2 2 3" xfId="39425" xr:uid="{00000000-0005-0000-0000-00000D910000}"/>
    <cellStyle name="Normal 4 87 2 2 3 2" xfId="39426" xr:uid="{00000000-0005-0000-0000-00000E910000}"/>
    <cellStyle name="Normal 4 87 2 2 3 3" xfId="39427" xr:uid="{00000000-0005-0000-0000-00000F910000}"/>
    <cellStyle name="Normal 4 87 2 3" xfId="39428" xr:uid="{00000000-0005-0000-0000-000010910000}"/>
    <cellStyle name="Normal 4 87 2 3 2" xfId="39429" xr:uid="{00000000-0005-0000-0000-000011910000}"/>
    <cellStyle name="Normal 4 87 2 4" xfId="39430" xr:uid="{00000000-0005-0000-0000-000012910000}"/>
    <cellStyle name="Normal 4 87 2_Journal 1" xfId="39431" xr:uid="{00000000-0005-0000-0000-000013910000}"/>
    <cellStyle name="Normal 4 87 3" xfId="5000" xr:uid="{00000000-0005-0000-0000-000014910000}"/>
    <cellStyle name="Normal 4 87 3 2" xfId="5001" xr:uid="{00000000-0005-0000-0000-000015910000}"/>
    <cellStyle name="Normal 4 87 3 2 2" xfId="5002" xr:uid="{00000000-0005-0000-0000-000016910000}"/>
    <cellStyle name="Normal 4 87 3 2 2 2" xfId="39432" xr:uid="{00000000-0005-0000-0000-000017910000}"/>
    <cellStyle name="Normal 4 87 3 2 2 2 2" xfId="39433" xr:uid="{00000000-0005-0000-0000-000018910000}"/>
    <cellStyle name="Normal 4 87 3 2 2 2 3" xfId="39434" xr:uid="{00000000-0005-0000-0000-000019910000}"/>
    <cellStyle name="Normal 4 87 3 2 2 2 4" xfId="39435" xr:uid="{00000000-0005-0000-0000-00001A910000}"/>
    <cellStyle name="Normal 4 87 3 2 2 3" xfId="39436" xr:uid="{00000000-0005-0000-0000-00001B910000}"/>
    <cellStyle name="Normal 4 87 3 2 2 4" xfId="39437" xr:uid="{00000000-0005-0000-0000-00001C910000}"/>
    <cellStyle name="Normal 4 87 3 2 2 5" xfId="39438" xr:uid="{00000000-0005-0000-0000-00001D910000}"/>
    <cellStyle name="Normal 4 87 3 2 3" xfId="39439" xr:uid="{00000000-0005-0000-0000-00001E910000}"/>
    <cellStyle name="Normal 4 87 3 2 3 2" xfId="39440" xr:uid="{00000000-0005-0000-0000-00001F910000}"/>
    <cellStyle name="Normal 4 87 3 2 3 3" xfId="39441" xr:uid="{00000000-0005-0000-0000-000020910000}"/>
    <cellStyle name="Normal 4 87 3 3" xfId="39442" xr:uid="{00000000-0005-0000-0000-000021910000}"/>
    <cellStyle name="Normal 4 87 3 3 2" xfId="39443" xr:uid="{00000000-0005-0000-0000-000022910000}"/>
    <cellStyle name="Normal 4 87 3 4" xfId="39444" xr:uid="{00000000-0005-0000-0000-000023910000}"/>
    <cellStyle name="Normal 4 87 3_Journal 1" xfId="39445" xr:uid="{00000000-0005-0000-0000-000024910000}"/>
    <cellStyle name="Normal 4 87 4" xfId="5003" xr:uid="{00000000-0005-0000-0000-000025910000}"/>
    <cellStyle name="Normal 4 87 4 2" xfId="5004" xr:uid="{00000000-0005-0000-0000-000026910000}"/>
    <cellStyle name="Normal 4 87 4 2 2" xfId="5005" xr:uid="{00000000-0005-0000-0000-000027910000}"/>
    <cellStyle name="Normal 4 87 4 2 2 2" xfId="39446" xr:uid="{00000000-0005-0000-0000-000028910000}"/>
    <cellStyle name="Normal 4 87 4 2 2 2 2" xfId="39447" xr:uid="{00000000-0005-0000-0000-000029910000}"/>
    <cellStyle name="Normal 4 87 4 2 2 2 3" xfId="39448" xr:uid="{00000000-0005-0000-0000-00002A910000}"/>
    <cellStyle name="Normal 4 87 4 2 2 2 4" xfId="39449" xr:uid="{00000000-0005-0000-0000-00002B910000}"/>
    <cellStyle name="Normal 4 87 4 2 2 3" xfId="39450" xr:uid="{00000000-0005-0000-0000-00002C910000}"/>
    <cellStyle name="Normal 4 87 4 2 2 4" xfId="39451" xr:uid="{00000000-0005-0000-0000-00002D910000}"/>
    <cellStyle name="Normal 4 87 4 2 2 5" xfId="39452" xr:uid="{00000000-0005-0000-0000-00002E910000}"/>
    <cellStyle name="Normal 4 87 4 2 3" xfId="39453" xr:uid="{00000000-0005-0000-0000-00002F910000}"/>
    <cellStyle name="Normal 4 87 4 2 3 2" xfId="39454" xr:uid="{00000000-0005-0000-0000-000030910000}"/>
    <cellStyle name="Normal 4 87 4 2 3 3" xfId="39455" xr:uid="{00000000-0005-0000-0000-000031910000}"/>
    <cellStyle name="Normal 4 87 4 3" xfId="39456" xr:uid="{00000000-0005-0000-0000-000032910000}"/>
    <cellStyle name="Normal 4 87 4 3 2" xfId="39457" xr:uid="{00000000-0005-0000-0000-000033910000}"/>
    <cellStyle name="Normal 4 87 4 4" xfId="39458" xr:uid="{00000000-0005-0000-0000-000034910000}"/>
    <cellStyle name="Normal 4 87 4_Journal 1" xfId="39459" xr:uid="{00000000-0005-0000-0000-000035910000}"/>
    <cellStyle name="Normal 4 87 5" xfId="5006" xr:uid="{00000000-0005-0000-0000-000036910000}"/>
    <cellStyle name="Normal 4 87 5 2" xfId="5007" xr:uid="{00000000-0005-0000-0000-000037910000}"/>
    <cellStyle name="Normal 4 87 5 2 2" xfId="5008" xr:uid="{00000000-0005-0000-0000-000038910000}"/>
    <cellStyle name="Normal 4 87 5 2 2 2" xfId="39460" xr:uid="{00000000-0005-0000-0000-000039910000}"/>
    <cellStyle name="Normal 4 87 5 2 2 2 2" xfId="39461" xr:uid="{00000000-0005-0000-0000-00003A910000}"/>
    <cellStyle name="Normal 4 87 5 2 2 2 3" xfId="39462" xr:uid="{00000000-0005-0000-0000-00003B910000}"/>
    <cellStyle name="Normal 4 87 5 2 2 2 4" xfId="39463" xr:uid="{00000000-0005-0000-0000-00003C910000}"/>
    <cellStyle name="Normal 4 87 5 2 2 3" xfId="39464" xr:uid="{00000000-0005-0000-0000-00003D910000}"/>
    <cellStyle name="Normal 4 87 5 2 2 4" xfId="39465" xr:uid="{00000000-0005-0000-0000-00003E910000}"/>
    <cellStyle name="Normal 4 87 5 2 2 5" xfId="39466" xr:uid="{00000000-0005-0000-0000-00003F910000}"/>
    <cellStyle name="Normal 4 87 5 2 3" xfId="39467" xr:uid="{00000000-0005-0000-0000-000040910000}"/>
    <cellStyle name="Normal 4 87 5 2 3 2" xfId="39468" xr:uid="{00000000-0005-0000-0000-000041910000}"/>
    <cellStyle name="Normal 4 87 5 2 3 3" xfId="39469" xr:uid="{00000000-0005-0000-0000-000042910000}"/>
    <cellStyle name="Normal 4 87 5 3" xfId="39470" xr:uid="{00000000-0005-0000-0000-000043910000}"/>
    <cellStyle name="Normal 4 87 5 3 2" xfId="39471" xr:uid="{00000000-0005-0000-0000-000044910000}"/>
    <cellStyle name="Normal 4 87 5 4" xfId="39472" xr:uid="{00000000-0005-0000-0000-000045910000}"/>
    <cellStyle name="Normal 4 87 5_Journal 1" xfId="39473" xr:uid="{00000000-0005-0000-0000-000046910000}"/>
    <cellStyle name="Normal 4 87 6" xfId="5009" xr:uid="{00000000-0005-0000-0000-000047910000}"/>
    <cellStyle name="Normal 4 87 6 2" xfId="5010" xr:uid="{00000000-0005-0000-0000-000048910000}"/>
    <cellStyle name="Normal 4 87 6 2 2" xfId="5011" xr:uid="{00000000-0005-0000-0000-000049910000}"/>
    <cellStyle name="Normal 4 87 6 2 2 2" xfId="39474" xr:uid="{00000000-0005-0000-0000-00004A910000}"/>
    <cellStyle name="Normal 4 87 6 2 2 2 2" xfId="39475" xr:uid="{00000000-0005-0000-0000-00004B910000}"/>
    <cellStyle name="Normal 4 87 6 2 2 2 3" xfId="39476" xr:uid="{00000000-0005-0000-0000-00004C910000}"/>
    <cellStyle name="Normal 4 87 6 2 2 2 4" xfId="39477" xr:uid="{00000000-0005-0000-0000-00004D910000}"/>
    <cellStyle name="Normal 4 87 6 2 2 3" xfId="39478" xr:uid="{00000000-0005-0000-0000-00004E910000}"/>
    <cellStyle name="Normal 4 87 6 2 2 4" xfId="39479" xr:uid="{00000000-0005-0000-0000-00004F910000}"/>
    <cellStyle name="Normal 4 87 6 2 2 5" xfId="39480" xr:uid="{00000000-0005-0000-0000-000050910000}"/>
    <cellStyle name="Normal 4 87 6 2 3" xfId="39481" xr:uid="{00000000-0005-0000-0000-000051910000}"/>
    <cellStyle name="Normal 4 87 6 2 3 2" xfId="39482" xr:uid="{00000000-0005-0000-0000-000052910000}"/>
    <cellStyle name="Normal 4 87 6 2 3 3" xfId="39483" xr:uid="{00000000-0005-0000-0000-000053910000}"/>
    <cellStyle name="Normal 4 87 6 3" xfId="39484" xr:uid="{00000000-0005-0000-0000-000054910000}"/>
    <cellStyle name="Normal 4 87 6 3 2" xfId="39485" xr:uid="{00000000-0005-0000-0000-000055910000}"/>
    <cellStyle name="Normal 4 87 6 4" xfId="39486" xr:uid="{00000000-0005-0000-0000-000056910000}"/>
    <cellStyle name="Normal 4 87 6_Journal 1" xfId="39487" xr:uid="{00000000-0005-0000-0000-000057910000}"/>
    <cellStyle name="Normal 4 87 7" xfId="5012" xr:uid="{00000000-0005-0000-0000-000058910000}"/>
    <cellStyle name="Normal 4 87 7 2" xfId="5013" xr:uid="{00000000-0005-0000-0000-000059910000}"/>
    <cellStyle name="Normal 4 87 7 2 2" xfId="5014" xr:uid="{00000000-0005-0000-0000-00005A910000}"/>
    <cellStyle name="Normal 4 87 7 2 2 2" xfId="39488" xr:uid="{00000000-0005-0000-0000-00005B910000}"/>
    <cellStyle name="Normal 4 87 7 2 2 2 2" xfId="39489" xr:uid="{00000000-0005-0000-0000-00005C910000}"/>
    <cellStyle name="Normal 4 87 7 2 2 2 3" xfId="39490" xr:uid="{00000000-0005-0000-0000-00005D910000}"/>
    <cellStyle name="Normal 4 87 7 2 2 2 4" xfId="39491" xr:uid="{00000000-0005-0000-0000-00005E910000}"/>
    <cellStyle name="Normal 4 87 7 2 2 3" xfId="39492" xr:uid="{00000000-0005-0000-0000-00005F910000}"/>
    <cellStyle name="Normal 4 87 7 2 2 4" xfId="39493" xr:uid="{00000000-0005-0000-0000-000060910000}"/>
    <cellStyle name="Normal 4 87 7 2 2 5" xfId="39494" xr:uid="{00000000-0005-0000-0000-000061910000}"/>
    <cellStyle name="Normal 4 87 7 2 3" xfId="39495" xr:uid="{00000000-0005-0000-0000-000062910000}"/>
    <cellStyle name="Normal 4 87 7 2 3 2" xfId="39496" xr:uid="{00000000-0005-0000-0000-000063910000}"/>
    <cellStyle name="Normal 4 87 7 2 3 3" xfId="39497" xr:uid="{00000000-0005-0000-0000-000064910000}"/>
    <cellStyle name="Normal 4 87 7 3" xfId="39498" xr:uid="{00000000-0005-0000-0000-000065910000}"/>
    <cellStyle name="Normal 4 87 7 3 2" xfId="39499" xr:uid="{00000000-0005-0000-0000-000066910000}"/>
    <cellStyle name="Normal 4 87 7 4" xfId="39500" xr:uid="{00000000-0005-0000-0000-000067910000}"/>
    <cellStyle name="Normal 4 87 7_Journal 1" xfId="39501" xr:uid="{00000000-0005-0000-0000-000068910000}"/>
    <cellStyle name="Normal 4 87 8" xfId="5015" xr:uid="{00000000-0005-0000-0000-000069910000}"/>
    <cellStyle name="Normal 4 87 8 2" xfId="5016" xr:uid="{00000000-0005-0000-0000-00006A910000}"/>
    <cellStyle name="Normal 4 87 8 2 2" xfId="5017" xr:uid="{00000000-0005-0000-0000-00006B910000}"/>
    <cellStyle name="Normal 4 87 8 2 2 2" xfId="39502" xr:uid="{00000000-0005-0000-0000-00006C910000}"/>
    <cellStyle name="Normal 4 87 8 2 2 2 2" xfId="39503" xr:uid="{00000000-0005-0000-0000-00006D910000}"/>
    <cellStyle name="Normal 4 87 8 2 2 2 3" xfId="39504" xr:uid="{00000000-0005-0000-0000-00006E910000}"/>
    <cellStyle name="Normal 4 87 8 2 2 2 4" xfId="39505" xr:uid="{00000000-0005-0000-0000-00006F910000}"/>
    <cellStyle name="Normal 4 87 8 2 2 3" xfId="39506" xr:uid="{00000000-0005-0000-0000-000070910000}"/>
    <cellStyle name="Normal 4 87 8 2 2 4" xfId="39507" xr:uid="{00000000-0005-0000-0000-000071910000}"/>
    <cellStyle name="Normal 4 87 8 2 2 5" xfId="39508" xr:uid="{00000000-0005-0000-0000-000072910000}"/>
    <cellStyle name="Normal 4 87 8 2 3" xfId="39509" xr:uid="{00000000-0005-0000-0000-000073910000}"/>
    <cellStyle name="Normal 4 87 8 2 3 2" xfId="39510" xr:uid="{00000000-0005-0000-0000-000074910000}"/>
    <cellStyle name="Normal 4 87 8 2 3 3" xfId="39511" xr:uid="{00000000-0005-0000-0000-000075910000}"/>
    <cellStyle name="Normal 4 87 8 3" xfId="39512" xr:uid="{00000000-0005-0000-0000-000076910000}"/>
    <cellStyle name="Normal 4 87 8 3 2" xfId="39513" xr:uid="{00000000-0005-0000-0000-000077910000}"/>
    <cellStyle name="Normal 4 87 8 4" xfId="39514" xr:uid="{00000000-0005-0000-0000-000078910000}"/>
    <cellStyle name="Normal 4 87 8_Journal 1" xfId="39515" xr:uid="{00000000-0005-0000-0000-000079910000}"/>
    <cellStyle name="Normal 4 87 9" xfId="5018" xr:uid="{00000000-0005-0000-0000-00007A910000}"/>
    <cellStyle name="Normal 4 87 9 2" xfId="5019" xr:uid="{00000000-0005-0000-0000-00007B910000}"/>
    <cellStyle name="Normal 4 87 9 2 2" xfId="5020" xr:uid="{00000000-0005-0000-0000-00007C910000}"/>
    <cellStyle name="Normal 4 87 9 2 2 2" xfId="39516" xr:uid="{00000000-0005-0000-0000-00007D910000}"/>
    <cellStyle name="Normal 4 87 9 2 2 2 2" xfId="39517" xr:uid="{00000000-0005-0000-0000-00007E910000}"/>
    <cellStyle name="Normal 4 87 9 2 2 2 3" xfId="39518" xr:uid="{00000000-0005-0000-0000-00007F910000}"/>
    <cellStyle name="Normal 4 87 9 2 2 2 4" xfId="39519" xr:uid="{00000000-0005-0000-0000-000080910000}"/>
    <cellStyle name="Normal 4 87 9 2 2 3" xfId="39520" xr:uid="{00000000-0005-0000-0000-000081910000}"/>
    <cellStyle name="Normal 4 87 9 2 2 4" xfId="39521" xr:uid="{00000000-0005-0000-0000-000082910000}"/>
    <cellStyle name="Normal 4 87 9 2 2 5" xfId="39522" xr:uid="{00000000-0005-0000-0000-000083910000}"/>
    <cellStyle name="Normal 4 87 9 2 3" xfId="39523" xr:uid="{00000000-0005-0000-0000-000084910000}"/>
    <cellStyle name="Normal 4 87 9 2 3 2" xfId="39524" xr:uid="{00000000-0005-0000-0000-000085910000}"/>
    <cellStyle name="Normal 4 87 9 2 3 3" xfId="39525" xr:uid="{00000000-0005-0000-0000-000086910000}"/>
    <cellStyle name="Normal 4 87 9 3" xfId="39526" xr:uid="{00000000-0005-0000-0000-000087910000}"/>
    <cellStyle name="Normal 4 87 9 3 2" xfId="39527" xr:uid="{00000000-0005-0000-0000-000088910000}"/>
    <cellStyle name="Normal 4 87 9 4" xfId="39528" xr:uid="{00000000-0005-0000-0000-000089910000}"/>
    <cellStyle name="Normal 4 87 9_Journal 1" xfId="39529" xr:uid="{00000000-0005-0000-0000-00008A910000}"/>
    <cellStyle name="Normal 4 87_CLS-TES-KS_12-28-10" xfId="5021" xr:uid="{00000000-0005-0000-0000-00008B910000}"/>
    <cellStyle name="Normal 4 88" xfId="5022" xr:uid="{00000000-0005-0000-0000-00008C910000}"/>
    <cellStyle name="Normal 4 88 2" xfId="5023" xr:uid="{00000000-0005-0000-0000-00008D910000}"/>
    <cellStyle name="Normal 4 88 2 2" xfId="5024" xr:uid="{00000000-0005-0000-0000-00008E910000}"/>
    <cellStyle name="Normal 4 88 2 2 2" xfId="39530" xr:uid="{00000000-0005-0000-0000-00008F910000}"/>
    <cellStyle name="Normal 4 88 2 2 2 2" xfId="39531" xr:uid="{00000000-0005-0000-0000-000090910000}"/>
    <cellStyle name="Normal 4 88 2 2 2 3" xfId="39532" xr:uid="{00000000-0005-0000-0000-000091910000}"/>
    <cellStyle name="Normal 4 88 2 2 2 4" xfId="39533" xr:uid="{00000000-0005-0000-0000-000092910000}"/>
    <cellStyle name="Normal 4 88 2 2 3" xfId="39534" xr:uid="{00000000-0005-0000-0000-000093910000}"/>
    <cellStyle name="Normal 4 88 2 2 4" xfId="39535" xr:uid="{00000000-0005-0000-0000-000094910000}"/>
    <cellStyle name="Normal 4 88 2 2 5" xfId="39536" xr:uid="{00000000-0005-0000-0000-000095910000}"/>
    <cellStyle name="Normal 4 88 2 3" xfId="39537" xr:uid="{00000000-0005-0000-0000-000096910000}"/>
    <cellStyle name="Normal 4 88 2 3 2" xfId="39538" xr:uid="{00000000-0005-0000-0000-000097910000}"/>
    <cellStyle name="Normal 4 88 2 3 3" xfId="39539" xr:uid="{00000000-0005-0000-0000-000098910000}"/>
    <cellStyle name="Normal 4 88 3" xfId="39540" xr:uid="{00000000-0005-0000-0000-000099910000}"/>
    <cellStyle name="Normal 4 88 3 2" xfId="39541" xr:uid="{00000000-0005-0000-0000-00009A910000}"/>
    <cellStyle name="Normal 4 88 4" xfId="39542" xr:uid="{00000000-0005-0000-0000-00009B910000}"/>
    <cellStyle name="Normal 4 88_Journal 1" xfId="39543" xr:uid="{00000000-0005-0000-0000-00009C910000}"/>
    <cellStyle name="Normal 4 89" xfId="5025" xr:uid="{00000000-0005-0000-0000-00009D910000}"/>
    <cellStyle name="Normal 4 89 2" xfId="5026" xr:uid="{00000000-0005-0000-0000-00009E910000}"/>
    <cellStyle name="Normal 4 89 2 2" xfId="5027" xr:uid="{00000000-0005-0000-0000-00009F910000}"/>
    <cellStyle name="Normal 4 89 2 2 2" xfId="39544" xr:uid="{00000000-0005-0000-0000-0000A0910000}"/>
    <cellStyle name="Normal 4 89 2 2 2 2" xfId="39545" xr:uid="{00000000-0005-0000-0000-0000A1910000}"/>
    <cellStyle name="Normal 4 89 2 2 2 3" xfId="39546" xr:uid="{00000000-0005-0000-0000-0000A2910000}"/>
    <cellStyle name="Normal 4 89 2 2 2 4" xfId="39547" xr:uid="{00000000-0005-0000-0000-0000A3910000}"/>
    <cellStyle name="Normal 4 89 2 2 3" xfId="39548" xr:uid="{00000000-0005-0000-0000-0000A4910000}"/>
    <cellStyle name="Normal 4 89 2 2 4" xfId="39549" xr:uid="{00000000-0005-0000-0000-0000A5910000}"/>
    <cellStyle name="Normal 4 89 2 2 5" xfId="39550" xr:uid="{00000000-0005-0000-0000-0000A6910000}"/>
    <cellStyle name="Normal 4 89 2 3" xfId="39551" xr:uid="{00000000-0005-0000-0000-0000A7910000}"/>
    <cellStyle name="Normal 4 89 2 3 2" xfId="39552" xr:uid="{00000000-0005-0000-0000-0000A8910000}"/>
    <cellStyle name="Normal 4 89 2 3 3" xfId="39553" xr:uid="{00000000-0005-0000-0000-0000A9910000}"/>
    <cellStyle name="Normal 4 89 3" xfId="39554" xr:uid="{00000000-0005-0000-0000-0000AA910000}"/>
    <cellStyle name="Normal 4 89 3 2" xfId="39555" xr:uid="{00000000-0005-0000-0000-0000AB910000}"/>
    <cellStyle name="Normal 4 89 4" xfId="39556" xr:uid="{00000000-0005-0000-0000-0000AC910000}"/>
    <cellStyle name="Normal 4 89_Journal 1" xfId="39557" xr:uid="{00000000-0005-0000-0000-0000AD910000}"/>
    <cellStyle name="Normal 4 9" xfId="5028" xr:uid="{00000000-0005-0000-0000-0000AE910000}"/>
    <cellStyle name="Normal 4 9 2" xfId="5029" xr:uid="{00000000-0005-0000-0000-0000AF910000}"/>
    <cellStyle name="Normal 4 9 2 2" xfId="5030" xr:uid="{00000000-0005-0000-0000-0000B0910000}"/>
    <cellStyle name="Normal 4 9 2 2 2" xfId="39558" xr:uid="{00000000-0005-0000-0000-0000B1910000}"/>
    <cellStyle name="Normal 4 9 2 2 2 2" xfId="39559" xr:uid="{00000000-0005-0000-0000-0000B2910000}"/>
    <cellStyle name="Normal 4 9 2 2 2 3" xfId="39560" xr:uid="{00000000-0005-0000-0000-0000B3910000}"/>
    <cellStyle name="Normal 4 9 2 2 2 4" xfId="39561" xr:uid="{00000000-0005-0000-0000-0000B4910000}"/>
    <cellStyle name="Normal 4 9 2 2 3" xfId="39562" xr:uid="{00000000-0005-0000-0000-0000B5910000}"/>
    <cellStyle name="Normal 4 9 2 2 4" xfId="39563" xr:uid="{00000000-0005-0000-0000-0000B6910000}"/>
    <cellStyle name="Normal 4 9 2 2 5" xfId="39564" xr:uid="{00000000-0005-0000-0000-0000B7910000}"/>
    <cellStyle name="Normal 4 9 2 3" xfId="39565" xr:uid="{00000000-0005-0000-0000-0000B8910000}"/>
    <cellStyle name="Normal 4 9 2 4" xfId="39566" xr:uid="{00000000-0005-0000-0000-0000B9910000}"/>
    <cellStyle name="Normal 4 9 3" xfId="5031" xr:uid="{00000000-0005-0000-0000-0000BA910000}"/>
    <cellStyle name="Normal 4 9 3 2" xfId="39567" xr:uid="{00000000-0005-0000-0000-0000BB910000}"/>
    <cellStyle name="Normal 4 9 4" xfId="5032" xr:uid="{00000000-0005-0000-0000-0000BC910000}"/>
    <cellStyle name="Normal 4 9 4 2" xfId="39568" xr:uid="{00000000-0005-0000-0000-0000BD910000}"/>
    <cellStyle name="Normal 4 9 4 3" xfId="39569" xr:uid="{00000000-0005-0000-0000-0000BE910000}"/>
    <cellStyle name="Normal 4 9 5" xfId="5033" xr:uid="{00000000-0005-0000-0000-0000BF910000}"/>
    <cellStyle name="Normal 4 9 5 2" xfId="39570" xr:uid="{00000000-0005-0000-0000-0000C0910000}"/>
    <cellStyle name="Normal 4 9 6" xfId="5034" xr:uid="{00000000-0005-0000-0000-0000C1910000}"/>
    <cellStyle name="Normal 4 9 6 2" xfId="39571" xr:uid="{00000000-0005-0000-0000-0000C2910000}"/>
    <cellStyle name="Normal 4 9 7" xfId="5035" xr:uid="{00000000-0005-0000-0000-0000C3910000}"/>
    <cellStyle name="Normal 4 9 7 2" xfId="39572" xr:uid="{00000000-0005-0000-0000-0000C4910000}"/>
    <cellStyle name="Normal 4 9 8" xfId="39573" xr:uid="{00000000-0005-0000-0000-0000C5910000}"/>
    <cellStyle name="Normal 4 9_Journal 1" xfId="39574" xr:uid="{00000000-0005-0000-0000-0000C6910000}"/>
    <cellStyle name="Normal 4 90" xfId="5036" xr:uid="{00000000-0005-0000-0000-0000C7910000}"/>
    <cellStyle name="Normal 4 90 2" xfId="5037" xr:uid="{00000000-0005-0000-0000-0000C8910000}"/>
    <cellStyle name="Normal 4 90 2 2" xfId="5038" xr:uid="{00000000-0005-0000-0000-0000C9910000}"/>
    <cellStyle name="Normal 4 90 2 2 2" xfId="39575" xr:uid="{00000000-0005-0000-0000-0000CA910000}"/>
    <cellStyle name="Normal 4 90 2 2 2 2" xfId="39576" xr:uid="{00000000-0005-0000-0000-0000CB910000}"/>
    <cellStyle name="Normal 4 90 2 2 2 3" xfId="39577" xr:uid="{00000000-0005-0000-0000-0000CC910000}"/>
    <cellStyle name="Normal 4 90 2 2 2 4" xfId="39578" xr:uid="{00000000-0005-0000-0000-0000CD910000}"/>
    <cellStyle name="Normal 4 90 2 2 3" xfId="39579" xr:uid="{00000000-0005-0000-0000-0000CE910000}"/>
    <cellStyle name="Normal 4 90 2 2 4" xfId="39580" xr:uid="{00000000-0005-0000-0000-0000CF910000}"/>
    <cellStyle name="Normal 4 90 2 2 5" xfId="39581" xr:uid="{00000000-0005-0000-0000-0000D0910000}"/>
    <cellStyle name="Normal 4 90 2 3" xfId="39582" xr:uid="{00000000-0005-0000-0000-0000D1910000}"/>
    <cellStyle name="Normal 4 90 2 3 2" xfId="39583" xr:uid="{00000000-0005-0000-0000-0000D2910000}"/>
    <cellStyle name="Normal 4 90 2 3 3" xfId="39584" xr:uid="{00000000-0005-0000-0000-0000D3910000}"/>
    <cellStyle name="Normal 4 90 3" xfId="39585" xr:uid="{00000000-0005-0000-0000-0000D4910000}"/>
    <cellStyle name="Normal 4 90 3 2" xfId="39586" xr:uid="{00000000-0005-0000-0000-0000D5910000}"/>
    <cellStyle name="Normal 4 90 4" xfId="39587" xr:uid="{00000000-0005-0000-0000-0000D6910000}"/>
    <cellStyle name="Normal 4 90_Journal 1" xfId="39588" xr:uid="{00000000-0005-0000-0000-0000D7910000}"/>
    <cellStyle name="Normal 4 91" xfId="5039" xr:uid="{00000000-0005-0000-0000-0000D8910000}"/>
    <cellStyle name="Normal 4 91 2" xfId="5040" xr:uid="{00000000-0005-0000-0000-0000D9910000}"/>
    <cellStyle name="Normal 4 91 2 2" xfId="5041" xr:uid="{00000000-0005-0000-0000-0000DA910000}"/>
    <cellStyle name="Normal 4 91 2 2 2" xfId="39589" xr:uid="{00000000-0005-0000-0000-0000DB910000}"/>
    <cellStyle name="Normal 4 91 2 2 2 2" xfId="39590" xr:uid="{00000000-0005-0000-0000-0000DC910000}"/>
    <cellStyle name="Normal 4 91 2 2 2 3" xfId="39591" xr:uid="{00000000-0005-0000-0000-0000DD910000}"/>
    <cellStyle name="Normal 4 91 2 2 2 4" xfId="39592" xr:uid="{00000000-0005-0000-0000-0000DE910000}"/>
    <cellStyle name="Normal 4 91 2 2 3" xfId="39593" xr:uid="{00000000-0005-0000-0000-0000DF910000}"/>
    <cellStyle name="Normal 4 91 2 2 4" xfId="39594" xr:uid="{00000000-0005-0000-0000-0000E0910000}"/>
    <cellStyle name="Normal 4 91 2 2 5" xfId="39595" xr:uid="{00000000-0005-0000-0000-0000E1910000}"/>
    <cellStyle name="Normal 4 91 2 3" xfId="39596" xr:uid="{00000000-0005-0000-0000-0000E2910000}"/>
    <cellStyle name="Normal 4 91 2 3 2" xfId="39597" xr:uid="{00000000-0005-0000-0000-0000E3910000}"/>
    <cellStyle name="Normal 4 91 2 3 3" xfId="39598" xr:uid="{00000000-0005-0000-0000-0000E4910000}"/>
    <cellStyle name="Normal 4 91 3" xfId="39599" xr:uid="{00000000-0005-0000-0000-0000E5910000}"/>
    <cellStyle name="Normal 4 91 3 2" xfId="39600" xr:uid="{00000000-0005-0000-0000-0000E6910000}"/>
    <cellStyle name="Normal 4 91 4" xfId="39601" xr:uid="{00000000-0005-0000-0000-0000E7910000}"/>
    <cellStyle name="Normal 4 91_Journal 1" xfId="39602" xr:uid="{00000000-0005-0000-0000-0000E8910000}"/>
    <cellStyle name="Normal 4 92" xfId="5042" xr:uid="{00000000-0005-0000-0000-0000E9910000}"/>
    <cellStyle name="Normal 4 92 2" xfId="5043" xr:uid="{00000000-0005-0000-0000-0000EA910000}"/>
    <cellStyle name="Normal 4 92 2 2" xfId="5044" xr:uid="{00000000-0005-0000-0000-0000EB910000}"/>
    <cellStyle name="Normal 4 92 2 2 2" xfId="39603" xr:uid="{00000000-0005-0000-0000-0000EC910000}"/>
    <cellStyle name="Normal 4 92 2 2 2 2" xfId="39604" xr:uid="{00000000-0005-0000-0000-0000ED910000}"/>
    <cellStyle name="Normal 4 92 2 2 2 3" xfId="39605" xr:uid="{00000000-0005-0000-0000-0000EE910000}"/>
    <cellStyle name="Normal 4 92 2 2 2 4" xfId="39606" xr:uid="{00000000-0005-0000-0000-0000EF910000}"/>
    <cellStyle name="Normal 4 92 2 2 3" xfId="39607" xr:uid="{00000000-0005-0000-0000-0000F0910000}"/>
    <cellStyle name="Normal 4 92 2 2 4" xfId="39608" xr:uid="{00000000-0005-0000-0000-0000F1910000}"/>
    <cellStyle name="Normal 4 92 2 2 5" xfId="39609" xr:uid="{00000000-0005-0000-0000-0000F2910000}"/>
    <cellStyle name="Normal 4 92 2 3" xfId="39610" xr:uid="{00000000-0005-0000-0000-0000F3910000}"/>
    <cellStyle name="Normal 4 92 2 3 2" xfId="39611" xr:uid="{00000000-0005-0000-0000-0000F4910000}"/>
    <cellStyle name="Normal 4 92 2 3 3" xfId="39612" xr:uid="{00000000-0005-0000-0000-0000F5910000}"/>
    <cellStyle name="Normal 4 92 3" xfId="39613" xr:uid="{00000000-0005-0000-0000-0000F6910000}"/>
    <cellStyle name="Normal 4 92 3 2" xfId="39614" xr:uid="{00000000-0005-0000-0000-0000F7910000}"/>
    <cellStyle name="Normal 4 92 4" xfId="39615" xr:uid="{00000000-0005-0000-0000-0000F8910000}"/>
    <cellStyle name="Normal 4 92_Journal 1" xfId="39616" xr:uid="{00000000-0005-0000-0000-0000F9910000}"/>
    <cellStyle name="Normal 4 93" xfId="5045" xr:uid="{00000000-0005-0000-0000-0000FA910000}"/>
    <cellStyle name="Normal 4 93 2" xfId="5046" xr:uid="{00000000-0005-0000-0000-0000FB910000}"/>
    <cellStyle name="Normal 4 93 2 2" xfId="5047" xr:uid="{00000000-0005-0000-0000-0000FC910000}"/>
    <cellStyle name="Normal 4 93 2 2 2" xfId="39617" xr:uid="{00000000-0005-0000-0000-0000FD910000}"/>
    <cellStyle name="Normal 4 93 2 2 2 2" xfId="39618" xr:uid="{00000000-0005-0000-0000-0000FE910000}"/>
    <cellStyle name="Normal 4 93 2 2 2 3" xfId="39619" xr:uid="{00000000-0005-0000-0000-0000FF910000}"/>
    <cellStyle name="Normal 4 93 2 2 2 4" xfId="39620" xr:uid="{00000000-0005-0000-0000-000000920000}"/>
    <cellStyle name="Normal 4 93 2 2 3" xfId="39621" xr:uid="{00000000-0005-0000-0000-000001920000}"/>
    <cellStyle name="Normal 4 93 2 2 4" xfId="39622" xr:uid="{00000000-0005-0000-0000-000002920000}"/>
    <cellStyle name="Normal 4 93 2 2 5" xfId="39623" xr:uid="{00000000-0005-0000-0000-000003920000}"/>
    <cellStyle name="Normal 4 93 2 3" xfId="39624" xr:uid="{00000000-0005-0000-0000-000004920000}"/>
    <cellStyle name="Normal 4 93 2 3 2" xfId="39625" xr:uid="{00000000-0005-0000-0000-000005920000}"/>
    <cellStyle name="Normal 4 93 2 3 3" xfId="39626" xr:uid="{00000000-0005-0000-0000-000006920000}"/>
    <cellStyle name="Normal 4 93 3" xfId="39627" xr:uid="{00000000-0005-0000-0000-000007920000}"/>
    <cellStyle name="Normal 4 93 3 2" xfId="39628" xr:uid="{00000000-0005-0000-0000-000008920000}"/>
    <cellStyle name="Normal 4 93 4" xfId="39629" xr:uid="{00000000-0005-0000-0000-000009920000}"/>
    <cellStyle name="Normal 4 93_Journal 1" xfId="39630" xr:uid="{00000000-0005-0000-0000-00000A920000}"/>
    <cellStyle name="Normal 4 94" xfId="5048" xr:uid="{00000000-0005-0000-0000-00000B920000}"/>
    <cellStyle name="Normal 4 94 2" xfId="5049" xr:uid="{00000000-0005-0000-0000-00000C920000}"/>
    <cellStyle name="Normal 4 94 2 2" xfId="5050" xr:uid="{00000000-0005-0000-0000-00000D920000}"/>
    <cellStyle name="Normal 4 94 2 2 2" xfId="39631" xr:uid="{00000000-0005-0000-0000-00000E920000}"/>
    <cellStyle name="Normal 4 94 2 2 2 2" xfId="39632" xr:uid="{00000000-0005-0000-0000-00000F920000}"/>
    <cellStyle name="Normal 4 94 2 2 2 3" xfId="39633" xr:uid="{00000000-0005-0000-0000-000010920000}"/>
    <cellStyle name="Normal 4 94 2 2 2 4" xfId="39634" xr:uid="{00000000-0005-0000-0000-000011920000}"/>
    <cellStyle name="Normal 4 94 2 2 3" xfId="39635" xr:uid="{00000000-0005-0000-0000-000012920000}"/>
    <cellStyle name="Normal 4 94 2 2 4" xfId="39636" xr:uid="{00000000-0005-0000-0000-000013920000}"/>
    <cellStyle name="Normal 4 94 2 2 5" xfId="39637" xr:uid="{00000000-0005-0000-0000-000014920000}"/>
    <cellStyle name="Normal 4 94 2 3" xfId="39638" xr:uid="{00000000-0005-0000-0000-000015920000}"/>
    <cellStyle name="Normal 4 94 2 3 2" xfId="39639" xr:uid="{00000000-0005-0000-0000-000016920000}"/>
    <cellStyle name="Normal 4 94 2 3 3" xfId="39640" xr:uid="{00000000-0005-0000-0000-000017920000}"/>
    <cellStyle name="Normal 4 94 3" xfId="39641" xr:uid="{00000000-0005-0000-0000-000018920000}"/>
    <cellStyle name="Normal 4 94 3 2" xfId="39642" xr:uid="{00000000-0005-0000-0000-000019920000}"/>
    <cellStyle name="Normal 4 94 4" xfId="39643" xr:uid="{00000000-0005-0000-0000-00001A920000}"/>
    <cellStyle name="Normal 4 94_Journal 1" xfId="39644" xr:uid="{00000000-0005-0000-0000-00001B920000}"/>
    <cellStyle name="Normal 4 95" xfId="5051" xr:uid="{00000000-0005-0000-0000-00001C920000}"/>
    <cellStyle name="Normal 4 95 2" xfId="5052" xr:uid="{00000000-0005-0000-0000-00001D920000}"/>
    <cellStyle name="Normal 4 95 2 2" xfId="5053" xr:uid="{00000000-0005-0000-0000-00001E920000}"/>
    <cellStyle name="Normal 4 95 2 2 2" xfId="39645" xr:uid="{00000000-0005-0000-0000-00001F920000}"/>
    <cellStyle name="Normal 4 95 2 2 2 2" xfId="39646" xr:uid="{00000000-0005-0000-0000-000020920000}"/>
    <cellStyle name="Normal 4 95 2 2 2 3" xfId="39647" xr:uid="{00000000-0005-0000-0000-000021920000}"/>
    <cellStyle name="Normal 4 95 2 2 2 4" xfId="39648" xr:uid="{00000000-0005-0000-0000-000022920000}"/>
    <cellStyle name="Normal 4 95 2 2 3" xfId="39649" xr:uid="{00000000-0005-0000-0000-000023920000}"/>
    <cellStyle name="Normal 4 95 2 2 4" xfId="39650" xr:uid="{00000000-0005-0000-0000-000024920000}"/>
    <cellStyle name="Normal 4 95 2 2 5" xfId="39651" xr:uid="{00000000-0005-0000-0000-000025920000}"/>
    <cellStyle name="Normal 4 95 2 3" xfId="39652" xr:uid="{00000000-0005-0000-0000-000026920000}"/>
    <cellStyle name="Normal 4 95 2 3 2" xfId="39653" xr:uid="{00000000-0005-0000-0000-000027920000}"/>
    <cellStyle name="Normal 4 95 2 3 3" xfId="39654" xr:uid="{00000000-0005-0000-0000-000028920000}"/>
    <cellStyle name="Normal 4 95 3" xfId="39655" xr:uid="{00000000-0005-0000-0000-000029920000}"/>
    <cellStyle name="Normal 4 95 3 2" xfId="39656" xr:uid="{00000000-0005-0000-0000-00002A920000}"/>
    <cellStyle name="Normal 4 95 4" xfId="39657" xr:uid="{00000000-0005-0000-0000-00002B920000}"/>
    <cellStyle name="Normal 4 95_Journal 1" xfId="39658" xr:uid="{00000000-0005-0000-0000-00002C920000}"/>
    <cellStyle name="Normal 4 96" xfId="5054" xr:uid="{00000000-0005-0000-0000-00002D920000}"/>
    <cellStyle name="Normal 4 96 2" xfId="5055" xr:uid="{00000000-0005-0000-0000-00002E920000}"/>
    <cellStyle name="Normal 4 96 2 2" xfId="5056" xr:uid="{00000000-0005-0000-0000-00002F920000}"/>
    <cellStyle name="Normal 4 96 2 2 2" xfId="39659" xr:uid="{00000000-0005-0000-0000-000030920000}"/>
    <cellStyle name="Normal 4 96 2 2 2 2" xfId="39660" xr:uid="{00000000-0005-0000-0000-000031920000}"/>
    <cellStyle name="Normal 4 96 2 2 2 3" xfId="39661" xr:uid="{00000000-0005-0000-0000-000032920000}"/>
    <cellStyle name="Normal 4 96 2 2 2 4" xfId="39662" xr:uid="{00000000-0005-0000-0000-000033920000}"/>
    <cellStyle name="Normal 4 96 2 2 3" xfId="39663" xr:uid="{00000000-0005-0000-0000-000034920000}"/>
    <cellStyle name="Normal 4 96 2 2 4" xfId="39664" xr:uid="{00000000-0005-0000-0000-000035920000}"/>
    <cellStyle name="Normal 4 96 2 2 5" xfId="39665" xr:uid="{00000000-0005-0000-0000-000036920000}"/>
    <cellStyle name="Normal 4 96 2 3" xfId="39666" xr:uid="{00000000-0005-0000-0000-000037920000}"/>
    <cellStyle name="Normal 4 96 2 3 2" xfId="39667" xr:uid="{00000000-0005-0000-0000-000038920000}"/>
    <cellStyle name="Normal 4 96 2 3 3" xfId="39668" xr:uid="{00000000-0005-0000-0000-000039920000}"/>
    <cellStyle name="Normal 4 96 3" xfId="39669" xr:uid="{00000000-0005-0000-0000-00003A920000}"/>
    <cellStyle name="Normal 4 96 3 2" xfId="39670" xr:uid="{00000000-0005-0000-0000-00003B920000}"/>
    <cellStyle name="Normal 4 96 4" xfId="39671" xr:uid="{00000000-0005-0000-0000-00003C920000}"/>
    <cellStyle name="Normal 4 96_Journal 1" xfId="39672" xr:uid="{00000000-0005-0000-0000-00003D920000}"/>
    <cellStyle name="Normal 4 97" xfId="5057" xr:uid="{00000000-0005-0000-0000-00003E920000}"/>
    <cellStyle name="Normal 4 97 2" xfId="5058" xr:uid="{00000000-0005-0000-0000-00003F920000}"/>
    <cellStyle name="Normal 4 97 2 2" xfId="5059" xr:uid="{00000000-0005-0000-0000-000040920000}"/>
    <cellStyle name="Normal 4 97 2 2 2" xfId="39673" xr:uid="{00000000-0005-0000-0000-000041920000}"/>
    <cellStyle name="Normal 4 97 2 2 2 2" xfId="39674" xr:uid="{00000000-0005-0000-0000-000042920000}"/>
    <cellStyle name="Normal 4 97 2 2 2 3" xfId="39675" xr:uid="{00000000-0005-0000-0000-000043920000}"/>
    <cellStyle name="Normal 4 97 2 2 2 4" xfId="39676" xr:uid="{00000000-0005-0000-0000-000044920000}"/>
    <cellStyle name="Normal 4 97 2 2 3" xfId="39677" xr:uid="{00000000-0005-0000-0000-000045920000}"/>
    <cellStyle name="Normal 4 97 2 2 4" xfId="39678" xr:uid="{00000000-0005-0000-0000-000046920000}"/>
    <cellStyle name="Normal 4 97 2 2 5" xfId="39679" xr:uid="{00000000-0005-0000-0000-000047920000}"/>
    <cellStyle name="Normal 4 97 2 3" xfId="39680" xr:uid="{00000000-0005-0000-0000-000048920000}"/>
    <cellStyle name="Normal 4 97 2 3 2" xfId="39681" xr:uid="{00000000-0005-0000-0000-000049920000}"/>
    <cellStyle name="Normal 4 97 2 3 3" xfId="39682" xr:uid="{00000000-0005-0000-0000-00004A920000}"/>
    <cellStyle name="Normal 4 97 3" xfId="39683" xr:uid="{00000000-0005-0000-0000-00004B920000}"/>
    <cellStyle name="Normal 4 97 3 2" xfId="39684" xr:uid="{00000000-0005-0000-0000-00004C920000}"/>
    <cellStyle name="Normal 4 97 4" xfId="39685" xr:uid="{00000000-0005-0000-0000-00004D920000}"/>
    <cellStyle name="Normal 4 97_Journal 1" xfId="39686" xr:uid="{00000000-0005-0000-0000-00004E920000}"/>
    <cellStyle name="Normal 4 98" xfId="5060" xr:uid="{00000000-0005-0000-0000-00004F920000}"/>
    <cellStyle name="Normal 4 98 2" xfId="5061" xr:uid="{00000000-0005-0000-0000-000050920000}"/>
    <cellStyle name="Normal 4 98 2 2" xfId="5062" xr:uid="{00000000-0005-0000-0000-000051920000}"/>
    <cellStyle name="Normal 4 98 2 2 2" xfId="39687" xr:uid="{00000000-0005-0000-0000-000052920000}"/>
    <cellStyle name="Normal 4 98 2 2 2 2" xfId="39688" xr:uid="{00000000-0005-0000-0000-000053920000}"/>
    <cellStyle name="Normal 4 98 2 2 2 3" xfId="39689" xr:uid="{00000000-0005-0000-0000-000054920000}"/>
    <cellStyle name="Normal 4 98 2 2 2 4" xfId="39690" xr:uid="{00000000-0005-0000-0000-000055920000}"/>
    <cellStyle name="Normal 4 98 2 2 3" xfId="39691" xr:uid="{00000000-0005-0000-0000-000056920000}"/>
    <cellStyle name="Normal 4 98 2 2 4" xfId="39692" xr:uid="{00000000-0005-0000-0000-000057920000}"/>
    <cellStyle name="Normal 4 98 2 2 5" xfId="39693" xr:uid="{00000000-0005-0000-0000-000058920000}"/>
    <cellStyle name="Normal 4 98 2 3" xfId="39694" xr:uid="{00000000-0005-0000-0000-000059920000}"/>
    <cellStyle name="Normal 4 98 2 3 2" xfId="39695" xr:uid="{00000000-0005-0000-0000-00005A920000}"/>
    <cellStyle name="Normal 4 98 2 3 3" xfId="39696" xr:uid="{00000000-0005-0000-0000-00005B920000}"/>
    <cellStyle name="Normal 4 98 3" xfId="39697" xr:uid="{00000000-0005-0000-0000-00005C920000}"/>
    <cellStyle name="Normal 4 98 3 2" xfId="39698" xr:uid="{00000000-0005-0000-0000-00005D920000}"/>
    <cellStyle name="Normal 4 98 4" xfId="39699" xr:uid="{00000000-0005-0000-0000-00005E920000}"/>
    <cellStyle name="Normal 4 98_Journal 1" xfId="39700" xr:uid="{00000000-0005-0000-0000-00005F920000}"/>
    <cellStyle name="Normal 4 99" xfId="5063" xr:uid="{00000000-0005-0000-0000-000060920000}"/>
    <cellStyle name="Normal 4 99 2" xfId="5064" xr:uid="{00000000-0005-0000-0000-000061920000}"/>
    <cellStyle name="Normal 4 99 2 2" xfId="5065" xr:uid="{00000000-0005-0000-0000-000062920000}"/>
    <cellStyle name="Normal 4 99 2 2 2" xfId="39701" xr:uid="{00000000-0005-0000-0000-000063920000}"/>
    <cellStyle name="Normal 4 99 2 2 2 2" xfId="39702" xr:uid="{00000000-0005-0000-0000-000064920000}"/>
    <cellStyle name="Normal 4 99 2 2 2 3" xfId="39703" xr:uid="{00000000-0005-0000-0000-000065920000}"/>
    <cellStyle name="Normal 4 99 2 2 2 4" xfId="39704" xr:uid="{00000000-0005-0000-0000-000066920000}"/>
    <cellStyle name="Normal 4 99 2 2 3" xfId="39705" xr:uid="{00000000-0005-0000-0000-000067920000}"/>
    <cellStyle name="Normal 4 99 2 2 4" xfId="39706" xr:uid="{00000000-0005-0000-0000-000068920000}"/>
    <cellStyle name="Normal 4 99 2 2 5" xfId="39707" xr:uid="{00000000-0005-0000-0000-000069920000}"/>
    <cellStyle name="Normal 4 99 2 3" xfId="39708" xr:uid="{00000000-0005-0000-0000-00006A920000}"/>
    <cellStyle name="Normal 4 99 2 3 2" xfId="39709" xr:uid="{00000000-0005-0000-0000-00006B920000}"/>
    <cellStyle name="Normal 4 99 2 3 3" xfId="39710" xr:uid="{00000000-0005-0000-0000-00006C920000}"/>
    <cellStyle name="Normal 4 99 3" xfId="39711" xr:uid="{00000000-0005-0000-0000-00006D920000}"/>
    <cellStyle name="Normal 4 99 3 2" xfId="39712" xr:uid="{00000000-0005-0000-0000-00006E920000}"/>
    <cellStyle name="Normal 4 99 4" xfId="39713" xr:uid="{00000000-0005-0000-0000-00006F920000}"/>
    <cellStyle name="Normal 4 99_Journal 1" xfId="39714" xr:uid="{00000000-0005-0000-0000-000070920000}"/>
    <cellStyle name="Normal 4_00001-TES 03-31-2011" xfId="39715" xr:uid="{00000000-0005-0000-0000-000071920000}"/>
    <cellStyle name="Normal 40" xfId="5066" xr:uid="{00000000-0005-0000-0000-000072920000}"/>
    <cellStyle name="Normal 40 2" xfId="39716" xr:uid="{00000000-0005-0000-0000-000073920000}"/>
    <cellStyle name="Normal 40 2 2" xfId="39717" xr:uid="{00000000-0005-0000-0000-000074920000}"/>
    <cellStyle name="Normal 40 2 3" xfId="39718" xr:uid="{00000000-0005-0000-0000-000075920000}"/>
    <cellStyle name="Normal 40 2 4" xfId="39719" xr:uid="{00000000-0005-0000-0000-000076920000}"/>
    <cellStyle name="Normal 40 3" xfId="39720" xr:uid="{00000000-0005-0000-0000-000077920000}"/>
    <cellStyle name="Normal 40 3 2" xfId="39721" xr:uid="{00000000-0005-0000-0000-000078920000}"/>
    <cellStyle name="Normal 40 3 3" xfId="39722" xr:uid="{00000000-0005-0000-0000-000079920000}"/>
    <cellStyle name="Normal 40 4" xfId="39723" xr:uid="{00000000-0005-0000-0000-00007A920000}"/>
    <cellStyle name="Normal 40 4 2" xfId="39724" xr:uid="{00000000-0005-0000-0000-00007B920000}"/>
    <cellStyle name="Normal 40 5" xfId="39725" xr:uid="{00000000-0005-0000-0000-00007C920000}"/>
    <cellStyle name="Normal 40_Environmental Clean-up Costs " xfId="39726" xr:uid="{00000000-0005-0000-0000-00007D920000}"/>
    <cellStyle name="Normal 41" xfId="5067" xr:uid="{00000000-0005-0000-0000-00007E920000}"/>
    <cellStyle name="Normal 41 2" xfId="39727" xr:uid="{00000000-0005-0000-0000-00007F920000}"/>
    <cellStyle name="Normal 41 2 2" xfId="39728" xr:uid="{00000000-0005-0000-0000-000080920000}"/>
    <cellStyle name="Normal 41 2 3" xfId="39729" xr:uid="{00000000-0005-0000-0000-000081920000}"/>
    <cellStyle name="Normal 41 3" xfId="39730" xr:uid="{00000000-0005-0000-0000-000082920000}"/>
    <cellStyle name="Normal 41 4" xfId="39731" xr:uid="{00000000-0005-0000-0000-000083920000}"/>
    <cellStyle name="Normal 41_Environmental Clean-up Costs " xfId="39732" xr:uid="{00000000-0005-0000-0000-000084920000}"/>
    <cellStyle name="Normal 42" xfId="5068" xr:uid="{00000000-0005-0000-0000-000085920000}"/>
    <cellStyle name="Normal 42 2" xfId="39733" xr:uid="{00000000-0005-0000-0000-000086920000}"/>
    <cellStyle name="Normal 42 2 2" xfId="39734" xr:uid="{00000000-0005-0000-0000-000087920000}"/>
    <cellStyle name="Normal 42 2 2 2" xfId="39735" xr:uid="{00000000-0005-0000-0000-000088920000}"/>
    <cellStyle name="Normal 42 2 2 3" xfId="39736" xr:uid="{00000000-0005-0000-0000-000089920000}"/>
    <cellStyle name="Normal 42 2 3" xfId="39737" xr:uid="{00000000-0005-0000-0000-00008A920000}"/>
    <cellStyle name="Normal 42 2 3 2" xfId="39738" xr:uid="{00000000-0005-0000-0000-00008B920000}"/>
    <cellStyle name="Normal 42 2 4" xfId="39739" xr:uid="{00000000-0005-0000-0000-00008C920000}"/>
    <cellStyle name="Normal 42 3" xfId="39740" xr:uid="{00000000-0005-0000-0000-00008D920000}"/>
    <cellStyle name="Normal 42 3 2" xfId="39741" xr:uid="{00000000-0005-0000-0000-00008E920000}"/>
    <cellStyle name="Normal 42 3 2 2" xfId="39742" xr:uid="{00000000-0005-0000-0000-00008F920000}"/>
    <cellStyle name="Normal 42 3 3" xfId="39743" xr:uid="{00000000-0005-0000-0000-000090920000}"/>
    <cellStyle name="Normal 42 4" xfId="39744" xr:uid="{00000000-0005-0000-0000-000091920000}"/>
    <cellStyle name="Normal 42 4 2" xfId="39745" xr:uid="{00000000-0005-0000-0000-000092920000}"/>
    <cellStyle name="Normal 42 5" xfId="39746" xr:uid="{00000000-0005-0000-0000-000093920000}"/>
    <cellStyle name="Normal 42_Environmental Clean-up Costs " xfId="39747" xr:uid="{00000000-0005-0000-0000-000094920000}"/>
    <cellStyle name="Normal 43" xfId="5069" xr:uid="{00000000-0005-0000-0000-000095920000}"/>
    <cellStyle name="Normal 43 2" xfId="39748" xr:uid="{00000000-0005-0000-0000-000096920000}"/>
    <cellStyle name="Normal 43 2 2" xfId="39749" xr:uid="{00000000-0005-0000-0000-000097920000}"/>
    <cellStyle name="Normal 43 2 2 2" xfId="39750" xr:uid="{00000000-0005-0000-0000-000098920000}"/>
    <cellStyle name="Normal 43 2 3" xfId="39751" xr:uid="{00000000-0005-0000-0000-000099920000}"/>
    <cellStyle name="Normal 43 2 3 2" xfId="39752" xr:uid="{00000000-0005-0000-0000-00009A920000}"/>
    <cellStyle name="Normal 43 2 4" xfId="39753" xr:uid="{00000000-0005-0000-0000-00009B920000}"/>
    <cellStyle name="Normal 43 3" xfId="39754" xr:uid="{00000000-0005-0000-0000-00009C920000}"/>
    <cellStyle name="Normal 43 3 2" xfId="39755" xr:uid="{00000000-0005-0000-0000-00009D920000}"/>
    <cellStyle name="Normal 43 3 2 2" xfId="39756" xr:uid="{00000000-0005-0000-0000-00009E920000}"/>
    <cellStyle name="Normal 43 3 3" xfId="39757" xr:uid="{00000000-0005-0000-0000-00009F920000}"/>
    <cellStyle name="Normal 43 4" xfId="39758" xr:uid="{00000000-0005-0000-0000-0000A0920000}"/>
    <cellStyle name="Normal 43 4 2" xfId="39759" xr:uid="{00000000-0005-0000-0000-0000A1920000}"/>
    <cellStyle name="Normal 43 5" xfId="39760" xr:uid="{00000000-0005-0000-0000-0000A2920000}"/>
    <cellStyle name="Normal 43_Environmental Clean-up Costs " xfId="39761" xr:uid="{00000000-0005-0000-0000-0000A3920000}"/>
    <cellStyle name="Normal 44" xfId="5070" xr:uid="{00000000-0005-0000-0000-0000A4920000}"/>
    <cellStyle name="Normal 44 2" xfId="39762" xr:uid="{00000000-0005-0000-0000-0000A5920000}"/>
    <cellStyle name="Normal 44 2 2" xfId="39763" xr:uid="{00000000-0005-0000-0000-0000A6920000}"/>
    <cellStyle name="Normal 44 2 2 2" xfId="39764" xr:uid="{00000000-0005-0000-0000-0000A7920000}"/>
    <cellStyle name="Normal 44 2 3" xfId="39765" xr:uid="{00000000-0005-0000-0000-0000A8920000}"/>
    <cellStyle name="Normal 44 2 3 2" xfId="39766" xr:uid="{00000000-0005-0000-0000-0000A9920000}"/>
    <cellStyle name="Normal 44 2 4" xfId="39767" xr:uid="{00000000-0005-0000-0000-0000AA920000}"/>
    <cellStyle name="Normal 44 3" xfId="39768" xr:uid="{00000000-0005-0000-0000-0000AB920000}"/>
    <cellStyle name="Normal 44 3 2" xfId="39769" xr:uid="{00000000-0005-0000-0000-0000AC920000}"/>
    <cellStyle name="Normal 44 3 2 2" xfId="39770" xr:uid="{00000000-0005-0000-0000-0000AD920000}"/>
    <cellStyle name="Normal 44 3 3" xfId="39771" xr:uid="{00000000-0005-0000-0000-0000AE920000}"/>
    <cellStyle name="Normal 44 4" xfId="39772" xr:uid="{00000000-0005-0000-0000-0000AF920000}"/>
    <cellStyle name="Normal 44 4 2" xfId="39773" xr:uid="{00000000-0005-0000-0000-0000B0920000}"/>
    <cellStyle name="Normal 44 5" xfId="39774" xr:uid="{00000000-0005-0000-0000-0000B1920000}"/>
    <cellStyle name="Normal 44_Environmental Clean-up Costs " xfId="39775" xr:uid="{00000000-0005-0000-0000-0000B2920000}"/>
    <cellStyle name="Normal 45" xfId="5071" xr:uid="{00000000-0005-0000-0000-0000B3920000}"/>
    <cellStyle name="Normal 45 2" xfId="39776" xr:uid="{00000000-0005-0000-0000-0000B4920000}"/>
    <cellStyle name="Normal 45 2 2" xfId="39777" xr:uid="{00000000-0005-0000-0000-0000B5920000}"/>
    <cellStyle name="Normal 45 2 2 2" xfId="39778" xr:uid="{00000000-0005-0000-0000-0000B6920000}"/>
    <cellStyle name="Normal 45 2 3" xfId="39779" xr:uid="{00000000-0005-0000-0000-0000B7920000}"/>
    <cellStyle name="Normal 45 2 3 2" xfId="39780" xr:uid="{00000000-0005-0000-0000-0000B8920000}"/>
    <cellStyle name="Normal 45 2 4" xfId="39781" xr:uid="{00000000-0005-0000-0000-0000B9920000}"/>
    <cellStyle name="Normal 45 3" xfId="39782" xr:uid="{00000000-0005-0000-0000-0000BA920000}"/>
    <cellStyle name="Normal 45 3 2" xfId="39783" xr:uid="{00000000-0005-0000-0000-0000BB920000}"/>
    <cellStyle name="Normal 45 3 2 2" xfId="39784" xr:uid="{00000000-0005-0000-0000-0000BC920000}"/>
    <cellStyle name="Normal 45 3 3" xfId="39785" xr:uid="{00000000-0005-0000-0000-0000BD920000}"/>
    <cellStyle name="Normal 45 4" xfId="39786" xr:uid="{00000000-0005-0000-0000-0000BE920000}"/>
    <cellStyle name="Normal 45 4 2" xfId="39787" xr:uid="{00000000-0005-0000-0000-0000BF920000}"/>
    <cellStyle name="Normal 45 5" xfId="39788" xr:uid="{00000000-0005-0000-0000-0000C0920000}"/>
    <cellStyle name="Normal 45_Environmental Clean-up Costs " xfId="39789" xr:uid="{00000000-0005-0000-0000-0000C1920000}"/>
    <cellStyle name="Normal 46" xfId="5072" xr:uid="{00000000-0005-0000-0000-0000C2920000}"/>
    <cellStyle name="Normal 46 2" xfId="5073" xr:uid="{00000000-0005-0000-0000-0000C3920000}"/>
    <cellStyle name="Normal 46 2 2" xfId="39790" xr:uid="{00000000-0005-0000-0000-0000C4920000}"/>
    <cellStyle name="Normal 46 2 2 2" xfId="39791" xr:uid="{00000000-0005-0000-0000-0000C5920000}"/>
    <cellStyle name="Normal 46 2 3" xfId="39792" xr:uid="{00000000-0005-0000-0000-0000C6920000}"/>
    <cellStyle name="Normal 46 3" xfId="39793" xr:uid="{00000000-0005-0000-0000-0000C7920000}"/>
    <cellStyle name="Normal 46 3 2" xfId="39794" xr:uid="{00000000-0005-0000-0000-0000C8920000}"/>
    <cellStyle name="Normal 46 3 3" xfId="39795" xr:uid="{00000000-0005-0000-0000-0000C9920000}"/>
    <cellStyle name="Normal 46 4" xfId="39796" xr:uid="{00000000-0005-0000-0000-0000CA920000}"/>
    <cellStyle name="Normal 46 4 2" xfId="39797" xr:uid="{00000000-0005-0000-0000-0000CB920000}"/>
    <cellStyle name="Normal 46 5" xfId="39798" xr:uid="{00000000-0005-0000-0000-0000CC920000}"/>
    <cellStyle name="Normal 46_Environmental Clean-up Costs " xfId="39799" xr:uid="{00000000-0005-0000-0000-0000CD920000}"/>
    <cellStyle name="Normal 47" xfId="5074" xr:uid="{00000000-0005-0000-0000-0000CE920000}"/>
    <cellStyle name="Normal 47 2" xfId="5075" xr:uid="{00000000-0005-0000-0000-0000CF920000}"/>
    <cellStyle name="Normal 47 2 2" xfId="39800" xr:uid="{00000000-0005-0000-0000-0000D0920000}"/>
    <cellStyle name="Normal 47 2 2 2" xfId="39801" xr:uid="{00000000-0005-0000-0000-0000D1920000}"/>
    <cellStyle name="Normal 47 2 3" xfId="39802" xr:uid="{00000000-0005-0000-0000-0000D2920000}"/>
    <cellStyle name="Normal 47 2 3 2" xfId="39803" xr:uid="{00000000-0005-0000-0000-0000D3920000}"/>
    <cellStyle name="Normal 47 2 4" xfId="39804" xr:uid="{00000000-0005-0000-0000-0000D4920000}"/>
    <cellStyle name="Normal 47 3" xfId="5076" xr:uid="{00000000-0005-0000-0000-0000D5920000}"/>
    <cellStyle name="Normal 47 3 2" xfId="39805" xr:uid="{00000000-0005-0000-0000-0000D6920000}"/>
    <cellStyle name="Normal 47 3 2 2" xfId="39806" xr:uid="{00000000-0005-0000-0000-0000D7920000}"/>
    <cellStyle name="Normal 47 3 3" xfId="39807" xr:uid="{00000000-0005-0000-0000-0000D8920000}"/>
    <cellStyle name="Normal 47 4" xfId="39808" xr:uid="{00000000-0005-0000-0000-0000D9920000}"/>
    <cellStyle name="Normal 47 4 2" xfId="39809" xr:uid="{00000000-0005-0000-0000-0000DA920000}"/>
    <cellStyle name="Normal 47 5" xfId="39810" xr:uid="{00000000-0005-0000-0000-0000DB920000}"/>
    <cellStyle name="Normal 47_Environmental Clean-up Costs " xfId="39811" xr:uid="{00000000-0005-0000-0000-0000DC920000}"/>
    <cellStyle name="Normal 48" xfId="5077" xr:uid="{00000000-0005-0000-0000-0000DD920000}"/>
    <cellStyle name="Normal 48 2" xfId="5078" xr:uid="{00000000-0005-0000-0000-0000DE920000}"/>
    <cellStyle name="Normal 48 2 2" xfId="39812" xr:uid="{00000000-0005-0000-0000-0000DF920000}"/>
    <cellStyle name="Normal 48 2 3" xfId="39813" xr:uid="{00000000-0005-0000-0000-0000E0920000}"/>
    <cellStyle name="Normal 48 3" xfId="39814" xr:uid="{00000000-0005-0000-0000-0000E1920000}"/>
    <cellStyle name="Normal 48 4" xfId="39815" xr:uid="{00000000-0005-0000-0000-0000E2920000}"/>
    <cellStyle name="Normal 48_Environmental Clean-up Costs " xfId="39816" xr:uid="{00000000-0005-0000-0000-0000E3920000}"/>
    <cellStyle name="Normal 49" xfId="5079" xr:uid="{00000000-0005-0000-0000-0000E4920000}"/>
    <cellStyle name="Normal 49 2" xfId="5080" xr:uid="{00000000-0005-0000-0000-0000E5920000}"/>
    <cellStyle name="Normal 49 2 2" xfId="39817" xr:uid="{00000000-0005-0000-0000-0000E6920000}"/>
    <cellStyle name="Normal 49 2 2 2" xfId="39818" xr:uid="{00000000-0005-0000-0000-0000E7920000}"/>
    <cellStyle name="Normal 49 2 3" xfId="39819" xr:uid="{00000000-0005-0000-0000-0000E8920000}"/>
    <cellStyle name="Normal 49 2 3 2" xfId="39820" xr:uid="{00000000-0005-0000-0000-0000E9920000}"/>
    <cellStyle name="Normal 49 2 4" xfId="39821" xr:uid="{00000000-0005-0000-0000-0000EA920000}"/>
    <cellStyle name="Normal 49 3" xfId="39822" xr:uid="{00000000-0005-0000-0000-0000EB920000}"/>
    <cellStyle name="Normal 49 3 2" xfId="39823" xr:uid="{00000000-0005-0000-0000-0000EC920000}"/>
    <cellStyle name="Normal 49 3 2 2" xfId="39824" xr:uid="{00000000-0005-0000-0000-0000ED920000}"/>
    <cellStyle name="Normal 49 3 3" xfId="39825" xr:uid="{00000000-0005-0000-0000-0000EE920000}"/>
    <cellStyle name="Normal 49 4" xfId="39826" xr:uid="{00000000-0005-0000-0000-0000EF920000}"/>
    <cellStyle name="Normal 49 4 2" xfId="39827" xr:uid="{00000000-0005-0000-0000-0000F0920000}"/>
    <cellStyle name="Normal 49 5" xfId="39828" xr:uid="{00000000-0005-0000-0000-0000F1920000}"/>
    <cellStyle name="Normal 49_Environmental Clean-up Costs " xfId="39829" xr:uid="{00000000-0005-0000-0000-0000F2920000}"/>
    <cellStyle name="Normal 5" xfId="5081" xr:uid="{00000000-0005-0000-0000-0000F3920000}"/>
    <cellStyle name="Normal 5 10" xfId="5082" xr:uid="{00000000-0005-0000-0000-0000F4920000}"/>
    <cellStyle name="Normal 5 10 2" xfId="5083" xr:uid="{00000000-0005-0000-0000-0000F5920000}"/>
    <cellStyle name="Normal 5 10 2 2" xfId="5084" xr:uid="{00000000-0005-0000-0000-0000F6920000}"/>
    <cellStyle name="Normal 5 10 2 2 2" xfId="39830" xr:uid="{00000000-0005-0000-0000-0000F7920000}"/>
    <cellStyle name="Normal 5 10 2 3" xfId="39831" xr:uid="{00000000-0005-0000-0000-0000F8920000}"/>
    <cellStyle name="Normal 5 10 2 3 2" xfId="39832" xr:uid="{00000000-0005-0000-0000-0000F9920000}"/>
    <cellStyle name="Normal 5 10 2 3 3" xfId="39833" xr:uid="{00000000-0005-0000-0000-0000FA920000}"/>
    <cellStyle name="Normal 5 10 3" xfId="39834" xr:uid="{00000000-0005-0000-0000-0000FB920000}"/>
    <cellStyle name="Normal 5 10 3 2" xfId="39835" xr:uid="{00000000-0005-0000-0000-0000FC920000}"/>
    <cellStyle name="Normal 5 10 4" xfId="39836" xr:uid="{00000000-0005-0000-0000-0000FD920000}"/>
    <cellStyle name="Normal 5 10 5" xfId="39837" xr:uid="{00000000-0005-0000-0000-0000FE920000}"/>
    <cellStyle name="Normal 5 10_FAS 112" xfId="39838" xr:uid="{00000000-0005-0000-0000-0000FF920000}"/>
    <cellStyle name="Normal 5 100" xfId="39839" xr:uid="{00000000-0005-0000-0000-000000930000}"/>
    <cellStyle name="Normal 5 100 2" xfId="39840" xr:uid="{00000000-0005-0000-0000-000001930000}"/>
    <cellStyle name="Normal 5 101" xfId="39841" xr:uid="{00000000-0005-0000-0000-000002930000}"/>
    <cellStyle name="Normal 5 101 2" xfId="39842" xr:uid="{00000000-0005-0000-0000-000003930000}"/>
    <cellStyle name="Normal 5 102" xfId="39843" xr:uid="{00000000-0005-0000-0000-000004930000}"/>
    <cellStyle name="Normal 5 102 2" xfId="39844" xr:uid="{00000000-0005-0000-0000-000005930000}"/>
    <cellStyle name="Normal 5 102 3" xfId="39845" xr:uid="{00000000-0005-0000-0000-000006930000}"/>
    <cellStyle name="Normal 5 103" xfId="39846" xr:uid="{00000000-0005-0000-0000-000007930000}"/>
    <cellStyle name="Normal 5 103 2" xfId="39847" xr:uid="{00000000-0005-0000-0000-000008930000}"/>
    <cellStyle name="Normal 5 104" xfId="39848" xr:uid="{00000000-0005-0000-0000-000009930000}"/>
    <cellStyle name="Normal 5 104 2" xfId="39849" xr:uid="{00000000-0005-0000-0000-00000A930000}"/>
    <cellStyle name="Normal 5 105" xfId="39850" xr:uid="{00000000-0005-0000-0000-00000B930000}"/>
    <cellStyle name="Normal 5 105 2" xfId="39851" xr:uid="{00000000-0005-0000-0000-00000C930000}"/>
    <cellStyle name="Normal 5 106" xfId="39852" xr:uid="{00000000-0005-0000-0000-00000D930000}"/>
    <cellStyle name="Normal 5 107" xfId="39853" xr:uid="{00000000-0005-0000-0000-00000E930000}"/>
    <cellStyle name="Normal 5 107 2" xfId="39854" xr:uid="{00000000-0005-0000-0000-00000F930000}"/>
    <cellStyle name="Normal 5 108" xfId="39855" xr:uid="{00000000-0005-0000-0000-000010930000}"/>
    <cellStyle name="Normal 5 109" xfId="39856" xr:uid="{00000000-0005-0000-0000-000011930000}"/>
    <cellStyle name="Normal 5 11" xfId="5085" xr:uid="{00000000-0005-0000-0000-000012930000}"/>
    <cellStyle name="Normal 5 11 2" xfId="5086" xr:uid="{00000000-0005-0000-0000-000013930000}"/>
    <cellStyle name="Normal 5 11 2 2" xfId="5087" xr:uid="{00000000-0005-0000-0000-000014930000}"/>
    <cellStyle name="Normal 5 11 2 2 2" xfId="39857" xr:uid="{00000000-0005-0000-0000-000015930000}"/>
    <cellStyle name="Normal 5 11 2 3" xfId="39858" xr:uid="{00000000-0005-0000-0000-000016930000}"/>
    <cellStyle name="Normal 5 11 2 3 2" xfId="39859" xr:uid="{00000000-0005-0000-0000-000017930000}"/>
    <cellStyle name="Normal 5 11 2 3 3" xfId="39860" xr:uid="{00000000-0005-0000-0000-000018930000}"/>
    <cellStyle name="Normal 5 11 3" xfId="39861" xr:uid="{00000000-0005-0000-0000-000019930000}"/>
    <cellStyle name="Normal 5 11 3 2" xfId="39862" xr:uid="{00000000-0005-0000-0000-00001A930000}"/>
    <cellStyle name="Normal 5 11 4" xfId="39863" xr:uid="{00000000-0005-0000-0000-00001B930000}"/>
    <cellStyle name="Normal 5 11 5" xfId="39864" xr:uid="{00000000-0005-0000-0000-00001C930000}"/>
    <cellStyle name="Normal 5 11_FAS 112" xfId="39865" xr:uid="{00000000-0005-0000-0000-00001D930000}"/>
    <cellStyle name="Normal 5 110" xfId="39866" xr:uid="{00000000-0005-0000-0000-00001E930000}"/>
    <cellStyle name="Normal 5 111" xfId="39867" xr:uid="{00000000-0005-0000-0000-00001F930000}"/>
    <cellStyle name="Normal 5 112" xfId="39868" xr:uid="{00000000-0005-0000-0000-000020930000}"/>
    <cellStyle name="Normal 5 113" xfId="39869" xr:uid="{00000000-0005-0000-0000-000021930000}"/>
    <cellStyle name="Normal 5 114" xfId="39870" xr:uid="{00000000-0005-0000-0000-000022930000}"/>
    <cellStyle name="Normal 5 115" xfId="39871" xr:uid="{00000000-0005-0000-0000-000023930000}"/>
    <cellStyle name="Normal 5 116" xfId="39872" xr:uid="{00000000-0005-0000-0000-000024930000}"/>
    <cellStyle name="Normal 5 117" xfId="39873" xr:uid="{00000000-0005-0000-0000-000025930000}"/>
    <cellStyle name="Normal 5 118" xfId="39874" xr:uid="{00000000-0005-0000-0000-000026930000}"/>
    <cellStyle name="Normal 5 119" xfId="39875" xr:uid="{00000000-0005-0000-0000-000027930000}"/>
    <cellStyle name="Normal 5 12" xfId="5088" xr:uid="{00000000-0005-0000-0000-000028930000}"/>
    <cellStyle name="Normal 5 12 2" xfId="5089" xr:uid="{00000000-0005-0000-0000-000029930000}"/>
    <cellStyle name="Normal 5 12 2 2" xfId="5090" xr:uid="{00000000-0005-0000-0000-00002A930000}"/>
    <cellStyle name="Normal 5 12 2 2 2" xfId="39876" xr:uid="{00000000-0005-0000-0000-00002B930000}"/>
    <cellStyle name="Normal 5 12 2 2 2 2" xfId="39877" xr:uid="{00000000-0005-0000-0000-00002C930000}"/>
    <cellStyle name="Normal 5 12 2 2 2 3" xfId="39878" xr:uid="{00000000-0005-0000-0000-00002D930000}"/>
    <cellStyle name="Normal 5 12 2 2 2 4" xfId="39879" xr:uid="{00000000-0005-0000-0000-00002E930000}"/>
    <cellStyle name="Normal 5 12 2 2 3" xfId="39880" xr:uid="{00000000-0005-0000-0000-00002F930000}"/>
    <cellStyle name="Normal 5 12 2 2 4" xfId="39881" xr:uid="{00000000-0005-0000-0000-000030930000}"/>
    <cellStyle name="Normal 5 12 2 2 5" xfId="39882" xr:uid="{00000000-0005-0000-0000-000031930000}"/>
    <cellStyle name="Normal 5 12 2 3" xfId="39883" xr:uid="{00000000-0005-0000-0000-000032930000}"/>
    <cellStyle name="Normal 5 12 2 3 2" xfId="39884" xr:uid="{00000000-0005-0000-0000-000033930000}"/>
    <cellStyle name="Normal 5 12 2 3 3" xfId="39885" xr:uid="{00000000-0005-0000-0000-000034930000}"/>
    <cellStyle name="Normal 5 12 3" xfId="39886" xr:uid="{00000000-0005-0000-0000-000035930000}"/>
    <cellStyle name="Normal 5 12 3 2" xfId="39887" xr:uid="{00000000-0005-0000-0000-000036930000}"/>
    <cellStyle name="Normal 5 12 4" xfId="39888" xr:uid="{00000000-0005-0000-0000-000037930000}"/>
    <cellStyle name="Normal 5 12_Journal 1" xfId="39889" xr:uid="{00000000-0005-0000-0000-000038930000}"/>
    <cellStyle name="Normal 5 120" xfId="39890" xr:uid="{00000000-0005-0000-0000-000039930000}"/>
    <cellStyle name="Normal 5 121" xfId="39891" xr:uid="{00000000-0005-0000-0000-00003A930000}"/>
    <cellStyle name="Normal 5 122" xfId="39892" xr:uid="{00000000-0005-0000-0000-00003B930000}"/>
    <cellStyle name="Normal 5 123" xfId="39893" xr:uid="{00000000-0005-0000-0000-00003C930000}"/>
    <cellStyle name="Normal 5 124" xfId="39894" xr:uid="{00000000-0005-0000-0000-00003D930000}"/>
    <cellStyle name="Normal 5 125" xfId="39895" xr:uid="{00000000-0005-0000-0000-00003E930000}"/>
    <cellStyle name="Normal 5 126" xfId="39896" xr:uid="{00000000-0005-0000-0000-00003F930000}"/>
    <cellStyle name="Normal 5 127" xfId="39897" xr:uid="{00000000-0005-0000-0000-000040930000}"/>
    <cellStyle name="Normal 5 128" xfId="39898" xr:uid="{00000000-0005-0000-0000-000041930000}"/>
    <cellStyle name="Normal 5 129" xfId="39899" xr:uid="{00000000-0005-0000-0000-000042930000}"/>
    <cellStyle name="Normal 5 13" xfId="5091" xr:uid="{00000000-0005-0000-0000-000043930000}"/>
    <cellStyle name="Normal 5 13 2" xfId="5092" xr:uid="{00000000-0005-0000-0000-000044930000}"/>
    <cellStyle name="Normal 5 13 2 2" xfId="5093" xr:uid="{00000000-0005-0000-0000-000045930000}"/>
    <cellStyle name="Normal 5 13 2 2 2" xfId="39900" xr:uid="{00000000-0005-0000-0000-000046930000}"/>
    <cellStyle name="Normal 5 13 2 2 2 2" xfId="39901" xr:uid="{00000000-0005-0000-0000-000047930000}"/>
    <cellStyle name="Normal 5 13 2 2 2 3" xfId="39902" xr:uid="{00000000-0005-0000-0000-000048930000}"/>
    <cellStyle name="Normal 5 13 2 2 2 4" xfId="39903" xr:uid="{00000000-0005-0000-0000-000049930000}"/>
    <cellStyle name="Normal 5 13 2 2 3" xfId="39904" xr:uid="{00000000-0005-0000-0000-00004A930000}"/>
    <cellStyle name="Normal 5 13 2 2 4" xfId="39905" xr:uid="{00000000-0005-0000-0000-00004B930000}"/>
    <cellStyle name="Normal 5 13 2 2 5" xfId="39906" xr:uid="{00000000-0005-0000-0000-00004C930000}"/>
    <cellStyle name="Normal 5 13 2 3" xfId="39907" xr:uid="{00000000-0005-0000-0000-00004D930000}"/>
    <cellStyle name="Normal 5 13 2 3 2" xfId="39908" xr:uid="{00000000-0005-0000-0000-00004E930000}"/>
    <cellStyle name="Normal 5 13 2 3 3" xfId="39909" xr:uid="{00000000-0005-0000-0000-00004F930000}"/>
    <cellStyle name="Normal 5 13 3" xfId="39910" xr:uid="{00000000-0005-0000-0000-000050930000}"/>
    <cellStyle name="Normal 5 13 3 2" xfId="39911" xr:uid="{00000000-0005-0000-0000-000051930000}"/>
    <cellStyle name="Normal 5 13 4" xfId="39912" xr:uid="{00000000-0005-0000-0000-000052930000}"/>
    <cellStyle name="Normal 5 13_Journal 1" xfId="39913" xr:uid="{00000000-0005-0000-0000-000053930000}"/>
    <cellStyle name="Normal 5 130" xfId="39914" xr:uid="{00000000-0005-0000-0000-000054930000}"/>
    <cellStyle name="Normal 5 131" xfId="39915" xr:uid="{00000000-0005-0000-0000-000055930000}"/>
    <cellStyle name="Normal 5 132" xfId="39916" xr:uid="{00000000-0005-0000-0000-000056930000}"/>
    <cellStyle name="Normal 5 133" xfId="39917" xr:uid="{00000000-0005-0000-0000-000057930000}"/>
    <cellStyle name="Normal 5 134" xfId="39918" xr:uid="{00000000-0005-0000-0000-000058930000}"/>
    <cellStyle name="Normal 5 135" xfId="39919" xr:uid="{00000000-0005-0000-0000-000059930000}"/>
    <cellStyle name="Normal 5 14" xfId="5094" xr:uid="{00000000-0005-0000-0000-00005A930000}"/>
    <cellStyle name="Normal 5 14 2" xfId="5095" xr:uid="{00000000-0005-0000-0000-00005B930000}"/>
    <cellStyle name="Normal 5 14 2 2" xfId="5096" xr:uid="{00000000-0005-0000-0000-00005C930000}"/>
    <cellStyle name="Normal 5 14 2 2 2" xfId="39920" xr:uid="{00000000-0005-0000-0000-00005D930000}"/>
    <cellStyle name="Normal 5 14 2 2 2 2" xfId="39921" xr:uid="{00000000-0005-0000-0000-00005E930000}"/>
    <cellStyle name="Normal 5 14 2 2 2 3" xfId="39922" xr:uid="{00000000-0005-0000-0000-00005F930000}"/>
    <cellStyle name="Normal 5 14 2 2 2 4" xfId="39923" xr:uid="{00000000-0005-0000-0000-000060930000}"/>
    <cellStyle name="Normal 5 14 2 2 3" xfId="39924" xr:uid="{00000000-0005-0000-0000-000061930000}"/>
    <cellStyle name="Normal 5 14 2 2 4" xfId="39925" xr:uid="{00000000-0005-0000-0000-000062930000}"/>
    <cellStyle name="Normal 5 14 2 2 5" xfId="39926" xr:uid="{00000000-0005-0000-0000-000063930000}"/>
    <cellStyle name="Normal 5 14 2 3" xfId="39927" xr:uid="{00000000-0005-0000-0000-000064930000}"/>
    <cellStyle name="Normal 5 14 2 3 2" xfId="39928" xr:uid="{00000000-0005-0000-0000-000065930000}"/>
    <cellStyle name="Normal 5 14 2 3 3" xfId="39929" xr:uid="{00000000-0005-0000-0000-000066930000}"/>
    <cellStyle name="Normal 5 14 3" xfId="39930" xr:uid="{00000000-0005-0000-0000-000067930000}"/>
    <cellStyle name="Normal 5 14 3 2" xfId="39931" xr:uid="{00000000-0005-0000-0000-000068930000}"/>
    <cellStyle name="Normal 5 14 4" xfId="39932" xr:uid="{00000000-0005-0000-0000-000069930000}"/>
    <cellStyle name="Normal 5 14_Journal 1" xfId="39933" xr:uid="{00000000-0005-0000-0000-00006A930000}"/>
    <cellStyle name="Normal 5 15" xfId="5097" xr:uid="{00000000-0005-0000-0000-00006B930000}"/>
    <cellStyle name="Normal 5 15 2" xfId="5098" xr:uid="{00000000-0005-0000-0000-00006C930000}"/>
    <cellStyle name="Normal 5 15 2 2" xfId="5099" xr:uid="{00000000-0005-0000-0000-00006D930000}"/>
    <cellStyle name="Normal 5 15 2 2 2" xfId="39934" xr:uid="{00000000-0005-0000-0000-00006E930000}"/>
    <cellStyle name="Normal 5 15 2 2 2 2" xfId="39935" xr:uid="{00000000-0005-0000-0000-00006F930000}"/>
    <cellStyle name="Normal 5 15 2 2 2 3" xfId="39936" xr:uid="{00000000-0005-0000-0000-000070930000}"/>
    <cellStyle name="Normal 5 15 2 2 2 4" xfId="39937" xr:uid="{00000000-0005-0000-0000-000071930000}"/>
    <cellStyle name="Normal 5 15 2 2 3" xfId="39938" xr:uid="{00000000-0005-0000-0000-000072930000}"/>
    <cellStyle name="Normal 5 15 2 2 4" xfId="39939" xr:uid="{00000000-0005-0000-0000-000073930000}"/>
    <cellStyle name="Normal 5 15 2 2 5" xfId="39940" xr:uid="{00000000-0005-0000-0000-000074930000}"/>
    <cellStyle name="Normal 5 15 2 3" xfId="39941" xr:uid="{00000000-0005-0000-0000-000075930000}"/>
    <cellStyle name="Normal 5 15 2 3 2" xfId="39942" xr:uid="{00000000-0005-0000-0000-000076930000}"/>
    <cellStyle name="Normal 5 15 2 3 3" xfId="39943" xr:uid="{00000000-0005-0000-0000-000077930000}"/>
    <cellStyle name="Normal 5 15 3" xfId="39944" xr:uid="{00000000-0005-0000-0000-000078930000}"/>
    <cellStyle name="Normal 5 15 3 2" xfId="39945" xr:uid="{00000000-0005-0000-0000-000079930000}"/>
    <cellStyle name="Normal 5 15 4" xfId="39946" xr:uid="{00000000-0005-0000-0000-00007A930000}"/>
    <cellStyle name="Normal 5 15_Journal 1" xfId="39947" xr:uid="{00000000-0005-0000-0000-00007B930000}"/>
    <cellStyle name="Normal 5 16" xfId="5100" xr:uid="{00000000-0005-0000-0000-00007C930000}"/>
    <cellStyle name="Normal 5 16 2" xfId="5101" xr:uid="{00000000-0005-0000-0000-00007D930000}"/>
    <cellStyle name="Normal 5 16 2 2" xfId="5102" xr:uid="{00000000-0005-0000-0000-00007E930000}"/>
    <cellStyle name="Normal 5 16 2 2 2" xfId="39948" xr:uid="{00000000-0005-0000-0000-00007F930000}"/>
    <cellStyle name="Normal 5 16 2 2 2 2" xfId="39949" xr:uid="{00000000-0005-0000-0000-000080930000}"/>
    <cellStyle name="Normal 5 16 2 2 2 3" xfId="39950" xr:uid="{00000000-0005-0000-0000-000081930000}"/>
    <cellStyle name="Normal 5 16 2 2 2 4" xfId="39951" xr:uid="{00000000-0005-0000-0000-000082930000}"/>
    <cellStyle name="Normal 5 16 2 2 3" xfId="39952" xr:uid="{00000000-0005-0000-0000-000083930000}"/>
    <cellStyle name="Normal 5 16 2 2 4" xfId="39953" xr:uid="{00000000-0005-0000-0000-000084930000}"/>
    <cellStyle name="Normal 5 16 2 2 5" xfId="39954" xr:uid="{00000000-0005-0000-0000-000085930000}"/>
    <cellStyle name="Normal 5 16 2 3" xfId="39955" xr:uid="{00000000-0005-0000-0000-000086930000}"/>
    <cellStyle name="Normal 5 16 2 3 2" xfId="39956" xr:uid="{00000000-0005-0000-0000-000087930000}"/>
    <cellStyle name="Normal 5 16 2 3 3" xfId="39957" xr:uid="{00000000-0005-0000-0000-000088930000}"/>
    <cellStyle name="Normal 5 16 3" xfId="39958" xr:uid="{00000000-0005-0000-0000-000089930000}"/>
    <cellStyle name="Normal 5 16 3 2" xfId="39959" xr:uid="{00000000-0005-0000-0000-00008A930000}"/>
    <cellStyle name="Normal 5 16 4" xfId="39960" xr:uid="{00000000-0005-0000-0000-00008B930000}"/>
    <cellStyle name="Normal 5 16_Journal 1" xfId="39961" xr:uid="{00000000-0005-0000-0000-00008C930000}"/>
    <cellStyle name="Normal 5 17" xfId="5103" xr:uid="{00000000-0005-0000-0000-00008D930000}"/>
    <cellStyle name="Normal 5 17 2" xfId="5104" xr:uid="{00000000-0005-0000-0000-00008E930000}"/>
    <cellStyle name="Normal 5 17 2 2" xfId="5105" xr:uid="{00000000-0005-0000-0000-00008F930000}"/>
    <cellStyle name="Normal 5 17 2 2 2" xfId="39962" xr:uid="{00000000-0005-0000-0000-000090930000}"/>
    <cellStyle name="Normal 5 17 2 2 2 2" xfId="39963" xr:uid="{00000000-0005-0000-0000-000091930000}"/>
    <cellStyle name="Normal 5 17 2 2 2 3" xfId="39964" xr:uid="{00000000-0005-0000-0000-000092930000}"/>
    <cellStyle name="Normal 5 17 2 2 2 4" xfId="39965" xr:uid="{00000000-0005-0000-0000-000093930000}"/>
    <cellStyle name="Normal 5 17 2 2 3" xfId="39966" xr:uid="{00000000-0005-0000-0000-000094930000}"/>
    <cellStyle name="Normal 5 17 2 2 4" xfId="39967" xr:uid="{00000000-0005-0000-0000-000095930000}"/>
    <cellStyle name="Normal 5 17 2 2 5" xfId="39968" xr:uid="{00000000-0005-0000-0000-000096930000}"/>
    <cellStyle name="Normal 5 17 2 3" xfId="39969" xr:uid="{00000000-0005-0000-0000-000097930000}"/>
    <cellStyle name="Normal 5 17 2 3 2" xfId="39970" xr:uid="{00000000-0005-0000-0000-000098930000}"/>
    <cellStyle name="Normal 5 17 2 3 3" xfId="39971" xr:uid="{00000000-0005-0000-0000-000099930000}"/>
    <cellStyle name="Normal 5 17 3" xfId="39972" xr:uid="{00000000-0005-0000-0000-00009A930000}"/>
    <cellStyle name="Normal 5 17 3 2" xfId="39973" xr:uid="{00000000-0005-0000-0000-00009B930000}"/>
    <cellStyle name="Normal 5 17 4" xfId="39974" xr:uid="{00000000-0005-0000-0000-00009C930000}"/>
    <cellStyle name="Normal 5 17_Journal 1" xfId="39975" xr:uid="{00000000-0005-0000-0000-00009D930000}"/>
    <cellStyle name="Normal 5 18" xfId="5106" xr:uid="{00000000-0005-0000-0000-00009E930000}"/>
    <cellStyle name="Normal 5 18 2" xfId="5107" xr:uid="{00000000-0005-0000-0000-00009F930000}"/>
    <cellStyle name="Normal 5 18 2 2" xfId="5108" xr:uid="{00000000-0005-0000-0000-0000A0930000}"/>
    <cellStyle name="Normal 5 18 2 2 2" xfId="39976" xr:uid="{00000000-0005-0000-0000-0000A1930000}"/>
    <cellStyle name="Normal 5 18 2 2 2 2" xfId="39977" xr:uid="{00000000-0005-0000-0000-0000A2930000}"/>
    <cellStyle name="Normal 5 18 2 2 2 3" xfId="39978" xr:uid="{00000000-0005-0000-0000-0000A3930000}"/>
    <cellStyle name="Normal 5 18 2 2 2 4" xfId="39979" xr:uid="{00000000-0005-0000-0000-0000A4930000}"/>
    <cellStyle name="Normal 5 18 2 2 3" xfId="39980" xr:uid="{00000000-0005-0000-0000-0000A5930000}"/>
    <cellStyle name="Normal 5 18 2 2 4" xfId="39981" xr:uid="{00000000-0005-0000-0000-0000A6930000}"/>
    <cellStyle name="Normal 5 18 2 2 5" xfId="39982" xr:uid="{00000000-0005-0000-0000-0000A7930000}"/>
    <cellStyle name="Normal 5 18 2 3" xfId="39983" xr:uid="{00000000-0005-0000-0000-0000A8930000}"/>
    <cellStyle name="Normal 5 18 2 3 2" xfId="39984" xr:uid="{00000000-0005-0000-0000-0000A9930000}"/>
    <cellStyle name="Normal 5 18 2 3 3" xfId="39985" xr:uid="{00000000-0005-0000-0000-0000AA930000}"/>
    <cellStyle name="Normal 5 18 3" xfId="39986" xr:uid="{00000000-0005-0000-0000-0000AB930000}"/>
    <cellStyle name="Normal 5 18 3 2" xfId="39987" xr:uid="{00000000-0005-0000-0000-0000AC930000}"/>
    <cellStyle name="Normal 5 18 4" xfId="39988" xr:uid="{00000000-0005-0000-0000-0000AD930000}"/>
    <cellStyle name="Normal 5 18_Journal 1" xfId="39989" xr:uid="{00000000-0005-0000-0000-0000AE930000}"/>
    <cellStyle name="Normal 5 19" xfId="5109" xr:uid="{00000000-0005-0000-0000-0000AF930000}"/>
    <cellStyle name="Normal 5 19 2" xfId="5110" xr:uid="{00000000-0005-0000-0000-0000B0930000}"/>
    <cellStyle name="Normal 5 19 2 2" xfId="5111" xr:uid="{00000000-0005-0000-0000-0000B1930000}"/>
    <cellStyle name="Normal 5 19 2 2 2" xfId="39990" xr:uid="{00000000-0005-0000-0000-0000B2930000}"/>
    <cellStyle name="Normal 5 19 2 2 2 2" xfId="39991" xr:uid="{00000000-0005-0000-0000-0000B3930000}"/>
    <cellStyle name="Normal 5 19 2 2 2 3" xfId="39992" xr:uid="{00000000-0005-0000-0000-0000B4930000}"/>
    <cellStyle name="Normal 5 19 2 2 2 4" xfId="39993" xr:uid="{00000000-0005-0000-0000-0000B5930000}"/>
    <cellStyle name="Normal 5 19 2 2 3" xfId="39994" xr:uid="{00000000-0005-0000-0000-0000B6930000}"/>
    <cellStyle name="Normal 5 19 2 2 4" xfId="39995" xr:uid="{00000000-0005-0000-0000-0000B7930000}"/>
    <cellStyle name="Normal 5 19 2 2 5" xfId="39996" xr:uid="{00000000-0005-0000-0000-0000B8930000}"/>
    <cellStyle name="Normal 5 19 2 3" xfId="39997" xr:uid="{00000000-0005-0000-0000-0000B9930000}"/>
    <cellStyle name="Normal 5 19 2 3 2" xfId="39998" xr:uid="{00000000-0005-0000-0000-0000BA930000}"/>
    <cellStyle name="Normal 5 19 2 3 3" xfId="39999" xr:uid="{00000000-0005-0000-0000-0000BB930000}"/>
    <cellStyle name="Normal 5 19 3" xfId="40000" xr:uid="{00000000-0005-0000-0000-0000BC930000}"/>
    <cellStyle name="Normal 5 19 3 2" xfId="40001" xr:uid="{00000000-0005-0000-0000-0000BD930000}"/>
    <cellStyle name="Normal 5 19 4" xfId="40002" xr:uid="{00000000-0005-0000-0000-0000BE930000}"/>
    <cellStyle name="Normal 5 19_Journal 1" xfId="40003" xr:uid="{00000000-0005-0000-0000-0000BF930000}"/>
    <cellStyle name="Normal 5 2" xfId="5112" xr:uid="{00000000-0005-0000-0000-0000C0930000}"/>
    <cellStyle name="Normal 5 2 10" xfId="5113" xr:uid="{00000000-0005-0000-0000-0000C1930000}"/>
    <cellStyle name="Normal 5 2 10 2" xfId="5114" xr:uid="{00000000-0005-0000-0000-0000C2930000}"/>
    <cellStyle name="Normal 5 2 10 2 2" xfId="5115" xr:uid="{00000000-0005-0000-0000-0000C3930000}"/>
    <cellStyle name="Normal 5 2 10 2 2 2" xfId="40004" xr:uid="{00000000-0005-0000-0000-0000C4930000}"/>
    <cellStyle name="Normal 5 2 10 2 2 2 2" xfId="40005" xr:uid="{00000000-0005-0000-0000-0000C5930000}"/>
    <cellStyle name="Normal 5 2 10 2 2 2 3" xfId="40006" xr:uid="{00000000-0005-0000-0000-0000C6930000}"/>
    <cellStyle name="Normal 5 2 10 2 2 2 4" xfId="40007" xr:uid="{00000000-0005-0000-0000-0000C7930000}"/>
    <cellStyle name="Normal 5 2 10 2 2 3" xfId="40008" xr:uid="{00000000-0005-0000-0000-0000C8930000}"/>
    <cellStyle name="Normal 5 2 10 2 2 4" xfId="40009" xr:uid="{00000000-0005-0000-0000-0000C9930000}"/>
    <cellStyle name="Normal 5 2 10 2 2 5" xfId="40010" xr:uid="{00000000-0005-0000-0000-0000CA930000}"/>
    <cellStyle name="Normal 5 2 10 2 3" xfId="40011" xr:uid="{00000000-0005-0000-0000-0000CB930000}"/>
    <cellStyle name="Normal 5 2 10 2 3 2" xfId="40012" xr:uid="{00000000-0005-0000-0000-0000CC930000}"/>
    <cellStyle name="Normal 5 2 10 2 3 3" xfId="40013" xr:uid="{00000000-0005-0000-0000-0000CD930000}"/>
    <cellStyle name="Normal 5 2 10 3" xfId="40014" xr:uid="{00000000-0005-0000-0000-0000CE930000}"/>
    <cellStyle name="Normal 5 2 10 3 2" xfId="40015" xr:uid="{00000000-0005-0000-0000-0000CF930000}"/>
    <cellStyle name="Normal 5 2 10 4" xfId="40016" xr:uid="{00000000-0005-0000-0000-0000D0930000}"/>
    <cellStyle name="Normal 5 2 10_Journal 1" xfId="40017" xr:uid="{00000000-0005-0000-0000-0000D1930000}"/>
    <cellStyle name="Normal 5 2 11" xfId="5116" xr:uid="{00000000-0005-0000-0000-0000D2930000}"/>
    <cellStyle name="Normal 5 2 11 2" xfId="5117" xr:uid="{00000000-0005-0000-0000-0000D3930000}"/>
    <cellStyle name="Normal 5 2 11 2 2" xfId="5118" xr:uid="{00000000-0005-0000-0000-0000D4930000}"/>
    <cellStyle name="Normal 5 2 11 2 2 2" xfId="40018" xr:uid="{00000000-0005-0000-0000-0000D5930000}"/>
    <cellStyle name="Normal 5 2 11 2 2 2 2" xfId="40019" xr:uid="{00000000-0005-0000-0000-0000D6930000}"/>
    <cellStyle name="Normal 5 2 11 2 2 2 3" xfId="40020" xr:uid="{00000000-0005-0000-0000-0000D7930000}"/>
    <cellStyle name="Normal 5 2 11 2 2 2 4" xfId="40021" xr:uid="{00000000-0005-0000-0000-0000D8930000}"/>
    <cellStyle name="Normal 5 2 11 2 2 3" xfId="40022" xr:uid="{00000000-0005-0000-0000-0000D9930000}"/>
    <cellStyle name="Normal 5 2 11 2 2 4" xfId="40023" xr:uid="{00000000-0005-0000-0000-0000DA930000}"/>
    <cellStyle name="Normal 5 2 11 2 2 5" xfId="40024" xr:uid="{00000000-0005-0000-0000-0000DB930000}"/>
    <cellStyle name="Normal 5 2 11 2 3" xfId="40025" xr:uid="{00000000-0005-0000-0000-0000DC930000}"/>
    <cellStyle name="Normal 5 2 11 2 3 2" xfId="40026" xr:uid="{00000000-0005-0000-0000-0000DD930000}"/>
    <cellStyle name="Normal 5 2 11 2 3 3" xfId="40027" xr:uid="{00000000-0005-0000-0000-0000DE930000}"/>
    <cellStyle name="Normal 5 2 11 3" xfId="40028" xr:uid="{00000000-0005-0000-0000-0000DF930000}"/>
    <cellStyle name="Normal 5 2 11 3 2" xfId="40029" xr:uid="{00000000-0005-0000-0000-0000E0930000}"/>
    <cellStyle name="Normal 5 2 11 4" xfId="40030" xr:uid="{00000000-0005-0000-0000-0000E1930000}"/>
    <cellStyle name="Normal 5 2 11_Journal 1" xfId="40031" xr:uid="{00000000-0005-0000-0000-0000E2930000}"/>
    <cellStyle name="Normal 5 2 12" xfId="5119" xr:uid="{00000000-0005-0000-0000-0000E3930000}"/>
    <cellStyle name="Normal 5 2 12 2" xfId="5120" xr:uid="{00000000-0005-0000-0000-0000E4930000}"/>
    <cellStyle name="Normal 5 2 12 2 2" xfId="5121" xr:uid="{00000000-0005-0000-0000-0000E5930000}"/>
    <cellStyle name="Normal 5 2 12 2 2 2" xfId="40032" xr:uid="{00000000-0005-0000-0000-0000E6930000}"/>
    <cellStyle name="Normal 5 2 12 2 2 2 2" xfId="40033" xr:uid="{00000000-0005-0000-0000-0000E7930000}"/>
    <cellStyle name="Normal 5 2 12 2 2 2 3" xfId="40034" xr:uid="{00000000-0005-0000-0000-0000E8930000}"/>
    <cellStyle name="Normal 5 2 12 2 2 2 4" xfId="40035" xr:uid="{00000000-0005-0000-0000-0000E9930000}"/>
    <cellStyle name="Normal 5 2 12 2 2 3" xfId="40036" xr:uid="{00000000-0005-0000-0000-0000EA930000}"/>
    <cellStyle name="Normal 5 2 12 2 2 4" xfId="40037" xr:uid="{00000000-0005-0000-0000-0000EB930000}"/>
    <cellStyle name="Normal 5 2 12 2 2 5" xfId="40038" xr:uid="{00000000-0005-0000-0000-0000EC930000}"/>
    <cellStyle name="Normal 5 2 12 2 3" xfId="40039" xr:uid="{00000000-0005-0000-0000-0000ED930000}"/>
    <cellStyle name="Normal 5 2 12 2 3 2" xfId="40040" xr:uid="{00000000-0005-0000-0000-0000EE930000}"/>
    <cellStyle name="Normal 5 2 12 2 3 3" xfId="40041" xr:uid="{00000000-0005-0000-0000-0000EF930000}"/>
    <cellStyle name="Normal 5 2 12 3" xfId="40042" xr:uid="{00000000-0005-0000-0000-0000F0930000}"/>
    <cellStyle name="Normal 5 2 12 3 2" xfId="40043" xr:uid="{00000000-0005-0000-0000-0000F1930000}"/>
    <cellStyle name="Normal 5 2 12 4" xfId="40044" xr:uid="{00000000-0005-0000-0000-0000F2930000}"/>
    <cellStyle name="Normal 5 2 12_Journal 1" xfId="40045" xr:uid="{00000000-0005-0000-0000-0000F3930000}"/>
    <cellStyle name="Normal 5 2 13" xfId="5122" xr:uid="{00000000-0005-0000-0000-0000F4930000}"/>
    <cellStyle name="Normal 5 2 13 2" xfId="5123" xr:uid="{00000000-0005-0000-0000-0000F5930000}"/>
    <cellStyle name="Normal 5 2 13 2 2" xfId="5124" xr:uid="{00000000-0005-0000-0000-0000F6930000}"/>
    <cellStyle name="Normal 5 2 13 2 2 2" xfId="40046" xr:uid="{00000000-0005-0000-0000-0000F7930000}"/>
    <cellStyle name="Normal 5 2 13 2 2 2 2" xfId="40047" xr:uid="{00000000-0005-0000-0000-0000F8930000}"/>
    <cellStyle name="Normal 5 2 13 2 2 2 3" xfId="40048" xr:uid="{00000000-0005-0000-0000-0000F9930000}"/>
    <cellStyle name="Normal 5 2 13 2 2 2 4" xfId="40049" xr:uid="{00000000-0005-0000-0000-0000FA930000}"/>
    <cellStyle name="Normal 5 2 13 2 2 3" xfId="40050" xr:uid="{00000000-0005-0000-0000-0000FB930000}"/>
    <cellStyle name="Normal 5 2 13 2 2 4" xfId="40051" xr:uid="{00000000-0005-0000-0000-0000FC930000}"/>
    <cellStyle name="Normal 5 2 13 2 2 5" xfId="40052" xr:uid="{00000000-0005-0000-0000-0000FD930000}"/>
    <cellStyle name="Normal 5 2 13 2 3" xfId="40053" xr:uid="{00000000-0005-0000-0000-0000FE930000}"/>
    <cellStyle name="Normal 5 2 13 2 3 2" xfId="40054" xr:uid="{00000000-0005-0000-0000-0000FF930000}"/>
    <cellStyle name="Normal 5 2 13 2 3 3" xfId="40055" xr:uid="{00000000-0005-0000-0000-000000940000}"/>
    <cellStyle name="Normal 5 2 13 3" xfId="40056" xr:uid="{00000000-0005-0000-0000-000001940000}"/>
    <cellStyle name="Normal 5 2 13 3 2" xfId="40057" xr:uid="{00000000-0005-0000-0000-000002940000}"/>
    <cellStyle name="Normal 5 2 13 4" xfId="40058" xr:uid="{00000000-0005-0000-0000-000003940000}"/>
    <cellStyle name="Normal 5 2 13_Journal 1" xfId="40059" xr:uid="{00000000-0005-0000-0000-000004940000}"/>
    <cellStyle name="Normal 5 2 14" xfId="5125" xr:uid="{00000000-0005-0000-0000-000005940000}"/>
    <cellStyle name="Normal 5 2 14 2" xfId="5126" xr:uid="{00000000-0005-0000-0000-000006940000}"/>
    <cellStyle name="Normal 5 2 14 2 2" xfId="5127" xr:uid="{00000000-0005-0000-0000-000007940000}"/>
    <cellStyle name="Normal 5 2 14 2 2 2" xfId="40060" xr:uid="{00000000-0005-0000-0000-000008940000}"/>
    <cellStyle name="Normal 5 2 14 2 2 2 2" xfId="40061" xr:uid="{00000000-0005-0000-0000-000009940000}"/>
    <cellStyle name="Normal 5 2 14 2 2 2 3" xfId="40062" xr:uid="{00000000-0005-0000-0000-00000A940000}"/>
    <cellStyle name="Normal 5 2 14 2 2 2 4" xfId="40063" xr:uid="{00000000-0005-0000-0000-00000B940000}"/>
    <cellStyle name="Normal 5 2 14 2 2 3" xfId="40064" xr:uid="{00000000-0005-0000-0000-00000C940000}"/>
    <cellStyle name="Normal 5 2 14 2 2 4" xfId="40065" xr:uid="{00000000-0005-0000-0000-00000D940000}"/>
    <cellStyle name="Normal 5 2 14 2 2 5" xfId="40066" xr:uid="{00000000-0005-0000-0000-00000E940000}"/>
    <cellStyle name="Normal 5 2 14 2 3" xfId="40067" xr:uid="{00000000-0005-0000-0000-00000F940000}"/>
    <cellStyle name="Normal 5 2 14 2 3 2" xfId="40068" xr:uid="{00000000-0005-0000-0000-000010940000}"/>
    <cellStyle name="Normal 5 2 14 2 3 3" xfId="40069" xr:uid="{00000000-0005-0000-0000-000011940000}"/>
    <cellStyle name="Normal 5 2 14 3" xfId="40070" xr:uid="{00000000-0005-0000-0000-000012940000}"/>
    <cellStyle name="Normal 5 2 14 3 2" xfId="40071" xr:uid="{00000000-0005-0000-0000-000013940000}"/>
    <cellStyle name="Normal 5 2 14 4" xfId="40072" xr:uid="{00000000-0005-0000-0000-000014940000}"/>
    <cellStyle name="Normal 5 2 14_Journal 1" xfId="40073" xr:uid="{00000000-0005-0000-0000-000015940000}"/>
    <cellStyle name="Normal 5 2 15" xfId="5128" xr:uid="{00000000-0005-0000-0000-000016940000}"/>
    <cellStyle name="Normal 5 2 15 2" xfId="5129" xr:uid="{00000000-0005-0000-0000-000017940000}"/>
    <cellStyle name="Normal 5 2 15 2 2" xfId="5130" xr:uid="{00000000-0005-0000-0000-000018940000}"/>
    <cellStyle name="Normal 5 2 15 2 2 2" xfId="40074" xr:uid="{00000000-0005-0000-0000-000019940000}"/>
    <cellStyle name="Normal 5 2 15 2 2 2 2" xfId="40075" xr:uid="{00000000-0005-0000-0000-00001A940000}"/>
    <cellStyle name="Normal 5 2 15 2 2 2 3" xfId="40076" xr:uid="{00000000-0005-0000-0000-00001B940000}"/>
    <cellStyle name="Normal 5 2 15 2 2 2 4" xfId="40077" xr:uid="{00000000-0005-0000-0000-00001C940000}"/>
    <cellStyle name="Normal 5 2 15 2 2 3" xfId="40078" xr:uid="{00000000-0005-0000-0000-00001D940000}"/>
    <cellStyle name="Normal 5 2 15 2 2 4" xfId="40079" xr:uid="{00000000-0005-0000-0000-00001E940000}"/>
    <cellStyle name="Normal 5 2 15 2 2 5" xfId="40080" xr:uid="{00000000-0005-0000-0000-00001F940000}"/>
    <cellStyle name="Normal 5 2 15 2 3" xfId="40081" xr:uid="{00000000-0005-0000-0000-000020940000}"/>
    <cellStyle name="Normal 5 2 15 2 3 2" xfId="40082" xr:uid="{00000000-0005-0000-0000-000021940000}"/>
    <cellStyle name="Normal 5 2 15 2 3 3" xfId="40083" xr:uid="{00000000-0005-0000-0000-000022940000}"/>
    <cellStyle name="Normal 5 2 15 3" xfId="40084" xr:uid="{00000000-0005-0000-0000-000023940000}"/>
    <cellStyle name="Normal 5 2 15 3 2" xfId="40085" xr:uid="{00000000-0005-0000-0000-000024940000}"/>
    <cellStyle name="Normal 5 2 15 4" xfId="40086" xr:uid="{00000000-0005-0000-0000-000025940000}"/>
    <cellStyle name="Normal 5 2 15_Journal 1" xfId="40087" xr:uid="{00000000-0005-0000-0000-000026940000}"/>
    <cellStyle name="Normal 5 2 16" xfId="5131" xr:uid="{00000000-0005-0000-0000-000027940000}"/>
    <cellStyle name="Normal 5 2 16 2" xfId="5132" xr:uid="{00000000-0005-0000-0000-000028940000}"/>
    <cellStyle name="Normal 5 2 16 2 2" xfId="5133" xr:uid="{00000000-0005-0000-0000-000029940000}"/>
    <cellStyle name="Normal 5 2 16 2 2 2" xfId="40088" xr:uid="{00000000-0005-0000-0000-00002A940000}"/>
    <cellStyle name="Normal 5 2 16 2 2 2 2" xfId="40089" xr:uid="{00000000-0005-0000-0000-00002B940000}"/>
    <cellStyle name="Normal 5 2 16 2 2 2 3" xfId="40090" xr:uid="{00000000-0005-0000-0000-00002C940000}"/>
    <cellStyle name="Normal 5 2 16 2 2 2 4" xfId="40091" xr:uid="{00000000-0005-0000-0000-00002D940000}"/>
    <cellStyle name="Normal 5 2 16 2 2 3" xfId="40092" xr:uid="{00000000-0005-0000-0000-00002E940000}"/>
    <cellStyle name="Normal 5 2 16 2 2 4" xfId="40093" xr:uid="{00000000-0005-0000-0000-00002F940000}"/>
    <cellStyle name="Normal 5 2 16 2 2 5" xfId="40094" xr:uid="{00000000-0005-0000-0000-000030940000}"/>
    <cellStyle name="Normal 5 2 16 2 3" xfId="40095" xr:uid="{00000000-0005-0000-0000-000031940000}"/>
    <cellStyle name="Normal 5 2 16 2 3 2" xfId="40096" xr:uid="{00000000-0005-0000-0000-000032940000}"/>
    <cellStyle name="Normal 5 2 16 2 3 3" xfId="40097" xr:uid="{00000000-0005-0000-0000-000033940000}"/>
    <cellStyle name="Normal 5 2 16 3" xfId="40098" xr:uid="{00000000-0005-0000-0000-000034940000}"/>
    <cellStyle name="Normal 5 2 16 3 2" xfId="40099" xr:uid="{00000000-0005-0000-0000-000035940000}"/>
    <cellStyle name="Normal 5 2 16 4" xfId="40100" xr:uid="{00000000-0005-0000-0000-000036940000}"/>
    <cellStyle name="Normal 5 2 16_Journal 1" xfId="40101" xr:uid="{00000000-0005-0000-0000-000037940000}"/>
    <cellStyle name="Normal 5 2 17" xfId="5134" xr:uid="{00000000-0005-0000-0000-000038940000}"/>
    <cellStyle name="Normal 5 2 17 2" xfId="5135" xr:uid="{00000000-0005-0000-0000-000039940000}"/>
    <cellStyle name="Normal 5 2 17 2 2" xfId="5136" xr:uid="{00000000-0005-0000-0000-00003A940000}"/>
    <cellStyle name="Normal 5 2 17 2 2 2" xfId="40102" xr:uid="{00000000-0005-0000-0000-00003B940000}"/>
    <cellStyle name="Normal 5 2 17 2 2 2 2" xfId="40103" xr:uid="{00000000-0005-0000-0000-00003C940000}"/>
    <cellStyle name="Normal 5 2 17 2 2 2 3" xfId="40104" xr:uid="{00000000-0005-0000-0000-00003D940000}"/>
    <cellStyle name="Normal 5 2 17 2 2 2 4" xfId="40105" xr:uid="{00000000-0005-0000-0000-00003E940000}"/>
    <cellStyle name="Normal 5 2 17 2 2 3" xfId="40106" xr:uid="{00000000-0005-0000-0000-00003F940000}"/>
    <cellStyle name="Normal 5 2 17 2 2 4" xfId="40107" xr:uid="{00000000-0005-0000-0000-000040940000}"/>
    <cellStyle name="Normal 5 2 17 2 2 5" xfId="40108" xr:uid="{00000000-0005-0000-0000-000041940000}"/>
    <cellStyle name="Normal 5 2 17 2 3" xfId="40109" xr:uid="{00000000-0005-0000-0000-000042940000}"/>
    <cellStyle name="Normal 5 2 17 2 3 2" xfId="40110" xr:uid="{00000000-0005-0000-0000-000043940000}"/>
    <cellStyle name="Normal 5 2 17 2 3 3" xfId="40111" xr:uid="{00000000-0005-0000-0000-000044940000}"/>
    <cellStyle name="Normal 5 2 17 3" xfId="40112" xr:uid="{00000000-0005-0000-0000-000045940000}"/>
    <cellStyle name="Normal 5 2 17 3 2" xfId="40113" xr:uid="{00000000-0005-0000-0000-000046940000}"/>
    <cellStyle name="Normal 5 2 17 4" xfId="40114" xr:uid="{00000000-0005-0000-0000-000047940000}"/>
    <cellStyle name="Normal 5 2 17_Journal 1" xfId="40115" xr:uid="{00000000-0005-0000-0000-000048940000}"/>
    <cellStyle name="Normal 5 2 18" xfId="5137" xr:uid="{00000000-0005-0000-0000-000049940000}"/>
    <cellStyle name="Normal 5 2 18 2" xfId="5138" xr:uid="{00000000-0005-0000-0000-00004A940000}"/>
    <cellStyle name="Normal 5 2 18 2 2" xfId="5139" xr:uid="{00000000-0005-0000-0000-00004B940000}"/>
    <cellStyle name="Normal 5 2 18 2 2 2" xfId="40116" xr:uid="{00000000-0005-0000-0000-00004C940000}"/>
    <cellStyle name="Normal 5 2 18 2 2 2 2" xfId="40117" xr:uid="{00000000-0005-0000-0000-00004D940000}"/>
    <cellStyle name="Normal 5 2 18 2 2 2 3" xfId="40118" xr:uid="{00000000-0005-0000-0000-00004E940000}"/>
    <cellStyle name="Normal 5 2 18 2 2 2 4" xfId="40119" xr:uid="{00000000-0005-0000-0000-00004F940000}"/>
    <cellStyle name="Normal 5 2 18 2 2 3" xfId="40120" xr:uid="{00000000-0005-0000-0000-000050940000}"/>
    <cellStyle name="Normal 5 2 18 2 2 4" xfId="40121" xr:uid="{00000000-0005-0000-0000-000051940000}"/>
    <cellStyle name="Normal 5 2 18 2 2 5" xfId="40122" xr:uid="{00000000-0005-0000-0000-000052940000}"/>
    <cellStyle name="Normal 5 2 18 2 3" xfId="40123" xr:uid="{00000000-0005-0000-0000-000053940000}"/>
    <cellStyle name="Normal 5 2 18 2 3 2" xfId="40124" xr:uid="{00000000-0005-0000-0000-000054940000}"/>
    <cellStyle name="Normal 5 2 18 2 3 3" xfId="40125" xr:uid="{00000000-0005-0000-0000-000055940000}"/>
    <cellStyle name="Normal 5 2 18 3" xfId="40126" xr:uid="{00000000-0005-0000-0000-000056940000}"/>
    <cellStyle name="Normal 5 2 18 3 2" xfId="40127" xr:uid="{00000000-0005-0000-0000-000057940000}"/>
    <cellStyle name="Normal 5 2 18 4" xfId="40128" xr:uid="{00000000-0005-0000-0000-000058940000}"/>
    <cellStyle name="Normal 5 2 18_Journal 1" xfId="40129" xr:uid="{00000000-0005-0000-0000-000059940000}"/>
    <cellStyle name="Normal 5 2 19" xfId="5140" xr:uid="{00000000-0005-0000-0000-00005A940000}"/>
    <cellStyle name="Normal 5 2 19 2" xfId="5141" xr:uid="{00000000-0005-0000-0000-00005B940000}"/>
    <cellStyle name="Normal 5 2 19 2 2" xfId="5142" xr:uid="{00000000-0005-0000-0000-00005C940000}"/>
    <cellStyle name="Normal 5 2 19 2 2 2" xfId="40130" xr:uid="{00000000-0005-0000-0000-00005D940000}"/>
    <cellStyle name="Normal 5 2 19 2 2 2 2" xfId="40131" xr:uid="{00000000-0005-0000-0000-00005E940000}"/>
    <cellStyle name="Normal 5 2 19 2 2 2 3" xfId="40132" xr:uid="{00000000-0005-0000-0000-00005F940000}"/>
    <cellStyle name="Normal 5 2 19 2 2 2 4" xfId="40133" xr:uid="{00000000-0005-0000-0000-000060940000}"/>
    <cellStyle name="Normal 5 2 19 2 2 3" xfId="40134" xr:uid="{00000000-0005-0000-0000-000061940000}"/>
    <cellStyle name="Normal 5 2 19 2 2 4" xfId="40135" xr:uid="{00000000-0005-0000-0000-000062940000}"/>
    <cellStyle name="Normal 5 2 19 2 2 5" xfId="40136" xr:uid="{00000000-0005-0000-0000-000063940000}"/>
    <cellStyle name="Normal 5 2 19 2 3" xfId="40137" xr:uid="{00000000-0005-0000-0000-000064940000}"/>
    <cellStyle name="Normal 5 2 19 2 3 2" xfId="40138" xr:uid="{00000000-0005-0000-0000-000065940000}"/>
    <cellStyle name="Normal 5 2 19 2 3 3" xfId="40139" xr:uid="{00000000-0005-0000-0000-000066940000}"/>
    <cellStyle name="Normal 5 2 19 3" xfId="40140" xr:uid="{00000000-0005-0000-0000-000067940000}"/>
    <cellStyle name="Normal 5 2 19 3 2" xfId="40141" xr:uid="{00000000-0005-0000-0000-000068940000}"/>
    <cellStyle name="Normal 5 2 19 4" xfId="40142" xr:uid="{00000000-0005-0000-0000-000069940000}"/>
    <cellStyle name="Normal 5 2 19_Journal 1" xfId="40143" xr:uid="{00000000-0005-0000-0000-00006A940000}"/>
    <cellStyle name="Normal 5 2 2" xfId="5143" xr:uid="{00000000-0005-0000-0000-00006B940000}"/>
    <cellStyle name="Normal 5 2 2 10" xfId="5144" xr:uid="{00000000-0005-0000-0000-00006C940000}"/>
    <cellStyle name="Normal 5 2 2 10 2" xfId="40144" xr:uid="{00000000-0005-0000-0000-00006D940000}"/>
    <cellStyle name="Normal 5 2 2 10 3" xfId="40145" xr:uid="{00000000-0005-0000-0000-00006E940000}"/>
    <cellStyle name="Normal 5 2 2 11" xfId="40146" xr:uid="{00000000-0005-0000-0000-00006F940000}"/>
    <cellStyle name="Normal 5 2 2 2" xfId="5145" xr:uid="{00000000-0005-0000-0000-000070940000}"/>
    <cellStyle name="Normal 5 2 2 2 10" xfId="40147" xr:uid="{00000000-0005-0000-0000-000071940000}"/>
    <cellStyle name="Normal 5 2 2 2 2" xfId="5146" xr:uid="{00000000-0005-0000-0000-000072940000}"/>
    <cellStyle name="Normal 5 2 2 2 2 2" xfId="40148" xr:uid="{00000000-0005-0000-0000-000073940000}"/>
    <cellStyle name="Normal 5 2 2 2 2 3" xfId="40149" xr:uid="{00000000-0005-0000-0000-000074940000}"/>
    <cellStyle name="Normal 5 2 2 2 3" xfId="5147" xr:uid="{00000000-0005-0000-0000-000075940000}"/>
    <cellStyle name="Normal 5 2 2 2 3 2" xfId="40150" xr:uid="{00000000-0005-0000-0000-000076940000}"/>
    <cellStyle name="Normal 5 2 2 2 3 3" xfId="40151" xr:uid="{00000000-0005-0000-0000-000077940000}"/>
    <cellStyle name="Normal 5 2 2 2 4" xfId="5148" xr:uid="{00000000-0005-0000-0000-000078940000}"/>
    <cellStyle name="Normal 5 2 2 2 4 2" xfId="40152" xr:uid="{00000000-0005-0000-0000-000079940000}"/>
    <cellStyle name="Normal 5 2 2 2 4 3" xfId="40153" xr:uid="{00000000-0005-0000-0000-00007A940000}"/>
    <cellStyle name="Normal 5 2 2 2 5" xfId="5149" xr:uid="{00000000-0005-0000-0000-00007B940000}"/>
    <cellStyle name="Normal 5 2 2 2 5 2" xfId="40154" xr:uid="{00000000-0005-0000-0000-00007C940000}"/>
    <cellStyle name="Normal 5 2 2 2 5 3" xfId="40155" xr:uid="{00000000-0005-0000-0000-00007D940000}"/>
    <cellStyle name="Normal 5 2 2 2 6" xfId="5150" xr:uid="{00000000-0005-0000-0000-00007E940000}"/>
    <cellStyle name="Normal 5 2 2 2 6 2" xfId="40156" xr:uid="{00000000-0005-0000-0000-00007F940000}"/>
    <cellStyle name="Normal 5 2 2 2 6 3" xfId="40157" xr:uid="{00000000-0005-0000-0000-000080940000}"/>
    <cellStyle name="Normal 5 2 2 2 7" xfId="5151" xr:uid="{00000000-0005-0000-0000-000081940000}"/>
    <cellStyle name="Normal 5 2 2 2 7 2" xfId="40158" xr:uid="{00000000-0005-0000-0000-000082940000}"/>
    <cellStyle name="Normal 5 2 2 2 7 3" xfId="40159" xr:uid="{00000000-0005-0000-0000-000083940000}"/>
    <cellStyle name="Normal 5 2 2 2 8" xfId="5152" xr:uid="{00000000-0005-0000-0000-000084940000}"/>
    <cellStyle name="Normal 5 2 2 2 8 2" xfId="40160" xr:uid="{00000000-0005-0000-0000-000085940000}"/>
    <cellStyle name="Normal 5 2 2 2 8 3" xfId="40161" xr:uid="{00000000-0005-0000-0000-000086940000}"/>
    <cellStyle name="Normal 5 2 2 2 9" xfId="40162" xr:uid="{00000000-0005-0000-0000-000087940000}"/>
    <cellStyle name="Normal 5 2 2 2 9 2" xfId="40163" xr:uid="{00000000-0005-0000-0000-000088940000}"/>
    <cellStyle name="Normal 5 2 2 2 9 3" xfId="40164" xr:uid="{00000000-0005-0000-0000-000089940000}"/>
    <cellStyle name="Normal 5 2 2 3" xfId="5153" xr:uid="{00000000-0005-0000-0000-00008A940000}"/>
    <cellStyle name="Normal 5 2 2 3 2" xfId="40165" xr:uid="{00000000-0005-0000-0000-00008B940000}"/>
    <cellStyle name="Normal 5 2 2 3 2 2" xfId="40166" xr:uid="{00000000-0005-0000-0000-00008C940000}"/>
    <cellStyle name="Normal 5 2 2 3 3" xfId="40167" xr:uid="{00000000-0005-0000-0000-00008D940000}"/>
    <cellStyle name="Normal 5 2 2 4" xfId="5154" xr:uid="{00000000-0005-0000-0000-00008E940000}"/>
    <cellStyle name="Normal 5 2 2 4 2" xfId="40168" xr:uid="{00000000-0005-0000-0000-00008F940000}"/>
    <cellStyle name="Normal 5 2 2 4 3" xfId="40169" xr:uid="{00000000-0005-0000-0000-000090940000}"/>
    <cellStyle name="Normal 5 2 2 5" xfId="5155" xr:uid="{00000000-0005-0000-0000-000091940000}"/>
    <cellStyle name="Normal 5 2 2 5 2" xfId="40170" xr:uid="{00000000-0005-0000-0000-000092940000}"/>
    <cellStyle name="Normal 5 2 2 5 3" xfId="40171" xr:uid="{00000000-0005-0000-0000-000093940000}"/>
    <cellStyle name="Normal 5 2 2 6" xfId="5156" xr:uid="{00000000-0005-0000-0000-000094940000}"/>
    <cellStyle name="Normal 5 2 2 6 2" xfId="40172" xr:uid="{00000000-0005-0000-0000-000095940000}"/>
    <cellStyle name="Normal 5 2 2 6 3" xfId="40173" xr:uid="{00000000-0005-0000-0000-000096940000}"/>
    <cellStyle name="Normal 5 2 2 7" xfId="5157" xr:uid="{00000000-0005-0000-0000-000097940000}"/>
    <cellStyle name="Normal 5 2 2 7 2" xfId="40174" xr:uid="{00000000-0005-0000-0000-000098940000}"/>
    <cellStyle name="Normal 5 2 2 7 3" xfId="40175" xr:uid="{00000000-0005-0000-0000-000099940000}"/>
    <cellStyle name="Normal 5 2 2 8" xfId="5158" xr:uid="{00000000-0005-0000-0000-00009A940000}"/>
    <cellStyle name="Normal 5 2 2 8 2" xfId="40176" xr:uid="{00000000-0005-0000-0000-00009B940000}"/>
    <cellStyle name="Normal 5 2 2 8 3" xfId="40177" xr:uid="{00000000-0005-0000-0000-00009C940000}"/>
    <cellStyle name="Normal 5 2 2 9" xfId="5159" xr:uid="{00000000-0005-0000-0000-00009D940000}"/>
    <cellStyle name="Normal 5 2 2 9 2" xfId="40178" xr:uid="{00000000-0005-0000-0000-00009E940000}"/>
    <cellStyle name="Normal 5 2 2 9 3" xfId="40179" xr:uid="{00000000-0005-0000-0000-00009F940000}"/>
    <cellStyle name="Normal 5 2 2_Journal 1" xfId="40180" xr:uid="{00000000-0005-0000-0000-0000A0940000}"/>
    <cellStyle name="Normal 5 2 20" xfId="5160" xr:uid="{00000000-0005-0000-0000-0000A1940000}"/>
    <cellStyle name="Normal 5 2 20 2" xfId="5161" xr:uid="{00000000-0005-0000-0000-0000A2940000}"/>
    <cellStyle name="Normal 5 2 20 2 2" xfId="5162" xr:uid="{00000000-0005-0000-0000-0000A3940000}"/>
    <cellStyle name="Normal 5 2 20 2 2 2" xfId="40181" xr:uid="{00000000-0005-0000-0000-0000A4940000}"/>
    <cellStyle name="Normal 5 2 20 2 2 2 2" xfId="40182" xr:uid="{00000000-0005-0000-0000-0000A5940000}"/>
    <cellStyle name="Normal 5 2 20 2 2 2 3" xfId="40183" xr:uid="{00000000-0005-0000-0000-0000A6940000}"/>
    <cellStyle name="Normal 5 2 20 2 2 2 4" xfId="40184" xr:uid="{00000000-0005-0000-0000-0000A7940000}"/>
    <cellStyle name="Normal 5 2 20 2 2 3" xfId="40185" xr:uid="{00000000-0005-0000-0000-0000A8940000}"/>
    <cellStyle name="Normal 5 2 20 2 2 4" xfId="40186" xr:uid="{00000000-0005-0000-0000-0000A9940000}"/>
    <cellStyle name="Normal 5 2 20 2 2 5" xfId="40187" xr:uid="{00000000-0005-0000-0000-0000AA940000}"/>
    <cellStyle name="Normal 5 2 20 2 3" xfId="40188" xr:uid="{00000000-0005-0000-0000-0000AB940000}"/>
    <cellStyle name="Normal 5 2 20 2 3 2" xfId="40189" xr:uid="{00000000-0005-0000-0000-0000AC940000}"/>
    <cellStyle name="Normal 5 2 20 2 3 3" xfId="40190" xr:uid="{00000000-0005-0000-0000-0000AD940000}"/>
    <cellStyle name="Normal 5 2 20 3" xfId="40191" xr:uid="{00000000-0005-0000-0000-0000AE940000}"/>
    <cellStyle name="Normal 5 2 20 3 2" xfId="40192" xr:uid="{00000000-0005-0000-0000-0000AF940000}"/>
    <cellStyle name="Normal 5 2 20 4" xfId="40193" xr:uid="{00000000-0005-0000-0000-0000B0940000}"/>
    <cellStyle name="Normal 5 2 20_Journal 1" xfId="40194" xr:uid="{00000000-0005-0000-0000-0000B1940000}"/>
    <cellStyle name="Normal 5 2 21" xfId="5163" xr:uid="{00000000-0005-0000-0000-0000B2940000}"/>
    <cellStyle name="Normal 5 2 21 2" xfId="40195" xr:uid="{00000000-0005-0000-0000-0000B3940000}"/>
    <cellStyle name="Normal 5 2 21 3" xfId="40196" xr:uid="{00000000-0005-0000-0000-0000B4940000}"/>
    <cellStyle name="Normal 5 2 22" xfId="5164" xr:uid="{00000000-0005-0000-0000-0000B5940000}"/>
    <cellStyle name="Normal 5 2 22 2" xfId="40197" xr:uid="{00000000-0005-0000-0000-0000B6940000}"/>
    <cellStyle name="Normal 5 2 23" xfId="5165" xr:uid="{00000000-0005-0000-0000-0000B7940000}"/>
    <cellStyle name="Normal 5 2 23 2" xfId="40198" xr:uid="{00000000-0005-0000-0000-0000B8940000}"/>
    <cellStyle name="Normal 5 2 23 3" xfId="40199" xr:uid="{00000000-0005-0000-0000-0000B9940000}"/>
    <cellStyle name="Normal 5 2 24" xfId="5166" xr:uid="{00000000-0005-0000-0000-0000BA940000}"/>
    <cellStyle name="Normal 5 2 24 2" xfId="40200" xr:uid="{00000000-0005-0000-0000-0000BB940000}"/>
    <cellStyle name="Normal 5 2 25" xfId="5167" xr:uid="{00000000-0005-0000-0000-0000BC940000}"/>
    <cellStyle name="Normal 5 2 25 2" xfId="40201" xr:uid="{00000000-0005-0000-0000-0000BD940000}"/>
    <cellStyle name="Normal 5 2 26" xfId="5168" xr:uid="{00000000-0005-0000-0000-0000BE940000}"/>
    <cellStyle name="Normal 5 2 26 2" xfId="40202" xr:uid="{00000000-0005-0000-0000-0000BF940000}"/>
    <cellStyle name="Normal 5 2 27" xfId="40203" xr:uid="{00000000-0005-0000-0000-0000C0940000}"/>
    <cellStyle name="Normal 5 2 28" xfId="40204" xr:uid="{00000000-0005-0000-0000-0000C1940000}"/>
    <cellStyle name="Normal 5 2 29" xfId="40205" xr:uid="{00000000-0005-0000-0000-0000C2940000}"/>
    <cellStyle name="Normal 5 2 3" xfId="5169" xr:uid="{00000000-0005-0000-0000-0000C3940000}"/>
    <cellStyle name="Normal 5 2 3 2" xfId="5170" xr:uid="{00000000-0005-0000-0000-0000C4940000}"/>
    <cellStyle name="Normal 5 2 3 2 2" xfId="5171" xr:uid="{00000000-0005-0000-0000-0000C5940000}"/>
    <cellStyle name="Normal 5 2 3 2 2 2" xfId="40206" xr:uid="{00000000-0005-0000-0000-0000C6940000}"/>
    <cellStyle name="Normal 5 2 3 2 3" xfId="40207" xr:uid="{00000000-0005-0000-0000-0000C7940000}"/>
    <cellStyle name="Normal 5 2 3 2 3 2" xfId="40208" xr:uid="{00000000-0005-0000-0000-0000C8940000}"/>
    <cellStyle name="Normal 5 2 3 2 3 3" xfId="40209" xr:uid="{00000000-0005-0000-0000-0000C9940000}"/>
    <cellStyle name="Normal 5 2 3 3" xfId="40210" xr:uid="{00000000-0005-0000-0000-0000CA940000}"/>
    <cellStyle name="Normal 5 2 3 3 2" xfId="40211" xr:uid="{00000000-0005-0000-0000-0000CB940000}"/>
    <cellStyle name="Normal 5 2 3 4" xfId="40212" xr:uid="{00000000-0005-0000-0000-0000CC940000}"/>
    <cellStyle name="Normal 5 2 3 5" xfId="40213" xr:uid="{00000000-0005-0000-0000-0000CD940000}"/>
    <cellStyle name="Normal 5 2 3_FAS 112" xfId="40214" xr:uid="{00000000-0005-0000-0000-0000CE940000}"/>
    <cellStyle name="Normal 5 2 30" xfId="40215" xr:uid="{00000000-0005-0000-0000-0000CF940000}"/>
    <cellStyle name="Normal 5 2 31" xfId="40216" xr:uid="{00000000-0005-0000-0000-0000D0940000}"/>
    <cellStyle name="Normal 5 2 32" xfId="40217" xr:uid="{00000000-0005-0000-0000-0000D1940000}"/>
    <cellStyle name="Normal 5 2 33" xfId="40218" xr:uid="{00000000-0005-0000-0000-0000D2940000}"/>
    <cellStyle name="Normal 5 2 34" xfId="40219" xr:uid="{00000000-0005-0000-0000-0000D3940000}"/>
    <cellStyle name="Normal 5 2 4" xfId="5172" xr:uid="{00000000-0005-0000-0000-0000D4940000}"/>
    <cellStyle name="Normal 5 2 4 2" xfId="5173" xr:uid="{00000000-0005-0000-0000-0000D5940000}"/>
    <cellStyle name="Normal 5 2 4 2 2" xfId="5174" xr:uid="{00000000-0005-0000-0000-0000D6940000}"/>
    <cellStyle name="Normal 5 2 4 2 2 2" xfId="40220" xr:uid="{00000000-0005-0000-0000-0000D7940000}"/>
    <cellStyle name="Normal 5 2 4 2 3" xfId="40221" xr:uid="{00000000-0005-0000-0000-0000D8940000}"/>
    <cellStyle name="Normal 5 2 4 2 3 2" xfId="40222" xr:uid="{00000000-0005-0000-0000-0000D9940000}"/>
    <cellStyle name="Normal 5 2 4 2 3 3" xfId="40223" xr:uid="{00000000-0005-0000-0000-0000DA940000}"/>
    <cellStyle name="Normal 5 2 4 3" xfId="40224" xr:uid="{00000000-0005-0000-0000-0000DB940000}"/>
    <cellStyle name="Normal 5 2 4 3 2" xfId="40225" xr:uid="{00000000-0005-0000-0000-0000DC940000}"/>
    <cellStyle name="Normal 5 2 4 4" xfId="40226" xr:uid="{00000000-0005-0000-0000-0000DD940000}"/>
    <cellStyle name="Normal 5 2 4 5" xfId="40227" xr:uid="{00000000-0005-0000-0000-0000DE940000}"/>
    <cellStyle name="Normal 5 2 4_FAS 112" xfId="40228" xr:uid="{00000000-0005-0000-0000-0000DF940000}"/>
    <cellStyle name="Normal 5 2 5" xfId="5175" xr:uid="{00000000-0005-0000-0000-0000E0940000}"/>
    <cellStyle name="Normal 5 2 5 2" xfId="5176" xr:uid="{00000000-0005-0000-0000-0000E1940000}"/>
    <cellStyle name="Normal 5 2 5 2 2" xfId="5177" xr:uid="{00000000-0005-0000-0000-0000E2940000}"/>
    <cellStyle name="Normal 5 2 5 2 2 2" xfId="40229" xr:uid="{00000000-0005-0000-0000-0000E3940000}"/>
    <cellStyle name="Normal 5 2 5 2 3" xfId="40230" xr:uid="{00000000-0005-0000-0000-0000E4940000}"/>
    <cellStyle name="Normal 5 2 5 2 3 2" xfId="40231" xr:uid="{00000000-0005-0000-0000-0000E5940000}"/>
    <cellStyle name="Normal 5 2 5 2 3 3" xfId="40232" xr:uid="{00000000-0005-0000-0000-0000E6940000}"/>
    <cellStyle name="Normal 5 2 5 3" xfId="40233" xr:uid="{00000000-0005-0000-0000-0000E7940000}"/>
    <cellStyle name="Normal 5 2 5 3 2" xfId="40234" xr:uid="{00000000-0005-0000-0000-0000E8940000}"/>
    <cellStyle name="Normal 5 2 5 4" xfId="40235" xr:uid="{00000000-0005-0000-0000-0000E9940000}"/>
    <cellStyle name="Normal 5 2 5 5" xfId="40236" xr:uid="{00000000-0005-0000-0000-0000EA940000}"/>
    <cellStyle name="Normal 5 2 5_FAS 112" xfId="40237" xr:uid="{00000000-0005-0000-0000-0000EB940000}"/>
    <cellStyle name="Normal 5 2 6" xfId="5178" xr:uid="{00000000-0005-0000-0000-0000EC940000}"/>
    <cellStyle name="Normal 5 2 6 2" xfId="5179" xr:uid="{00000000-0005-0000-0000-0000ED940000}"/>
    <cellStyle name="Normal 5 2 6 2 2" xfId="5180" xr:uid="{00000000-0005-0000-0000-0000EE940000}"/>
    <cellStyle name="Normal 5 2 6 2 2 2" xfId="40238" xr:uid="{00000000-0005-0000-0000-0000EF940000}"/>
    <cellStyle name="Normal 5 2 6 2 2 2 2" xfId="40239" xr:uid="{00000000-0005-0000-0000-0000F0940000}"/>
    <cellStyle name="Normal 5 2 6 2 2 2 3" xfId="40240" xr:uid="{00000000-0005-0000-0000-0000F1940000}"/>
    <cellStyle name="Normal 5 2 6 2 2 2 4" xfId="40241" xr:uid="{00000000-0005-0000-0000-0000F2940000}"/>
    <cellStyle name="Normal 5 2 6 2 2 3" xfId="40242" xr:uid="{00000000-0005-0000-0000-0000F3940000}"/>
    <cellStyle name="Normal 5 2 6 2 2 4" xfId="40243" xr:uid="{00000000-0005-0000-0000-0000F4940000}"/>
    <cellStyle name="Normal 5 2 6 2 2 5" xfId="40244" xr:uid="{00000000-0005-0000-0000-0000F5940000}"/>
    <cellStyle name="Normal 5 2 6 2 3" xfId="40245" xr:uid="{00000000-0005-0000-0000-0000F6940000}"/>
    <cellStyle name="Normal 5 2 6 2 3 2" xfId="40246" xr:uid="{00000000-0005-0000-0000-0000F7940000}"/>
    <cellStyle name="Normal 5 2 6 2 3 3" xfId="40247" xr:uid="{00000000-0005-0000-0000-0000F8940000}"/>
    <cellStyle name="Normal 5 2 6 3" xfId="40248" xr:uid="{00000000-0005-0000-0000-0000F9940000}"/>
    <cellStyle name="Normal 5 2 6 3 2" xfId="40249" xr:uid="{00000000-0005-0000-0000-0000FA940000}"/>
    <cellStyle name="Normal 5 2 6 4" xfId="40250" xr:uid="{00000000-0005-0000-0000-0000FB940000}"/>
    <cellStyle name="Normal 5 2 6_Journal 1" xfId="40251" xr:uid="{00000000-0005-0000-0000-0000FC940000}"/>
    <cellStyle name="Normal 5 2 7" xfId="5181" xr:uid="{00000000-0005-0000-0000-0000FD940000}"/>
    <cellStyle name="Normal 5 2 7 2" xfId="5182" xr:uid="{00000000-0005-0000-0000-0000FE940000}"/>
    <cellStyle name="Normal 5 2 7 2 2" xfId="5183" xr:uid="{00000000-0005-0000-0000-0000FF940000}"/>
    <cellStyle name="Normal 5 2 7 2 2 2" xfId="40252" xr:uid="{00000000-0005-0000-0000-000000950000}"/>
    <cellStyle name="Normal 5 2 7 2 2 2 2" xfId="40253" xr:uid="{00000000-0005-0000-0000-000001950000}"/>
    <cellStyle name="Normal 5 2 7 2 2 2 3" xfId="40254" xr:uid="{00000000-0005-0000-0000-000002950000}"/>
    <cellStyle name="Normal 5 2 7 2 2 2 4" xfId="40255" xr:uid="{00000000-0005-0000-0000-000003950000}"/>
    <cellStyle name="Normal 5 2 7 2 2 3" xfId="40256" xr:uid="{00000000-0005-0000-0000-000004950000}"/>
    <cellStyle name="Normal 5 2 7 2 2 4" xfId="40257" xr:uid="{00000000-0005-0000-0000-000005950000}"/>
    <cellStyle name="Normal 5 2 7 2 2 5" xfId="40258" xr:uid="{00000000-0005-0000-0000-000006950000}"/>
    <cellStyle name="Normal 5 2 7 2 3" xfId="40259" xr:uid="{00000000-0005-0000-0000-000007950000}"/>
    <cellStyle name="Normal 5 2 7 2 3 2" xfId="40260" xr:uid="{00000000-0005-0000-0000-000008950000}"/>
    <cellStyle name="Normal 5 2 7 2 3 3" xfId="40261" xr:uid="{00000000-0005-0000-0000-000009950000}"/>
    <cellStyle name="Normal 5 2 7 3" xfId="40262" xr:uid="{00000000-0005-0000-0000-00000A950000}"/>
    <cellStyle name="Normal 5 2 7 3 2" xfId="40263" xr:uid="{00000000-0005-0000-0000-00000B950000}"/>
    <cellStyle name="Normal 5 2 7 4" xfId="40264" xr:uid="{00000000-0005-0000-0000-00000C950000}"/>
    <cellStyle name="Normal 5 2 7_Journal 1" xfId="40265" xr:uid="{00000000-0005-0000-0000-00000D950000}"/>
    <cellStyle name="Normal 5 2 8" xfId="5184" xr:uid="{00000000-0005-0000-0000-00000E950000}"/>
    <cellStyle name="Normal 5 2 8 2" xfId="5185" xr:uid="{00000000-0005-0000-0000-00000F950000}"/>
    <cellStyle name="Normal 5 2 8 2 2" xfId="5186" xr:uid="{00000000-0005-0000-0000-000010950000}"/>
    <cellStyle name="Normal 5 2 8 2 2 2" xfId="40266" xr:uid="{00000000-0005-0000-0000-000011950000}"/>
    <cellStyle name="Normal 5 2 8 2 2 2 2" xfId="40267" xr:uid="{00000000-0005-0000-0000-000012950000}"/>
    <cellStyle name="Normal 5 2 8 2 2 2 3" xfId="40268" xr:uid="{00000000-0005-0000-0000-000013950000}"/>
    <cellStyle name="Normal 5 2 8 2 2 2 4" xfId="40269" xr:uid="{00000000-0005-0000-0000-000014950000}"/>
    <cellStyle name="Normal 5 2 8 2 2 3" xfId="40270" xr:uid="{00000000-0005-0000-0000-000015950000}"/>
    <cellStyle name="Normal 5 2 8 2 2 4" xfId="40271" xr:uid="{00000000-0005-0000-0000-000016950000}"/>
    <cellStyle name="Normal 5 2 8 2 2 5" xfId="40272" xr:uid="{00000000-0005-0000-0000-000017950000}"/>
    <cellStyle name="Normal 5 2 8 2 3" xfId="40273" xr:uid="{00000000-0005-0000-0000-000018950000}"/>
    <cellStyle name="Normal 5 2 8 2 3 2" xfId="40274" xr:uid="{00000000-0005-0000-0000-000019950000}"/>
    <cellStyle name="Normal 5 2 8 2 3 3" xfId="40275" xr:uid="{00000000-0005-0000-0000-00001A950000}"/>
    <cellStyle name="Normal 5 2 8 3" xfId="40276" xr:uid="{00000000-0005-0000-0000-00001B950000}"/>
    <cellStyle name="Normal 5 2 8 3 2" xfId="40277" xr:uid="{00000000-0005-0000-0000-00001C950000}"/>
    <cellStyle name="Normal 5 2 8 4" xfId="40278" xr:uid="{00000000-0005-0000-0000-00001D950000}"/>
    <cellStyle name="Normal 5 2 8_Journal 1" xfId="40279" xr:uid="{00000000-0005-0000-0000-00001E950000}"/>
    <cellStyle name="Normal 5 2 9" xfId="5187" xr:uid="{00000000-0005-0000-0000-00001F950000}"/>
    <cellStyle name="Normal 5 2 9 2" xfId="5188" xr:uid="{00000000-0005-0000-0000-000020950000}"/>
    <cellStyle name="Normal 5 2 9 2 2" xfId="5189" xr:uid="{00000000-0005-0000-0000-000021950000}"/>
    <cellStyle name="Normal 5 2 9 2 2 2" xfId="40280" xr:uid="{00000000-0005-0000-0000-000022950000}"/>
    <cellStyle name="Normal 5 2 9 2 2 2 2" xfId="40281" xr:uid="{00000000-0005-0000-0000-000023950000}"/>
    <cellStyle name="Normal 5 2 9 2 2 2 3" xfId="40282" xr:uid="{00000000-0005-0000-0000-000024950000}"/>
    <cellStyle name="Normal 5 2 9 2 2 2 4" xfId="40283" xr:uid="{00000000-0005-0000-0000-000025950000}"/>
    <cellStyle name="Normal 5 2 9 2 2 3" xfId="40284" xr:uid="{00000000-0005-0000-0000-000026950000}"/>
    <cellStyle name="Normal 5 2 9 2 2 4" xfId="40285" xr:uid="{00000000-0005-0000-0000-000027950000}"/>
    <cellStyle name="Normal 5 2 9 2 2 5" xfId="40286" xr:uid="{00000000-0005-0000-0000-000028950000}"/>
    <cellStyle name="Normal 5 2 9 2 3" xfId="40287" xr:uid="{00000000-0005-0000-0000-000029950000}"/>
    <cellStyle name="Normal 5 2 9 2 3 2" xfId="40288" xr:uid="{00000000-0005-0000-0000-00002A950000}"/>
    <cellStyle name="Normal 5 2 9 2 3 3" xfId="40289" xr:uid="{00000000-0005-0000-0000-00002B950000}"/>
    <cellStyle name="Normal 5 2 9 3" xfId="40290" xr:uid="{00000000-0005-0000-0000-00002C950000}"/>
    <cellStyle name="Normal 5 2 9 3 2" xfId="40291" xr:uid="{00000000-0005-0000-0000-00002D950000}"/>
    <cellStyle name="Normal 5 2 9 4" xfId="40292" xr:uid="{00000000-0005-0000-0000-00002E950000}"/>
    <cellStyle name="Normal 5 2 9_Journal 1" xfId="40293" xr:uid="{00000000-0005-0000-0000-00002F950000}"/>
    <cellStyle name="Normal 5 2_1DC031_FED_I_WP_033110" xfId="40294" xr:uid="{00000000-0005-0000-0000-000030950000}"/>
    <cellStyle name="Normal 5 20" xfId="5190" xr:uid="{00000000-0005-0000-0000-000031950000}"/>
    <cellStyle name="Normal 5 20 2" xfId="5191" xr:uid="{00000000-0005-0000-0000-000032950000}"/>
    <cellStyle name="Normal 5 20 2 2" xfId="5192" xr:uid="{00000000-0005-0000-0000-000033950000}"/>
    <cellStyle name="Normal 5 20 2 2 2" xfId="40295" xr:uid="{00000000-0005-0000-0000-000034950000}"/>
    <cellStyle name="Normal 5 20 2 2 2 2" xfId="40296" xr:uid="{00000000-0005-0000-0000-000035950000}"/>
    <cellStyle name="Normal 5 20 2 2 2 3" xfId="40297" xr:uid="{00000000-0005-0000-0000-000036950000}"/>
    <cellStyle name="Normal 5 20 2 2 2 4" xfId="40298" xr:uid="{00000000-0005-0000-0000-000037950000}"/>
    <cellStyle name="Normal 5 20 2 2 3" xfId="40299" xr:uid="{00000000-0005-0000-0000-000038950000}"/>
    <cellStyle name="Normal 5 20 2 2 4" xfId="40300" xr:uid="{00000000-0005-0000-0000-000039950000}"/>
    <cellStyle name="Normal 5 20 2 2 5" xfId="40301" xr:uid="{00000000-0005-0000-0000-00003A950000}"/>
    <cellStyle name="Normal 5 20 2 3" xfId="40302" xr:uid="{00000000-0005-0000-0000-00003B950000}"/>
    <cellStyle name="Normal 5 20 2 3 2" xfId="40303" xr:uid="{00000000-0005-0000-0000-00003C950000}"/>
    <cellStyle name="Normal 5 20 2 3 3" xfId="40304" xr:uid="{00000000-0005-0000-0000-00003D950000}"/>
    <cellStyle name="Normal 5 20 3" xfId="40305" xr:uid="{00000000-0005-0000-0000-00003E950000}"/>
    <cellStyle name="Normal 5 20 3 2" xfId="40306" xr:uid="{00000000-0005-0000-0000-00003F950000}"/>
    <cellStyle name="Normal 5 20 4" xfId="40307" xr:uid="{00000000-0005-0000-0000-000040950000}"/>
    <cellStyle name="Normal 5 20_Journal 1" xfId="40308" xr:uid="{00000000-0005-0000-0000-000041950000}"/>
    <cellStyle name="Normal 5 21" xfId="5193" xr:uid="{00000000-0005-0000-0000-000042950000}"/>
    <cellStyle name="Normal 5 21 2" xfId="5194" xr:uid="{00000000-0005-0000-0000-000043950000}"/>
    <cellStyle name="Normal 5 21 2 2" xfId="5195" xr:uid="{00000000-0005-0000-0000-000044950000}"/>
    <cellStyle name="Normal 5 21 2 2 2" xfId="40309" xr:uid="{00000000-0005-0000-0000-000045950000}"/>
    <cellStyle name="Normal 5 21 2 2 2 2" xfId="40310" xr:uid="{00000000-0005-0000-0000-000046950000}"/>
    <cellStyle name="Normal 5 21 2 2 2 3" xfId="40311" xr:uid="{00000000-0005-0000-0000-000047950000}"/>
    <cellStyle name="Normal 5 21 2 2 2 4" xfId="40312" xr:uid="{00000000-0005-0000-0000-000048950000}"/>
    <cellStyle name="Normal 5 21 2 2 3" xfId="40313" xr:uid="{00000000-0005-0000-0000-000049950000}"/>
    <cellStyle name="Normal 5 21 2 2 4" xfId="40314" xr:uid="{00000000-0005-0000-0000-00004A950000}"/>
    <cellStyle name="Normal 5 21 2 2 5" xfId="40315" xr:uid="{00000000-0005-0000-0000-00004B950000}"/>
    <cellStyle name="Normal 5 21 2 3" xfId="40316" xr:uid="{00000000-0005-0000-0000-00004C950000}"/>
    <cellStyle name="Normal 5 21 2 3 2" xfId="40317" xr:uid="{00000000-0005-0000-0000-00004D950000}"/>
    <cellStyle name="Normal 5 21 2 3 3" xfId="40318" xr:uid="{00000000-0005-0000-0000-00004E950000}"/>
    <cellStyle name="Normal 5 21 3" xfId="40319" xr:uid="{00000000-0005-0000-0000-00004F950000}"/>
    <cellStyle name="Normal 5 21 3 2" xfId="40320" xr:uid="{00000000-0005-0000-0000-000050950000}"/>
    <cellStyle name="Normal 5 21 4" xfId="40321" xr:uid="{00000000-0005-0000-0000-000051950000}"/>
    <cellStyle name="Normal 5 21_Journal 1" xfId="40322" xr:uid="{00000000-0005-0000-0000-000052950000}"/>
    <cellStyle name="Normal 5 22" xfId="5196" xr:uid="{00000000-0005-0000-0000-000053950000}"/>
    <cellStyle name="Normal 5 22 2" xfId="5197" xr:uid="{00000000-0005-0000-0000-000054950000}"/>
    <cellStyle name="Normal 5 22 2 2" xfId="5198" xr:uid="{00000000-0005-0000-0000-000055950000}"/>
    <cellStyle name="Normal 5 22 2 2 2" xfId="40323" xr:uid="{00000000-0005-0000-0000-000056950000}"/>
    <cellStyle name="Normal 5 22 2 2 2 2" xfId="40324" xr:uid="{00000000-0005-0000-0000-000057950000}"/>
    <cellStyle name="Normal 5 22 2 2 2 3" xfId="40325" xr:uid="{00000000-0005-0000-0000-000058950000}"/>
    <cellStyle name="Normal 5 22 2 2 2 4" xfId="40326" xr:uid="{00000000-0005-0000-0000-000059950000}"/>
    <cellStyle name="Normal 5 22 2 2 3" xfId="40327" xr:uid="{00000000-0005-0000-0000-00005A950000}"/>
    <cellStyle name="Normal 5 22 2 2 4" xfId="40328" xr:uid="{00000000-0005-0000-0000-00005B950000}"/>
    <cellStyle name="Normal 5 22 2 2 5" xfId="40329" xr:uid="{00000000-0005-0000-0000-00005C950000}"/>
    <cellStyle name="Normal 5 22 2 3" xfId="40330" xr:uid="{00000000-0005-0000-0000-00005D950000}"/>
    <cellStyle name="Normal 5 22 2 3 2" xfId="40331" xr:uid="{00000000-0005-0000-0000-00005E950000}"/>
    <cellStyle name="Normal 5 22 2 3 3" xfId="40332" xr:uid="{00000000-0005-0000-0000-00005F950000}"/>
    <cellStyle name="Normal 5 22 3" xfId="40333" xr:uid="{00000000-0005-0000-0000-000060950000}"/>
    <cellStyle name="Normal 5 22 3 2" xfId="40334" xr:uid="{00000000-0005-0000-0000-000061950000}"/>
    <cellStyle name="Normal 5 22 4" xfId="40335" xr:uid="{00000000-0005-0000-0000-000062950000}"/>
    <cellStyle name="Normal 5 22_Journal 1" xfId="40336" xr:uid="{00000000-0005-0000-0000-000063950000}"/>
    <cellStyle name="Normal 5 23" xfId="5199" xr:uid="{00000000-0005-0000-0000-000064950000}"/>
    <cellStyle name="Normal 5 23 2" xfId="5200" xr:uid="{00000000-0005-0000-0000-000065950000}"/>
    <cellStyle name="Normal 5 23 2 2" xfId="5201" xr:uid="{00000000-0005-0000-0000-000066950000}"/>
    <cellStyle name="Normal 5 23 2 2 2" xfId="40337" xr:uid="{00000000-0005-0000-0000-000067950000}"/>
    <cellStyle name="Normal 5 23 2 2 2 2" xfId="40338" xr:uid="{00000000-0005-0000-0000-000068950000}"/>
    <cellStyle name="Normal 5 23 2 2 2 3" xfId="40339" xr:uid="{00000000-0005-0000-0000-000069950000}"/>
    <cellStyle name="Normal 5 23 2 2 2 4" xfId="40340" xr:uid="{00000000-0005-0000-0000-00006A950000}"/>
    <cellStyle name="Normal 5 23 2 2 3" xfId="40341" xr:uid="{00000000-0005-0000-0000-00006B950000}"/>
    <cellStyle name="Normal 5 23 2 2 4" xfId="40342" xr:uid="{00000000-0005-0000-0000-00006C950000}"/>
    <cellStyle name="Normal 5 23 2 2 5" xfId="40343" xr:uid="{00000000-0005-0000-0000-00006D950000}"/>
    <cellStyle name="Normal 5 23 2 3" xfId="40344" xr:uid="{00000000-0005-0000-0000-00006E950000}"/>
    <cellStyle name="Normal 5 23 2 3 2" xfId="40345" xr:uid="{00000000-0005-0000-0000-00006F950000}"/>
    <cellStyle name="Normal 5 23 2 3 3" xfId="40346" xr:uid="{00000000-0005-0000-0000-000070950000}"/>
    <cellStyle name="Normal 5 23 3" xfId="40347" xr:uid="{00000000-0005-0000-0000-000071950000}"/>
    <cellStyle name="Normal 5 23 3 2" xfId="40348" xr:uid="{00000000-0005-0000-0000-000072950000}"/>
    <cellStyle name="Normal 5 23 4" xfId="40349" xr:uid="{00000000-0005-0000-0000-000073950000}"/>
    <cellStyle name="Normal 5 23_Journal 1" xfId="40350" xr:uid="{00000000-0005-0000-0000-000074950000}"/>
    <cellStyle name="Normal 5 24" xfId="5202" xr:uid="{00000000-0005-0000-0000-000075950000}"/>
    <cellStyle name="Normal 5 24 2" xfId="5203" xr:uid="{00000000-0005-0000-0000-000076950000}"/>
    <cellStyle name="Normal 5 24 2 2" xfId="5204" xr:uid="{00000000-0005-0000-0000-000077950000}"/>
    <cellStyle name="Normal 5 24 2 2 2" xfId="40351" xr:uid="{00000000-0005-0000-0000-000078950000}"/>
    <cellStyle name="Normal 5 24 2 2 2 2" xfId="40352" xr:uid="{00000000-0005-0000-0000-000079950000}"/>
    <cellStyle name="Normal 5 24 2 2 2 3" xfId="40353" xr:uid="{00000000-0005-0000-0000-00007A950000}"/>
    <cellStyle name="Normal 5 24 2 2 2 4" xfId="40354" xr:uid="{00000000-0005-0000-0000-00007B950000}"/>
    <cellStyle name="Normal 5 24 2 2 3" xfId="40355" xr:uid="{00000000-0005-0000-0000-00007C950000}"/>
    <cellStyle name="Normal 5 24 2 2 4" xfId="40356" xr:uid="{00000000-0005-0000-0000-00007D950000}"/>
    <cellStyle name="Normal 5 24 2 2 5" xfId="40357" xr:uid="{00000000-0005-0000-0000-00007E950000}"/>
    <cellStyle name="Normal 5 24 2 3" xfId="40358" xr:uid="{00000000-0005-0000-0000-00007F950000}"/>
    <cellStyle name="Normal 5 24 2 3 2" xfId="40359" xr:uid="{00000000-0005-0000-0000-000080950000}"/>
    <cellStyle name="Normal 5 24 2 3 3" xfId="40360" xr:uid="{00000000-0005-0000-0000-000081950000}"/>
    <cellStyle name="Normal 5 24 3" xfId="40361" xr:uid="{00000000-0005-0000-0000-000082950000}"/>
    <cellStyle name="Normal 5 24 3 2" xfId="40362" xr:uid="{00000000-0005-0000-0000-000083950000}"/>
    <cellStyle name="Normal 5 24 4" xfId="40363" xr:uid="{00000000-0005-0000-0000-000084950000}"/>
    <cellStyle name="Normal 5 24_Journal 1" xfId="40364" xr:uid="{00000000-0005-0000-0000-000085950000}"/>
    <cellStyle name="Normal 5 25" xfId="5205" xr:uid="{00000000-0005-0000-0000-000086950000}"/>
    <cellStyle name="Normal 5 25 2" xfId="5206" xr:uid="{00000000-0005-0000-0000-000087950000}"/>
    <cellStyle name="Normal 5 25 2 2" xfId="5207" xr:uid="{00000000-0005-0000-0000-000088950000}"/>
    <cellStyle name="Normal 5 25 2 2 2" xfId="40365" xr:uid="{00000000-0005-0000-0000-000089950000}"/>
    <cellStyle name="Normal 5 25 2 2 2 2" xfId="40366" xr:uid="{00000000-0005-0000-0000-00008A950000}"/>
    <cellStyle name="Normal 5 25 2 2 2 3" xfId="40367" xr:uid="{00000000-0005-0000-0000-00008B950000}"/>
    <cellStyle name="Normal 5 25 2 2 2 4" xfId="40368" xr:uid="{00000000-0005-0000-0000-00008C950000}"/>
    <cellStyle name="Normal 5 25 2 2 3" xfId="40369" xr:uid="{00000000-0005-0000-0000-00008D950000}"/>
    <cellStyle name="Normal 5 25 2 2 4" xfId="40370" xr:uid="{00000000-0005-0000-0000-00008E950000}"/>
    <cellStyle name="Normal 5 25 2 2 5" xfId="40371" xr:uid="{00000000-0005-0000-0000-00008F950000}"/>
    <cellStyle name="Normal 5 25 2 3" xfId="40372" xr:uid="{00000000-0005-0000-0000-000090950000}"/>
    <cellStyle name="Normal 5 25 2 3 2" xfId="40373" xr:uid="{00000000-0005-0000-0000-000091950000}"/>
    <cellStyle name="Normal 5 25 2 3 3" xfId="40374" xr:uid="{00000000-0005-0000-0000-000092950000}"/>
    <cellStyle name="Normal 5 25 3" xfId="40375" xr:uid="{00000000-0005-0000-0000-000093950000}"/>
    <cellStyle name="Normal 5 25 3 2" xfId="40376" xr:uid="{00000000-0005-0000-0000-000094950000}"/>
    <cellStyle name="Normal 5 25 4" xfId="40377" xr:uid="{00000000-0005-0000-0000-000095950000}"/>
    <cellStyle name="Normal 5 25_Journal 1" xfId="40378" xr:uid="{00000000-0005-0000-0000-000096950000}"/>
    <cellStyle name="Normal 5 26" xfId="5208" xr:uid="{00000000-0005-0000-0000-000097950000}"/>
    <cellStyle name="Normal 5 26 2" xfId="5209" xr:uid="{00000000-0005-0000-0000-000098950000}"/>
    <cellStyle name="Normal 5 26 2 2" xfId="5210" xr:uid="{00000000-0005-0000-0000-000099950000}"/>
    <cellStyle name="Normal 5 26 2 2 2" xfId="40379" xr:uid="{00000000-0005-0000-0000-00009A950000}"/>
    <cellStyle name="Normal 5 26 2 2 2 2" xfId="40380" xr:uid="{00000000-0005-0000-0000-00009B950000}"/>
    <cellStyle name="Normal 5 26 2 2 2 3" xfId="40381" xr:uid="{00000000-0005-0000-0000-00009C950000}"/>
    <cellStyle name="Normal 5 26 2 2 2 4" xfId="40382" xr:uid="{00000000-0005-0000-0000-00009D950000}"/>
    <cellStyle name="Normal 5 26 2 2 3" xfId="40383" xr:uid="{00000000-0005-0000-0000-00009E950000}"/>
    <cellStyle name="Normal 5 26 2 2 4" xfId="40384" xr:uid="{00000000-0005-0000-0000-00009F950000}"/>
    <cellStyle name="Normal 5 26 2 2 5" xfId="40385" xr:uid="{00000000-0005-0000-0000-0000A0950000}"/>
    <cellStyle name="Normal 5 26 2 3" xfId="40386" xr:uid="{00000000-0005-0000-0000-0000A1950000}"/>
    <cellStyle name="Normal 5 26 2 3 2" xfId="40387" xr:uid="{00000000-0005-0000-0000-0000A2950000}"/>
    <cellStyle name="Normal 5 26 2 3 3" xfId="40388" xr:uid="{00000000-0005-0000-0000-0000A3950000}"/>
    <cellStyle name="Normal 5 26 3" xfId="40389" xr:uid="{00000000-0005-0000-0000-0000A4950000}"/>
    <cellStyle name="Normal 5 26 3 2" xfId="40390" xr:uid="{00000000-0005-0000-0000-0000A5950000}"/>
    <cellStyle name="Normal 5 26 4" xfId="40391" xr:uid="{00000000-0005-0000-0000-0000A6950000}"/>
    <cellStyle name="Normal 5 26_Journal 1" xfId="40392" xr:uid="{00000000-0005-0000-0000-0000A7950000}"/>
    <cellStyle name="Normal 5 27" xfId="5211" xr:uid="{00000000-0005-0000-0000-0000A8950000}"/>
    <cellStyle name="Normal 5 27 2" xfId="5212" xr:uid="{00000000-0005-0000-0000-0000A9950000}"/>
    <cellStyle name="Normal 5 27 2 2" xfId="5213" xr:uid="{00000000-0005-0000-0000-0000AA950000}"/>
    <cellStyle name="Normal 5 27 2 2 2" xfId="40393" xr:uid="{00000000-0005-0000-0000-0000AB950000}"/>
    <cellStyle name="Normal 5 27 2 2 2 2" xfId="40394" xr:uid="{00000000-0005-0000-0000-0000AC950000}"/>
    <cellStyle name="Normal 5 27 2 2 2 3" xfId="40395" xr:uid="{00000000-0005-0000-0000-0000AD950000}"/>
    <cellStyle name="Normal 5 27 2 2 2 4" xfId="40396" xr:uid="{00000000-0005-0000-0000-0000AE950000}"/>
    <cellStyle name="Normal 5 27 2 2 3" xfId="40397" xr:uid="{00000000-0005-0000-0000-0000AF950000}"/>
    <cellStyle name="Normal 5 27 2 2 4" xfId="40398" xr:uid="{00000000-0005-0000-0000-0000B0950000}"/>
    <cellStyle name="Normal 5 27 2 2 5" xfId="40399" xr:uid="{00000000-0005-0000-0000-0000B1950000}"/>
    <cellStyle name="Normal 5 27 2 3" xfId="40400" xr:uid="{00000000-0005-0000-0000-0000B2950000}"/>
    <cellStyle name="Normal 5 27 2 3 2" xfId="40401" xr:uid="{00000000-0005-0000-0000-0000B3950000}"/>
    <cellStyle name="Normal 5 27 2 3 3" xfId="40402" xr:uid="{00000000-0005-0000-0000-0000B4950000}"/>
    <cellStyle name="Normal 5 27 3" xfId="40403" xr:uid="{00000000-0005-0000-0000-0000B5950000}"/>
    <cellStyle name="Normal 5 27 3 2" xfId="40404" xr:uid="{00000000-0005-0000-0000-0000B6950000}"/>
    <cellStyle name="Normal 5 27 4" xfId="40405" xr:uid="{00000000-0005-0000-0000-0000B7950000}"/>
    <cellStyle name="Normal 5 27_Journal 1" xfId="40406" xr:uid="{00000000-0005-0000-0000-0000B8950000}"/>
    <cellStyle name="Normal 5 28" xfId="5214" xr:uid="{00000000-0005-0000-0000-0000B9950000}"/>
    <cellStyle name="Normal 5 28 2" xfId="5215" xr:uid="{00000000-0005-0000-0000-0000BA950000}"/>
    <cellStyle name="Normal 5 28 2 2" xfId="5216" xr:uid="{00000000-0005-0000-0000-0000BB950000}"/>
    <cellStyle name="Normal 5 28 2 2 2" xfId="40407" xr:uid="{00000000-0005-0000-0000-0000BC950000}"/>
    <cellStyle name="Normal 5 28 2 2 2 2" xfId="40408" xr:uid="{00000000-0005-0000-0000-0000BD950000}"/>
    <cellStyle name="Normal 5 28 2 2 2 3" xfId="40409" xr:uid="{00000000-0005-0000-0000-0000BE950000}"/>
    <cellStyle name="Normal 5 28 2 2 2 4" xfId="40410" xr:uid="{00000000-0005-0000-0000-0000BF950000}"/>
    <cellStyle name="Normal 5 28 2 2 3" xfId="40411" xr:uid="{00000000-0005-0000-0000-0000C0950000}"/>
    <cellStyle name="Normal 5 28 2 2 4" xfId="40412" xr:uid="{00000000-0005-0000-0000-0000C1950000}"/>
    <cellStyle name="Normal 5 28 2 2 5" xfId="40413" xr:uid="{00000000-0005-0000-0000-0000C2950000}"/>
    <cellStyle name="Normal 5 28 2 3" xfId="40414" xr:uid="{00000000-0005-0000-0000-0000C3950000}"/>
    <cellStyle name="Normal 5 28 2 3 2" xfId="40415" xr:uid="{00000000-0005-0000-0000-0000C4950000}"/>
    <cellStyle name="Normal 5 28 2 3 3" xfId="40416" xr:uid="{00000000-0005-0000-0000-0000C5950000}"/>
    <cellStyle name="Normal 5 28 3" xfId="40417" xr:uid="{00000000-0005-0000-0000-0000C6950000}"/>
    <cellStyle name="Normal 5 28 3 2" xfId="40418" xr:uid="{00000000-0005-0000-0000-0000C7950000}"/>
    <cellStyle name="Normal 5 28 4" xfId="40419" xr:uid="{00000000-0005-0000-0000-0000C8950000}"/>
    <cellStyle name="Normal 5 28_Journal 1" xfId="40420" xr:uid="{00000000-0005-0000-0000-0000C9950000}"/>
    <cellStyle name="Normal 5 29" xfId="5217" xr:uid="{00000000-0005-0000-0000-0000CA950000}"/>
    <cellStyle name="Normal 5 29 2" xfId="5218" xr:uid="{00000000-0005-0000-0000-0000CB950000}"/>
    <cellStyle name="Normal 5 29 2 2" xfId="5219" xr:uid="{00000000-0005-0000-0000-0000CC950000}"/>
    <cellStyle name="Normal 5 29 2 2 2" xfId="40421" xr:uid="{00000000-0005-0000-0000-0000CD950000}"/>
    <cellStyle name="Normal 5 29 2 2 2 2" xfId="40422" xr:uid="{00000000-0005-0000-0000-0000CE950000}"/>
    <cellStyle name="Normal 5 29 2 2 2 3" xfId="40423" xr:uid="{00000000-0005-0000-0000-0000CF950000}"/>
    <cellStyle name="Normal 5 29 2 2 2 4" xfId="40424" xr:uid="{00000000-0005-0000-0000-0000D0950000}"/>
    <cellStyle name="Normal 5 29 2 2 3" xfId="40425" xr:uid="{00000000-0005-0000-0000-0000D1950000}"/>
    <cellStyle name="Normal 5 29 2 2 4" xfId="40426" xr:uid="{00000000-0005-0000-0000-0000D2950000}"/>
    <cellStyle name="Normal 5 29 2 2 5" xfId="40427" xr:uid="{00000000-0005-0000-0000-0000D3950000}"/>
    <cellStyle name="Normal 5 29 2 3" xfId="40428" xr:uid="{00000000-0005-0000-0000-0000D4950000}"/>
    <cellStyle name="Normal 5 29 2 3 2" xfId="40429" xr:uid="{00000000-0005-0000-0000-0000D5950000}"/>
    <cellStyle name="Normal 5 29 2 3 3" xfId="40430" xr:uid="{00000000-0005-0000-0000-0000D6950000}"/>
    <cellStyle name="Normal 5 29 3" xfId="40431" xr:uid="{00000000-0005-0000-0000-0000D7950000}"/>
    <cellStyle name="Normal 5 29 3 2" xfId="40432" xr:uid="{00000000-0005-0000-0000-0000D8950000}"/>
    <cellStyle name="Normal 5 29 4" xfId="40433" xr:uid="{00000000-0005-0000-0000-0000D9950000}"/>
    <cellStyle name="Normal 5 29_Journal 1" xfId="40434" xr:uid="{00000000-0005-0000-0000-0000DA950000}"/>
    <cellStyle name="Normal 5 3" xfId="5220" xr:uid="{00000000-0005-0000-0000-0000DB950000}"/>
    <cellStyle name="Normal 5 3 10" xfId="5221" xr:uid="{00000000-0005-0000-0000-0000DC950000}"/>
    <cellStyle name="Normal 5 3 10 2" xfId="40435" xr:uid="{00000000-0005-0000-0000-0000DD950000}"/>
    <cellStyle name="Normal 5 3 10 3" xfId="40436" xr:uid="{00000000-0005-0000-0000-0000DE950000}"/>
    <cellStyle name="Normal 5 3 11" xfId="5222" xr:uid="{00000000-0005-0000-0000-0000DF950000}"/>
    <cellStyle name="Normal 5 3 11 2" xfId="40437" xr:uid="{00000000-0005-0000-0000-0000E0950000}"/>
    <cellStyle name="Normal 5 3 11 3" xfId="40438" xr:uid="{00000000-0005-0000-0000-0000E1950000}"/>
    <cellStyle name="Normal 5 3 12" xfId="5223" xr:uid="{00000000-0005-0000-0000-0000E2950000}"/>
    <cellStyle name="Normal 5 3 12 2" xfId="40439" xr:uid="{00000000-0005-0000-0000-0000E3950000}"/>
    <cellStyle name="Normal 5 3 12 3" xfId="40440" xr:uid="{00000000-0005-0000-0000-0000E4950000}"/>
    <cellStyle name="Normal 5 3 13" xfId="5224" xr:uid="{00000000-0005-0000-0000-0000E5950000}"/>
    <cellStyle name="Normal 5 3 13 2" xfId="40441" xr:uid="{00000000-0005-0000-0000-0000E6950000}"/>
    <cellStyle name="Normal 5 3 13 3" xfId="40442" xr:uid="{00000000-0005-0000-0000-0000E7950000}"/>
    <cellStyle name="Normal 5 3 14" xfId="5225" xr:uid="{00000000-0005-0000-0000-0000E8950000}"/>
    <cellStyle name="Normal 5 3 14 2" xfId="40443" xr:uid="{00000000-0005-0000-0000-0000E9950000}"/>
    <cellStyle name="Normal 5 3 14 3" xfId="40444" xr:uid="{00000000-0005-0000-0000-0000EA950000}"/>
    <cellStyle name="Normal 5 3 15" xfId="5226" xr:uid="{00000000-0005-0000-0000-0000EB950000}"/>
    <cellStyle name="Normal 5 3 15 2" xfId="40445" xr:uid="{00000000-0005-0000-0000-0000EC950000}"/>
    <cellStyle name="Normal 5 3 15 3" xfId="40446" xr:uid="{00000000-0005-0000-0000-0000ED950000}"/>
    <cellStyle name="Normal 5 3 16" xfId="5227" xr:uid="{00000000-0005-0000-0000-0000EE950000}"/>
    <cellStyle name="Normal 5 3 16 2" xfId="40447" xr:uid="{00000000-0005-0000-0000-0000EF950000}"/>
    <cellStyle name="Normal 5 3 16 3" xfId="40448" xr:uid="{00000000-0005-0000-0000-0000F0950000}"/>
    <cellStyle name="Normal 5 3 17" xfId="5228" xr:uid="{00000000-0005-0000-0000-0000F1950000}"/>
    <cellStyle name="Normal 5 3 17 2" xfId="40449" xr:uid="{00000000-0005-0000-0000-0000F2950000}"/>
    <cellStyle name="Normal 5 3 17 3" xfId="40450" xr:uid="{00000000-0005-0000-0000-0000F3950000}"/>
    <cellStyle name="Normal 5 3 18" xfId="5229" xr:uid="{00000000-0005-0000-0000-0000F4950000}"/>
    <cellStyle name="Normal 5 3 18 2" xfId="40451" xr:uid="{00000000-0005-0000-0000-0000F5950000}"/>
    <cellStyle name="Normal 5 3 18 3" xfId="40452" xr:uid="{00000000-0005-0000-0000-0000F6950000}"/>
    <cellStyle name="Normal 5 3 19" xfId="5230" xr:uid="{00000000-0005-0000-0000-0000F7950000}"/>
    <cellStyle name="Normal 5 3 19 2" xfId="40453" xr:uid="{00000000-0005-0000-0000-0000F8950000}"/>
    <cellStyle name="Normal 5 3 19 3" xfId="40454" xr:uid="{00000000-0005-0000-0000-0000F9950000}"/>
    <cellStyle name="Normal 5 3 2" xfId="5231" xr:uid="{00000000-0005-0000-0000-0000FA950000}"/>
    <cellStyle name="Normal 5 3 2 2" xfId="40455" xr:uid="{00000000-0005-0000-0000-0000FB950000}"/>
    <cellStyle name="Normal 5 3 2 2 2" xfId="40456" xr:uid="{00000000-0005-0000-0000-0000FC950000}"/>
    <cellStyle name="Normal 5 3 2 2 3" xfId="40457" xr:uid="{00000000-0005-0000-0000-0000FD950000}"/>
    <cellStyle name="Normal 5 3 2 3" xfId="40458" xr:uid="{00000000-0005-0000-0000-0000FE950000}"/>
    <cellStyle name="Normal 5 3 2 3 2" xfId="40459" xr:uid="{00000000-0005-0000-0000-0000FF950000}"/>
    <cellStyle name="Normal 5 3 2 4" xfId="40460" xr:uid="{00000000-0005-0000-0000-000000960000}"/>
    <cellStyle name="Normal 5 3 2 5" xfId="40461" xr:uid="{00000000-0005-0000-0000-000001960000}"/>
    <cellStyle name="Normal 5 3 20" xfId="5232" xr:uid="{00000000-0005-0000-0000-000002960000}"/>
    <cellStyle name="Normal 5 3 20 2" xfId="40462" xr:uid="{00000000-0005-0000-0000-000003960000}"/>
    <cellStyle name="Normal 5 3 20 3" xfId="40463" xr:uid="{00000000-0005-0000-0000-000004960000}"/>
    <cellStyle name="Normal 5 3 21" xfId="5233" xr:uid="{00000000-0005-0000-0000-000005960000}"/>
    <cellStyle name="Normal 5 3 21 2" xfId="40464" xr:uid="{00000000-0005-0000-0000-000006960000}"/>
    <cellStyle name="Normal 5 3 21 3" xfId="40465" xr:uid="{00000000-0005-0000-0000-000007960000}"/>
    <cellStyle name="Normal 5 3 22" xfId="5234" xr:uid="{00000000-0005-0000-0000-000008960000}"/>
    <cellStyle name="Normal 5 3 22 2" xfId="40466" xr:uid="{00000000-0005-0000-0000-000009960000}"/>
    <cellStyle name="Normal 5 3 22 3" xfId="40467" xr:uid="{00000000-0005-0000-0000-00000A960000}"/>
    <cellStyle name="Normal 5 3 23" xfId="5235" xr:uid="{00000000-0005-0000-0000-00000B960000}"/>
    <cellStyle name="Normal 5 3 23 2" xfId="40468" xr:uid="{00000000-0005-0000-0000-00000C960000}"/>
    <cellStyle name="Normal 5 3 23 3" xfId="40469" xr:uid="{00000000-0005-0000-0000-00000D960000}"/>
    <cellStyle name="Normal 5 3 24" xfId="5236" xr:uid="{00000000-0005-0000-0000-00000E960000}"/>
    <cellStyle name="Normal 5 3 24 2" xfId="40470" xr:uid="{00000000-0005-0000-0000-00000F960000}"/>
    <cellStyle name="Normal 5 3 24 2 2" xfId="40471" xr:uid="{00000000-0005-0000-0000-000010960000}"/>
    <cellStyle name="Normal 5 3 24 3" xfId="40472" xr:uid="{00000000-0005-0000-0000-000011960000}"/>
    <cellStyle name="Normal 5 3 25" xfId="40473" xr:uid="{00000000-0005-0000-0000-000012960000}"/>
    <cellStyle name="Normal 5 3 25 2" xfId="40474" xr:uid="{00000000-0005-0000-0000-000013960000}"/>
    <cellStyle name="Normal 5 3 26" xfId="40475" xr:uid="{00000000-0005-0000-0000-000014960000}"/>
    <cellStyle name="Normal 5 3 26 2" xfId="40476" xr:uid="{00000000-0005-0000-0000-000015960000}"/>
    <cellStyle name="Normal 5 3 27" xfId="40477" xr:uid="{00000000-0005-0000-0000-000016960000}"/>
    <cellStyle name="Normal 5 3 28" xfId="40478" xr:uid="{00000000-0005-0000-0000-000017960000}"/>
    <cellStyle name="Normal 5 3 29" xfId="40479" xr:uid="{00000000-0005-0000-0000-000018960000}"/>
    <cellStyle name="Normal 5 3 3" xfId="5237" xr:uid="{00000000-0005-0000-0000-000019960000}"/>
    <cellStyle name="Normal 5 3 3 2" xfId="40480" xr:uid="{00000000-0005-0000-0000-00001A960000}"/>
    <cellStyle name="Normal 5 3 3 3" xfId="40481" xr:uid="{00000000-0005-0000-0000-00001B960000}"/>
    <cellStyle name="Normal 5 3 30" xfId="40482" xr:uid="{00000000-0005-0000-0000-00001C960000}"/>
    <cellStyle name="Normal 5 3 31" xfId="40483" xr:uid="{00000000-0005-0000-0000-00001D960000}"/>
    <cellStyle name="Normal 5 3 32" xfId="40484" xr:uid="{00000000-0005-0000-0000-00001E960000}"/>
    <cellStyle name="Normal 5 3 33" xfId="40485" xr:uid="{00000000-0005-0000-0000-00001F960000}"/>
    <cellStyle name="Normal 5 3 34" xfId="40486" xr:uid="{00000000-0005-0000-0000-000020960000}"/>
    <cellStyle name="Normal 5 3 35" xfId="40487" xr:uid="{00000000-0005-0000-0000-000021960000}"/>
    <cellStyle name="Normal 5 3 36" xfId="40488" xr:uid="{00000000-0005-0000-0000-000022960000}"/>
    <cellStyle name="Normal 5 3 37" xfId="40489" xr:uid="{00000000-0005-0000-0000-000023960000}"/>
    <cellStyle name="Normal 5 3 38" xfId="40490" xr:uid="{00000000-0005-0000-0000-000024960000}"/>
    <cellStyle name="Normal 5 3 39" xfId="40491" xr:uid="{00000000-0005-0000-0000-000025960000}"/>
    <cellStyle name="Normal 5 3 4" xfId="5238" xr:uid="{00000000-0005-0000-0000-000026960000}"/>
    <cellStyle name="Normal 5 3 4 2" xfId="40492" xr:uid="{00000000-0005-0000-0000-000027960000}"/>
    <cellStyle name="Normal 5 3 4 3" xfId="40493" xr:uid="{00000000-0005-0000-0000-000028960000}"/>
    <cellStyle name="Normal 5 3 40" xfId="40494" xr:uid="{00000000-0005-0000-0000-000029960000}"/>
    <cellStyle name="Normal 5 3 41" xfId="40495" xr:uid="{00000000-0005-0000-0000-00002A960000}"/>
    <cellStyle name="Normal 5 3 42" xfId="40496" xr:uid="{00000000-0005-0000-0000-00002B960000}"/>
    <cellStyle name="Normal 5 3 43" xfId="40497" xr:uid="{00000000-0005-0000-0000-00002C960000}"/>
    <cellStyle name="Normal 5 3 44" xfId="40498" xr:uid="{00000000-0005-0000-0000-00002D960000}"/>
    <cellStyle name="Normal 5 3 45" xfId="40499" xr:uid="{00000000-0005-0000-0000-00002E960000}"/>
    <cellStyle name="Normal 5 3 46" xfId="40500" xr:uid="{00000000-0005-0000-0000-00002F960000}"/>
    <cellStyle name="Normal 5 3 47" xfId="40501" xr:uid="{00000000-0005-0000-0000-000030960000}"/>
    <cellStyle name="Normal 5 3 48" xfId="40502" xr:uid="{00000000-0005-0000-0000-000031960000}"/>
    <cellStyle name="Normal 5 3 49" xfId="40503" xr:uid="{00000000-0005-0000-0000-000032960000}"/>
    <cellStyle name="Normal 5 3 5" xfId="5239" xr:uid="{00000000-0005-0000-0000-000033960000}"/>
    <cellStyle name="Normal 5 3 5 2" xfId="40504" xr:uid="{00000000-0005-0000-0000-000034960000}"/>
    <cellStyle name="Normal 5 3 5 2 2" xfId="40505" xr:uid="{00000000-0005-0000-0000-000035960000}"/>
    <cellStyle name="Normal 5 3 5 3" xfId="40506" xr:uid="{00000000-0005-0000-0000-000036960000}"/>
    <cellStyle name="Normal 5 3 50" xfId="40507" xr:uid="{00000000-0005-0000-0000-000037960000}"/>
    <cellStyle name="Normal 5 3 51" xfId="40508" xr:uid="{00000000-0005-0000-0000-000038960000}"/>
    <cellStyle name="Normal 5 3 52" xfId="40509" xr:uid="{00000000-0005-0000-0000-000039960000}"/>
    <cellStyle name="Normal 5 3 52 2" xfId="40510" xr:uid="{00000000-0005-0000-0000-00003A960000}"/>
    <cellStyle name="Normal 5 3 53" xfId="40511" xr:uid="{00000000-0005-0000-0000-00003B960000}"/>
    <cellStyle name="Normal 5 3 54" xfId="40512" xr:uid="{00000000-0005-0000-0000-00003C960000}"/>
    <cellStyle name="Normal 5 3 55" xfId="40513" xr:uid="{00000000-0005-0000-0000-00003D960000}"/>
    <cellStyle name="Normal 5 3 56" xfId="40514" xr:uid="{00000000-0005-0000-0000-00003E960000}"/>
    <cellStyle name="Normal 5 3 57" xfId="40515" xr:uid="{00000000-0005-0000-0000-00003F960000}"/>
    <cellStyle name="Normal 5 3 58" xfId="40516" xr:uid="{00000000-0005-0000-0000-000040960000}"/>
    <cellStyle name="Normal 5 3 59" xfId="40517" xr:uid="{00000000-0005-0000-0000-000041960000}"/>
    <cellStyle name="Normal 5 3 6" xfId="5240" xr:uid="{00000000-0005-0000-0000-000042960000}"/>
    <cellStyle name="Normal 5 3 6 2" xfId="40518" xr:uid="{00000000-0005-0000-0000-000043960000}"/>
    <cellStyle name="Normal 5 3 6 2 2" xfId="40519" xr:uid="{00000000-0005-0000-0000-000044960000}"/>
    <cellStyle name="Normal 5 3 6 3" xfId="40520" xr:uid="{00000000-0005-0000-0000-000045960000}"/>
    <cellStyle name="Normal 5 3 60" xfId="40521" xr:uid="{00000000-0005-0000-0000-000046960000}"/>
    <cellStyle name="Normal 5 3 61" xfId="40522" xr:uid="{00000000-0005-0000-0000-000047960000}"/>
    <cellStyle name="Normal 5 3 7" xfId="5241" xr:uid="{00000000-0005-0000-0000-000048960000}"/>
    <cellStyle name="Normal 5 3 7 2" xfId="5242" xr:uid="{00000000-0005-0000-0000-000049960000}"/>
    <cellStyle name="Normal 5 3 7 2 2" xfId="40523" xr:uid="{00000000-0005-0000-0000-00004A960000}"/>
    <cellStyle name="Normal 5 3 7 3" xfId="40524" xr:uid="{00000000-0005-0000-0000-00004B960000}"/>
    <cellStyle name="Normal 5 3 8" xfId="5243" xr:uid="{00000000-0005-0000-0000-00004C960000}"/>
    <cellStyle name="Normal 5 3 8 2" xfId="40525" xr:uid="{00000000-0005-0000-0000-00004D960000}"/>
    <cellStyle name="Normal 5 3 8 3" xfId="40526" xr:uid="{00000000-0005-0000-0000-00004E960000}"/>
    <cellStyle name="Normal 5 3 9" xfId="5244" xr:uid="{00000000-0005-0000-0000-00004F960000}"/>
    <cellStyle name="Normal 5 3 9 2" xfId="40527" xr:uid="{00000000-0005-0000-0000-000050960000}"/>
    <cellStyle name="Normal 5 3 9 3" xfId="40528" xr:uid="{00000000-0005-0000-0000-000051960000}"/>
    <cellStyle name="Normal 5 3_ADI" xfId="40529" xr:uid="{00000000-0005-0000-0000-000052960000}"/>
    <cellStyle name="Normal 5 30" xfId="5245" xr:uid="{00000000-0005-0000-0000-000053960000}"/>
    <cellStyle name="Normal 5 30 2" xfId="5246" xr:uid="{00000000-0005-0000-0000-000054960000}"/>
    <cellStyle name="Normal 5 30 2 2" xfId="5247" xr:uid="{00000000-0005-0000-0000-000055960000}"/>
    <cellStyle name="Normal 5 30 2 2 2" xfId="40530" xr:uid="{00000000-0005-0000-0000-000056960000}"/>
    <cellStyle name="Normal 5 30 2 2 2 2" xfId="40531" xr:uid="{00000000-0005-0000-0000-000057960000}"/>
    <cellStyle name="Normal 5 30 2 2 2 3" xfId="40532" xr:uid="{00000000-0005-0000-0000-000058960000}"/>
    <cellStyle name="Normal 5 30 2 2 2 4" xfId="40533" xr:uid="{00000000-0005-0000-0000-000059960000}"/>
    <cellStyle name="Normal 5 30 2 2 3" xfId="40534" xr:uid="{00000000-0005-0000-0000-00005A960000}"/>
    <cellStyle name="Normal 5 30 2 2 4" xfId="40535" xr:uid="{00000000-0005-0000-0000-00005B960000}"/>
    <cellStyle name="Normal 5 30 2 2 5" xfId="40536" xr:uid="{00000000-0005-0000-0000-00005C960000}"/>
    <cellStyle name="Normal 5 30 2 3" xfId="40537" xr:uid="{00000000-0005-0000-0000-00005D960000}"/>
    <cellStyle name="Normal 5 30 2 3 2" xfId="40538" xr:uid="{00000000-0005-0000-0000-00005E960000}"/>
    <cellStyle name="Normal 5 30 2 3 3" xfId="40539" xr:uid="{00000000-0005-0000-0000-00005F960000}"/>
    <cellStyle name="Normal 5 30 3" xfId="40540" xr:uid="{00000000-0005-0000-0000-000060960000}"/>
    <cellStyle name="Normal 5 30 3 2" xfId="40541" xr:uid="{00000000-0005-0000-0000-000061960000}"/>
    <cellStyle name="Normal 5 30 4" xfId="40542" xr:uid="{00000000-0005-0000-0000-000062960000}"/>
    <cellStyle name="Normal 5 30_Journal 1" xfId="40543" xr:uid="{00000000-0005-0000-0000-000063960000}"/>
    <cellStyle name="Normal 5 31" xfId="5248" xr:uid="{00000000-0005-0000-0000-000064960000}"/>
    <cellStyle name="Normal 5 31 2" xfId="5249" xr:uid="{00000000-0005-0000-0000-000065960000}"/>
    <cellStyle name="Normal 5 31 2 2" xfId="5250" xr:uid="{00000000-0005-0000-0000-000066960000}"/>
    <cellStyle name="Normal 5 31 2 2 2" xfId="40544" xr:uid="{00000000-0005-0000-0000-000067960000}"/>
    <cellStyle name="Normal 5 31 2 2 2 2" xfId="40545" xr:uid="{00000000-0005-0000-0000-000068960000}"/>
    <cellStyle name="Normal 5 31 2 2 2 3" xfId="40546" xr:uid="{00000000-0005-0000-0000-000069960000}"/>
    <cellStyle name="Normal 5 31 2 2 2 4" xfId="40547" xr:uid="{00000000-0005-0000-0000-00006A960000}"/>
    <cellStyle name="Normal 5 31 2 2 3" xfId="40548" xr:uid="{00000000-0005-0000-0000-00006B960000}"/>
    <cellStyle name="Normal 5 31 2 2 4" xfId="40549" xr:uid="{00000000-0005-0000-0000-00006C960000}"/>
    <cellStyle name="Normal 5 31 2 2 5" xfId="40550" xr:uid="{00000000-0005-0000-0000-00006D960000}"/>
    <cellStyle name="Normal 5 31 2 3" xfId="40551" xr:uid="{00000000-0005-0000-0000-00006E960000}"/>
    <cellStyle name="Normal 5 31 2 3 2" xfId="40552" xr:uid="{00000000-0005-0000-0000-00006F960000}"/>
    <cellStyle name="Normal 5 31 2 3 3" xfId="40553" xr:uid="{00000000-0005-0000-0000-000070960000}"/>
    <cellStyle name="Normal 5 31 3" xfId="40554" xr:uid="{00000000-0005-0000-0000-000071960000}"/>
    <cellStyle name="Normal 5 31 3 2" xfId="40555" xr:uid="{00000000-0005-0000-0000-000072960000}"/>
    <cellStyle name="Normal 5 31 4" xfId="40556" xr:uid="{00000000-0005-0000-0000-000073960000}"/>
    <cellStyle name="Normal 5 31_Journal 1" xfId="40557" xr:uid="{00000000-0005-0000-0000-000074960000}"/>
    <cellStyle name="Normal 5 32" xfId="5251" xr:uid="{00000000-0005-0000-0000-000075960000}"/>
    <cellStyle name="Normal 5 32 2" xfId="5252" xr:uid="{00000000-0005-0000-0000-000076960000}"/>
    <cellStyle name="Normal 5 32 2 2" xfId="5253" xr:uid="{00000000-0005-0000-0000-000077960000}"/>
    <cellStyle name="Normal 5 32 2 2 2" xfId="40558" xr:uid="{00000000-0005-0000-0000-000078960000}"/>
    <cellStyle name="Normal 5 32 2 2 2 2" xfId="40559" xr:uid="{00000000-0005-0000-0000-000079960000}"/>
    <cellStyle name="Normal 5 32 2 2 2 3" xfId="40560" xr:uid="{00000000-0005-0000-0000-00007A960000}"/>
    <cellStyle name="Normal 5 32 2 2 2 4" xfId="40561" xr:uid="{00000000-0005-0000-0000-00007B960000}"/>
    <cellStyle name="Normal 5 32 2 2 3" xfId="40562" xr:uid="{00000000-0005-0000-0000-00007C960000}"/>
    <cellStyle name="Normal 5 32 2 2 4" xfId="40563" xr:uid="{00000000-0005-0000-0000-00007D960000}"/>
    <cellStyle name="Normal 5 32 2 2 5" xfId="40564" xr:uid="{00000000-0005-0000-0000-00007E960000}"/>
    <cellStyle name="Normal 5 32 2 3" xfId="40565" xr:uid="{00000000-0005-0000-0000-00007F960000}"/>
    <cellStyle name="Normal 5 32 2 3 2" xfId="40566" xr:uid="{00000000-0005-0000-0000-000080960000}"/>
    <cellStyle name="Normal 5 32 2 3 3" xfId="40567" xr:uid="{00000000-0005-0000-0000-000081960000}"/>
    <cellStyle name="Normal 5 32 3" xfId="40568" xr:uid="{00000000-0005-0000-0000-000082960000}"/>
    <cellStyle name="Normal 5 32 3 2" xfId="40569" xr:uid="{00000000-0005-0000-0000-000083960000}"/>
    <cellStyle name="Normal 5 32 4" xfId="40570" xr:uid="{00000000-0005-0000-0000-000084960000}"/>
    <cellStyle name="Normal 5 32_Journal 1" xfId="40571" xr:uid="{00000000-0005-0000-0000-000085960000}"/>
    <cellStyle name="Normal 5 33" xfId="5254" xr:uid="{00000000-0005-0000-0000-000086960000}"/>
    <cellStyle name="Normal 5 33 2" xfId="5255" xr:uid="{00000000-0005-0000-0000-000087960000}"/>
    <cellStyle name="Normal 5 33 2 2" xfId="5256" xr:uid="{00000000-0005-0000-0000-000088960000}"/>
    <cellStyle name="Normal 5 33 2 2 2" xfId="40572" xr:uid="{00000000-0005-0000-0000-000089960000}"/>
    <cellStyle name="Normal 5 33 2 2 2 2" xfId="40573" xr:uid="{00000000-0005-0000-0000-00008A960000}"/>
    <cellStyle name="Normal 5 33 2 2 2 3" xfId="40574" xr:uid="{00000000-0005-0000-0000-00008B960000}"/>
    <cellStyle name="Normal 5 33 2 2 2 4" xfId="40575" xr:uid="{00000000-0005-0000-0000-00008C960000}"/>
    <cellStyle name="Normal 5 33 2 2 3" xfId="40576" xr:uid="{00000000-0005-0000-0000-00008D960000}"/>
    <cellStyle name="Normal 5 33 2 2 4" xfId="40577" xr:uid="{00000000-0005-0000-0000-00008E960000}"/>
    <cellStyle name="Normal 5 33 2 2 5" xfId="40578" xr:uid="{00000000-0005-0000-0000-00008F960000}"/>
    <cellStyle name="Normal 5 33 2 3" xfId="40579" xr:uid="{00000000-0005-0000-0000-000090960000}"/>
    <cellStyle name="Normal 5 33 2 3 2" xfId="40580" xr:uid="{00000000-0005-0000-0000-000091960000}"/>
    <cellStyle name="Normal 5 33 2 3 3" xfId="40581" xr:uid="{00000000-0005-0000-0000-000092960000}"/>
    <cellStyle name="Normal 5 33 3" xfId="40582" xr:uid="{00000000-0005-0000-0000-000093960000}"/>
    <cellStyle name="Normal 5 33 3 2" xfId="40583" xr:uid="{00000000-0005-0000-0000-000094960000}"/>
    <cellStyle name="Normal 5 33 4" xfId="40584" xr:uid="{00000000-0005-0000-0000-000095960000}"/>
    <cellStyle name="Normal 5 33_Journal 1" xfId="40585" xr:uid="{00000000-0005-0000-0000-000096960000}"/>
    <cellStyle name="Normal 5 34" xfId="5257" xr:uid="{00000000-0005-0000-0000-000097960000}"/>
    <cellStyle name="Normal 5 34 2" xfId="5258" xr:uid="{00000000-0005-0000-0000-000098960000}"/>
    <cellStyle name="Normal 5 34 2 2" xfId="5259" xr:uid="{00000000-0005-0000-0000-000099960000}"/>
    <cellStyle name="Normal 5 34 2 2 2" xfId="40586" xr:uid="{00000000-0005-0000-0000-00009A960000}"/>
    <cellStyle name="Normal 5 34 2 2 2 2" xfId="40587" xr:uid="{00000000-0005-0000-0000-00009B960000}"/>
    <cellStyle name="Normal 5 34 2 2 2 3" xfId="40588" xr:uid="{00000000-0005-0000-0000-00009C960000}"/>
    <cellStyle name="Normal 5 34 2 2 2 4" xfId="40589" xr:uid="{00000000-0005-0000-0000-00009D960000}"/>
    <cellStyle name="Normal 5 34 2 2 3" xfId="40590" xr:uid="{00000000-0005-0000-0000-00009E960000}"/>
    <cellStyle name="Normal 5 34 2 2 4" xfId="40591" xr:uid="{00000000-0005-0000-0000-00009F960000}"/>
    <cellStyle name="Normal 5 34 2 2 5" xfId="40592" xr:uid="{00000000-0005-0000-0000-0000A0960000}"/>
    <cellStyle name="Normal 5 34 2 3" xfId="40593" xr:uid="{00000000-0005-0000-0000-0000A1960000}"/>
    <cellStyle name="Normal 5 34 2 3 2" xfId="40594" xr:uid="{00000000-0005-0000-0000-0000A2960000}"/>
    <cellStyle name="Normal 5 34 2 3 3" xfId="40595" xr:uid="{00000000-0005-0000-0000-0000A3960000}"/>
    <cellStyle name="Normal 5 34 3" xfId="40596" xr:uid="{00000000-0005-0000-0000-0000A4960000}"/>
    <cellStyle name="Normal 5 34 3 2" xfId="40597" xr:uid="{00000000-0005-0000-0000-0000A5960000}"/>
    <cellStyle name="Normal 5 34 4" xfId="40598" xr:uid="{00000000-0005-0000-0000-0000A6960000}"/>
    <cellStyle name="Normal 5 34_Journal 1" xfId="40599" xr:uid="{00000000-0005-0000-0000-0000A7960000}"/>
    <cellStyle name="Normal 5 35" xfId="5260" xr:uid="{00000000-0005-0000-0000-0000A8960000}"/>
    <cellStyle name="Normal 5 35 2" xfId="5261" xr:uid="{00000000-0005-0000-0000-0000A9960000}"/>
    <cellStyle name="Normal 5 35 2 2" xfId="5262" xr:uid="{00000000-0005-0000-0000-0000AA960000}"/>
    <cellStyle name="Normal 5 35 2 2 2" xfId="40600" xr:uid="{00000000-0005-0000-0000-0000AB960000}"/>
    <cellStyle name="Normal 5 35 2 2 2 2" xfId="40601" xr:uid="{00000000-0005-0000-0000-0000AC960000}"/>
    <cellStyle name="Normal 5 35 2 2 2 3" xfId="40602" xr:uid="{00000000-0005-0000-0000-0000AD960000}"/>
    <cellStyle name="Normal 5 35 2 2 2 4" xfId="40603" xr:uid="{00000000-0005-0000-0000-0000AE960000}"/>
    <cellStyle name="Normal 5 35 2 2 3" xfId="40604" xr:uid="{00000000-0005-0000-0000-0000AF960000}"/>
    <cellStyle name="Normal 5 35 2 2 4" xfId="40605" xr:uid="{00000000-0005-0000-0000-0000B0960000}"/>
    <cellStyle name="Normal 5 35 2 2 5" xfId="40606" xr:uid="{00000000-0005-0000-0000-0000B1960000}"/>
    <cellStyle name="Normal 5 35 2 3" xfId="40607" xr:uid="{00000000-0005-0000-0000-0000B2960000}"/>
    <cellStyle name="Normal 5 35 2 3 2" xfId="40608" xr:uid="{00000000-0005-0000-0000-0000B3960000}"/>
    <cellStyle name="Normal 5 35 2 3 3" xfId="40609" xr:uid="{00000000-0005-0000-0000-0000B4960000}"/>
    <cellStyle name="Normal 5 35 3" xfId="40610" xr:uid="{00000000-0005-0000-0000-0000B5960000}"/>
    <cellStyle name="Normal 5 35 3 2" xfId="40611" xr:uid="{00000000-0005-0000-0000-0000B6960000}"/>
    <cellStyle name="Normal 5 35 4" xfId="40612" xr:uid="{00000000-0005-0000-0000-0000B7960000}"/>
    <cellStyle name="Normal 5 35_Journal 1" xfId="40613" xr:uid="{00000000-0005-0000-0000-0000B8960000}"/>
    <cellStyle name="Normal 5 36" xfId="5263" xr:uid="{00000000-0005-0000-0000-0000B9960000}"/>
    <cellStyle name="Normal 5 36 2" xfId="5264" xr:uid="{00000000-0005-0000-0000-0000BA960000}"/>
    <cellStyle name="Normal 5 36 2 2" xfId="5265" xr:uid="{00000000-0005-0000-0000-0000BB960000}"/>
    <cellStyle name="Normal 5 36 2 2 2" xfId="40614" xr:uid="{00000000-0005-0000-0000-0000BC960000}"/>
    <cellStyle name="Normal 5 36 2 2 2 2" xfId="40615" xr:uid="{00000000-0005-0000-0000-0000BD960000}"/>
    <cellStyle name="Normal 5 36 2 2 2 3" xfId="40616" xr:uid="{00000000-0005-0000-0000-0000BE960000}"/>
    <cellStyle name="Normal 5 36 2 2 2 4" xfId="40617" xr:uid="{00000000-0005-0000-0000-0000BF960000}"/>
    <cellStyle name="Normal 5 36 2 2 3" xfId="40618" xr:uid="{00000000-0005-0000-0000-0000C0960000}"/>
    <cellStyle name="Normal 5 36 2 2 4" xfId="40619" xr:uid="{00000000-0005-0000-0000-0000C1960000}"/>
    <cellStyle name="Normal 5 36 2 2 5" xfId="40620" xr:uid="{00000000-0005-0000-0000-0000C2960000}"/>
    <cellStyle name="Normal 5 36 2 3" xfId="40621" xr:uid="{00000000-0005-0000-0000-0000C3960000}"/>
    <cellStyle name="Normal 5 36 2 3 2" xfId="40622" xr:uid="{00000000-0005-0000-0000-0000C4960000}"/>
    <cellStyle name="Normal 5 36 2 3 3" xfId="40623" xr:uid="{00000000-0005-0000-0000-0000C5960000}"/>
    <cellStyle name="Normal 5 36 3" xfId="40624" xr:uid="{00000000-0005-0000-0000-0000C6960000}"/>
    <cellStyle name="Normal 5 36 3 2" xfId="40625" xr:uid="{00000000-0005-0000-0000-0000C7960000}"/>
    <cellStyle name="Normal 5 36 4" xfId="40626" xr:uid="{00000000-0005-0000-0000-0000C8960000}"/>
    <cellStyle name="Normal 5 36_Journal 1" xfId="40627" xr:uid="{00000000-0005-0000-0000-0000C9960000}"/>
    <cellStyle name="Normal 5 37" xfId="5266" xr:uid="{00000000-0005-0000-0000-0000CA960000}"/>
    <cellStyle name="Normal 5 37 2" xfId="5267" xr:uid="{00000000-0005-0000-0000-0000CB960000}"/>
    <cellStyle name="Normal 5 37 2 2" xfId="5268" xr:uid="{00000000-0005-0000-0000-0000CC960000}"/>
    <cellStyle name="Normal 5 37 2 2 2" xfId="40628" xr:uid="{00000000-0005-0000-0000-0000CD960000}"/>
    <cellStyle name="Normal 5 37 2 2 2 2" xfId="40629" xr:uid="{00000000-0005-0000-0000-0000CE960000}"/>
    <cellStyle name="Normal 5 37 2 2 2 3" xfId="40630" xr:uid="{00000000-0005-0000-0000-0000CF960000}"/>
    <cellStyle name="Normal 5 37 2 2 2 4" xfId="40631" xr:uid="{00000000-0005-0000-0000-0000D0960000}"/>
    <cellStyle name="Normal 5 37 2 2 3" xfId="40632" xr:uid="{00000000-0005-0000-0000-0000D1960000}"/>
    <cellStyle name="Normal 5 37 2 2 4" xfId="40633" xr:uid="{00000000-0005-0000-0000-0000D2960000}"/>
    <cellStyle name="Normal 5 37 2 2 5" xfId="40634" xr:uid="{00000000-0005-0000-0000-0000D3960000}"/>
    <cellStyle name="Normal 5 37 2 3" xfId="40635" xr:uid="{00000000-0005-0000-0000-0000D4960000}"/>
    <cellStyle name="Normal 5 37 2 3 2" xfId="40636" xr:uid="{00000000-0005-0000-0000-0000D5960000}"/>
    <cellStyle name="Normal 5 37 2 3 3" xfId="40637" xr:uid="{00000000-0005-0000-0000-0000D6960000}"/>
    <cellStyle name="Normal 5 37 3" xfId="40638" xr:uid="{00000000-0005-0000-0000-0000D7960000}"/>
    <cellStyle name="Normal 5 37 3 2" xfId="40639" xr:uid="{00000000-0005-0000-0000-0000D8960000}"/>
    <cellStyle name="Normal 5 37 4" xfId="40640" xr:uid="{00000000-0005-0000-0000-0000D9960000}"/>
    <cellStyle name="Normal 5 37_Journal 1" xfId="40641" xr:uid="{00000000-0005-0000-0000-0000DA960000}"/>
    <cellStyle name="Normal 5 38" xfId="5269" xr:uid="{00000000-0005-0000-0000-0000DB960000}"/>
    <cellStyle name="Normal 5 38 2" xfId="5270" xr:uid="{00000000-0005-0000-0000-0000DC960000}"/>
    <cellStyle name="Normal 5 38 2 2" xfId="5271" xr:uid="{00000000-0005-0000-0000-0000DD960000}"/>
    <cellStyle name="Normal 5 38 2 2 2" xfId="40642" xr:uid="{00000000-0005-0000-0000-0000DE960000}"/>
    <cellStyle name="Normal 5 38 2 2 2 2" xfId="40643" xr:uid="{00000000-0005-0000-0000-0000DF960000}"/>
    <cellStyle name="Normal 5 38 2 2 2 3" xfId="40644" xr:uid="{00000000-0005-0000-0000-0000E0960000}"/>
    <cellStyle name="Normal 5 38 2 2 2 4" xfId="40645" xr:uid="{00000000-0005-0000-0000-0000E1960000}"/>
    <cellStyle name="Normal 5 38 2 2 3" xfId="40646" xr:uid="{00000000-0005-0000-0000-0000E2960000}"/>
    <cellStyle name="Normal 5 38 2 2 4" xfId="40647" xr:uid="{00000000-0005-0000-0000-0000E3960000}"/>
    <cellStyle name="Normal 5 38 2 2 5" xfId="40648" xr:uid="{00000000-0005-0000-0000-0000E4960000}"/>
    <cellStyle name="Normal 5 38 2 3" xfId="40649" xr:uid="{00000000-0005-0000-0000-0000E5960000}"/>
    <cellStyle name="Normal 5 38 2 3 2" xfId="40650" xr:uid="{00000000-0005-0000-0000-0000E6960000}"/>
    <cellStyle name="Normal 5 38 2 3 3" xfId="40651" xr:uid="{00000000-0005-0000-0000-0000E7960000}"/>
    <cellStyle name="Normal 5 38 3" xfId="40652" xr:uid="{00000000-0005-0000-0000-0000E8960000}"/>
    <cellStyle name="Normal 5 38 3 2" xfId="40653" xr:uid="{00000000-0005-0000-0000-0000E9960000}"/>
    <cellStyle name="Normal 5 38 4" xfId="40654" xr:uid="{00000000-0005-0000-0000-0000EA960000}"/>
    <cellStyle name="Normal 5 38_Journal 1" xfId="40655" xr:uid="{00000000-0005-0000-0000-0000EB960000}"/>
    <cellStyle name="Normal 5 39" xfId="5272" xr:uid="{00000000-0005-0000-0000-0000EC960000}"/>
    <cellStyle name="Normal 5 39 2" xfId="5273" xr:uid="{00000000-0005-0000-0000-0000ED960000}"/>
    <cellStyle name="Normal 5 39 2 2" xfId="5274" xr:uid="{00000000-0005-0000-0000-0000EE960000}"/>
    <cellStyle name="Normal 5 39 2 2 2" xfId="40656" xr:uid="{00000000-0005-0000-0000-0000EF960000}"/>
    <cellStyle name="Normal 5 39 2 2 2 2" xfId="40657" xr:uid="{00000000-0005-0000-0000-0000F0960000}"/>
    <cellStyle name="Normal 5 39 2 2 2 3" xfId="40658" xr:uid="{00000000-0005-0000-0000-0000F1960000}"/>
    <cellStyle name="Normal 5 39 2 2 2 4" xfId="40659" xr:uid="{00000000-0005-0000-0000-0000F2960000}"/>
    <cellStyle name="Normal 5 39 2 2 3" xfId="40660" xr:uid="{00000000-0005-0000-0000-0000F3960000}"/>
    <cellStyle name="Normal 5 39 2 2 4" xfId="40661" xr:uid="{00000000-0005-0000-0000-0000F4960000}"/>
    <cellStyle name="Normal 5 39 2 2 5" xfId="40662" xr:uid="{00000000-0005-0000-0000-0000F5960000}"/>
    <cellStyle name="Normal 5 39 2 3" xfId="40663" xr:uid="{00000000-0005-0000-0000-0000F6960000}"/>
    <cellStyle name="Normal 5 39 2 3 2" xfId="40664" xr:uid="{00000000-0005-0000-0000-0000F7960000}"/>
    <cellStyle name="Normal 5 39 2 3 3" xfId="40665" xr:uid="{00000000-0005-0000-0000-0000F8960000}"/>
    <cellStyle name="Normal 5 39 3" xfId="40666" xr:uid="{00000000-0005-0000-0000-0000F9960000}"/>
    <cellStyle name="Normal 5 39 3 2" xfId="40667" xr:uid="{00000000-0005-0000-0000-0000FA960000}"/>
    <cellStyle name="Normal 5 39 4" xfId="40668" xr:uid="{00000000-0005-0000-0000-0000FB960000}"/>
    <cellStyle name="Normal 5 39_Journal 1" xfId="40669" xr:uid="{00000000-0005-0000-0000-0000FC960000}"/>
    <cellStyle name="Normal 5 4" xfId="5275" xr:uid="{00000000-0005-0000-0000-0000FD960000}"/>
    <cellStyle name="Normal 5 4 2" xfId="5276" xr:uid="{00000000-0005-0000-0000-0000FE960000}"/>
    <cellStyle name="Normal 5 4 2 2" xfId="5277" xr:uid="{00000000-0005-0000-0000-0000FF960000}"/>
    <cellStyle name="Normal 5 4 2 2 2" xfId="40670" xr:uid="{00000000-0005-0000-0000-000000970000}"/>
    <cellStyle name="Normal 5 4 2 2 3" xfId="40671" xr:uid="{00000000-0005-0000-0000-000001970000}"/>
    <cellStyle name="Normal 5 4 2 3" xfId="40672" xr:uid="{00000000-0005-0000-0000-000002970000}"/>
    <cellStyle name="Normal 5 4 2 3 2" xfId="40673" xr:uid="{00000000-0005-0000-0000-000003970000}"/>
    <cellStyle name="Normal 5 4 2 3 3" xfId="40674" xr:uid="{00000000-0005-0000-0000-000004970000}"/>
    <cellStyle name="Normal 5 4 2 4" xfId="40675" xr:uid="{00000000-0005-0000-0000-000005970000}"/>
    <cellStyle name="Normal 5 4 2 4 2" xfId="40676" xr:uid="{00000000-0005-0000-0000-000006970000}"/>
    <cellStyle name="Normal 5 4 2 5" xfId="40677" xr:uid="{00000000-0005-0000-0000-000007970000}"/>
    <cellStyle name="Normal 5 4 3" xfId="5278" xr:uid="{00000000-0005-0000-0000-000008970000}"/>
    <cellStyle name="Normal 5 4 3 2" xfId="40678" xr:uid="{00000000-0005-0000-0000-000009970000}"/>
    <cellStyle name="Normal 5 4 4" xfId="40679" xr:uid="{00000000-0005-0000-0000-00000A970000}"/>
    <cellStyle name="Normal 5 4 4 2" xfId="40680" xr:uid="{00000000-0005-0000-0000-00000B970000}"/>
    <cellStyle name="Normal 5 4 4 3" xfId="40681" xr:uid="{00000000-0005-0000-0000-00000C970000}"/>
    <cellStyle name="Normal 5 4 5" xfId="40682" xr:uid="{00000000-0005-0000-0000-00000D970000}"/>
    <cellStyle name="Normal 5 4_Journal 1" xfId="40683" xr:uid="{00000000-0005-0000-0000-00000E970000}"/>
    <cellStyle name="Normal 5 40" xfId="5279" xr:uid="{00000000-0005-0000-0000-00000F970000}"/>
    <cellStyle name="Normal 5 40 2" xfId="5280" xr:uid="{00000000-0005-0000-0000-000010970000}"/>
    <cellStyle name="Normal 5 40 2 2" xfId="5281" xr:uid="{00000000-0005-0000-0000-000011970000}"/>
    <cellStyle name="Normal 5 40 2 2 2" xfId="40684" xr:uid="{00000000-0005-0000-0000-000012970000}"/>
    <cellStyle name="Normal 5 40 2 2 2 2" xfId="40685" xr:uid="{00000000-0005-0000-0000-000013970000}"/>
    <cellStyle name="Normal 5 40 2 2 2 3" xfId="40686" xr:uid="{00000000-0005-0000-0000-000014970000}"/>
    <cellStyle name="Normal 5 40 2 2 2 4" xfId="40687" xr:uid="{00000000-0005-0000-0000-000015970000}"/>
    <cellStyle name="Normal 5 40 2 2 3" xfId="40688" xr:uid="{00000000-0005-0000-0000-000016970000}"/>
    <cellStyle name="Normal 5 40 2 2 4" xfId="40689" xr:uid="{00000000-0005-0000-0000-000017970000}"/>
    <cellStyle name="Normal 5 40 2 2 5" xfId="40690" xr:uid="{00000000-0005-0000-0000-000018970000}"/>
    <cellStyle name="Normal 5 40 2 3" xfId="40691" xr:uid="{00000000-0005-0000-0000-000019970000}"/>
    <cellStyle name="Normal 5 40 2 3 2" xfId="40692" xr:uid="{00000000-0005-0000-0000-00001A970000}"/>
    <cellStyle name="Normal 5 40 2 3 3" xfId="40693" xr:uid="{00000000-0005-0000-0000-00001B970000}"/>
    <cellStyle name="Normal 5 40 3" xfId="40694" xr:uid="{00000000-0005-0000-0000-00001C970000}"/>
    <cellStyle name="Normal 5 40 3 2" xfId="40695" xr:uid="{00000000-0005-0000-0000-00001D970000}"/>
    <cellStyle name="Normal 5 40 4" xfId="40696" xr:uid="{00000000-0005-0000-0000-00001E970000}"/>
    <cellStyle name="Normal 5 40_Journal 1" xfId="40697" xr:uid="{00000000-0005-0000-0000-00001F970000}"/>
    <cellStyle name="Normal 5 41" xfId="5282" xr:uid="{00000000-0005-0000-0000-000020970000}"/>
    <cellStyle name="Normal 5 41 2" xfId="5283" xr:uid="{00000000-0005-0000-0000-000021970000}"/>
    <cellStyle name="Normal 5 41 2 2" xfId="5284" xr:uid="{00000000-0005-0000-0000-000022970000}"/>
    <cellStyle name="Normal 5 41 2 2 2" xfId="40698" xr:uid="{00000000-0005-0000-0000-000023970000}"/>
    <cellStyle name="Normal 5 41 2 2 2 2" xfId="40699" xr:uid="{00000000-0005-0000-0000-000024970000}"/>
    <cellStyle name="Normal 5 41 2 2 2 3" xfId="40700" xr:uid="{00000000-0005-0000-0000-000025970000}"/>
    <cellStyle name="Normal 5 41 2 2 2 4" xfId="40701" xr:uid="{00000000-0005-0000-0000-000026970000}"/>
    <cellStyle name="Normal 5 41 2 2 3" xfId="40702" xr:uid="{00000000-0005-0000-0000-000027970000}"/>
    <cellStyle name="Normal 5 41 2 2 4" xfId="40703" xr:uid="{00000000-0005-0000-0000-000028970000}"/>
    <cellStyle name="Normal 5 41 2 2 5" xfId="40704" xr:uid="{00000000-0005-0000-0000-000029970000}"/>
    <cellStyle name="Normal 5 41 2 3" xfId="40705" xr:uid="{00000000-0005-0000-0000-00002A970000}"/>
    <cellStyle name="Normal 5 41 2 3 2" xfId="40706" xr:uid="{00000000-0005-0000-0000-00002B970000}"/>
    <cellStyle name="Normal 5 41 2 3 3" xfId="40707" xr:uid="{00000000-0005-0000-0000-00002C970000}"/>
    <cellStyle name="Normal 5 41 3" xfId="40708" xr:uid="{00000000-0005-0000-0000-00002D970000}"/>
    <cellStyle name="Normal 5 41 3 2" xfId="40709" xr:uid="{00000000-0005-0000-0000-00002E970000}"/>
    <cellStyle name="Normal 5 41 4" xfId="40710" xr:uid="{00000000-0005-0000-0000-00002F970000}"/>
    <cellStyle name="Normal 5 41_Journal 1" xfId="40711" xr:uid="{00000000-0005-0000-0000-000030970000}"/>
    <cellStyle name="Normal 5 42" xfId="5285" xr:uid="{00000000-0005-0000-0000-000031970000}"/>
    <cellStyle name="Normal 5 42 2" xfId="5286" xr:uid="{00000000-0005-0000-0000-000032970000}"/>
    <cellStyle name="Normal 5 42 2 2" xfId="5287" xr:uid="{00000000-0005-0000-0000-000033970000}"/>
    <cellStyle name="Normal 5 42 2 2 2" xfId="40712" xr:uid="{00000000-0005-0000-0000-000034970000}"/>
    <cellStyle name="Normal 5 42 2 2 2 2" xfId="40713" xr:uid="{00000000-0005-0000-0000-000035970000}"/>
    <cellStyle name="Normal 5 42 2 2 2 3" xfId="40714" xr:uid="{00000000-0005-0000-0000-000036970000}"/>
    <cellStyle name="Normal 5 42 2 2 2 4" xfId="40715" xr:uid="{00000000-0005-0000-0000-000037970000}"/>
    <cellStyle name="Normal 5 42 2 2 3" xfId="40716" xr:uid="{00000000-0005-0000-0000-000038970000}"/>
    <cellStyle name="Normal 5 42 2 2 4" xfId="40717" xr:uid="{00000000-0005-0000-0000-000039970000}"/>
    <cellStyle name="Normal 5 42 2 2 5" xfId="40718" xr:uid="{00000000-0005-0000-0000-00003A970000}"/>
    <cellStyle name="Normal 5 42 2 3" xfId="40719" xr:uid="{00000000-0005-0000-0000-00003B970000}"/>
    <cellStyle name="Normal 5 42 2 3 2" xfId="40720" xr:uid="{00000000-0005-0000-0000-00003C970000}"/>
    <cellStyle name="Normal 5 42 2 3 3" xfId="40721" xr:uid="{00000000-0005-0000-0000-00003D970000}"/>
    <cellStyle name="Normal 5 42 3" xfId="40722" xr:uid="{00000000-0005-0000-0000-00003E970000}"/>
    <cellStyle name="Normal 5 42 3 2" xfId="40723" xr:uid="{00000000-0005-0000-0000-00003F970000}"/>
    <cellStyle name="Normal 5 42 4" xfId="40724" xr:uid="{00000000-0005-0000-0000-000040970000}"/>
    <cellStyle name="Normal 5 42_Journal 1" xfId="40725" xr:uid="{00000000-0005-0000-0000-000041970000}"/>
    <cellStyle name="Normal 5 43" xfId="5288" xr:uid="{00000000-0005-0000-0000-000042970000}"/>
    <cellStyle name="Normal 5 43 2" xfId="5289" xr:uid="{00000000-0005-0000-0000-000043970000}"/>
    <cellStyle name="Normal 5 43 2 2" xfId="5290" xr:uid="{00000000-0005-0000-0000-000044970000}"/>
    <cellStyle name="Normal 5 43 2 2 2" xfId="40726" xr:uid="{00000000-0005-0000-0000-000045970000}"/>
    <cellStyle name="Normal 5 43 2 2 2 2" xfId="40727" xr:uid="{00000000-0005-0000-0000-000046970000}"/>
    <cellStyle name="Normal 5 43 2 2 2 3" xfId="40728" xr:uid="{00000000-0005-0000-0000-000047970000}"/>
    <cellStyle name="Normal 5 43 2 2 2 4" xfId="40729" xr:uid="{00000000-0005-0000-0000-000048970000}"/>
    <cellStyle name="Normal 5 43 2 2 3" xfId="40730" xr:uid="{00000000-0005-0000-0000-000049970000}"/>
    <cellStyle name="Normal 5 43 2 2 4" xfId="40731" xr:uid="{00000000-0005-0000-0000-00004A970000}"/>
    <cellStyle name="Normal 5 43 2 2 5" xfId="40732" xr:uid="{00000000-0005-0000-0000-00004B970000}"/>
    <cellStyle name="Normal 5 43 2 3" xfId="40733" xr:uid="{00000000-0005-0000-0000-00004C970000}"/>
    <cellStyle name="Normal 5 43 2 3 2" xfId="40734" xr:uid="{00000000-0005-0000-0000-00004D970000}"/>
    <cellStyle name="Normal 5 43 2 3 3" xfId="40735" xr:uid="{00000000-0005-0000-0000-00004E970000}"/>
    <cellStyle name="Normal 5 43 3" xfId="40736" xr:uid="{00000000-0005-0000-0000-00004F970000}"/>
    <cellStyle name="Normal 5 43 3 2" xfId="40737" xr:uid="{00000000-0005-0000-0000-000050970000}"/>
    <cellStyle name="Normal 5 43 4" xfId="40738" xr:uid="{00000000-0005-0000-0000-000051970000}"/>
    <cellStyle name="Normal 5 43_Journal 1" xfId="40739" xr:uid="{00000000-0005-0000-0000-000052970000}"/>
    <cellStyle name="Normal 5 44" xfId="5291" xr:uid="{00000000-0005-0000-0000-000053970000}"/>
    <cellStyle name="Normal 5 44 2" xfId="5292" xr:uid="{00000000-0005-0000-0000-000054970000}"/>
    <cellStyle name="Normal 5 44 2 2" xfId="5293" xr:uid="{00000000-0005-0000-0000-000055970000}"/>
    <cellStyle name="Normal 5 44 2 2 2" xfId="40740" xr:uid="{00000000-0005-0000-0000-000056970000}"/>
    <cellStyle name="Normal 5 44 2 2 2 2" xfId="40741" xr:uid="{00000000-0005-0000-0000-000057970000}"/>
    <cellStyle name="Normal 5 44 2 2 2 3" xfId="40742" xr:uid="{00000000-0005-0000-0000-000058970000}"/>
    <cellStyle name="Normal 5 44 2 2 2 4" xfId="40743" xr:uid="{00000000-0005-0000-0000-000059970000}"/>
    <cellStyle name="Normal 5 44 2 2 3" xfId="40744" xr:uid="{00000000-0005-0000-0000-00005A970000}"/>
    <cellStyle name="Normal 5 44 2 2 4" xfId="40745" xr:uid="{00000000-0005-0000-0000-00005B970000}"/>
    <cellStyle name="Normal 5 44 2 2 5" xfId="40746" xr:uid="{00000000-0005-0000-0000-00005C970000}"/>
    <cellStyle name="Normal 5 44 2 3" xfId="40747" xr:uid="{00000000-0005-0000-0000-00005D970000}"/>
    <cellStyle name="Normal 5 44 2 3 2" xfId="40748" xr:uid="{00000000-0005-0000-0000-00005E970000}"/>
    <cellStyle name="Normal 5 44 2 3 3" xfId="40749" xr:uid="{00000000-0005-0000-0000-00005F970000}"/>
    <cellStyle name="Normal 5 44 3" xfId="40750" xr:uid="{00000000-0005-0000-0000-000060970000}"/>
    <cellStyle name="Normal 5 44 3 2" xfId="40751" xr:uid="{00000000-0005-0000-0000-000061970000}"/>
    <cellStyle name="Normal 5 44 4" xfId="40752" xr:uid="{00000000-0005-0000-0000-000062970000}"/>
    <cellStyle name="Normal 5 44_Journal 1" xfId="40753" xr:uid="{00000000-0005-0000-0000-000063970000}"/>
    <cellStyle name="Normal 5 45" xfId="5294" xr:uid="{00000000-0005-0000-0000-000064970000}"/>
    <cellStyle name="Normal 5 45 2" xfId="5295" xr:uid="{00000000-0005-0000-0000-000065970000}"/>
    <cellStyle name="Normal 5 45 2 2" xfId="5296" xr:uid="{00000000-0005-0000-0000-000066970000}"/>
    <cellStyle name="Normal 5 45 2 2 2" xfId="40754" xr:uid="{00000000-0005-0000-0000-000067970000}"/>
    <cellStyle name="Normal 5 45 2 2 2 2" xfId="40755" xr:uid="{00000000-0005-0000-0000-000068970000}"/>
    <cellStyle name="Normal 5 45 2 2 2 3" xfId="40756" xr:uid="{00000000-0005-0000-0000-000069970000}"/>
    <cellStyle name="Normal 5 45 2 2 2 4" xfId="40757" xr:uid="{00000000-0005-0000-0000-00006A970000}"/>
    <cellStyle name="Normal 5 45 2 2 3" xfId="40758" xr:uid="{00000000-0005-0000-0000-00006B970000}"/>
    <cellStyle name="Normal 5 45 2 2 4" xfId="40759" xr:uid="{00000000-0005-0000-0000-00006C970000}"/>
    <cellStyle name="Normal 5 45 2 2 5" xfId="40760" xr:uid="{00000000-0005-0000-0000-00006D970000}"/>
    <cellStyle name="Normal 5 45 2 3" xfId="40761" xr:uid="{00000000-0005-0000-0000-00006E970000}"/>
    <cellStyle name="Normal 5 45 2 3 2" xfId="40762" xr:uid="{00000000-0005-0000-0000-00006F970000}"/>
    <cellStyle name="Normal 5 45 2 3 3" xfId="40763" xr:uid="{00000000-0005-0000-0000-000070970000}"/>
    <cellStyle name="Normal 5 45 3" xfId="40764" xr:uid="{00000000-0005-0000-0000-000071970000}"/>
    <cellStyle name="Normal 5 45 3 2" xfId="40765" xr:uid="{00000000-0005-0000-0000-000072970000}"/>
    <cellStyle name="Normal 5 45 4" xfId="40766" xr:uid="{00000000-0005-0000-0000-000073970000}"/>
    <cellStyle name="Normal 5 45_Journal 1" xfId="40767" xr:uid="{00000000-0005-0000-0000-000074970000}"/>
    <cellStyle name="Normal 5 46" xfId="5297" xr:uid="{00000000-0005-0000-0000-000075970000}"/>
    <cellStyle name="Normal 5 46 2" xfId="5298" xr:uid="{00000000-0005-0000-0000-000076970000}"/>
    <cellStyle name="Normal 5 46 2 2" xfId="5299" xr:uid="{00000000-0005-0000-0000-000077970000}"/>
    <cellStyle name="Normal 5 46 2 2 2" xfId="40768" xr:uid="{00000000-0005-0000-0000-000078970000}"/>
    <cellStyle name="Normal 5 46 2 2 2 2" xfId="40769" xr:uid="{00000000-0005-0000-0000-000079970000}"/>
    <cellStyle name="Normal 5 46 2 2 2 3" xfId="40770" xr:uid="{00000000-0005-0000-0000-00007A970000}"/>
    <cellStyle name="Normal 5 46 2 2 2 4" xfId="40771" xr:uid="{00000000-0005-0000-0000-00007B970000}"/>
    <cellStyle name="Normal 5 46 2 2 3" xfId="40772" xr:uid="{00000000-0005-0000-0000-00007C970000}"/>
    <cellStyle name="Normal 5 46 2 2 4" xfId="40773" xr:uid="{00000000-0005-0000-0000-00007D970000}"/>
    <cellStyle name="Normal 5 46 2 2 5" xfId="40774" xr:uid="{00000000-0005-0000-0000-00007E970000}"/>
    <cellStyle name="Normal 5 46 2 3" xfId="40775" xr:uid="{00000000-0005-0000-0000-00007F970000}"/>
    <cellStyle name="Normal 5 46 2 3 2" xfId="40776" xr:uid="{00000000-0005-0000-0000-000080970000}"/>
    <cellStyle name="Normal 5 46 2 3 3" xfId="40777" xr:uid="{00000000-0005-0000-0000-000081970000}"/>
    <cellStyle name="Normal 5 46 3" xfId="40778" xr:uid="{00000000-0005-0000-0000-000082970000}"/>
    <cellStyle name="Normal 5 46 3 2" xfId="40779" xr:uid="{00000000-0005-0000-0000-000083970000}"/>
    <cellStyle name="Normal 5 46 4" xfId="40780" xr:uid="{00000000-0005-0000-0000-000084970000}"/>
    <cellStyle name="Normal 5 46_Journal 1" xfId="40781" xr:uid="{00000000-0005-0000-0000-000085970000}"/>
    <cellStyle name="Normal 5 47" xfId="5300" xr:uid="{00000000-0005-0000-0000-000086970000}"/>
    <cellStyle name="Normal 5 47 2" xfId="5301" xr:uid="{00000000-0005-0000-0000-000087970000}"/>
    <cellStyle name="Normal 5 47 2 2" xfId="5302" xr:uid="{00000000-0005-0000-0000-000088970000}"/>
    <cellStyle name="Normal 5 47 2 2 2" xfId="40782" xr:uid="{00000000-0005-0000-0000-000089970000}"/>
    <cellStyle name="Normal 5 47 2 2 2 2" xfId="40783" xr:uid="{00000000-0005-0000-0000-00008A970000}"/>
    <cellStyle name="Normal 5 47 2 2 2 3" xfId="40784" xr:uid="{00000000-0005-0000-0000-00008B970000}"/>
    <cellStyle name="Normal 5 47 2 2 2 4" xfId="40785" xr:uid="{00000000-0005-0000-0000-00008C970000}"/>
    <cellStyle name="Normal 5 47 2 2 3" xfId="40786" xr:uid="{00000000-0005-0000-0000-00008D970000}"/>
    <cellStyle name="Normal 5 47 2 2 4" xfId="40787" xr:uid="{00000000-0005-0000-0000-00008E970000}"/>
    <cellStyle name="Normal 5 47 2 2 5" xfId="40788" xr:uid="{00000000-0005-0000-0000-00008F970000}"/>
    <cellStyle name="Normal 5 47 2 3" xfId="40789" xr:uid="{00000000-0005-0000-0000-000090970000}"/>
    <cellStyle name="Normal 5 47 2 3 2" xfId="40790" xr:uid="{00000000-0005-0000-0000-000091970000}"/>
    <cellStyle name="Normal 5 47 2 3 3" xfId="40791" xr:uid="{00000000-0005-0000-0000-000092970000}"/>
    <cellStyle name="Normal 5 47 3" xfId="40792" xr:uid="{00000000-0005-0000-0000-000093970000}"/>
    <cellStyle name="Normal 5 47 3 2" xfId="40793" xr:uid="{00000000-0005-0000-0000-000094970000}"/>
    <cellStyle name="Normal 5 47 4" xfId="40794" xr:uid="{00000000-0005-0000-0000-000095970000}"/>
    <cellStyle name="Normal 5 47_Journal 1" xfId="40795" xr:uid="{00000000-0005-0000-0000-000096970000}"/>
    <cellStyle name="Normal 5 48" xfId="5303" xr:uid="{00000000-0005-0000-0000-000097970000}"/>
    <cellStyle name="Normal 5 48 2" xfId="5304" xr:uid="{00000000-0005-0000-0000-000098970000}"/>
    <cellStyle name="Normal 5 48 2 2" xfId="40796" xr:uid="{00000000-0005-0000-0000-000099970000}"/>
    <cellStyle name="Normal 5 48 3" xfId="5305" xr:uid="{00000000-0005-0000-0000-00009A970000}"/>
    <cellStyle name="Normal 5 48 3 2" xfId="40797" xr:uid="{00000000-0005-0000-0000-00009B970000}"/>
    <cellStyle name="Normal 5 48 4" xfId="40798" xr:uid="{00000000-0005-0000-0000-00009C970000}"/>
    <cellStyle name="Normal 5 48 4 2" xfId="40799" xr:uid="{00000000-0005-0000-0000-00009D970000}"/>
    <cellStyle name="Normal 5 48 4 3" xfId="40800" xr:uid="{00000000-0005-0000-0000-00009E970000}"/>
    <cellStyle name="Normal 5 48 5" xfId="40801" xr:uid="{00000000-0005-0000-0000-00009F970000}"/>
    <cellStyle name="Normal 5 49" xfId="5306" xr:uid="{00000000-0005-0000-0000-0000A0970000}"/>
    <cellStyle name="Normal 5 49 2" xfId="40802" xr:uid="{00000000-0005-0000-0000-0000A1970000}"/>
    <cellStyle name="Normal 5 49 3" xfId="40803" xr:uid="{00000000-0005-0000-0000-0000A2970000}"/>
    <cellStyle name="Normal 5 5" xfId="5307" xr:uid="{00000000-0005-0000-0000-0000A3970000}"/>
    <cellStyle name="Normal 5 5 2" xfId="5308" xr:uid="{00000000-0005-0000-0000-0000A4970000}"/>
    <cellStyle name="Normal 5 5 2 2" xfId="5309" xr:uid="{00000000-0005-0000-0000-0000A5970000}"/>
    <cellStyle name="Normal 5 5 2 2 2" xfId="40804" xr:uid="{00000000-0005-0000-0000-0000A6970000}"/>
    <cellStyle name="Normal 5 5 2 2 2 2" xfId="40805" xr:uid="{00000000-0005-0000-0000-0000A7970000}"/>
    <cellStyle name="Normal 5 5 2 2 2 3" xfId="40806" xr:uid="{00000000-0005-0000-0000-0000A8970000}"/>
    <cellStyle name="Normal 5 5 2 2 2 4" xfId="40807" xr:uid="{00000000-0005-0000-0000-0000A9970000}"/>
    <cellStyle name="Normal 5 5 2 2 3" xfId="40808" xr:uid="{00000000-0005-0000-0000-0000AA970000}"/>
    <cellStyle name="Normal 5 5 2 2 4" xfId="40809" xr:uid="{00000000-0005-0000-0000-0000AB970000}"/>
    <cellStyle name="Normal 5 5 2 2 5" xfId="40810" xr:uid="{00000000-0005-0000-0000-0000AC970000}"/>
    <cellStyle name="Normal 5 5 2 3" xfId="40811" xr:uid="{00000000-0005-0000-0000-0000AD970000}"/>
    <cellStyle name="Normal 5 5 2 3 2" xfId="40812" xr:uid="{00000000-0005-0000-0000-0000AE970000}"/>
    <cellStyle name="Normal 5 5 2 3 3" xfId="40813" xr:uid="{00000000-0005-0000-0000-0000AF970000}"/>
    <cellStyle name="Normal 5 5 3" xfId="5310" xr:uid="{00000000-0005-0000-0000-0000B0970000}"/>
    <cellStyle name="Normal 5 5 3 2" xfId="40814" xr:uid="{00000000-0005-0000-0000-0000B1970000}"/>
    <cellStyle name="Normal 5 5 4" xfId="40815" xr:uid="{00000000-0005-0000-0000-0000B2970000}"/>
    <cellStyle name="Normal 5 5 4 2" xfId="40816" xr:uid="{00000000-0005-0000-0000-0000B3970000}"/>
    <cellStyle name="Normal 5 5 4 3" xfId="40817" xr:uid="{00000000-0005-0000-0000-0000B4970000}"/>
    <cellStyle name="Normal 5 5 5" xfId="40818" xr:uid="{00000000-0005-0000-0000-0000B5970000}"/>
    <cellStyle name="Normal 5 5_Journal 1" xfId="40819" xr:uid="{00000000-0005-0000-0000-0000B6970000}"/>
    <cellStyle name="Normal 5 50" xfId="5311" xr:uid="{00000000-0005-0000-0000-0000B7970000}"/>
    <cellStyle name="Normal 5 50 2" xfId="40820" xr:uid="{00000000-0005-0000-0000-0000B8970000}"/>
    <cellStyle name="Normal 5 50 3" xfId="40821" xr:uid="{00000000-0005-0000-0000-0000B9970000}"/>
    <cellStyle name="Normal 5 51" xfId="5312" xr:uid="{00000000-0005-0000-0000-0000BA970000}"/>
    <cellStyle name="Normal 5 51 2" xfId="5313" xr:uid="{00000000-0005-0000-0000-0000BB970000}"/>
    <cellStyle name="Normal 5 51 2 2" xfId="40822" xr:uid="{00000000-0005-0000-0000-0000BC970000}"/>
    <cellStyle name="Normal 5 51 3" xfId="40823" xr:uid="{00000000-0005-0000-0000-0000BD970000}"/>
    <cellStyle name="Normal 5 51 3 2" xfId="40824" xr:uid="{00000000-0005-0000-0000-0000BE970000}"/>
    <cellStyle name="Normal 5 51 4" xfId="40825" xr:uid="{00000000-0005-0000-0000-0000BF970000}"/>
    <cellStyle name="Normal 5 52" xfId="5314" xr:uid="{00000000-0005-0000-0000-0000C0970000}"/>
    <cellStyle name="Normal 5 52 2" xfId="5315" xr:uid="{00000000-0005-0000-0000-0000C1970000}"/>
    <cellStyle name="Normal 5 52 2 2" xfId="40826" xr:uid="{00000000-0005-0000-0000-0000C2970000}"/>
    <cellStyle name="Normal 5 52 3" xfId="40827" xr:uid="{00000000-0005-0000-0000-0000C3970000}"/>
    <cellStyle name="Normal 5 52 4" xfId="40828" xr:uid="{00000000-0005-0000-0000-0000C4970000}"/>
    <cellStyle name="Normal 5 53" xfId="5316" xr:uid="{00000000-0005-0000-0000-0000C5970000}"/>
    <cellStyle name="Normal 5 53 2" xfId="5317" xr:uid="{00000000-0005-0000-0000-0000C6970000}"/>
    <cellStyle name="Normal 5 53 2 2" xfId="40829" xr:uid="{00000000-0005-0000-0000-0000C7970000}"/>
    <cellStyle name="Normal 5 53 3" xfId="40830" xr:uid="{00000000-0005-0000-0000-0000C8970000}"/>
    <cellStyle name="Normal 5 54" xfId="5318" xr:uid="{00000000-0005-0000-0000-0000C9970000}"/>
    <cellStyle name="Normal 5 54 2" xfId="40831" xr:uid="{00000000-0005-0000-0000-0000CA970000}"/>
    <cellStyle name="Normal 5 54 3" xfId="40832" xr:uid="{00000000-0005-0000-0000-0000CB970000}"/>
    <cellStyle name="Normal 5 55" xfId="5319" xr:uid="{00000000-0005-0000-0000-0000CC970000}"/>
    <cellStyle name="Normal 5 55 2" xfId="40833" xr:uid="{00000000-0005-0000-0000-0000CD970000}"/>
    <cellStyle name="Normal 5 55 3" xfId="40834" xr:uid="{00000000-0005-0000-0000-0000CE970000}"/>
    <cellStyle name="Normal 5 56" xfId="5320" xr:uid="{00000000-0005-0000-0000-0000CF970000}"/>
    <cellStyle name="Normal 5 56 2" xfId="40835" xr:uid="{00000000-0005-0000-0000-0000D0970000}"/>
    <cellStyle name="Normal 5 56 3" xfId="40836" xr:uid="{00000000-0005-0000-0000-0000D1970000}"/>
    <cellStyle name="Normal 5 57" xfId="5321" xr:uid="{00000000-0005-0000-0000-0000D2970000}"/>
    <cellStyle name="Normal 5 57 2" xfId="40837" xr:uid="{00000000-0005-0000-0000-0000D3970000}"/>
    <cellStyle name="Normal 5 57 3" xfId="40838" xr:uid="{00000000-0005-0000-0000-0000D4970000}"/>
    <cellStyle name="Normal 5 58" xfId="5322" xr:uid="{00000000-0005-0000-0000-0000D5970000}"/>
    <cellStyle name="Normal 5 58 2" xfId="40839" xr:uid="{00000000-0005-0000-0000-0000D6970000}"/>
    <cellStyle name="Normal 5 58 3" xfId="40840" xr:uid="{00000000-0005-0000-0000-0000D7970000}"/>
    <cellStyle name="Normal 5 59" xfId="5323" xr:uid="{00000000-0005-0000-0000-0000D8970000}"/>
    <cellStyle name="Normal 5 59 2" xfId="40841" xr:uid="{00000000-0005-0000-0000-0000D9970000}"/>
    <cellStyle name="Normal 5 59 3" xfId="40842" xr:uid="{00000000-0005-0000-0000-0000DA970000}"/>
    <cellStyle name="Normal 5 6" xfId="5324" xr:uid="{00000000-0005-0000-0000-0000DB970000}"/>
    <cellStyle name="Normal 5 6 2" xfId="5325" xr:uid="{00000000-0005-0000-0000-0000DC970000}"/>
    <cellStyle name="Normal 5 6 2 2" xfId="5326" xr:uid="{00000000-0005-0000-0000-0000DD970000}"/>
    <cellStyle name="Normal 5 6 2 2 2" xfId="40843" xr:uid="{00000000-0005-0000-0000-0000DE970000}"/>
    <cellStyle name="Normal 5 6 2 2 2 2" xfId="40844" xr:uid="{00000000-0005-0000-0000-0000DF970000}"/>
    <cellStyle name="Normal 5 6 2 2 2 3" xfId="40845" xr:uid="{00000000-0005-0000-0000-0000E0970000}"/>
    <cellStyle name="Normal 5 6 2 2 2 4" xfId="40846" xr:uid="{00000000-0005-0000-0000-0000E1970000}"/>
    <cellStyle name="Normal 5 6 2 2 3" xfId="40847" xr:uid="{00000000-0005-0000-0000-0000E2970000}"/>
    <cellStyle name="Normal 5 6 2 2 4" xfId="40848" xr:uid="{00000000-0005-0000-0000-0000E3970000}"/>
    <cellStyle name="Normal 5 6 2 2 5" xfId="40849" xr:uid="{00000000-0005-0000-0000-0000E4970000}"/>
    <cellStyle name="Normal 5 6 2 3" xfId="40850" xr:uid="{00000000-0005-0000-0000-0000E5970000}"/>
    <cellStyle name="Normal 5 6 2 3 2" xfId="40851" xr:uid="{00000000-0005-0000-0000-0000E6970000}"/>
    <cellStyle name="Normal 5 6 2 3 3" xfId="40852" xr:uid="{00000000-0005-0000-0000-0000E7970000}"/>
    <cellStyle name="Normal 5 6 3" xfId="40853" xr:uid="{00000000-0005-0000-0000-0000E8970000}"/>
    <cellStyle name="Normal 5 6 3 2" xfId="40854" xr:uid="{00000000-0005-0000-0000-0000E9970000}"/>
    <cellStyle name="Normal 5 6 4" xfId="40855" xr:uid="{00000000-0005-0000-0000-0000EA970000}"/>
    <cellStyle name="Normal 5 6_Journal 1" xfId="40856" xr:uid="{00000000-0005-0000-0000-0000EB970000}"/>
    <cellStyle name="Normal 5 60" xfId="5327" xr:uid="{00000000-0005-0000-0000-0000EC970000}"/>
    <cellStyle name="Normal 5 60 2" xfId="40857" xr:uid="{00000000-0005-0000-0000-0000ED970000}"/>
    <cellStyle name="Normal 5 60 3" xfId="40858" xr:uid="{00000000-0005-0000-0000-0000EE970000}"/>
    <cellStyle name="Normal 5 61" xfId="5328" xr:uid="{00000000-0005-0000-0000-0000EF970000}"/>
    <cellStyle name="Normal 5 61 2" xfId="40859" xr:uid="{00000000-0005-0000-0000-0000F0970000}"/>
    <cellStyle name="Normal 5 61 3" xfId="40860" xr:uid="{00000000-0005-0000-0000-0000F1970000}"/>
    <cellStyle name="Normal 5 62" xfId="5329" xr:uid="{00000000-0005-0000-0000-0000F2970000}"/>
    <cellStyle name="Normal 5 62 2" xfId="40861" xr:uid="{00000000-0005-0000-0000-0000F3970000}"/>
    <cellStyle name="Normal 5 62 3" xfId="40862" xr:uid="{00000000-0005-0000-0000-0000F4970000}"/>
    <cellStyle name="Normal 5 63" xfId="5330" xr:uid="{00000000-0005-0000-0000-0000F5970000}"/>
    <cellStyle name="Normal 5 63 2" xfId="40863" xr:uid="{00000000-0005-0000-0000-0000F6970000}"/>
    <cellStyle name="Normal 5 63 3" xfId="40864" xr:uid="{00000000-0005-0000-0000-0000F7970000}"/>
    <cellStyle name="Normal 5 64" xfId="5331" xr:uid="{00000000-0005-0000-0000-0000F8970000}"/>
    <cellStyle name="Normal 5 64 2" xfId="40865" xr:uid="{00000000-0005-0000-0000-0000F9970000}"/>
    <cellStyle name="Normal 5 64 3" xfId="40866" xr:uid="{00000000-0005-0000-0000-0000FA970000}"/>
    <cellStyle name="Normal 5 65" xfId="5332" xr:uid="{00000000-0005-0000-0000-0000FB970000}"/>
    <cellStyle name="Normal 5 65 2" xfId="40867" xr:uid="{00000000-0005-0000-0000-0000FC970000}"/>
    <cellStyle name="Normal 5 65 3" xfId="40868" xr:uid="{00000000-0005-0000-0000-0000FD970000}"/>
    <cellStyle name="Normal 5 66" xfId="5333" xr:uid="{00000000-0005-0000-0000-0000FE970000}"/>
    <cellStyle name="Normal 5 66 2" xfId="40869" xr:uid="{00000000-0005-0000-0000-0000FF970000}"/>
    <cellStyle name="Normal 5 66 3" xfId="40870" xr:uid="{00000000-0005-0000-0000-000000980000}"/>
    <cellStyle name="Normal 5 67" xfId="5334" xr:uid="{00000000-0005-0000-0000-000001980000}"/>
    <cellStyle name="Normal 5 67 2" xfId="40871" xr:uid="{00000000-0005-0000-0000-000002980000}"/>
    <cellStyle name="Normal 5 67 3" xfId="40872" xr:uid="{00000000-0005-0000-0000-000003980000}"/>
    <cellStyle name="Normal 5 68" xfId="5335" xr:uid="{00000000-0005-0000-0000-000004980000}"/>
    <cellStyle name="Normal 5 68 2" xfId="40873" xr:uid="{00000000-0005-0000-0000-000005980000}"/>
    <cellStyle name="Normal 5 68 3" xfId="40874" xr:uid="{00000000-0005-0000-0000-000006980000}"/>
    <cellStyle name="Normal 5 69" xfId="5336" xr:uid="{00000000-0005-0000-0000-000007980000}"/>
    <cellStyle name="Normal 5 69 2" xfId="40875" xr:uid="{00000000-0005-0000-0000-000008980000}"/>
    <cellStyle name="Normal 5 69 3" xfId="40876" xr:uid="{00000000-0005-0000-0000-000009980000}"/>
    <cellStyle name="Normal 5 7" xfId="5337" xr:uid="{00000000-0005-0000-0000-00000A980000}"/>
    <cellStyle name="Normal 5 7 2" xfId="5338" xr:uid="{00000000-0005-0000-0000-00000B980000}"/>
    <cellStyle name="Normal 5 7 2 2" xfId="5339" xr:uid="{00000000-0005-0000-0000-00000C980000}"/>
    <cellStyle name="Normal 5 7 2 2 2" xfId="40877" xr:uid="{00000000-0005-0000-0000-00000D980000}"/>
    <cellStyle name="Normal 5 7 2 3" xfId="40878" xr:uid="{00000000-0005-0000-0000-00000E980000}"/>
    <cellStyle name="Normal 5 7 2 3 2" xfId="40879" xr:uid="{00000000-0005-0000-0000-00000F980000}"/>
    <cellStyle name="Normal 5 7 2 3 3" xfId="40880" xr:uid="{00000000-0005-0000-0000-000010980000}"/>
    <cellStyle name="Normal 5 7 3" xfId="40881" xr:uid="{00000000-0005-0000-0000-000011980000}"/>
    <cellStyle name="Normal 5 7 3 2" xfId="40882" xr:uid="{00000000-0005-0000-0000-000012980000}"/>
    <cellStyle name="Normal 5 7 4" xfId="40883" xr:uid="{00000000-0005-0000-0000-000013980000}"/>
    <cellStyle name="Normal 5 7 5" xfId="40884" xr:uid="{00000000-0005-0000-0000-000014980000}"/>
    <cellStyle name="Normal 5 7_FAS 112" xfId="40885" xr:uid="{00000000-0005-0000-0000-000015980000}"/>
    <cellStyle name="Normal 5 70" xfId="5340" xr:uid="{00000000-0005-0000-0000-000016980000}"/>
    <cellStyle name="Normal 5 70 2" xfId="40886" xr:uid="{00000000-0005-0000-0000-000017980000}"/>
    <cellStyle name="Normal 5 70 2 2" xfId="40887" xr:uid="{00000000-0005-0000-0000-000018980000}"/>
    <cellStyle name="Normal 5 70 3" xfId="40888" xr:uid="{00000000-0005-0000-0000-000019980000}"/>
    <cellStyle name="Normal 5 71" xfId="40889" xr:uid="{00000000-0005-0000-0000-00001A980000}"/>
    <cellStyle name="Normal 5 71 2" xfId="40890" xr:uid="{00000000-0005-0000-0000-00001B980000}"/>
    <cellStyle name="Normal 5 71 2 2" xfId="40891" xr:uid="{00000000-0005-0000-0000-00001C980000}"/>
    <cellStyle name="Normal 5 71 3" xfId="40892" xr:uid="{00000000-0005-0000-0000-00001D980000}"/>
    <cellStyle name="Normal 5 72" xfId="40893" xr:uid="{00000000-0005-0000-0000-00001E980000}"/>
    <cellStyle name="Normal 5 72 2" xfId="40894" xr:uid="{00000000-0005-0000-0000-00001F980000}"/>
    <cellStyle name="Normal 5 72 2 2" xfId="40895" xr:uid="{00000000-0005-0000-0000-000020980000}"/>
    <cellStyle name="Normal 5 72 3" xfId="40896" xr:uid="{00000000-0005-0000-0000-000021980000}"/>
    <cellStyle name="Normal 5 73" xfId="40897" xr:uid="{00000000-0005-0000-0000-000022980000}"/>
    <cellStyle name="Normal 5 73 2" xfId="40898" xr:uid="{00000000-0005-0000-0000-000023980000}"/>
    <cellStyle name="Normal 5 73 3" xfId="40899" xr:uid="{00000000-0005-0000-0000-000024980000}"/>
    <cellStyle name="Normal 5 74" xfId="40900" xr:uid="{00000000-0005-0000-0000-000025980000}"/>
    <cellStyle name="Normal 5 74 2" xfId="40901" xr:uid="{00000000-0005-0000-0000-000026980000}"/>
    <cellStyle name="Normal 5 74 3" xfId="40902" xr:uid="{00000000-0005-0000-0000-000027980000}"/>
    <cellStyle name="Normal 5 75" xfId="40903" xr:uid="{00000000-0005-0000-0000-000028980000}"/>
    <cellStyle name="Normal 5 75 2" xfId="40904" xr:uid="{00000000-0005-0000-0000-000029980000}"/>
    <cellStyle name="Normal 5 75 3" xfId="40905" xr:uid="{00000000-0005-0000-0000-00002A980000}"/>
    <cellStyle name="Normal 5 76" xfId="40906" xr:uid="{00000000-0005-0000-0000-00002B980000}"/>
    <cellStyle name="Normal 5 76 2" xfId="40907" xr:uid="{00000000-0005-0000-0000-00002C980000}"/>
    <cellStyle name="Normal 5 76 3" xfId="40908" xr:uid="{00000000-0005-0000-0000-00002D980000}"/>
    <cellStyle name="Normal 5 77" xfId="40909" xr:uid="{00000000-0005-0000-0000-00002E980000}"/>
    <cellStyle name="Normal 5 78" xfId="40910" xr:uid="{00000000-0005-0000-0000-00002F980000}"/>
    <cellStyle name="Normal 5 79" xfId="40911" xr:uid="{00000000-0005-0000-0000-000030980000}"/>
    <cellStyle name="Normal 5 8" xfId="5341" xr:uid="{00000000-0005-0000-0000-000031980000}"/>
    <cellStyle name="Normal 5 8 2" xfId="5342" xr:uid="{00000000-0005-0000-0000-000032980000}"/>
    <cellStyle name="Normal 5 8 2 2" xfId="5343" xr:uid="{00000000-0005-0000-0000-000033980000}"/>
    <cellStyle name="Normal 5 8 2 2 2" xfId="40912" xr:uid="{00000000-0005-0000-0000-000034980000}"/>
    <cellStyle name="Normal 5 8 2 3" xfId="40913" xr:uid="{00000000-0005-0000-0000-000035980000}"/>
    <cellStyle name="Normal 5 8 2 3 2" xfId="40914" xr:uid="{00000000-0005-0000-0000-000036980000}"/>
    <cellStyle name="Normal 5 8 2 3 3" xfId="40915" xr:uid="{00000000-0005-0000-0000-000037980000}"/>
    <cellStyle name="Normal 5 8 3" xfId="40916" xr:uid="{00000000-0005-0000-0000-000038980000}"/>
    <cellStyle name="Normal 5 8 3 2" xfId="40917" xr:uid="{00000000-0005-0000-0000-000039980000}"/>
    <cellStyle name="Normal 5 8 4" xfId="40918" xr:uid="{00000000-0005-0000-0000-00003A980000}"/>
    <cellStyle name="Normal 5 8 5" xfId="40919" xr:uid="{00000000-0005-0000-0000-00003B980000}"/>
    <cellStyle name="Normal 5 8_FAS 112" xfId="40920" xr:uid="{00000000-0005-0000-0000-00003C980000}"/>
    <cellStyle name="Normal 5 80" xfId="40921" xr:uid="{00000000-0005-0000-0000-00003D980000}"/>
    <cellStyle name="Normal 5 80 2" xfId="40922" xr:uid="{00000000-0005-0000-0000-00003E980000}"/>
    <cellStyle name="Normal 5 81" xfId="40923" xr:uid="{00000000-0005-0000-0000-00003F980000}"/>
    <cellStyle name="Normal 5 82" xfId="40924" xr:uid="{00000000-0005-0000-0000-000040980000}"/>
    <cellStyle name="Normal 5 83" xfId="40925" xr:uid="{00000000-0005-0000-0000-000041980000}"/>
    <cellStyle name="Normal 5 84" xfId="40926" xr:uid="{00000000-0005-0000-0000-000042980000}"/>
    <cellStyle name="Normal 5 85" xfId="40927" xr:uid="{00000000-0005-0000-0000-000043980000}"/>
    <cellStyle name="Normal 5 86" xfId="40928" xr:uid="{00000000-0005-0000-0000-000044980000}"/>
    <cellStyle name="Normal 5 87" xfId="40929" xr:uid="{00000000-0005-0000-0000-000045980000}"/>
    <cellStyle name="Normal 5 88" xfId="40930" xr:uid="{00000000-0005-0000-0000-000046980000}"/>
    <cellStyle name="Normal 5 89" xfId="40931" xr:uid="{00000000-0005-0000-0000-000047980000}"/>
    <cellStyle name="Normal 5 9" xfId="5344" xr:uid="{00000000-0005-0000-0000-000048980000}"/>
    <cellStyle name="Normal 5 9 2" xfId="5345" xr:uid="{00000000-0005-0000-0000-000049980000}"/>
    <cellStyle name="Normal 5 9 2 2" xfId="5346" xr:uid="{00000000-0005-0000-0000-00004A980000}"/>
    <cellStyle name="Normal 5 9 2 2 2" xfId="40932" xr:uid="{00000000-0005-0000-0000-00004B980000}"/>
    <cellStyle name="Normal 5 9 2 3" xfId="40933" xr:uid="{00000000-0005-0000-0000-00004C980000}"/>
    <cellStyle name="Normal 5 9 2 3 2" xfId="40934" xr:uid="{00000000-0005-0000-0000-00004D980000}"/>
    <cellStyle name="Normal 5 9 2 3 3" xfId="40935" xr:uid="{00000000-0005-0000-0000-00004E980000}"/>
    <cellStyle name="Normal 5 9 3" xfId="40936" xr:uid="{00000000-0005-0000-0000-00004F980000}"/>
    <cellStyle name="Normal 5 9 3 2" xfId="40937" xr:uid="{00000000-0005-0000-0000-000050980000}"/>
    <cellStyle name="Normal 5 9 4" xfId="40938" xr:uid="{00000000-0005-0000-0000-000051980000}"/>
    <cellStyle name="Normal 5 9 5" xfId="40939" xr:uid="{00000000-0005-0000-0000-000052980000}"/>
    <cellStyle name="Normal 5 9_FAS 112" xfId="40940" xr:uid="{00000000-0005-0000-0000-000053980000}"/>
    <cellStyle name="Normal 5 90" xfId="40941" xr:uid="{00000000-0005-0000-0000-000054980000}"/>
    <cellStyle name="Normal 5 91" xfId="40942" xr:uid="{00000000-0005-0000-0000-000055980000}"/>
    <cellStyle name="Normal 5 92" xfId="40943" xr:uid="{00000000-0005-0000-0000-000056980000}"/>
    <cellStyle name="Normal 5 93" xfId="40944" xr:uid="{00000000-0005-0000-0000-000057980000}"/>
    <cellStyle name="Normal 5 94" xfId="40945" xr:uid="{00000000-0005-0000-0000-000058980000}"/>
    <cellStyle name="Normal 5 95" xfId="40946" xr:uid="{00000000-0005-0000-0000-000059980000}"/>
    <cellStyle name="Normal 5 96" xfId="40947" xr:uid="{00000000-0005-0000-0000-00005A980000}"/>
    <cellStyle name="Normal 5 97" xfId="40948" xr:uid="{00000000-0005-0000-0000-00005B980000}"/>
    <cellStyle name="Normal 5 98" xfId="40949" xr:uid="{00000000-0005-0000-0000-00005C980000}"/>
    <cellStyle name="Normal 5 98 2" xfId="40950" xr:uid="{00000000-0005-0000-0000-00005D980000}"/>
    <cellStyle name="Normal 5 99" xfId="40951" xr:uid="{00000000-0005-0000-0000-00005E980000}"/>
    <cellStyle name="Normal 5 99 2" xfId="40952" xr:uid="{00000000-0005-0000-0000-00005F980000}"/>
    <cellStyle name="Normal 5_00401" xfId="5347" xr:uid="{00000000-0005-0000-0000-000060980000}"/>
    <cellStyle name="Normal 50" xfId="5348" xr:uid="{00000000-0005-0000-0000-000061980000}"/>
    <cellStyle name="Normal 50 2" xfId="5349" xr:uid="{00000000-0005-0000-0000-000062980000}"/>
    <cellStyle name="Normal 50 2 2" xfId="40953" xr:uid="{00000000-0005-0000-0000-000063980000}"/>
    <cellStyle name="Normal 50 2 2 2" xfId="40954" xr:uid="{00000000-0005-0000-0000-000064980000}"/>
    <cellStyle name="Normal 50 2 3" xfId="40955" xr:uid="{00000000-0005-0000-0000-000065980000}"/>
    <cellStyle name="Normal 50 2 3 2" xfId="40956" xr:uid="{00000000-0005-0000-0000-000066980000}"/>
    <cellStyle name="Normal 50 2 4" xfId="40957" xr:uid="{00000000-0005-0000-0000-000067980000}"/>
    <cellStyle name="Normal 50 3" xfId="40958" xr:uid="{00000000-0005-0000-0000-000068980000}"/>
    <cellStyle name="Normal 50 3 2" xfId="40959" xr:uid="{00000000-0005-0000-0000-000069980000}"/>
    <cellStyle name="Normal 50 3 2 2" xfId="40960" xr:uid="{00000000-0005-0000-0000-00006A980000}"/>
    <cellStyle name="Normal 50 3 3" xfId="40961" xr:uid="{00000000-0005-0000-0000-00006B980000}"/>
    <cellStyle name="Normal 50 4" xfId="40962" xr:uid="{00000000-0005-0000-0000-00006C980000}"/>
    <cellStyle name="Normal 50 4 2" xfId="40963" xr:uid="{00000000-0005-0000-0000-00006D980000}"/>
    <cellStyle name="Normal 50 5" xfId="40964" xr:uid="{00000000-0005-0000-0000-00006E980000}"/>
    <cellStyle name="Normal 50_Environmental Clean-up Costs " xfId="40965" xr:uid="{00000000-0005-0000-0000-00006F980000}"/>
    <cellStyle name="Normal 51" xfId="5350" xr:uid="{00000000-0005-0000-0000-000070980000}"/>
    <cellStyle name="Normal 51 2" xfId="40966" xr:uid="{00000000-0005-0000-0000-000071980000}"/>
    <cellStyle name="Normal 51 2 2" xfId="40967" xr:uid="{00000000-0005-0000-0000-000072980000}"/>
    <cellStyle name="Normal 51 2 3" xfId="40968" xr:uid="{00000000-0005-0000-0000-000073980000}"/>
    <cellStyle name="Normal 51 3" xfId="40969" xr:uid="{00000000-0005-0000-0000-000074980000}"/>
    <cellStyle name="Normal 51 4" xfId="40970" xr:uid="{00000000-0005-0000-0000-000075980000}"/>
    <cellStyle name="Normal 52" xfId="5351" xr:uid="{00000000-0005-0000-0000-000076980000}"/>
    <cellStyle name="Normal 52 2" xfId="40971" xr:uid="{00000000-0005-0000-0000-000077980000}"/>
    <cellStyle name="Normal 52 2 2" xfId="40972" xr:uid="{00000000-0005-0000-0000-000078980000}"/>
    <cellStyle name="Normal 52 2 3" xfId="40973" xr:uid="{00000000-0005-0000-0000-000079980000}"/>
    <cellStyle name="Normal 52 2 4" xfId="40974" xr:uid="{00000000-0005-0000-0000-00007A980000}"/>
    <cellStyle name="Normal 52 3" xfId="40975" xr:uid="{00000000-0005-0000-0000-00007B980000}"/>
    <cellStyle name="Normal 52 3 2" xfId="40976" xr:uid="{00000000-0005-0000-0000-00007C980000}"/>
    <cellStyle name="Normal 52 3 3" xfId="40977" xr:uid="{00000000-0005-0000-0000-00007D980000}"/>
    <cellStyle name="Normal 52 4" xfId="40978" xr:uid="{00000000-0005-0000-0000-00007E980000}"/>
    <cellStyle name="Normal 52 4 2" xfId="40979" xr:uid="{00000000-0005-0000-0000-00007F980000}"/>
    <cellStyle name="Normal 52 5" xfId="40980" xr:uid="{00000000-0005-0000-0000-000080980000}"/>
    <cellStyle name="Normal 52_Environmental Clean-up Costs " xfId="40981" xr:uid="{00000000-0005-0000-0000-000081980000}"/>
    <cellStyle name="Normal 53" xfId="5352" xr:uid="{00000000-0005-0000-0000-000082980000}"/>
    <cellStyle name="Normal 53 2" xfId="5353" xr:uid="{00000000-0005-0000-0000-000083980000}"/>
    <cellStyle name="Normal 53 2 2" xfId="40982" xr:uid="{00000000-0005-0000-0000-000084980000}"/>
    <cellStyle name="Normal 53 2 3" xfId="40983" xr:uid="{00000000-0005-0000-0000-000085980000}"/>
    <cellStyle name="Normal 53 2 4" xfId="40984" xr:uid="{00000000-0005-0000-0000-000086980000}"/>
    <cellStyle name="Normal 53 3" xfId="40985" xr:uid="{00000000-0005-0000-0000-000087980000}"/>
    <cellStyle name="Normal 53 3 2" xfId="40986" xr:uid="{00000000-0005-0000-0000-000088980000}"/>
    <cellStyle name="Normal 53 3 3" xfId="40987" xr:uid="{00000000-0005-0000-0000-000089980000}"/>
    <cellStyle name="Normal 53 4" xfId="40988" xr:uid="{00000000-0005-0000-0000-00008A980000}"/>
    <cellStyle name="Normal 53 4 2" xfId="40989" xr:uid="{00000000-0005-0000-0000-00008B980000}"/>
    <cellStyle name="Normal 53 5" xfId="40990" xr:uid="{00000000-0005-0000-0000-00008C980000}"/>
    <cellStyle name="Normal 53_Environmental Clean-up Costs " xfId="40991" xr:uid="{00000000-0005-0000-0000-00008D980000}"/>
    <cellStyle name="Normal 54" xfId="5354" xr:uid="{00000000-0005-0000-0000-00008E980000}"/>
    <cellStyle name="Normal 54 2" xfId="40992" xr:uid="{00000000-0005-0000-0000-00008F980000}"/>
    <cellStyle name="Normal 54 2 2" xfId="40993" xr:uid="{00000000-0005-0000-0000-000090980000}"/>
    <cellStyle name="Normal 54 2 3" xfId="40994" xr:uid="{00000000-0005-0000-0000-000091980000}"/>
    <cellStyle name="Normal 54 2 4" xfId="40995" xr:uid="{00000000-0005-0000-0000-000092980000}"/>
    <cellStyle name="Normal 54 3" xfId="40996" xr:uid="{00000000-0005-0000-0000-000093980000}"/>
    <cellStyle name="Normal 54 3 2" xfId="40997" xr:uid="{00000000-0005-0000-0000-000094980000}"/>
    <cellStyle name="Normal 54 3 3" xfId="40998" xr:uid="{00000000-0005-0000-0000-000095980000}"/>
    <cellStyle name="Normal 54 4" xfId="40999" xr:uid="{00000000-0005-0000-0000-000096980000}"/>
    <cellStyle name="Normal 54 4 2" xfId="41000" xr:uid="{00000000-0005-0000-0000-000097980000}"/>
    <cellStyle name="Normal 54 5" xfId="41001" xr:uid="{00000000-0005-0000-0000-000098980000}"/>
    <cellStyle name="Normal 54_Environmental Clean-up Costs " xfId="41002" xr:uid="{00000000-0005-0000-0000-000099980000}"/>
    <cellStyle name="Normal 55" xfId="5355" xr:uid="{00000000-0005-0000-0000-00009A980000}"/>
    <cellStyle name="Normal 55 2" xfId="41003" xr:uid="{00000000-0005-0000-0000-00009B980000}"/>
    <cellStyle name="Normal 55 2 2" xfId="41004" xr:uid="{00000000-0005-0000-0000-00009C980000}"/>
    <cellStyle name="Normal 55 2 3" xfId="41005" xr:uid="{00000000-0005-0000-0000-00009D980000}"/>
    <cellStyle name="Normal 55 2 4" xfId="41006" xr:uid="{00000000-0005-0000-0000-00009E980000}"/>
    <cellStyle name="Normal 55 3" xfId="41007" xr:uid="{00000000-0005-0000-0000-00009F980000}"/>
    <cellStyle name="Normal 55 3 2" xfId="41008" xr:uid="{00000000-0005-0000-0000-0000A0980000}"/>
    <cellStyle name="Normal 55 3 3" xfId="41009" xr:uid="{00000000-0005-0000-0000-0000A1980000}"/>
    <cellStyle name="Normal 55 4" xfId="41010" xr:uid="{00000000-0005-0000-0000-0000A2980000}"/>
    <cellStyle name="Normal 55 4 2" xfId="41011" xr:uid="{00000000-0005-0000-0000-0000A3980000}"/>
    <cellStyle name="Normal 55 5" xfId="41012" xr:uid="{00000000-0005-0000-0000-0000A4980000}"/>
    <cellStyle name="Normal 55_Environmental Clean-up Costs " xfId="41013" xr:uid="{00000000-0005-0000-0000-0000A5980000}"/>
    <cellStyle name="Normal 56" xfId="5356" xr:uid="{00000000-0005-0000-0000-0000A6980000}"/>
    <cellStyle name="Normal 56 2" xfId="41014" xr:uid="{00000000-0005-0000-0000-0000A7980000}"/>
    <cellStyle name="Normal 56 2 2" xfId="41015" xr:uid="{00000000-0005-0000-0000-0000A8980000}"/>
    <cellStyle name="Normal 56 2 3" xfId="41016" xr:uid="{00000000-0005-0000-0000-0000A9980000}"/>
    <cellStyle name="Normal 56 2 4" xfId="41017" xr:uid="{00000000-0005-0000-0000-0000AA980000}"/>
    <cellStyle name="Normal 56 3" xfId="41018" xr:uid="{00000000-0005-0000-0000-0000AB980000}"/>
    <cellStyle name="Normal 56 3 2" xfId="41019" xr:uid="{00000000-0005-0000-0000-0000AC980000}"/>
    <cellStyle name="Normal 56 3 3" xfId="41020" xr:uid="{00000000-0005-0000-0000-0000AD980000}"/>
    <cellStyle name="Normal 56 4" xfId="41021" xr:uid="{00000000-0005-0000-0000-0000AE980000}"/>
    <cellStyle name="Normal 56 4 2" xfId="41022" xr:uid="{00000000-0005-0000-0000-0000AF980000}"/>
    <cellStyle name="Normal 56 5" xfId="41023" xr:uid="{00000000-0005-0000-0000-0000B0980000}"/>
    <cellStyle name="Normal 56_Environmental Clean-up Costs " xfId="41024" xr:uid="{00000000-0005-0000-0000-0000B1980000}"/>
    <cellStyle name="Normal 57" xfId="5357" xr:uid="{00000000-0005-0000-0000-0000B2980000}"/>
    <cellStyle name="Normal 57 2" xfId="41025" xr:uid="{00000000-0005-0000-0000-0000B3980000}"/>
    <cellStyle name="Normal 57 2 2" xfId="41026" xr:uid="{00000000-0005-0000-0000-0000B4980000}"/>
    <cellStyle name="Normal 57 2 3" xfId="41027" xr:uid="{00000000-0005-0000-0000-0000B5980000}"/>
    <cellStyle name="Normal 57 3" xfId="41028" xr:uid="{00000000-0005-0000-0000-0000B6980000}"/>
    <cellStyle name="Normal 57 3 2" xfId="41029" xr:uid="{00000000-0005-0000-0000-0000B7980000}"/>
    <cellStyle name="Normal 57 4" xfId="41030" xr:uid="{00000000-0005-0000-0000-0000B8980000}"/>
    <cellStyle name="Normal 57 5" xfId="41031" xr:uid="{00000000-0005-0000-0000-0000B9980000}"/>
    <cellStyle name="Normal 57_Environmental Clean-up Costs " xfId="41032" xr:uid="{00000000-0005-0000-0000-0000BA980000}"/>
    <cellStyle name="Normal 58" xfId="5358" xr:uid="{00000000-0005-0000-0000-0000BB980000}"/>
    <cellStyle name="Normal 58 2" xfId="41033" xr:uid="{00000000-0005-0000-0000-0000BC980000}"/>
    <cellStyle name="Normal 58 2 2" xfId="41034" xr:uid="{00000000-0005-0000-0000-0000BD980000}"/>
    <cellStyle name="Normal 58 2 3" xfId="41035" xr:uid="{00000000-0005-0000-0000-0000BE980000}"/>
    <cellStyle name="Normal 58 2 4" xfId="41036" xr:uid="{00000000-0005-0000-0000-0000BF980000}"/>
    <cellStyle name="Normal 58 3" xfId="41037" xr:uid="{00000000-0005-0000-0000-0000C0980000}"/>
    <cellStyle name="Normal 58 3 2" xfId="41038" xr:uid="{00000000-0005-0000-0000-0000C1980000}"/>
    <cellStyle name="Normal 58 4" xfId="41039" xr:uid="{00000000-0005-0000-0000-0000C2980000}"/>
    <cellStyle name="Normal 58 4 2" xfId="41040" xr:uid="{00000000-0005-0000-0000-0000C3980000}"/>
    <cellStyle name="Normal 58 5" xfId="41041" xr:uid="{00000000-0005-0000-0000-0000C4980000}"/>
    <cellStyle name="Normal 58 5 2" xfId="41042" xr:uid="{00000000-0005-0000-0000-0000C5980000}"/>
    <cellStyle name="Normal 58 6" xfId="41043" xr:uid="{00000000-0005-0000-0000-0000C6980000}"/>
    <cellStyle name="Normal 58 7" xfId="41044" xr:uid="{00000000-0005-0000-0000-0000C7980000}"/>
    <cellStyle name="Normal 58 8" xfId="41045" xr:uid="{00000000-0005-0000-0000-0000C8980000}"/>
    <cellStyle name="Normal 58 9" xfId="41046" xr:uid="{00000000-0005-0000-0000-0000C9980000}"/>
    <cellStyle name="Normal 59" xfId="5359" xr:uid="{00000000-0005-0000-0000-0000CA980000}"/>
    <cellStyle name="Normal 59 2" xfId="41047" xr:uid="{00000000-0005-0000-0000-0000CB980000}"/>
    <cellStyle name="Normal 59 2 2" xfId="41048" xr:uid="{00000000-0005-0000-0000-0000CC980000}"/>
    <cellStyle name="Normal 59 2 3" xfId="41049" xr:uid="{00000000-0005-0000-0000-0000CD980000}"/>
    <cellStyle name="Normal 59 3" xfId="41050" xr:uid="{00000000-0005-0000-0000-0000CE980000}"/>
    <cellStyle name="Normal 59 3 2" xfId="41051" xr:uid="{00000000-0005-0000-0000-0000CF980000}"/>
    <cellStyle name="Normal 59 4" xfId="41052" xr:uid="{00000000-0005-0000-0000-0000D0980000}"/>
    <cellStyle name="Normal 6" xfId="5360" xr:uid="{00000000-0005-0000-0000-0000D1980000}"/>
    <cellStyle name="Normal 6 10" xfId="5361" xr:uid="{00000000-0005-0000-0000-0000D2980000}"/>
    <cellStyle name="Normal 6 10 2" xfId="5362" xr:uid="{00000000-0005-0000-0000-0000D3980000}"/>
    <cellStyle name="Normal 6 10 2 2" xfId="5363" xr:uid="{00000000-0005-0000-0000-0000D4980000}"/>
    <cellStyle name="Normal 6 10 2 2 2" xfId="41053" xr:uid="{00000000-0005-0000-0000-0000D5980000}"/>
    <cellStyle name="Normal 6 10 2 2 2 2" xfId="41054" xr:uid="{00000000-0005-0000-0000-0000D6980000}"/>
    <cellStyle name="Normal 6 10 2 2 2 3" xfId="41055" xr:uid="{00000000-0005-0000-0000-0000D7980000}"/>
    <cellStyle name="Normal 6 10 2 2 2 4" xfId="41056" xr:uid="{00000000-0005-0000-0000-0000D8980000}"/>
    <cellStyle name="Normal 6 10 2 2 3" xfId="41057" xr:uid="{00000000-0005-0000-0000-0000D9980000}"/>
    <cellStyle name="Normal 6 10 2 2 4" xfId="41058" xr:uid="{00000000-0005-0000-0000-0000DA980000}"/>
    <cellStyle name="Normal 6 10 2 2 5" xfId="41059" xr:uid="{00000000-0005-0000-0000-0000DB980000}"/>
    <cellStyle name="Normal 6 10 2 3" xfId="41060" xr:uid="{00000000-0005-0000-0000-0000DC980000}"/>
    <cellStyle name="Normal 6 10 2 3 2" xfId="41061" xr:uid="{00000000-0005-0000-0000-0000DD980000}"/>
    <cellStyle name="Normal 6 10 2 3 3" xfId="41062" xr:uid="{00000000-0005-0000-0000-0000DE980000}"/>
    <cellStyle name="Normal 6 10 3" xfId="41063" xr:uid="{00000000-0005-0000-0000-0000DF980000}"/>
    <cellStyle name="Normal 6 10 3 2" xfId="41064" xr:uid="{00000000-0005-0000-0000-0000E0980000}"/>
    <cellStyle name="Normal 6 10 4" xfId="41065" xr:uid="{00000000-0005-0000-0000-0000E1980000}"/>
    <cellStyle name="Normal 6 10_Journal 1" xfId="41066" xr:uid="{00000000-0005-0000-0000-0000E2980000}"/>
    <cellStyle name="Normal 6 11" xfId="5364" xr:uid="{00000000-0005-0000-0000-0000E3980000}"/>
    <cellStyle name="Normal 6 11 2" xfId="5365" xr:uid="{00000000-0005-0000-0000-0000E4980000}"/>
    <cellStyle name="Normal 6 11 2 2" xfId="5366" xr:uid="{00000000-0005-0000-0000-0000E5980000}"/>
    <cellStyle name="Normal 6 11 2 2 2" xfId="41067" xr:uid="{00000000-0005-0000-0000-0000E6980000}"/>
    <cellStyle name="Normal 6 11 2 2 2 2" xfId="41068" xr:uid="{00000000-0005-0000-0000-0000E7980000}"/>
    <cellStyle name="Normal 6 11 2 2 2 3" xfId="41069" xr:uid="{00000000-0005-0000-0000-0000E8980000}"/>
    <cellStyle name="Normal 6 11 2 2 2 4" xfId="41070" xr:uid="{00000000-0005-0000-0000-0000E9980000}"/>
    <cellStyle name="Normal 6 11 2 2 3" xfId="41071" xr:uid="{00000000-0005-0000-0000-0000EA980000}"/>
    <cellStyle name="Normal 6 11 2 2 4" xfId="41072" xr:uid="{00000000-0005-0000-0000-0000EB980000}"/>
    <cellStyle name="Normal 6 11 2 2 5" xfId="41073" xr:uid="{00000000-0005-0000-0000-0000EC980000}"/>
    <cellStyle name="Normal 6 11 2 3" xfId="41074" xr:uid="{00000000-0005-0000-0000-0000ED980000}"/>
    <cellStyle name="Normal 6 11 2 3 2" xfId="41075" xr:uid="{00000000-0005-0000-0000-0000EE980000}"/>
    <cellStyle name="Normal 6 11 2 3 3" xfId="41076" xr:uid="{00000000-0005-0000-0000-0000EF980000}"/>
    <cellStyle name="Normal 6 11 3" xfId="41077" xr:uid="{00000000-0005-0000-0000-0000F0980000}"/>
    <cellStyle name="Normal 6 11 3 2" xfId="41078" xr:uid="{00000000-0005-0000-0000-0000F1980000}"/>
    <cellStyle name="Normal 6 11 4" xfId="41079" xr:uid="{00000000-0005-0000-0000-0000F2980000}"/>
    <cellStyle name="Normal 6 11_Journal 1" xfId="41080" xr:uid="{00000000-0005-0000-0000-0000F3980000}"/>
    <cellStyle name="Normal 6 12" xfId="5367" xr:uid="{00000000-0005-0000-0000-0000F4980000}"/>
    <cellStyle name="Normal 6 12 2" xfId="5368" xr:uid="{00000000-0005-0000-0000-0000F5980000}"/>
    <cellStyle name="Normal 6 12 2 2" xfId="5369" xr:uid="{00000000-0005-0000-0000-0000F6980000}"/>
    <cellStyle name="Normal 6 12 2 2 2" xfId="41081" xr:uid="{00000000-0005-0000-0000-0000F7980000}"/>
    <cellStyle name="Normal 6 12 2 2 2 2" xfId="41082" xr:uid="{00000000-0005-0000-0000-0000F8980000}"/>
    <cellStyle name="Normal 6 12 2 2 2 3" xfId="41083" xr:uid="{00000000-0005-0000-0000-0000F9980000}"/>
    <cellStyle name="Normal 6 12 2 2 2 4" xfId="41084" xr:uid="{00000000-0005-0000-0000-0000FA980000}"/>
    <cellStyle name="Normal 6 12 2 2 3" xfId="41085" xr:uid="{00000000-0005-0000-0000-0000FB980000}"/>
    <cellStyle name="Normal 6 12 2 2 4" xfId="41086" xr:uid="{00000000-0005-0000-0000-0000FC980000}"/>
    <cellStyle name="Normal 6 12 2 2 5" xfId="41087" xr:uid="{00000000-0005-0000-0000-0000FD980000}"/>
    <cellStyle name="Normal 6 12 2 3" xfId="41088" xr:uid="{00000000-0005-0000-0000-0000FE980000}"/>
    <cellStyle name="Normal 6 12 2 3 2" xfId="41089" xr:uid="{00000000-0005-0000-0000-0000FF980000}"/>
    <cellStyle name="Normal 6 12 2 3 3" xfId="41090" xr:uid="{00000000-0005-0000-0000-000000990000}"/>
    <cellStyle name="Normal 6 12 3" xfId="41091" xr:uid="{00000000-0005-0000-0000-000001990000}"/>
    <cellStyle name="Normal 6 12 3 2" xfId="41092" xr:uid="{00000000-0005-0000-0000-000002990000}"/>
    <cellStyle name="Normal 6 12 4" xfId="41093" xr:uid="{00000000-0005-0000-0000-000003990000}"/>
    <cellStyle name="Normal 6 12_Journal 1" xfId="41094" xr:uid="{00000000-0005-0000-0000-000004990000}"/>
    <cellStyle name="Normal 6 13" xfId="5370" xr:uid="{00000000-0005-0000-0000-000005990000}"/>
    <cellStyle name="Normal 6 13 2" xfId="5371" xr:uid="{00000000-0005-0000-0000-000006990000}"/>
    <cellStyle name="Normal 6 13 2 2" xfId="41095" xr:uid="{00000000-0005-0000-0000-000007990000}"/>
    <cellStyle name="Normal 6 13 2 2 2" xfId="41096" xr:uid="{00000000-0005-0000-0000-000008990000}"/>
    <cellStyle name="Normal 6 13 2 2 3" xfId="41097" xr:uid="{00000000-0005-0000-0000-000009990000}"/>
    <cellStyle name="Normal 6 13 2 2 4" xfId="41098" xr:uid="{00000000-0005-0000-0000-00000A990000}"/>
    <cellStyle name="Normal 6 13 2 3" xfId="41099" xr:uid="{00000000-0005-0000-0000-00000B990000}"/>
    <cellStyle name="Normal 6 13 2 3 2" xfId="41100" xr:uid="{00000000-0005-0000-0000-00000C990000}"/>
    <cellStyle name="Normal 6 13 2 4" xfId="41101" xr:uid="{00000000-0005-0000-0000-00000D990000}"/>
    <cellStyle name="Normal 6 13 2 5" xfId="41102" xr:uid="{00000000-0005-0000-0000-00000E990000}"/>
    <cellStyle name="Normal 6 13 2 6" xfId="41103" xr:uid="{00000000-0005-0000-0000-00000F990000}"/>
    <cellStyle name="Normal 6 14" xfId="5372" xr:uid="{00000000-0005-0000-0000-000010990000}"/>
    <cellStyle name="Normal 6 14 2" xfId="5373" xr:uid="{00000000-0005-0000-0000-000011990000}"/>
    <cellStyle name="Normal 6 14 2 2" xfId="41104" xr:uid="{00000000-0005-0000-0000-000012990000}"/>
    <cellStyle name="Normal 6 14 2 2 2" xfId="41105" xr:uid="{00000000-0005-0000-0000-000013990000}"/>
    <cellStyle name="Normal 6 14 2 2 3" xfId="41106" xr:uid="{00000000-0005-0000-0000-000014990000}"/>
    <cellStyle name="Normal 6 14 2 2 4" xfId="41107" xr:uid="{00000000-0005-0000-0000-000015990000}"/>
    <cellStyle name="Normal 6 14 2 3" xfId="41108" xr:uid="{00000000-0005-0000-0000-000016990000}"/>
    <cellStyle name="Normal 6 14 2 3 2" xfId="41109" xr:uid="{00000000-0005-0000-0000-000017990000}"/>
    <cellStyle name="Normal 6 14 2 4" xfId="41110" xr:uid="{00000000-0005-0000-0000-000018990000}"/>
    <cellStyle name="Normal 6 14 2 5" xfId="41111" xr:uid="{00000000-0005-0000-0000-000019990000}"/>
    <cellStyle name="Normal 6 14 2 6" xfId="41112" xr:uid="{00000000-0005-0000-0000-00001A990000}"/>
    <cellStyle name="Normal 6 15" xfId="5374" xr:uid="{00000000-0005-0000-0000-00001B990000}"/>
    <cellStyle name="Normal 6 15 2" xfId="5375" xr:uid="{00000000-0005-0000-0000-00001C990000}"/>
    <cellStyle name="Normal 6 15 2 2" xfId="41113" xr:uid="{00000000-0005-0000-0000-00001D990000}"/>
    <cellStyle name="Normal 6 15 2 2 2" xfId="41114" xr:uid="{00000000-0005-0000-0000-00001E990000}"/>
    <cellStyle name="Normal 6 15 2 2 3" xfId="41115" xr:uid="{00000000-0005-0000-0000-00001F990000}"/>
    <cellStyle name="Normal 6 15 2 2 4" xfId="41116" xr:uid="{00000000-0005-0000-0000-000020990000}"/>
    <cellStyle name="Normal 6 15 2 3" xfId="41117" xr:uid="{00000000-0005-0000-0000-000021990000}"/>
    <cellStyle name="Normal 6 15 2 3 2" xfId="41118" xr:uid="{00000000-0005-0000-0000-000022990000}"/>
    <cellStyle name="Normal 6 15 2 4" xfId="41119" xr:uid="{00000000-0005-0000-0000-000023990000}"/>
    <cellStyle name="Normal 6 15 2 5" xfId="41120" xr:uid="{00000000-0005-0000-0000-000024990000}"/>
    <cellStyle name="Normal 6 15 2 6" xfId="41121" xr:uid="{00000000-0005-0000-0000-000025990000}"/>
    <cellStyle name="Normal 6 16" xfId="5376" xr:uid="{00000000-0005-0000-0000-000026990000}"/>
    <cellStyle name="Normal 6 16 2" xfId="5377" xr:uid="{00000000-0005-0000-0000-000027990000}"/>
    <cellStyle name="Normal 6 16 2 2" xfId="41122" xr:uid="{00000000-0005-0000-0000-000028990000}"/>
    <cellStyle name="Normal 6 16 2 2 2" xfId="41123" xr:uid="{00000000-0005-0000-0000-000029990000}"/>
    <cellStyle name="Normal 6 16 2 2 3" xfId="41124" xr:uid="{00000000-0005-0000-0000-00002A990000}"/>
    <cellStyle name="Normal 6 16 2 2 4" xfId="41125" xr:uid="{00000000-0005-0000-0000-00002B990000}"/>
    <cellStyle name="Normal 6 16 2 3" xfId="41126" xr:uid="{00000000-0005-0000-0000-00002C990000}"/>
    <cellStyle name="Normal 6 16 2 3 2" xfId="41127" xr:uid="{00000000-0005-0000-0000-00002D990000}"/>
    <cellStyle name="Normal 6 16 2 4" xfId="41128" xr:uid="{00000000-0005-0000-0000-00002E990000}"/>
    <cellStyle name="Normal 6 16 2 5" xfId="41129" xr:uid="{00000000-0005-0000-0000-00002F990000}"/>
    <cellStyle name="Normal 6 16 2 6" xfId="41130" xr:uid="{00000000-0005-0000-0000-000030990000}"/>
    <cellStyle name="Normal 6 17" xfId="5378" xr:uid="{00000000-0005-0000-0000-000031990000}"/>
    <cellStyle name="Normal 6 17 2" xfId="5379" xr:uid="{00000000-0005-0000-0000-000032990000}"/>
    <cellStyle name="Normal 6 17 2 2" xfId="41131" xr:uid="{00000000-0005-0000-0000-000033990000}"/>
    <cellStyle name="Normal 6 17 2 2 2" xfId="41132" xr:uid="{00000000-0005-0000-0000-000034990000}"/>
    <cellStyle name="Normal 6 17 2 2 3" xfId="41133" xr:uid="{00000000-0005-0000-0000-000035990000}"/>
    <cellStyle name="Normal 6 17 2 2 4" xfId="41134" xr:uid="{00000000-0005-0000-0000-000036990000}"/>
    <cellStyle name="Normal 6 17 2 3" xfId="41135" xr:uid="{00000000-0005-0000-0000-000037990000}"/>
    <cellStyle name="Normal 6 17 2 3 2" xfId="41136" xr:uid="{00000000-0005-0000-0000-000038990000}"/>
    <cellStyle name="Normal 6 17 2 4" xfId="41137" xr:uid="{00000000-0005-0000-0000-000039990000}"/>
    <cellStyle name="Normal 6 17 2 5" xfId="41138" xr:uid="{00000000-0005-0000-0000-00003A990000}"/>
    <cellStyle name="Normal 6 17 2 6" xfId="41139" xr:uid="{00000000-0005-0000-0000-00003B990000}"/>
    <cellStyle name="Normal 6 18" xfId="5380" xr:uid="{00000000-0005-0000-0000-00003C990000}"/>
    <cellStyle name="Normal 6 18 2" xfId="5381" xr:uid="{00000000-0005-0000-0000-00003D990000}"/>
    <cellStyle name="Normal 6 18 2 2" xfId="41140" xr:uid="{00000000-0005-0000-0000-00003E990000}"/>
    <cellStyle name="Normal 6 18 2 2 2" xfId="41141" xr:uid="{00000000-0005-0000-0000-00003F990000}"/>
    <cellStyle name="Normal 6 18 2 2 3" xfId="41142" xr:uid="{00000000-0005-0000-0000-000040990000}"/>
    <cellStyle name="Normal 6 18 2 2 4" xfId="41143" xr:uid="{00000000-0005-0000-0000-000041990000}"/>
    <cellStyle name="Normal 6 18 2 3" xfId="41144" xr:uid="{00000000-0005-0000-0000-000042990000}"/>
    <cellStyle name="Normal 6 18 2 3 2" xfId="41145" xr:uid="{00000000-0005-0000-0000-000043990000}"/>
    <cellStyle name="Normal 6 18 2 4" xfId="41146" xr:uid="{00000000-0005-0000-0000-000044990000}"/>
    <cellStyle name="Normal 6 18 2 5" xfId="41147" xr:uid="{00000000-0005-0000-0000-000045990000}"/>
    <cellStyle name="Normal 6 18 2 6" xfId="41148" xr:uid="{00000000-0005-0000-0000-000046990000}"/>
    <cellStyle name="Normal 6 19" xfId="5382" xr:uid="{00000000-0005-0000-0000-000047990000}"/>
    <cellStyle name="Normal 6 19 2" xfId="5383" xr:uid="{00000000-0005-0000-0000-000048990000}"/>
    <cellStyle name="Normal 6 19 2 2" xfId="41149" xr:uid="{00000000-0005-0000-0000-000049990000}"/>
    <cellStyle name="Normal 6 19 2 2 2" xfId="41150" xr:uid="{00000000-0005-0000-0000-00004A990000}"/>
    <cellStyle name="Normal 6 19 2 2 3" xfId="41151" xr:uid="{00000000-0005-0000-0000-00004B990000}"/>
    <cellStyle name="Normal 6 19 2 2 4" xfId="41152" xr:uid="{00000000-0005-0000-0000-00004C990000}"/>
    <cellStyle name="Normal 6 19 2 3" xfId="41153" xr:uid="{00000000-0005-0000-0000-00004D990000}"/>
    <cellStyle name="Normal 6 19 2 3 2" xfId="41154" xr:uid="{00000000-0005-0000-0000-00004E990000}"/>
    <cellStyle name="Normal 6 19 2 4" xfId="41155" xr:uid="{00000000-0005-0000-0000-00004F990000}"/>
    <cellStyle name="Normal 6 19 2 5" xfId="41156" xr:uid="{00000000-0005-0000-0000-000050990000}"/>
    <cellStyle name="Normal 6 19 2 6" xfId="41157" xr:uid="{00000000-0005-0000-0000-000051990000}"/>
    <cellStyle name="Normal 6 2" xfId="5384" xr:uid="{00000000-0005-0000-0000-000052990000}"/>
    <cellStyle name="Normal 6 2 10" xfId="5385" xr:uid="{00000000-0005-0000-0000-000053990000}"/>
    <cellStyle name="Normal 6 2 10 2" xfId="5386" xr:uid="{00000000-0005-0000-0000-000054990000}"/>
    <cellStyle name="Normal 6 2 10 2 2" xfId="5387" xr:uid="{00000000-0005-0000-0000-000055990000}"/>
    <cellStyle name="Normal 6 2 10 2 2 2" xfId="41158" xr:uid="{00000000-0005-0000-0000-000056990000}"/>
    <cellStyle name="Normal 6 2 10 2 2 2 2" xfId="41159" xr:uid="{00000000-0005-0000-0000-000057990000}"/>
    <cellStyle name="Normal 6 2 10 2 2 2 3" xfId="41160" xr:uid="{00000000-0005-0000-0000-000058990000}"/>
    <cellStyle name="Normal 6 2 10 2 2 2 4" xfId="41161" xr:uid="{00000000-0005-0000-0000-000059990000}"/>
    <cellStyle name="Normal 6 2 10 2 2 3" xfId="41162" xr:uid="{00000000-0005-0000-0000-00005A990000}"/>
    <cellStyle name="Normal 6 2 10 2 2 4" xfId="41163" xr:uid="{00000000-0005-0000-0000-00005B990000}"/>
    <cellStyle name="Normal 6 2 10 2 2 5" xfId="41164" xr:uid="{00000000-0005-0000-0000-00005C990000}"/>
    <cellStyle name="Normal 6 2 10 2 3" xfId="41165" xr:uid="{00000000-0005-0000-0000-00005D990000}"/>
    <cellStyle name="Normal 6 2 10 2 3 2" xfId="41166" xr:uid="{00000000-0005-0000-0000-00005E990000}"/>
    <cellStyle name="Normal 6 2 10 2 3 3" xfId="41167" xr:uid="{00000000-0005-0000-0000-00005F990000}"/>
    <cellStyle name="Normal 6 2 10 3" xfId="41168" xr:uid="{00000000-0005-0000-0000-000060990000}"/>
    <cellStyle name="Normal 6 2 10 3 2" xfId="41169" xr:uid="{00000000-0005-0000-0000-000061990000}"/>
    <cellStyle name="Normal 6 2 10 4" xfId="41170" xr:uid="{00000000-0005-0000-0000-000062990000}"/>
    <cellStyle name="Normal 6 2 10_Journal 1" xfId="41171" xr:uid="{00000000-0005-0000-0000-000063990000}"/>
    <cellStyle name="Normal 6 2 11" xfId="5388" xr:uid="{00000000-0005-0000-0000-000064990000}"/>
    <cellStyle name="Normal 6 2 11 2" xfId="5389" xr:uid="{00000000-0005-0000-0000-000065990000}"/>
    <cellStyle name="Normal 6 2 11 2 2" xfId="5390" xr:uid="{00000000-0005-0000-0000-000066990000}"/>
    <cellStyle name="Normal 6 2 11 2 2 2" xfId="41172" xr:uid="{00000000-0005-0000-0000-000067990000}"/>
    <cellStyle name="Normal 6 2 11 2 2 2 2" xfId="41173" xr:uid="{00000000-0005-0000-0000-000068990000}"/>
    <cellStyle name="Normal 6 2 11 2 2 2 3" xfId="41174" xr:uid="{00000000-0005-0000-0000-000069990000}"/>
    <cellStyle name="Normal 6 2 11 2 2 2 4" xfId="41175" xr:uid="{00000000-0005-0000-0000-00006A990000}"/>
    <cellStyle name="Normal 6 2 11 2 2 3" xfId="41176" xr:uid="{00000000-0005-0000-0000-00006B990000}"/>
    <cellStyle name="Normal 6 2 11 2 2 4" xfId="41177" xr:uid="{00000000-0005-0000-0000-00006C990000}"/>
    <cellStyle name="Normal 6 2 11 2 2 5" xfId="41178" xr:uid="{00000000-0005-0000-0000-00006D990000}"/>
    <cellStyle name="Normal 6 2 11 2 3" xfId="41179" xr:uid="{00000000-0005-0000-0000-00006E990000}"/>
    <cellStyle name="Normal 6 2 11 2 3 2" xfId="41180" xr:uid="{00000000-0005-0000-0000-00006F990000}"/>
    <cellStyle name="Normal 6 2 11 2 3 3" xfId="41181" xr:uid="{00000000-0005-0000-0000-000070990000}"/>
    <cellStyle name="Normal 6 2 11 3" xfId="41182" xr:uid="{00000000-0005-0000-0000-000071990000}"/>
    <cellStyle name="Normal 6 2 11 3 2" xfId="41183" xr:uid="{00000000-0005-0000-0000-000072990000}"/>
    <cellStyle name="Normal 6 2 11 4" xfId="41184" xr:uid="{00000000-0005-0000-0000-000073990000}"/>
    <cellStyle name="Normal 6 2 11_Journal 1" xfId="41185" xr:uid="{00000000-0005-0000-0000-000074990000}"/>
    <cellStyle name="Normal 6 2 12" xfId="5391" xr:uid="{00000000-0005-0000-0000-000075990000}"/>
    <cellStyle name="Normal 6 2 12 2" xfId="5392" xr:uid="{00000000-0005-0000-0000-000076990000}"/>
    <cellStyle name="Normal 6 2 12 2 2" xfId="5393" xr:uid="{00000000-0005-0000-0000-000077990000}"/>
    <cellStyle name="Normal 6 2 12 2 2 2" xfId="41186" xr:uid="{00000000-0005-0000-0000-000078990000}"/>
    <cellStyle name="Normal 6 2 12 2 2 2 2" xfId="41187" xr:uid="{00000000-0005-0000-0000-000079990000}"/>
    <cellStyle name="Normal 6 2 12 2 2 2 3" xfId="41188" xr:uid="{00000000-0005-0000-0000-00007A990000}"/>
    <cellStyle name="Normal 6 2 12 2 2 2 4" xfId="41189" xr:uid="{00000000-0005-0000-0000-00007B990000}"/>
    <cellStyle name="Normal 6 2 12 2 2 3" xfId="41190" xr:uid="{00000000-0005-0000-0000-00007C990000}"/>
    <cellStyle name="Normal 6 2 12 2 2 4" xfId="41191" xr:uid="{00000000-0005-0000-0000-00007D990000}"/>
    <cellStyle name="Normal 6 2 12 2 2 5" xfId="41192" xr:uid="{00000000-0005-0000-0000-00007E990000}"/>
    <cellStyle name="Normal 6 2 12 2 3" xfId="41193" xr:uid="{00000000-0005-0000-0000-00007F990000}"/>
    <cellStyle name="Normal 6 2 12 2 3 2" xfId="41194" xr:uid="{00000000-0005-0000-0000-000080990000}"/>
    <cellStyle name="Normal 6 2 12 2 3 3" xfId="41195" xr:uid="{00000000-0005-0000-0000-000081990000}"/>
    <cellStyle name="Normal 6 2 12 3" xfId="41196" xr:uid="{00000000-0005-0000-0000-000082990000}"/>
    <cellStyle name="Normal 6 2 12 3 2" xfId="41197" xr:uid="{00000000-0005-0000-0000-000083990000}"/>
    <cellStyle name="Normal 6 2 12 4" xfId="41198" xr:uid="{00000000-0005-0000-0000-000084990000}"/>
    <cellStyle name="Normal 6 2 12_Journal 1" xfId="41199" xr:uid="{00000000-0005-0000-0000-000085990000}"/>
    <cellStyle name="Normal 6 2 13" xfId="5394" xr:uid="{00000000-0005-0000-0000-000086990000}"/>
    <cellStyle name="Normal 6 2 13 2" xfId="5395" xr:uid="{00000000-0005-0000-0000-000087990000}"/>
    <cellStyle name="Normal 6 2 13 2 2" xfId="5396" xr:uid="{00000000-0005-0000-0000-000088990000}"/>
    <cellStyle name="Normal 6 2 13 2 2 2" xfId="41200" xr:uid="{00000000-0005-0000-0000-000089990000}"/>
    <cellStyle name="Normal 6 2 13 2 2 2 2" xfId="41201" xr:uid="{00000000-0005-0000-0000-00008A990000}"/>
    <cellStyle name="Normal 6 2 13 2 2 2 3" xfId="41202" xr:uid="{00000000-0005-0000-0000-00008B990000}"/>
    <cellStyle name="Normal 6 2 13 2 2 2 4" xfId="41203" xr:uid="{00000000-0005-0000-0000-00008C990000}"/>
    <cellStyle name="Normal 6 2 13 2 2 3" xfId="41204" xr:uid="{00000000-0005-0000-0000-00008D990000}"/>
    <cellStyle name="Normal 6 2 13 2 2 4" xfId="41205" xr:uid="{00000000-0005-0000-0000-00008E990000}"/>
    <cellStyle name="Normal 6 2 13 2 2 5" xfId="41206" xr:uid="{00000000-0005-0000-0000-00008F990000}"/>
    <cellStyle name="Normal 6 2 13 2 3" xfId="41207" xr:uid="{00000000-0005-0000-0000-000090990000}"/>
    <cellStyle name="Normal 6 2 13 2 3 2" xfId="41208" xr:uid="{00000000-0005-0000-0000-000091990000}"/>
    <cellStyle name="Normal 6 2 13 2 3 3" xfId="41209" xr:uid="{00000000-0005-0000-0000-000092990000}"/>
    <cellStyle name="Normal 6 2 13 3" xfId="41210" xr:uid="{00000000-0005-0000-0000-000093990000}"/>
    <cellStyle name="Normal 6 2 13 3 2" xfId="41211" xr:uid="{00000000-0005-0000-0000-000094990000}"/>
    <cellStyle name="Normal 6 2 13 4" xfId="41212" xr:uid="{00000000-0005-0000-0000-000095990000}"/>
    <cellStyle name="Normal 6 2 13_Journal 1" xfId="41213" xr:uid="{00000000-0005-0000-0000-000096990000}"/>
    <cellStyle name="Normal 6 2 14" xfId="5397" xr:uid="{00000000-0005-0000-0000-000097990000}"/>
    <cellStyle name="Normal 6 2 14 2" xfId="5398" xr:uid="{00000000-0005-0000-0000-000098990000}"/>
    <cellStyle name="Normal 6 2 14 2 2" xfId="5399" xr:uid="{00000000-0005-0000-0000-000099990000}"/>
    <cellStyle name="Normal 6 2 14 2 2 2" xfId="41214" xr:uid="{00000000-0005-0000-0000-00009A990000}"/>
    <cellStyle name="Normal 6 2 14 2 2 2 2" xfId="41215" xr:uid="{00000000-0005-0000-0000-00009B990000}"/>
    <cellStyle name="Normal 6 2 14 2 2 2 3" xfId="41216" xr:uid="{00000000-0005-0000-0000-00009C990000}"/>
    <cellStyle name="Normal 6 2 14 2 2 2 4" xfId="41217" xr:uid="{00000000-0005-0000-0000-00009D990000}"/>
    <cellStyle name="Normal 6 2 14 2 2 3" xfId="41218" xr:uid="{00000000-0005-0000-0000-00009E990000}"/>
    <cellStyle name="Normal 6 2 14 2 2 4" xfId="41219" xr:uid="{00000000-0005-0000-0000-00009F990000}"/>
    <cellStyle name="Normal 6 2 14 2 2 5" xfId="41220" xr:uid="{00000000-0005-0000-0000-0000A0990000}"/>
    <cellStyle name="Normal 6 2 14 2 3" xfId="41221" xr:uid="{00000000-0005-0000-0000-0000A1990000}"/>
    <cellStyle name="Normal 6 2 14 2 3 2" xfId="41222" xr:uid="{00000000-0005-0000-0000-0000A2990000}"/>
    <cellStyle name="Normal 6 2 14 2 3 3" xfId="41223" xr:uid="{00000000-0005-0000-0000-0000A3990000}"/>
    <cellStyle name="Normal 6 2 14 3" xfId="41224" xr:uid="{00000000-0005-0000-0000-0000A4990000}"/>
    <cellStyle name="Normal 6 2 14 3 2" xfId="41225" xr:uid="{00000000-0005-0000-0000-0000A5990000}"/>
    <cellStyle name="Normal 6 2 14 4" xfId="41226" xr:uid="{00000000-0005-0000-0000-0000A6990000}"/>
    <cellStyle name="Normal 6 2 14_Journal 1" xfId="41227" xr:uid="{00000000-0005-0000-0000-0000A7990000}"/>
    <cellStyle name="Normal 6 2 15" xfId="5400" xr:uid="{00000000-0005-0000-0000-0000A8990000}"/>
    <cellStyle name="Normal 6 2 15 2" xfId="5401" xr:uid="{00000000-0005-0000-0000-0000A9990000}"/>
    <cellStyle name="Normal 6 2 15 2 2" xfId="5402" xr:uid="{00000000-0005-0000-0000-0000AA990000}"/>
    <cellStyle name="Normal 6 2 15 2 2 2" xfId="41228" xr:uid="{00000000-0005-0000-0000-0000AB990000}"/>
    <cellStyle name="Normal 6 2 15 2 2 2 2" xfId="41229" xr:uid="{00000000-0005-0000-0000-0000AC990000}"/>
    <cellStyle name="Normal 6 2 15 2 2 2 3" xfId="41230" xr:uid="{00000000-0005-0000-0000-0000AD990000}"/>
    <cellStyle name="Normal 6 2 15 2 2 2 4" xfId="41231" xr:uid="{00000000-0005-0000-0000-0000AE990000}"/>
    <cellStyle name="Normal 6 2 15 2 2 3" xfId="41232" xr:uid="{00000000-0005-0000-0000-0000AF990000}"/>
    <cellStyle name="Normal 6 2 15 2 2 4" xfId="41233" xr:uid="{00000000-0005-0000-0000-0000B0990000}"/>
    <cellStyle name="Normal 6 2 15 2 2 5" xfId="41234" xr:uid="{00000000-0005-0000-0000-0000B1990000}"/>
    <cellStyle name="Normal 6 2 15 2 3" xfId="41235" xr:uid="{00000000-0005-0000-0000-0000B2990000}"/>
    <cellStyle name="Normal 6 2 15 2 3 2" xfId="41236" xr:uid="{00000000-0005-0000-0000-0000B3990000}"/>
    <cellStyle name="Normal 6 2 15 2 3 3" xfId="41237" xr:uid="{00000000-0005-0000-0000-0000B4990000}"/>
    <cellStyle name="Normal 6 2 15 3" xfId="41238" xr:uid="{00000000-0005-0000-0000-0000B5990000}"/>
    <cellStyle name="Normal 6 2 15 3 2" xfId="41239" xr:uid="{00000000-0005-0000-0000-0000B6990000}"/>
    <cellStyle name="Normal 6 2 15 4" xfId="41240" xr:uid="{00000000-0005-0000-0000-0000B7990000}"/>
    <cellStyle name="Normal 6 2 15_Journal 1" xfId="41241" xr:uid="{00000000-0005-0000-0000-0000B8990000}"/>
    <cellStyle name="Normal 6 2 16" xfId="5403" xr:uid="{00000000-0005-0000-0000-0000B9990000}"/>
    <cellStyle name="Normal 6 2 16 2" xfId="5404" xr:uid="{00000000-0005-0000-0000-0000BA990000}"/>
    <cellStyle name="Normal 6 2 16 2 2" xfId="5405" xr:uid="{00000000-0005-0000-0000-0000BB990000}"/>
    <cellStyle name="Normal 6 2 16 2 2 2" xfId="41242" xr:uid="{00000000-0005-0000-0000-0000BC990000}"/>
    <cellStyle name="Normal 6 2 16 2 2 2 2" xfId="41243" xr:uid="{00000000-0005-0000-0000-0000BD990000}"/>
    <cellStyle name="Normal 6 2 16 2 2 2 3" xfId="41244" xr:uid="{00000000-0005-0000-0000-0000BE990000}"/>
    <cellStyle name="Normal 6 2 16 2 2 2 4" xfId="41245" xr:uid="{00000000-0005-0000-0000-0000BF990000}"/>
    <cellStyle name="Normal 6 2 16 2 2 3" xfId="41246" xr:uid="{00000000-0005-0000-0000-0000C0990000}"/>
    <cellStyle name="Normal 6 2 16 2 2 4" xfId="41247" xr:uid="{00000000-0005-0000-0000-0000C1990000}"/>
    <cellStyle name="Normal 6 2 16 2 2 5" xfId="41248" xr:uid="{00000000-0005-0000-0000-0000C2990000}"/>
    <cellStyle name="Normal 6 2 16 2 3" xfId="41249" xr:uid="{00000000-0005-0000-0000-0000C3990000}"/>
    <cellStyle name="Normal 6 2 16 2 3 2" xfId="41250" xr:uid="{00000000-0005-0000-0000-0000C4990000}"/>
    <cellStyle name="Normal 6 2 16 2 3 3" xfId="41251" xr:uid="{00000000-0005-0000-0000-0000C5990000}"/>
    <cellStyle name="Normal 6 2 16 3" xfId="41252" xr:uid="{00000000-0005-0000-0000-0000C6990000}"/>
    <cellStyle name="Normal 6 2 16 3 2" xfId="41253" xr:uid="{00000000-0005-0000-0000-0000C7990000}"/>
    <cellStyle name="Normal 6 2 16 4" xfId="41254" xr:uid="{00000000-0005-0000-0000-0000C8990000}"/>
    <cellStyle name="Normal 6 2 16_Journal 1" xfId="41255" xr:uid="{00000000-0005-0000-0000-0000C9990000}"/>
    <cellStyle name="Normal 6 2 17" xfId="5406" xr:uid="{00000000-0005-0000-0000-0000CA990000}"/>
    <cellStyle name="Normal 6 2 17 2" xfId="5407" xr:uid="{00000000-0005-0000-0000-0000CB990000}"/>
    <cellStyle name="Normal 6 2 17 2 2" xfId="5408" xr:uid="{00000000-0005-0000-0000-0000CC990000}"/>
    <cellStyle name="Normal 6 2 17 2 2 2" xfId="41256" xr:uid="{00000000-0005-0000-0000-0000CD990000}"/>
    <cellStyle name="Normal 6 2 17 2 2 2 2" xfId="41257" xr:uid="{00000000-0005-0000-0000-0000CE990000}"/>
    <cellStyle name="Normal 6 2 17 2 2 2 3" xfId="41258" xr:uid="{00000000-0005-0000-0000-0000CF990000}"/>
    <cellStyle name="Normal 6 2 17 2 2 2 4" xfId="41259" xr:uid="{00000000-0005-0000-0000-0000D0990000}"/>
    <cellStyle name="Normal 6 2 17 2 2 3" xfId="41260" xr:uid="{00000000-0005-0000-0000-0000D1990000}"/>
    <cellStyle name="Normal 6 2 17 2 2 4" xfId="41261" xr:uid="{00000000-0005-0000-0000-0000D2990000}"/>
    <cellStyle name="Normal 6 2 17 2 2 5" xfId="41262" xr:uid="{00000000-0005-0000-0000-0000D3990000}"/>
    <cellStyle name="Normal 6 2 17 2 3" xfId="41263" xr:uid="{00000000-0005-0000-0000-0000D4990000}"/>
    <cellStyle name="Normal 6 2 17 2 3 2" xfId="41264" xr:uid="{00000000-0005-0000-0000-0000D5990000}"/>
    <cellStyle name="Normal 6 2 17 2 3 3" xfId="41265" xr:uid="{00000000-0005-0000-0000-0000D6990000}"/>
    <cellStyle name="Normal 6 2 17 3" xfId="41266" xr:uid="{00000000-0005-0000-0000-0000D7990000}"/>
    <cellStyle name="Normal 6 2 17 3 2" xfId="41267" xr:uid="{00000000-0005-0000-0000-0000D8990000}"/>
    <cellStyle name="Normal 6 2 17 4" xfId="41268" xr:uid="{00000000-0005-0000-0000-0000D9990000}"/>
    <cellStyle name="Normal 6 2 17_Journal 1" xfId="41269" xr:uid="{00000000-0005-0000-0000-0000DA990000}"/>
    <cellStyle name="Normal 6 2 18" xfId="5409" xr:uid="{00000000-0005-0000-0000-0000DB990000}"/>
    <cellStyle name="Normal 6 2 18 2" xfId="5410" xr:uid="{00000000-0005-0000-0000-0000DC990000}"/>
    <cellStyle name="Normal 6 2 18 2 2" xfId="5411" xr:uid="{00000000-0005-0000-0000-0000DD990000}"/>
    <cellStyle name="Normal 6 2 18 2 2 2" xfId="41270" xr:uid="{00000000-0005-0000-0000-0000DE990000}"/>
    <cellStyle name="Normal 6 2 18 2 2 2 2" xfId="41271" xr:uid="{00000000-0005-0000-0000-0000DF990000}"/>
    <cellStyle name="Normal 6 2 18 2 2 2 3" xfId="41272" xr:uid="{00000000-0005-0000-0000-0000E0990000}"/>
    <cellStyle name="Normal 6 2 18 2 2 2 4" xfId="41273" xr:uid="{00000000-0005-0000-0000-0000E1990000}"/>
    <cellStyle name="Normal 6 2 18 2 2 3" xfId="41274" xr:uid="{00000000-0005-0000-0000-0000E2990000}"/>
    <cellStyle name="Normal 6 2 18 2 2 4" xfId="41275" xr:uid="{00000000-0005-0000-0000-0000E3990000}"/>
    <cellStyle name="Normal 6 2 18 2 2 5" xfId="41276" xr:uid="{00000000-0005-0000-0000-0000E4990000}"/>
    <cellStyle name="Normal 6 2 18 2 3" xfId="41277" xr:uid="{00000000-0005-0000-0000-0000E5990000}"/>
    <cellStyle name="Normal 6 2 18 2 3 2" xfId="41278" xr:uid="{00000000-0005-0000-0000-0000E6990000}"/>
    <cellStyle name="Normal 6 2 18 2 3 3" xfId="41279" xr:uid="{00000000-0005-0000-0000-0000E7990000}"/>
    <cellStyle name="Normal 6 2 18 3" xfId="41280" xr:uid="{00000000-0005-0000-0000-0000E8990000}"/>
    <cellStyle name="Normal 6 2 18 3 2" xfId="41281" xr:uid="{00000000-0005-0000-0000-0000E9990000}"/>
    <cellStyle name="Normal 6 2 18 4" xfId="41282" xr:uid="{00000000-0005-0000-0000-0000EA990000}"/>
    <cellStyle name="Normal 6 2 18_Journal 1" xfId="41283" xr:uid="{00000000-0005-0000-0000-0000EB990000}"/>
    <cellStyle name="Normal 6 2 19" xfId="5412" xr:uid="{00000000-0005-0000-0000-0000EC990000}"/>
    <cellStyle name="Normal 6 2 19 2" xfId="5413" xr:uid="{00000000-0005-0000-0000-0000ED990000}"/>
    <cellStyle name="Normal 6 2 19 2 2" xfId="5414" xr:uid="{00000000-0005-0000-0000-0000EE990000}"/>
    <cellStyle name="Normal 6 2 19 2 2 2" xfId="41284" xr:uid="{00000000-0005-0000-0000-0000EF990000}"/>
    <cellStyle name="Normal 6 2 19 2 2 2 2" xfId="41285" xr:uid="{00000000-0005-0000-0000-0000F0990000}"/>
    <cellStyle name="Normal 6 2 19 2 2 2 3" xfId="41286" xr:uid="{00000000-0005-0000-0000-0000F1990000}"/>
    <cellStyle name="Normal 6 2 19 2 2 2 4" xfId="41287" xr:uid="{00000000-0005-0000-0000-0000F2990000}"/>
    <cellStyle name="Normal 6 2 19 2 2 3" xfId="41288" xr:uid="{00000000-0005-0000-0000-0000F3990000}"/>
    <cellStyle name="Normal 6 2 19 2 2 4" xfId="41289" xr:uid="{00000000-0005-0000-0000-0000F4990000}"/>
    <cellStyle name="Normal 6 2 19 2 2 5" xfId="41290" xr:uid="{00000000-0005-0000-0000-0000F5990000}"/>
    <cellStyle name="Normal 6 2 19 2 3" xfId="41291" xr:uid="{00000000-0005-0000-0000-0000F6990000}"/>
    <cellStyle name="Normal 6 2 19 2 3 2" xfId="41292" xr:uid="{00000000-0005-0000-0000-0000F7990000}"/>
    <cellStyle name="Normal 6 2 19 2 3 3" xfId="41293" xr:uid="{00000000-0005-0000-0000-0000F8990000}"/>
    <cellStyle name="Normal 6 2 19 3" xfId="41294" xr:uid="{00000000-0005-0000-0000-0000F9990000}"/>
    <cellStyle name="Normal 6 2 19 3 2" xfId="41295" xr:uid="{00000000-0005-0000-0000-0000FA990000}"/>
    <cellStyle name="Normal 6 2 19 4" xfId="41296" xr:uid="{00000000-0005-0000-0000-0000FB990000}"/>
    <cellStyle name="Normal 6 2 19_Journal 1" xfId="41297" xr:uid="{00000000-0005-0000-0000-0000FC990000}"/>
    <cellStyle name="Normal 6 2 2" xfId="5415" xr:uid="{00000000-0005-0000-0000-0000FD990000}"/>
    <cellStyle name="Normal 6 2 2 2" xfId="5416" xr:uid="{00000000-0005-0000-0000-0000FE990000}"/>
    <cellStyle name="Normal 6 2 2 2 2" xfId="5417" xr:uid="{00000000-0005-0000-0000-0000FF990000}"/>
    <cellStyle name="Normal 6 2 2 2 2 2" xfId="41298" xr:uid="{00000000-0005-0000-0000-0000009A0000}"/>
    <cellStyle name="Normal 6 2 2 2 2 2 2" xfId="41299" xr:uid="{00000000-0005-0000-0000-0000019A0000}"/>
    <cellStyle name="Normal 6 2 2 2 2 2 3" xfId="41300" xr:uid="{00000000-0005-0000-0000-0000029A0000}"/>
    <cellStyle name="Normal 6 2 2 2 2 2 4" xfId="41301" xr:uid="{00000000-0005-0000-0000-0000039A0000}"/>
    <cellStyle name="Normal 6 2 2 2 2 3" xfId="41302" xr:uid="{00000000-0005-0000-0000-0000049A0000}"/>
    <cellStyle name="Normal 6 2 2 2 2 4" xfId="41303" xr:uid="{00000000-0005-0000-0000-0000059A0000}"/>
    <cellStyle name="Normal 6 2 2 2 2 5" xfId="41304" xr:uid="{00000000-0005-0000-0000-0000069A0000}"/>
    <cellStyle name="Normal 6 2 2 2 3" xfId="41305" xr:uid="{00000000-0005-0000-0000-0000079A0000}"/>
    <cellStyle name="Normal 6 2 2 2 3 2" xfId="41306" xr:uid="{00000000-0005-0000-0000-0000089A0000}"/>
    <cellStyle name="Normal 6 2 2 2 3 3" xfId="41307" xr:uid="{00000000-0005-0000-0000-0000099A0000}"/>
    <cellStyle name="Normal 6 2 2 3" xfId="41308" xr:uid="{00000000-0005-0000-0000-00000A9A0000}"/>
    <cellStyle name="Normal 6 2 2 3 2" xfId="41309" xr:uid="{00000000-0005-0000-0000-00000B9A0000}"/>
    <cellStyle name="Normal 6 2 2 4" xfId="41310" xr:uid="{00000000-0005-0000-0000-00000C9A0000}"/>
    <cellStyle name="Normal 6 2 2_Journal 1" xfId="41311" xr:uid="{00000000-0005-0000-0000-00000D9A0000}"/>
    <cellStyle name="Normal 6 2 20" xfId="5418" xr:uid="{00000000-0005-0000-0000-00000E9A0000}"/>
    <cellStyle name="Normal 6 2 20 2" xfId="41312" xr:uid="{00000000-0005-0000-0000-00000F9A0000}"/>
    <cellStyle name="Normal 6 2 20 3" xfId="41313" xr:uid="{00000000-0005-0000-0000-0000109A0000}"/>
    <cellStyle name="Normal 6 2 21" xfId="5419" xr:uid="{00000000-0005-0000-0000-0000119A0000}"/>
    <cellStyle name="Normal 6 2 21 2" xfId="41314" xr:uid="{00000000-0005-0000-0000-0000129A0000}"/>
    <cellStyle name="Normal 6 2 22" xfId="41315" xr:uid="{00000000-0005-0000-0000-0000139A0000}"/>
    <cellStyle name="Normal 6 2 22 2" xfId="41316" xr:uid="{00000000-0005-0000-0000-0000149A0000}"/>
    <cellStyle name="Normal 6 2 22 3" xfId="41317" xr:uid="{00000000-0005-0000-0000-0000159A0000}"/>
    <cellStyle name="Normal 6 2 23" xfId="41318" xr:uid="{00000000-0005-0000-0000-0000169A0000}"/>
    <cellStyle name="Normal 6 2 24" xfId="41319" xr:uid="{00000000-0005-0000-0000-0000179A0000}"/>
    <cellStyle name="Normal 6 2 25" xfId="41320" xr:uid="{00000000-0005-0000-0000-0000189A0000}"/>
    <cellStyle name="Normal 6 2 26" xfId="41321" xr:uid="{00000000-0005-0000-0000-0000199A0000}"/>
    <cellStyle name="Normal 6 2 27" xfId="41322" xr:uid="{00000000-0005-0000-0000-00001A9A0000}"/>
    <cellStyle name="Normal 6 2 3" xfId="5420" xr:uid="{00000000-0005-0000-0000-00001B9A0000}"/>
    <cellStyle name="Normal 6 2 3 2" xfId="5421" xr:uid="{00000000-0005-0000-0000-00001C9A0000}"/>
    <cellStyle name="Normal 6 2 3 2 2" xfId="5422" xr:uid="{00000000-0005-0000-0000-00001D9A0000}"/>
    <cellStyle name="Normal 6 2 3 2 2 2" xfId="41323" xr:uid="{00000000-0005-0000-0000-00001E9A0000}"/>
    <cellStyle name="Normal 6 2 3 2 2 2 2" xfId="41324" xr:uid="{00000000-0005-0000-0000-00001F9A0000}"/>
    <cellStyle name="Normal 6 2 3 2 2 2 3" xfId="41325" xr:uid="{00000000-0005-0000-0000-0000209A0000}"/>
    <cellStyle name="Normal 6 2 3 2 2 2 4" xfId="41326" xr:uid="{00000000-0005-0000-0000-0000219A0000}"/>
    <cellStyle name="Normal 6 2 3 2 2 3" xfId="41327" xr:uid="{00000000-0005-0000-0000-0000229A0000}"/>
    <cellStyle name="Normal 6 2 3 2 2 4" xfId="41328" xr:uid="{00000000-0005-0000-0000-0000239A0000}"/>
    <cellStyle name="Normal 6 2 3 2 2 5" xfId="41329" xr:uid="{00000000-0005-0000-0000-0000249A0000}"/>
    <cellStyle name="Normal 6 2 3 2 3" xfId="41330" xr:uid="{00000000-0005-0000-0000-0000259A0000}"/>
    <cellStyle name="Normal 6 2 3 2 3 2" xfId="41331" xr:uid="{00000000-0005-0000-0000-0000269A0000}"/>
    <cellStyle name="Normal 6 2 3 2 3 3" xfId="41332" xr:uid="{00000000-0005-0000-0000-0000279A0000}"/>
    <cellStyle name="Normal 6 2 3 3" xfId="41333" xr:uid="{00000000-0005-0000-0000-0000289A0000}"/>
    <cellStyle name="Normal 6 2 3 3 2" xfId="41334" xr:uid="{00000000-0005-0000-0000-0000299A0000}"/>
    <cellStyle name="Normal 6 2 3 4" xfId="41335" xr:uid="{00000000-0005-0000-0000-00002A9A0000}"/>
    <cellStyle name="Normal 6 2 3_Journal 1" xfId="41336" xr:uid="{00000000-0005-0000-0000-00002B9A0000}"/>
    <cellStyle name="Normal 6 2 4" xfId="5423" xr:uid="{00000000-0005-0000-0000-00002C9A0000}"/>
    <cellStyle name="Normal 6 2 4 2" xfId="5424" xr:uid="{00000000-0005-0000-0000-00002D9A0000}"/>
    <cellStyle name="Normal 6 2 4 2 2" xfId="5425" xr:uid="{00000000-0005-0000-0000-00002E9A0000}"/>
    <cellStyle name="Normal 6 2 4 2 2 2" xfId="41337" xr:uid="{00000000-0005-0000-0000-00002F9A0000}"/>
    <cellStyle name="Normal 6 2 4 2 2 2 2" xfId="41338" xr:uid="{00000000-0005-0000-0000-0000309A0000}"/>
    <cellStyle name="Normal 6 2 4 2 2 2 3" xfId="41339" xr:uid="{00000000-0005-0000-0000-0000319A0000}"/>
    <cellStyle name="Normal 6 2 4 2 2 2 4" xfId="41340" xr:uid="{00000000-0005-0000-0000-0000329A0000}"/>
    <cellStyle name="Normal 6 2 4 2 2 3" xfId="41341" xr:uid="{00000000-0005-0000-0000-0000339A0000}"/>
    <cellStyle name="Normal 6 2 4 2 2 4" xfId="41342" xr:uid="{00000000-0005-0000-0000-0000349A0000}"/>
    <cellStyle name="Normal 6 2 4 2 2 5" xfId="41343" xr:uid="{00000000-0005-0000-0000-0000359A0000}"/>
    <cellStyle name="Normal 6 2 4 2 3" xfId="41344" xr:uid="{00000000-0005-0000-0000-0000369A0000}"/>
    <cellStyle name="Normal 6 2 4 2 3 2" xfId="41345" xr:uid="{00000000-0005-0000-0000-0000379A0000}"/>
    <cellStyle name="Normal 6 2 4 2 3 3" xfId="41346" xr:uid="{00000000-0005-0000-0000-0000389A0000}"/>
    <cellStyle name="Normal 6 2 4 3" xfId="41347" xr:uid="{00000000-0005-0000-0000-0000399A0000}"/>
    <cellStyle name="Normal 6 2 4 3 2" xfId="41348" xr:uid="{00000000-0005-0000-0000-00003A9A0000}"/>
    <cellStyle name="Normal 6 2 4 4" xfId="41349" xr:uid="{00000000-0005-0000-0000-00003B9A0000}"/>
    <cellStyle name="Normal 6 2 4_Journal 1" xfId="41350" xr:uid="{00000000-0005-0000-0000-00003C9A0000}"/>
    <cellStyle name="Normal 6 2 5" xfId="5426" xr:uid="{00000000-0005-0000-0000-00003D9A0000}"/>
    <cellStyle name="Normal 6 2 5 2" xfId="5427" xr:uid="{00000000-0005-0000-0000-00003E9A0000}"/>
    <cellStyle name="Normal 6 2 5 2 2" xfId="5428" xr:uid="{00000000-0005-0000-0000-00003F9A0000}"/>
    <cellStyle name="Normal 6 2 5 2 2 2" xfId="41351" xr:uid="{00000000-0005-0000-0000-0000409A0000}"/>
    <cellStyle name="Normal 6 2 5 2 2 2 2" xfId="41352" xr:uid="{00000000-0005-0000-0000-0000419A0000}"/>
    <cellStyle name="Normal 6 2 5 2 2 2 3" xfId="41353" xr:uid="{00000000-0005-0000-0000-0000429A0000}"/>
    <cellStyle name="Normal 6 2 5 2 2 2 4" xfId="41354" xr:uid="{00000000-0005-0000-0000-0000439A0000}"/>
    <cellStyle name="Normal 6 2 5 2 2 3" xfId="41355" xr:uid="{00000000-0005-0000-0000-0000449A0000}"/>
    <cellStyle name="Normal 6 2 5 2 2 4" xfId="41356" xr:uid="{00000000-0005-0000-0000-0000459A0000}"/>
    <cellStyle name="Normal 6 2 5 2 2 5" xfId="41357" xr:uid="{00000000-0005-0000-0000-0000469A0000}"/>
    <cellStyle name="Normal 6 2 5 2 3" xfId="41358" xr:uid="{00000000-0005-0000-0000-0000479A0000}"/>
    <cellStyle name="Normal 6 2 5 2 3 2" xfId="41359" xr:uid="{00000000-0005-0000-0000-0000489A0000}"/>
    <cellStyle name="Normal 6 2 5 2 3 3" xfId="41360" xr:uid="{00000000-0005-0000-0000-0000499A0000}"/>
    <cellStyle name="Normal 6 2 5 3" xfId="41361" xr:uid="{00000000-0005-0000-0000-00004A9A0000}"/>
    <cellStyle name="Normal 6 2 5 3 2" xfId="41362" xr:uid="{00000000-0005-0000-0000-00004B9A0000}"/>
    <cellStyle name="Normal 6 2 5 4" xfId="41363" xr:uid="{00000000-0005-0000-0000-00004C9A0000}"/>
    <cellStyle name="Normal 6 2 5_Journal 1" xfId="41364" xr:uid="{00000000-0005-0000-0000-00004D9A0000}"/>
    <cellStyle name="Normal 6 2 6" xfId="5429" xr:uid="{00000000-0005-0000-0000-00004E9A0000}"/>
    <cellStyle name="Normal 6 2 6 2" xfId="5430" xr:uid="{00000000-0005-0000-0000-00004F9A0000}"/>
    <cellStyle name="Normal 6 2 6 2 2" xfId="5431" xr:uid="{00000000-0005-0000-0000-0000509A0000}"/>
    <cellStyle name="Normal 6 2 6 2 2 2" xfId="41365" xr:uid="{00000000-0005-0000-0000-0000519A0000}"/>
    <cellStyle name="Normal 6 2 6 2 2 2 2" xfId="41366" xr:uid="{00000000-0005-0000-0000-0000529A0000}"/>
    <cellStyle name="Normal 6 2 6 2 2 2 3" xfId="41367" xr:uid="{00000000-0005-0000-0000-0000539A0000}"/>
    <cellStyle name="Normal 6 2 6 2 2 2 4" xfId="41368" xr:uid="{00000000-0005-0000-0000-0000549A0000}"/>
    <cellStyle name="Normal 6 2 6 2 2 3" xfId="41369" xr:uid="{00000000-0005-0000-0000-0000559A0000}"/>
    <cellStyle name="Normal 6 2 6 2 2 4" xfId="41370" xr:uid="{00000000-0005-0000-0000-0000569A0000}"/>
    <cellStyle name="Normal 6 2 6 2 2 5" xfId="41371" xr:uid="{00000000-0005-0000-0000-0000579A0000}"/>
    <cellStyle name="Normal 6 2 6 2 3" xfId="41372" xr:uid="{00000000-0005-0000-0000-0000589A0000}"/>
    <cellStyle name="Normal 6 2 6 2 3 2" xfId="41373" xr:uid="{00000000-0005-0000-0000-0000599A0000}"/>
    <cellStyle name="Normal 6 2 6 2 3 3" xfId="41374" xr:uid="{00000000-0005-0000-0000-00005A9A0000}"/>
    <cellStyle name="Normal 6 2 6 3" xfId="41375" xr:uid="{00000000-0005-0000-0000-00005B9A0000}"/>
    <cellStyle name="Normal 6 2 6 3 2" xfId="41376" xr:uid="{00000000-0005-0000-0000-00005C9A0000}"/>
    <cellStyle name="Normal 6 2 6 4" xfId="41377" xr:uid="{00000000-0005-0000-0000-00005D9A0000}"/>
    <cellStyle name="Normal 6 2 6_Journal 1" xfId="41378" xr:uid="{00000000-0005-0000-0000-00005E9A0000}"/>
    <cellStyle name="Normal 6 2 7" xfId="5432" xr:uid="{00000000-0005-0000-0000-00005F9A0000}"/>
    <cellStyle name="Normal 6 2 7 2" xfId="5433" xr:uid="{00000000-0005-0000-0000-0000609A0000}"/>
    <cellStyle name="Normal 6 2 7 2 2" xfId="5434" xr:uid="{00000000-0005-0000-0000-0000619A0000}"/>
    <cellStyle name="Normal 6 2 7 2 2 2" xfId="41379" xr:uid="{00000000-0005-0000-0000-0000629A0000}"/>
    <cellStyle name="Normal 6 2 7 2 2 2 2" xfId="41380" xr:uid="{00000000-0005-0000-0000-0000639A0000}"/>
    <cellStyle name="Normal 6 2 7 2 2 2 3" xfId="41381" xr:uid="{00000000-0005-0000-0000-0000649A0000}"/>
    <cellStyle name="Normal 6 2 7 2 2 2 4" xfId="41382" xr:uid="{00000000-0005-0000-0000-0000659A0000}"/>
    <cellStyle name="Normal 6 2 7 2 2 3" xfId="41383" xr:uid="{00000000-0005-0000-0000-0000669A0000}"/>
    <cellStyle name="Normal 6 2 7 2 2 4" xfId="41384" xr:uid="{00000000-0005-0000-0000-0000679A0000}"/>
    <cellStyle name="Normal 6 2 7 2 2 5" xfId="41385" xr:uid="{00000000-0005-0000-0000-0000689A0000}"/>
    <cellStyle name="Normal 6 2 7 2 3" xfId="41386" xr:uid="{00000000-0005-0000-0000-0000699A0000}"/>
    <cellStyle name="Normal 6 2 7 2 3 2" xfId="41387" xr:uid="{00000000-0005-0000-0000-00006A9A0000}"/>
    <cellStyle name="Normal 6 2 7 2 3 3" xfId="41388" xr:uid="{00000000-0005-0000-0000-00006B9A0000}"/>
    <cellStyle name="Normal 6 2 7 3" xfId="41389" xr:uid="{00000000-0005-0000-0000-00006C9A0000}"/>
    <cellStyle name="Normal 6 2 7 3 2" xfId="41390" xr:uid="{00000000-0005-0000-0000-00006D9A0000}"/>
    <cellStyle name="Normal 6 2 7 4" xfId="41391" xr:uid="{00000000-0005-0000-0000-00006E9A0000}"/>
    <cellStyle name="Normal 6 2 7_Journal 1" xfId="41392" xr:uid="{00000000-0005-0000-0000-00006F9A0000}"/>
    <cellStyle name="Normal 6 2 8" xfId="5435" xr:uid="{00000000-0005-0000-0000-0000709A0000}"/>
    <cellStyle name="Normal 6 2 8 2" xfId="5436" xr:uid="{00000000-0005-0000-0000-0000719A0000}"/>
    <cellStyle name="Normal 6 2 8 2 2" xfId="5437" xr:uid="{00000000-0005-0000-0000-0000729A0000}"/>
    <cellStyle name="Normal 6 2 8 2 2 2" xfId="41393" xr:uid="{00000000-0005-0000-0000-0000739A0000}"/>
    <cellStyle name="Normal 6 2 8 2 2 2 2" xfId="41394" xr:uid="{00000000-0005-0000-0000-0000749A0000}"/>
    <cellStyle name="Normal 6 2 8 2 2 2 3" xfId="41395" xr:uid="{00000000-0005-0000-0000-0000759A0000}"/>
    <cellStyle name="Normal 6 2 8 2 2 2 4" xfId="41396" xr:uid="{00000000-0005-0000-0000-0000769A0000}"/>
    <cellStyle name="Normal 6 2 8 2 2 3" xfId="41397" xr:uid="{00000000-0005-0000-0000-0000779A0000}"/>
    <cellStyle name="Normal 6 2 8 2 2 4" xfId="41398" xr:uid="{00000000-0005-0000-0000-0000789A0000}"/>
    <cellStyle name="Normal 6 2 8 2 2 5" xfId="41399" xr:uid="{00000000-0005-0000-0000-0000799A0000}"/>
    <cellStyle name="Normal 6 2 8 2 3" xfId="41400" xr:uid="{00000000-0005-0000-0000-00007A9A0000}"/>
    <cellStyle name="Normal 6 2 8 2 3 2" xfId="41401" xr:uid="{00000000-0005-0000-0000-00007B9A0000}"/>
    <cellStyle name="Normal 6 2 8 2 3 3" xfId="41402" xr:uid="{00000000-0005-0000-0000-00007C9A0000}"/>
    <cellStyle name="Normal 6 2 8 3" xfId="41403" xr:uid="{00000000-0005-0000-0000-00007D9A0000}"/>
    <cellStyle name="Normal 6 2 8 3 2" xfId="41404" xr:uid="{00000000-0005-0000-0000-00007E9A0000}"/>
    <cellStyle name="Normal 6 2 8 4" xfId="41405" xr:uid="{00000000-0005-0000-0000-00007F9A0000}"/>
    <cellStyle name="Normal 6 2 8_Journal 1" xfId="41406" xr:uid="{00000000-0005-0000-0000-0000809A0000}"/>
    <cellStyle name="Normal 6 2 9" xfId="5438" xr:uid="{00000000-0005-0000-0000-0000819A0000}"/>
    <cellStyle name="Normal 6 2 9 2" xfId="5439" xr:uid="{00000000-0005-0000-0000-0000829A0000}"/>
    <cellStyle name="Normal 6 2 9 2 2" xfId="5440" xr:uid="{00000000-0005-0000-0000-0000839A0000}"/>
    <cellStyle name="Normal 6 2 9 2 2 2" xfId="41407" xr:uid="{00000000-0005-0000-0000-0000849A0000}"/>
    <cellStyle name="Normal 6 2 9 2 2 2 2" xfId="41408" xr:uid="{00000000-0005-0000-0000-0000859A0000}"/>
    <cellStyle name="Normal 6 2 9 2 2 2 3" xfId="41409" xr:uid="{00000000-0005-0000-0000-0000869A0000}"/>
    <cellStyle name="Normal 6 2 9 2 2 2 4" xfId="41410" xr:uid="{00000000-0005-0000-0000-0000879A0000}"/>
    <cellStyle name="Normal 6 2 9 2 2 3" xfId="41411" xr:uid="{00000000-0005-0000-0000-0000889A0000}"/>
    <cellStyle name="Normal 6 2 9 2 2 4" xfId="41412" xr:uid="{00000000-0005-0000-0000-0000899A0000}"/>
    <cellStyle name="Normal 6 2 9 2 2 5" xfId="41413" xr:uid="{00000000-0005-0000-0000-00008A9A0000}"/>
    <cellStyle name="Normal 6 2 9 2 3" xfId="41414" xr:uid="{00000000-0005-0000-0000-00008B9A0000}"/>
    <cellStyle name="Normal 6 2 9 2 3 2" xfId="41415" xr:uid="{00000000-0005-0000-0000-00008C9A0000}"/>
    <cellStyle name="Normal 6 2 9 2 3 3" xfId="41416" xr:uid="{00000000-0005-0000-0000-00008D9A0000}"/>
    <cellStyle name="Normal 6 2 9 3" xfId="41417" xr:uid="{00000000-0005-0000-0000-00008E9A0000}"/>
    <cellStyle name="Normal 6 2 9 3 2" xfId="41418" xr:uid="{00000000-0005-0000-0000-00008F9A0000}"/>
    <cellStyle name="Normal 6 2 9 4" xfId="41419" xr:uid="{00000000-0005-0000-0000-0000909A0000}"/>
    <cellStyle name="Normal 6 2 9_Journal 1" xfId="41420" xr:uid="{00000000-0005-0000-0000-0000919A0000}"/>
    <cellStyle name="Normal 6 2_CLS-TES-KS_12-28-10" xfId="5441" xr:uid="{00000000-0005-0000-0000-0000929A0000}"/>
    <cellStyle name="Normal 6 20" xfId="5442" xr:uid="{00000000-0005-0000-0000-0000939A0000}"/>
    <cellStyle name="Normal 6 20 2" xfId="5443" xr:uid="{00000000-0005-0000-0000-0000949A0000}"/>
    <cellStyle name="Normal 6 20 2 2" xfId="41421" xr:uid="{00000000-0005-0000-0000-0000959A0000}"/>
    <cellStyle name="Normal 6 20 2 2 2" xfId="41422" xr:uid="{00000000-0005-0000-0000-0000969A0000}"/>
    <cellStyle name="Normal 6 20 2 2 3" xfId="41423" xr:uid="{00000000-0005-0000-0000-0000979A0000}"/>
    <cellStyle name="Normal 6 20 2 2 4" xfId="41424" xr:uid="{00000000-0005-0000-0000-0000989A0000}"/>
    <cellStyle name="Normal 6 20 2 3" xfId="41425" xr:uid="{00000000-0005-0000-0000-0000999A0000}"/>
    <cellStyle name="Normal 6 20 2 3 2" xfId="41426" xr:uid="{00000000-0005-0000-0000-00009A9A0000}"/>
    <cellStyle name="Normal 6 20 2 4" xfId="41427" xr:uid="{00000000-0005-0000-0000-00009B9A0000}"/>
    <cellStyle name="Normal 6 20 2 5" xfId="41428" xr:uid="{00000000-0005-0000-0000-00009C9A0000}"/>
    <cellStyle name="Normal 6 20 2 6" xfId="41429" xr:uid="{00000000-0005-0000-0000-00009D9A0000}"/>
    <cellStyle name="Normal 6 21" xfId="5444" xr:uid="{00000000-0005-0000-0000-00009E9A0000}"/>
    <cellStyle name="Normal 6 21 2" xfId="5445" xr:uid="{00000000-0005-0000-0000-00009F9A0000}"/>
    <cellStyle name="Normal 6 21 2 2" xfId="41430" xr:uid="{00000000-0005-0000-0000-0000A09A0000}"/>
    <cellStyle name="Normal 6 21 2 2 2" xfId="41431" xr:uid="{00000000-0005-0000-0000-0000A19A0000}"/>
    <cellStyle name="Normal 6 21 2 2 3" xfId="41432" xr:uid="{00000000-0005-0000-0000-0000A29A0000}"/>
    <cellStyle name="Normal 6 21 2 2 4" xfId="41433" xr:uid="{00000000-0005-0000-0000-0000A39A0000}"/>
    <cellStyle name="Normal 6 21 2 3" xfId="41434" xr:uid="{00000000-0005-0000-0000-0000A49A0000}"/>
    <cellStyle name="Normal 6 21 2 3 2" xfId="41435" xr:uid="{00000000-0005-0000-0000-0000A59A0000}"/>
    <cellStyle name="Normal 6 21 2 4" xfId="41436" xr:uid="{00000000-0005-0000-0000-0000A69A0000}"/>
    <cellStyle name="Normal 6 21 2 5" xfId="41437" xr:uid="{00000000-0005-0000-0000-0000A79A0000}"/>
    <cellStyle name="Normal 6 21 2 6" xfId="41438" xr:uid="{00000000-0005-0000-0000-0000A89A0000}"/>
    <cellStyle name="Normal 6 22" xfId="5446" xr:uid="{00000000-0005-0000-0000-0000A99A0000}"/>
    <cellStyle name="Normal 6 22 2" xfId="5447" xr:uid="{00000000-0005-0000-0000-0000AA9A0000}"/>
    <cellStyle name="Normal 6 22 2 2" xfId="41439" xr:uid="{00000000-0005-0000-0000-0000AB9A0000}"/>
    <cellStyle name="Normal 6 22 2 2 2" xfId="41440" xr:uid="{00000000-0005-0000-0000-0000AC9A0000}"/>
    <cellStyle name="Normal 6 22 2 2 3" xfId="41441" xr:uid="{00000000-0005-0000-0000-0000AD9A0000}"/>
    <cellStyle name="Normal 6 22 2 2 4" xfId="41442" xr:uid="{00000000-0005-0000-0000-0000AE9A0000}"/>
    <cellStyle name="Normal 6 22 2 3" xfId="41443" xr:uid="{00000000-0005-0000-0000-0000AF9A0000}"/>
    <cellStyle name="Normal 6 22 2 3 2" xfId="41444" xr:uid="{00000000-0005-0000-0000-0000B09A0000}"/>
    <cellStyle name="Normal 6 22 2 4" xfId="41445" xr:uid="{00000000-0005-0000-0000-0000B19A0000}"/>
    <cellStyle name="Normal 6 22 2 5" xfId="41446" xr:uid="{00000000-0005-0000-0000-0000B29A0000}"/>
    <cellStyle name="Normal 6 22 2 6" xfId="41447" xr:uid="{00000000-0005-0000-0000-0000B39A0000}"/>
    <cellStyle name="Normal 6 23" xfId="5448" xr:uid="{00000000-0005-0000-0000-0000B49A0000}"/>
    <cellStyle name="Normal 6 23 2" xfId="5449" xr:uid="{00000000-0005-0000-0000-0000B59A0000}"/>
    <cellStyle name="Normal 6 23 2 2" xfId="41448" xr:uid="{00000000-0005-0000-0000-0000B69A0000}"/>
    <cellStyle name="Normal 6 23 2 2 2" xfId="41449" xr:uid="{00000000-0005-0000-0000-0000B79A0000}"/>
    <cellStyle name="Normal 6 23 2 2 3" xfId="41450" xr:uid="{00000000-0005-0000-0000-0000B89A0000}"/>
    <cellStyle name="Normal 6 23 2 2 4" xfId="41451" xr:uid="{00000000-0005-0000-0000-0000B99A0000}"/>
    <cellStyle name="Normal 6 23 2 3" xfId="41452" xr:uid="{00000000-0005-0000-0000-0000BA9A0000}"/>
    <cellStyle name="Normal 6 23 2 3 2" xfId="41453" xr:uid="{00000000-0005-0000-0000-0000BB9A0000}"/>
    <cellStyle name="Normal 6 23 2 4" xfId="41454" xr:uid="{00000000-0005-0000-0000-0000BC9A0000}"/>
    <cellStyle name="Normal 6 23 2 5" xfId="41455" xr:uid="{00000000-0005-0000-0000-0000BD9A0000}"/>
    <cellStyle name="Normal 6 23 2 6" xfId="41456" xr:uid="{00000000-0005-0000-0000-0000BE9A0000}"/>
    <cellStyle name="Normal 6 24" xfId="5450" xr:uid="{00000000-0005-0000-0000-0000BF9A0000}"/>
    <cellStyle name="Normal 6 24 2" xfId="5451" xr:uid="{00000000-0005-0000-0000-0000C09A0000}"/>
    <cellStyle name="Normal 6 24 2 2" xfId="41457" xr:uid="{00000000-0005-0000-0000-0000C19A0000}"/>
    <cellStyle name="Normal 6 24 2 2 2" xfId="41458" xr:uid="{00000000-0005-0000-0000-0000C29A0000}"/>
    <cellStyle name="Normal 6 24 2 2 3" xfId="41459" xr:uid="{00000000-0005-0000-0000-0000C39A0000}"/>
    <cellStyle name="Normal 6 24 2 2 4" xfId="41460" xr:uid="{00000000-0005-0000-0000-0000C49A0000}"/>
    <cellStyle name="Normal 6 24 2 3" xfId="41461" xr:uid="{00000000-0005-0000-0000-0000C59A0000}"/>
    <cellStyle name="Normal 6 24 2 3 2" xfId="41462" xr:uid="{00000000-0005-0000-0000-0000C69A0000}"/>
    <cellStyle name="Normal 6 24 2 4" xfId="41463" xr:uid="{00000000-0005-0000-0000-0000C79A0000}"/>
    <cellStyle name="Normal 6 24 2 5" xfId="41464" xr:uid="{00000000-0005-0000-0000-0000C89A0000}"/>
    <cellStyle name="Normal 6 24 2 6" xfId="41465" xr:uid="{00000000-0005-0000-0000-0000C99A0000}"/>
    <cellStyle name="Normal 6 25" xfId="5452" xr:uid="{00000000-0005-0000-0000-0000CA9A0000}"/>
    <cellStyle name="Normal 6 25 2" xfId="5453" xr:uid="{00000000-0005-0000-0000-0000CB9A0000}"/>
    <cellStyle name="Normal 6 25 2 2" xfId="41466" xr:uid="{00000000-0005-0000-0000-0000CC9A0000}"/>
    <cellStyle name="Normal 6 25 2 2 2" xfId="41467" xr:uid="{00000000-0005-0000-0000-0000CD9A0000}"/>
    <cellStyle name="Normal 6 25 2 2 3" xfId="41468" xr:uid="{00000000-0005-0000-0000-0000CE9A0000}"/>
    <cellStyle name="Normal 6 25 2 2 4" xfId="41469" xr:uid="{00000000-0005-0000-0000-0000CF9A0000}"/>
    <cellStyle name="Normal 6 25 2 3" xfId="41470" xr:uid="{00000000-0005-0000-0000-0000D09A0000}"/>
    <cellStyle name="Normal 6 25 2 3 2" xfId="41471" xr:uid="{00000000-0005-0000-0000-0000D19A0000}"/>
    <cellStyle name="Normal 6 25 2 4" xfId="41472" xr:uid="{00000000-0005-0000-0000-0000D29A0000}"/>
    <cellStyle name="Normal 6 25 2 5" xfId="41473" xr:uid="{00000000-0005-0000-0000-0000D39A0000}"/>
    <cellStyle name="Normal 6 25 2 6" xfId="41474" xr:uid="{00000000-0005-0000-0000-0000D49A0000}"/>
    <cellStyle name="Normal 6 26" xfId="5454" xr:uid="{00000000-0005-0000-0000-0000D59A0000}"/>
    <cellStyle name="Normal 6 26 2" xfId="5455" xr:uid="{00000000-0005-0000-0000-0000D69A0000}"/>
    <cellStyle name="Normal 6 26 2 2" xfId="41475" xr:uid="{00000000-0005-0000-0000-0000D79A0000}"/>
    <cellStyle name="Normal 6 26 2 2 2" xfId="41476" xr:uid="{00000000-0005-0000-0000-0000D89A0000}"/>
    <cellStyle name="Normal 6 26 2 2 3" xfId="41477" xr:uid="{00000000-0005-0000-0000-0000D99A0000}"/>
    <cellStyle name="Normal 6 26 2 2 4" xfId="41478" xr:uid="{00000000-0005-0000-0000-0000DA9A0000}"/>
    <cellStyle name="Normal 6 26 2 3" xfId="41479" xr:uid="{00000000-0005-0000-0000-0000DB9A0000}"/>
    <cellStyle name="Normal 6 26 2 3 2" xfId="41480" xr:uid="{00000000-0005-0000-0000-0000DC9A0000}"/>
    <cellStyle name="Normal 6 26 2 4" xfId="41481" xr:uid="{00000000-0005-0000-0000-0000DD9A0000}"/>
    <cellStyle name="Normal 6 26 2 5" xfId="41482" xr:uid="{00000000-0005-0000-0000-0000DE9A0000}"/>
    <cellStyle name="Normal 6 26 2 6" xfId="41483" xr:uid="{00000000-0005-0000-0000-0000DF9A0000}"/>
    <cellStyle name="Normal 6 27" xfId="5456" xr:uid="{00000000-0005-0000-0000-0000E09A0000}"/>
    <cellStyle name="Normal 6 27 2" xfId="5457" xr:uid="{00000000-0005-0000-0000-0000E19A0000}"/>
    <cellStyle name="Normal 6 27 2 2" xfId="41484" xr:uid="{00000000-0005-0000-0000-0000E29A0000}"/>
    <cellStyle name="Normal 6 27 2 2 2" xfId="41485" xr:uid="{00000000-0005-0000-0000-0000E39A0000}"/>
    <cellStyle name="Normal 6 27 2 2 3" xfId="41486" xr:uid="{00000000-0005-0000-0000-0000E49A0000}"/>
    <cellStyle name="Normal 6 27 2 2 4" xfId="41487" xr:uid="{00000000-0005-0000-0000-0000E59A0000}"/>
    <cellStyle name="Normal 6 27 2 3" xfId="41488" xr:uid="{00000000-0005-0000-0000-0000E69A0000}"/>
    <cellStyle name="Normal 6 27 2 3 2" xfId="41489" xr:uid="{00000000-0005-0000-0000-0000E79A0000}"/>
    <cellStyle name="Normal 6 27 2 4" xfId="41490" xr:uid="{00000000-0005-0000-0000-0000E89A0000}"/>
    <cellStyle name="Normal 6 27 2 5" xfId="41491" xr:uid="{00000000-0005-0000-0000-0000E99A0000}"/>
    <cellStyle name="Normal 6 27 2 6" xfId="41492" xr:uid="{00000000-0005-0000-0000-0000EA9A0000}"/>
    <cellStyle name="Normal 6 28" xfId="5458" xr:uid="{00000000-0005-0000-0000-0000EB9A0000}"/>
    <cellStyle name="Normal 6 28 2" xfId="5459" xr:uid="{00000000-0005-0000-0000-0000EC9A0000}"/>
    <cellStyle name="Normal 6 28 2 2" xfId="41493" xr:uid="{00000000-0005-0000-0000-0000ED9A0000}"/>
    <cellStyle name="Normal 6 28 2 2 2" xfId="41494" xr:uid="{00000000-0005-0000-0000-0000EE9A0000}"/>
    <cellStyle name="Normal 6 28 2 2 3" xfId="41495" xr:uid="{00000000-0005-0000-0000-0000EF9A0000}"/>
    <cellStyle name="Normal 6 28 2 2 4" xfId="41496" xr:uid="{00000000-0005-0000-0000-0000F09A0000}"/>
    <cellStyle name="Normal 6 28 2 3" xfId="41497" xr:uid="{00000000-0005-0000-0000-0000F19A0000}"/>
    <cellStyle name="Normal 6 28 2 3 2" xfId="41498" xr:uid="{00000000-0005-0000-0000-0000F29A0000}"/>
    <cellStyle name="Normal 6 28 2 4" xfId="41499" xr:uid="{00000000-0005-0000-0000-0000F39A0000}"/>
    <cellStyle name="Normal 6 28 2 5" xfId="41500" xr:uid="{00000000-0005-0000-0000-0000F49A0000}"/>
    <cellStyle name="Normal 6 28 2 6" xfId="41501" xr:uid="{00000000-0005-0000-0000-0000F59A0000}"/>
    <cellStyle name="Normal 6 29" xfId="5460" xr:uid="{00000000-0005-0000-0000-0000F69A0000}"/>
    <cellStyle name="Normal 6 29 2" xfId="5461" xr:uid="{00000000-0005-0000-0000-0000F79A0000}"/>
    <cellStyle name="Normal 6 29 2 2" xfId="41502" xr:uid="{00000000-0005-0000-0000-0000F89A0000}"/>
    <cellStyle name="Normal 6 29 2 2 2" xfId="41503" xr:uid="{00000000-0005-0000-0000-0000F99A0000}"/>
    <cellStyle name="Normal 6 29 2 2 3" xfId="41504" xr:uid="{00000000-0005-0000-0000-0000FA9A0000}"/>
    <cellStyle name="Normal 6 29 2 2 4" xfId="41505" xr:uid="{00000000-0005-0000-0000-0000FB9A0000}"/>
    <cellStyle name="Normal 6 29 2 3" xfId="41506" xr:uid="{00000000-0005-0000-0000-0000FC9A0000}"/>
    <cellStyle name="Normal 6 29 2 3 2" xfId="41507" xr:uid="{00000000-0005-0000-0000-0000FD9A0000}"/>
    <cellStyle name="Normal 6 29 2 4" xfId="41508" xr:uid="{00000000-0005-0000-0000-0000FE9A0000}"/>
    <cellStyle name="Normal 6 29 2 5" xfId="41509" xr:uid="{00000000-0005-0000-0000-0000FF9A0000}"/>
    <cellStyle name="Normal 6 29 2 6" xfId="41510" xr:uid="{00000000-0005-0000-0000-0000009B0000}"/>
    <cellStyle name="Normal 6 3" xfId="5462" xr:uid="{00000000-0005-0000-0000-0000019B0000}"/>
    <cellStyle name="Normal 6 3 2" xfId="5463" xr:uid="{00000000-0005-0000-0000-0000029B0000}"/>
    <cellStyle name="Normal 6 3 2 2" xfId="5464" xr:uid="{00000000-0005-0000-0000-0000039B0000}"/>
    <cellStyle name="Normal 6 3 2 2 2" xfId="41511" xr:uid="{00000000-0005-0000-0000-0000049B0000}"/>
    <cellStyle name="Normal 6 3 2 3" xfId="41512" xr:uid="{00000000-0005-0000-0000-0000059B0000}"/>
    <cellStyle name="Normal 6 3 2 3 2" xfId="41513" xr:uid="{00000000-0005-0000-0000-0000069B0000}"/>
    <cellStyle name="Normal 6 3 2 3 3" xfId="41514" xr:uid="{00000000-0005-0000-0000-0000079B0000}"/>
    <cellStyle name="Normal 6 3 3" xfId="41515" xr:uid="{00000000-0005-0000-0000-0000089B0000}"/>
    <cellStyle name="Normal 6 3 3 2" xfId="41516" xr:uid="{00000000-0005-0000-0000-0000099B0000}"/>
    <cellStyle name="Normal 6 3 3 2 2" xfId="41517" xr:uid="{00000000-0005-0000-0000-00000A9B0000}"/>
    <cellStyle name="Normal 6 3 4" xfId="41518" xr:uid="{00000000-0005-0000-0000-00000B9B0000}"/>
    <cellStyle name="Normal 6 3 5" xfId="41519" xr:uid="{00000000-0005-0000-0000-00000C9B0000}"/>
    <cellStyle name="Normal 6 3_FAS 112" xfId="41520" xr:uid="{00000000-0005-0000-0000-00000D9B0000}"/>
    <cellStyle name="Normal 6 30" xfId="5465" xr:uid="{00000000-0005-0000-0000-00000E9B0000}"/>
    <cellStyle name="Normal 6 30 2" xfId="5466" xr:uid="{00000000-0005-0000-0000-00000F9B0000}"/>
    <cellStyle name="Normal 6 30 2 2" xfId="41521" xr:uid="{00000000-0005-0000-0000-0000109B0000}"/>
    <cellStyle name="Normal 6 30 3" xfId="41522" xr:uid="{00000000-0005-0000-0000-0000119B0000}"/>
    <cellStyle name="Normal 6 30 4" xfId="41523" xr:uid="{00000000-0005-0000-0000-0000129B0000}"/>
    <cellStyle name="Normal 6 31" xfId="5467" xr:uid="{00000000-0005-0000-0000-0000139B0000}"/>
    <cellStyle name="Normal 6 31 2" xfId="41524" xr:uid="{00000000-0005-0000-0000-0000149B0000}"/>
    <cellStyle name="Normal 6 31 2 2" xfId="41525" xr:uid="{00000000-0005-0000-0000-0000159B0000}"/>
    <cellStyle name="Normal 6 31 2 2 2" xfId="41526" xr:uid="{00000000-0005-0000-0000-0000169B0000}"/>
    <cellStyle name="Normal 6 31 2 3" xfId="41527" xr:uid="{00000000-0005-0000-0000-0000179B0000}"/>
    <cellStyle name="Normal 6 31 3" xfId="41528" xr:uid="{00000000-0005-0000-0000-0000189B0000}"/>
    <cellStyle name="Normal 6 32" xfId="5468" xr:uid="{00000000-0005-0000-0000-0000199B0000}"/>
    <cellStyle name="Normal 6 32 2" xfId="41529" xr:uid="{00000000-0005-0000-0000-00001A9B0000}"/>
    <cellStyle name="Normal 6 32 3" xfId="41530" xr:uid="{00000000-0005-0000-0000-00001B9B0000}"/>
    <cellStyle name="Normal 6 33" xfId="5469" xr:uid="{00000000-0005-0000-0000-00001C9B0000}"/>
    <cellStyle name="Normal 6 33 2" xfId="41531" xr:uid="{00000000-0005-0000-0000-00001D9B0000}"/>
    <cellStyle name="Normal 6 33 3" xfId="41532" xr:uid="{00000000-0005-0000-0000-00001E9B0000}"/>
    <cellStyle name="Normal 6 34" xfId="5470" xr:uid="{00000000-0005-0000-0000-00001F9B0000}"/>
    <cellStyle name="Normal 6 34 2" xfId="41533" xr:uid="{00000000-0005-0000-0000-0000209B0000}"/>
    <cellStyle name="Normal 6 34 2 2" xfId="41534" xr:uid="{00000000-0005-0000-0000-0000219B0000}"/>
    <cellStyle name="Normal 6 34 3" xfId="41535" xr:uid="{00000000-0005-0000-0000-0000229B0000}"/>
    <cellStyle name="Normal 6 35" xfId="5471" xr:uid="{00000000-0005-0000-0000-0000239B0000}"/>
    <cellStyle name="Normal 6 35 2" xfId="41536" xr:uid="{00000000-0005-0000-0000-0000249B0000}"/>
    <cellStyle name="Normal 6 35 2 2" xfId="41537" xr:uid="{00000000-0005-0000-0000-0000259B0000}"/>
    <cellStyle name="Normal 6 35 3" xfId="41538" xr:uid="{00000000-0005-0000-0000-0000269B0000}"/>
    <cellStyle name="Normal 6 36" xfId="41539" xr:uid="{00000000-0005-0000-0000-0000279B0000}"/>
    <cellStyle name="Normal 6 36 2" xfId="41540" xr:uid="{00000000-0005-0000-0000-0000289B0000}"/>
    <cellStyle name="Normal 6 36 3" xfId="41541" xr:uid="{00000000-0005-0000-0000-0000299B0000}"/>
    <cellStyle name="Normal 6 37" xfId="41542" xr:uid="{00000000-0005-0000-0000-00002A9B0000}"/>
    <cellStyle name="Normal 6 37 2" xfId="41543" xr:uid="{00000000-0005-0000-0000-00002B9B0000}"/>
    <cellStyle name="Normal 6 37 3" xfId="41544" xr:uid="{00000000-0005-0000-0000-00002C9B0000}"/>
    <cellStyle name="Normal 6 38" xfId="41545" xr:uid="{00000000-0005-0000-0000-00002D9B0000}"/>
    <cellStyle name="Normal 6 38 2" xfId="41546" xr:uid="{00000000-0005-0000-0000-00002E9B0000}"/>
    <cellStyle name="Normal 6 39" xfId="41547" xr:uid="{00000000-0005-0000-0000-00002F9B0000}"/>
    <cellStyle name="Normal 6 39 2" xfId="41548" xr:uid="{00000000-0005-0000-0000-0000309B0000}"/>
    <cellStyle name="Normal 6 4" xfId="5472" xr:uid="{00000000-0005-0000-0000-0000319B0000}"/>
    <cellStyle name="Normal 6 4 2" xfId="5473" xr:uid="{00000000-0005-0000-0000-0000329B0000}"/>
    <cellStyle name="Normal 6 4 2 2" xfId="5474" xr:uid="{00000000-0005-0000-0000-0000339B0000}"/>
    <cellStyle name="Normal 6 4 2 2 2" xfId="41549" xr:uid="{00000000-0005-0000-0000-0000349B0000}"/>
    <cellStyle name="Normal 6 4 2 3" xfId="41550" xr:uid="{00000000-0005-0000-0000-0000359B0000}"/>
    <cellStyle name="Normal 6 4 2 3 2" xfId="41551" xr:uid="{00000000-0005-0000-0000-0000369B0000}"/>
    <cellStyle name="Normal 6 4 2 3 3" xfId="41552" xr:uid="{00000000-0005-0000-0000-0000379B0000}"/>
    <cellStyle name="Normal 6 4 3" xfId="41553" xr:uid="{00000000-0005-0000-0000-0000389B0000}"/>
    <cellStyle name="Normal 6 4 3 2" xfId="41554" xr:uid="{00000000-0005-0000-0000-0000399B0000}"/>
    <cellStyle name="Normal 6 4 4" xfId="41555" xr:uid="{00000000-0005-0000-0000-00003A9B0000}"/>
    <cellStyle name="Normal 6 4 5" xfId="41556" xr:uid="{00000000-0005-0000-0000-00003B9B0000}"/>
    <cellStyle name="Normal 6 4_FAS 112" xfId="41557" xr:uid="{00000000-0005-0000-0000-00003C9B0000}"/>
    <cellStyle name="Normal 6 40" xfId="41558" xr:uid="{00000000-0005-0000-0000-00003D9B0000}"/>
    <cellStyle name="Normal 6 40 2" xfId="41559" xr:uid="{00000000-0005-0000-0000-00003E9B0000}"/>
    <cellStyle name="Normal 6 41" xfId="41560" xr:uid="{00000000-0005-0000-0000-00003F9B0000}"/>
    <cellStyle name="Normal 6 41 2" xfId="41561" xr:uid="{00000000-0005-0000-0000-0000409B0000}"/>
    <cellStyle name="Normal 6 41 3" xfId="41562" xr:uid="{00000000-0005-0000-0000-0000419B0000}"/>
    <cellStyle name="Normal 6 42" xfId="41563" xr:uid="{00000000-0005-0000-0000-0000429B0000}"/>
    <cellStyle name="Normal 6 42 2" xfId="41564" xr:uid="{00000000-0005-0000-0000-0000439B0000}"/>
    <cellStyle name="Normal 6 42 3" xfId="41565" xr:uid="{00000000-0005-0000-0000-0000449B0000}"/>
    <cellStyle name="Normal 6 43" xfId="41566" xr:uid="{00000000-0005-0000-0000-0000459B0000}"/>
    <cellStyle name="Normal 6 43 2" xfId="41567" xr:uid="{00000000-0005-0000-0000-0000469B0000}"/>
    <cellStyle name="Normal 6 44" xfId="41568" xr:uid="{00000000-0005-0000-0000-0000479B0000}"/>
    <cellStyle name="Normal 6 44 2" xfId="41569" xr:uid="{00000000-0005-0000-0000-0000489B0000}"/>
    <cellStyle name="Normal 6 45" xfId="41570" xr:uid="{00000000-0005-0000-0000-0000499B0000}"/>
    <cellStyle name="Normal 6 45 2" xfId="41571" xr:uid="{00000000-0005-0000-0000-00004A9B0000}"/>
    <cellStyle name="Normal 6 46" xfId="41572" xr:uid="{00000000-0005-0000-0000-00004B9B0000}"/>
    <cellStyle name="Normal 6 46 2" xfId="41573" xr:uid="{00000000-0005-0000-0000-00004C9B0000}"/>
    <cellStyle name="Normal 6 47" xfId="41574" xr:uid="{00000000-0005-0000-0000-00004D9B0000}"/>
    <cellStyle name="Normal 6 47 2" xfId="41575" xr:uid="{00000000-0005-0000-0000-00004E9B0000}"/>
    <cellStyle name="Normal 6 48" xfId="41576" xr:uid="{00000000-0005-0000-0000-00004F9B0000}"/>
    <cellStyle name="Normal 6 48 2" xfId="41577" xr:uid="{00000000-0005-0000-0000-0000509B0000}"/>
    <cellStyle name="Normal 6 49" xfId="41578" xr:uid="{00000000-0005-0000-0000-0000519B0000}"/>
    <cellStyle name="Normal 6 5" xfId="5475" xr:uid="{00000000-0005-0000-0000-0000529B0000}"/>
    <cellStyle name="Normal 6 5 2" xfId="5476" xr:uid="{00000000-0005-0000-0000-0000539B0000}"/>
    <cellStyle name="Normal 6 5 2 2" xfId="5477" xr:uid="{00000000-0005-0000-0000-0000549B0000}"/>
    <cellStyle name="Normal 6 5 2 2 2" xfId="41579" xr:uid="{00000000-0005-0000-0000-0000559B0000}"/>
    <cellStyle name="Normal 6 5 2 3" xfId="41580" xr:uid="{00000000-0005-0000-0000-0000569B0000}"/>
    <cellStyle name="Normal 6 5 2 3 2" xfId="41581" xr:uid="{00000000-0005-0000-0000-0000579B0000}"/>
    <cellStyle name="Normal 6 5 2 3 3" xfId="41582" xr:uid="{00000000-0005-0000-0000-0000589B0000}"/>
    <cellStyle name="Normal 6 5 3" xfId="41583" xr:uid="{00000000-0005-0000-0000-0000599B0000}"/>
    <cellStyle name="Normal 6 5 3 2" xfId="41584" xr:uid="{00000000-0005-0000-0000-00005A9B0000}"/>
    <cellStyle name="Normal 6 5 4" xfId="41585" xr:uid="{00000000-0005-0000-0000-00005B9B0000}"/>
    <cellStyle name="Normal 6 5 5" xfId="41586" xr:uid="{00000000-0005-0000-0000-00005C9B0000}"/>
    <cellStyle name="Normal 6 5_FAS 112" xfId="41587" xr:uid="{00000000-0005-0000-0000-00005D9B0000}"/>
    <cellStyle name="Normal 6 50" xfId="41588" xr:uid="{00000000-0005-0000-0000-00005E9B0000}"/>
    <cellStyle name="Normal 6 51" xfId="41589" xr:uid="{00000000-0005-0000-0000-00005F9B0000}"/>
    <cellStyle name="Normal 6 52" xfId="41590" xr:uid="{00000000-0005-0000-0000-0000609B0000}"/>
    <cellStyle name="Normal 6 53" xfId="41591" xr:uid="{00000000-0005-0000-0000-0000619B0000}"/>
    <cellStyle name="Normal 6 54" xfId="41592" xr:uid="{00000000-0005-0000-0000-0000629B0000}"/>
    <cellStyle name="Normal 6 55" xfId="41593" xr:uid="{00000000-0005-0000-0000-0000639B0000}"/>
    <cellStyle name="Normal 6 56" xfId="41594" xr:uid="{00000000-0005-0000-0000-0000649B0000}"/>
    <cellStyle name="Normal 6 57" xfId="41595" xr:uid="{00000000-0005-0000-0000-0000659B0000}"/>
    <cellStyle name="Normal 6 58" xfId="41596" xr:uid="{00000000-0005-0000-0000-0000669B0000}"/>
    <cellStyle name="Normal 6 59" xfId="41597" xr:uid="{00000000-0005-0000-0000-0000679B0000}"/>
    <cellStyle name="Normal 6 6" xfId="5478" xr:uid="{00000000-0005-0000-0000-0000689B0000}"/>
    <cellStyle name="Normal 6 6 2" xfId="5479" xr:uid="{00000000-0005-0000-0000-0000699B0000}"/>
    <cellStyle name="Normal 6 6 2 2" xfId="5480" xr:uid="{00000000-0005-0000-0000-00006A9B0000}"/>
    <cellStyle name="Normal 6 6 2 2 2" xfId="41598" xr:uid="{00000000-0005-0000-0000-00006B9B0000}"/>
    <cellStyle name="Normal 6 6 2 3" xfId="41599" xr:uid="{00000000-0005-0000-0000-00006C9B0000}"/>
    <cellStyle name="Normal 6 6 2 3 2" xfId="41600" xr:uid="{00000000-0005-0000-0000-00006D9B0000}"/>
    <cellStyle name="Normal 6 6 2 3 3" xfId="41601" xr:uid="{00000000-0005-0000-0000-00006E9B0000}"/>
    <cellStyle name="Normal 6 6 3" xfId="41602" xr:uid="{00000000-0005-0000-0000-00006F9B0000}"/>
    <cellStyle name="Normal 6 6 3 2" xfId="41603" xr:uid="{00000000-0005-0000-0000-0000709B0000}"/>
    <cellStyle name="Normal 6 6 4" xfId="41604" xr:uid="{00000000-0005-0000-0000-0000719B0000}"/>
    <cellStyle name="Normal 6 6 5" xfId="41605" xr:uid="{00000000-0005-0000-0000-0000729B0000}"/>
    <cellStyle name="Normal 6 6_FAS 112" xfId="41606" xr:uid="{00000000-0005-0000-0000-0000739B0000}"/>
    <cellStyle name="Normal 6 60" xfId="41607" xr:uid="{00000000-0005-0000-0000-0000749B0000}"/>
    <cellStyle name="Normal 6 61" xfId="41608" xr:uid="{00000000-0005-0000-0000-0000759B0000}"/>
    <cellStyle name="Normal 6 62" xfId="41609" xr:uid="{00000000-0005-0000-0000-0000769B0000}"/>
    <cellStyle name="Normal 6 63" xfId="41610" xr:uid="{00000000-0005-0000-0000-0000779B0000}"/>
    <cellStyle name="Normal 6 64" xfId="41611" xr:uid="{00000000-0005-0000-0000-0000789B0000}"/>
    <cellStyle name="Normal 6 65" xfId="41612" xr:uid="{00000000-0005-0000-0000-0000799B0000}"/>
    <cellStyle name="Normal 6 66" xfId="41613" xr:uid="{00000000-0005-0000-0000-00007A9B0000}"/>
    <cellStyle name="Normal 6 67" xfId="41614" xr:uid="{00000000-0005-0000-0000-00007B9B0000}"/>
    <cellStyle name="Normal 6 68" xfId="41615" xr:uid="{00000000-0005-0000-0000-00007C9B0000}"/>
    <cellStyle name="Normal 6 69" xfId="41616" xr:uid="{00000000-0005-0000-0000-00007D9B0000}"/>
    <cellStyle name="Normal 6 7" xfId="4" xr:uid="{00000000-0005-0000-0000-00007E9B0000}"/>
    <cellStyle name="Normal 6 7 2" xfId="5482" xr:uid="{00000000-0005-0000-0000-00007F9B0000}"/>
    <cellStyle name="Normal 6 7 2 2" xfId="5483" xr:uid="{00000000-0005-0000-0000-0000809B0000}"/>
    <cellStyle name="Normal 6 7 2 2 2" xfId="41617" xr:uid="{00000000-0005-0000-0000-0000819B0000}"/>
    <cellStyle name="Normal 6 7 2 3" xfId="41618" xr:uid="{00000000-0005-0000-0000-0000829B0000}"/>
    <cellStyle name="Normal 6 7 2 3 2" xfId="41619" xr:uid="{00000000-0005-0000-0000-0000839B0000}"/>
    <cellStyle name="Normal 6 7 2 3 3" xfId="41620" xr:uid="{00000000-0005-0000-0000-0000849B0000}"/>
    <cellStyle name="Normal 6 7 3" xfId="5481" xr:uid="{00000000-0005-0000-0000-0000859B0000}"/>
    <cellStyle name="Normal 6 7 3 2" xfId="41621" xr:uid="{00000000-0005-0000-0000-0000869B0000}"/>
    <cellStyle name="Normal 6 7 4" xfId="41622" xr:uid="{00000000-0005-0000-0000-0000879B0000}"/>
    <cellStyle name="Normal 6 7 5" xfId="41623" xr:uid="{00000000-0005-0000-0000-0000889B0000}"/>
    <cellStyle name="Normal 6 7_FAS 112" xfId="41624" xr:uid="{00000000-0005-0000-0000-0000899B0000}"/>
    <cellStyle name="Normal 6 70" xfId="41625" xr:uid="{00000000-0005-0000-0000-00008A9B0000}"/>
    <cellStyle name="Normal 6 70 2" xfId="41626" xr:uid="{00000000-0005-0000-0000-00008B9B0000}"/>
    <cellStyle name="Normal 6 70 3" xfId="41627" xr:uid="{00000000-0005-0000-0000-00008C9B0000}"/>
    <cellStyle name="Normal 6 71" xfId="41628" xr:uid="{00000000-0005-0000-0000-00008D9B0000}"/>
    <cellStyle name="Normal 6 71 2" xfId="41629" xr:uid="{00000000-0005-0000-0000-00008E9B0000}"/>
    <cellStyle name="Normal 6 71 3" xfId="41630" xr:uid="{00000000-0005-0000-0000-00008F9B0000}"/>
    <cellStyle name="Normal 6 72" xfId="41631" xr:uid="{00000000-0005-0000-0000-0000909B0000}"/>
    <cellStyle name="Normal 6 72 2" xfId="41632" xr:uid="{00000000-0005-0000-0000-0000919B0000}"/>
    <cellStyle name="Normal 6 72 3" xfId="41633" xr:uid="{00000000-0005-0000-0000-0000929B0000}"/>
    <cellStyle name="Normal 6 73" xfId="41634" xr:uid="{00000000-0005-0000-0000-0000939B0000}"/>
    <cellStyle name="Normal 6 74" xfId="41635" xr:uid="{00000000-0005-0000-0000-0000949B0000}"/>
    <cellStyle name="Normal 6 75" xfId="41636" xr:uid="{00000000-0005-0000-0000-0000959B0000}"/>
    <cellStyle name="Normal 6 76" xfId="41637" xr:uid="{00000000-0005-0000-0000-0000969B0000}"/>
    <cellStyle name="Normal 6 8" xfId="5484" xr:uid="{00000000-0005-0000-0000-0000979B0000}"/>
    <cellStyle name="Normal 6 8 2" xfId="5485" xr:uid="{00000000-0005-0000-0000-0000989B0000}"/>
    <cellStyle name="Normal 6 8 2 2" xfId="5486" xr:uid="{00000000-0005-0000-0000-0000999B0000}"/>
    <cellStyle name="Normal 6 8 2 2 2" xfId="41638" xr:uid="{00000000-0005-0000-0000-00009A9B0000}"/>
    <cellStyle name="Normal 6 8 2 2 2 2" xfId="41639" xr:uid="{00000000-0005-0000-0000-00009B9B0000}"/>
    <cellStyle name="Normal 6 8 2 2 2 3" xfId="41640" xr:uid="{00000000-0005-0000-0000-00009C9B0000}"/>
    <cellStyle name="Normal 6 8 2 2 2 4" xfId="41641" xr:uid="{00000000-0005-0000-0000-00009D9B0000}"/>
    <cellStyle name="Normal 6 8 2 2 3" xfId="41642" xr:uid="{00000000-0005-0000-0000-00009E9B0000}"/>
    <cellStyle name="Normal 6 8 2 2 4" xfId="41643" xr:uid="{00000000-0005-0000-0000-00009F9B0000}"/>
    <cellStyle name="Normal 6 8 2 2 5" xfId="41644" xr:uid="{00000000-0005-0000-0000-0000A09B0000}"/>
    <cellStyle name="Normal 6 8 2 3" xfId="41645" xr:uid="{00000000-0005-0000-0000-0000A19B0000}"/>
    <cellStyle name="Normal 6 8 2 3 2" xfId="41646" xr:uid="{00000000-0005-0000-0000-0000A29B0000}"/>
    <cellStyle name="Normal 6 8 2 3 3" xfId="41647" xr:uid="{00000000-0005-0000-0000-0000A39B0000}"/>
    <cellStyle name="Normal 6 8 3" xfId="41648" xr:uid="{00000000-0005-0000-0000-0000A49B0000}"/>
    <cellStyle name="Normal 6 8 3 2" xfId="41649" xr:uid="{00000000-0005-0000-0000-0000A59B0000}"/>
    <cellStyle name="Normal 6 8 4" xfId="41650" xr:uid="{00000000-0005-0000-0000-0000A69B0000}"/>
    <cellStyle name="Normal 6 8_Journal 1" xfId="41651" xr:uid="{00000000-0005-0000-0000-0000A79B0000}"/>
    <cellStyle name="Normal 6 9" xfId="5487" xr:uid="{00000000-0005-0000-0000-0000A89B0000}"/>
    <cellStyle name="Normal 6 9 2" xfId="5488" xr:uid="{00000000-0005-0000-0000-0000A99B0000}"/>
    <cellStyle name="Normal 6 9 2 2" xfId="5489" xr:uid="{00000000-0005-0000-0000-0000AA9B0000}"/>
    <cellStyle name="Normal 6 9 2 2 2" xfId="41652" xr:uid="{00000000-0005-0000-0000-0000AB9B0000}"/>
    <cellStyle name="Normal 6 9 2 2 2 2" xfId="41653" xr:uid="{00000000-0005-0000-0000-0000AC9B0000}"/>
    <cellStyle name="Normal 6 9 2 2 2 3" xfId="41654" xr:uid="{00000000-0005-0000-0000-0000AD9B0000}"/>
    <cellStyle name="Normal 6 9 2 2 2 4" xfId="41655" xr:uid="{00000000-0005-0000-0000-0000AE9B0000}"/>
    <cellStyle name="Normal 6 9 2 2 3" xfId="41656" xr:uid="{00000000-0005-0000-0000-0000AF9B0000}"/>
    <cellStyle name="Normal 6 9 2 2 4" xfId="41657" xr:uid="{00000000-0005-0000-0000-0000B09B0000}"/>
    <cellStyle name="Normal 6 9 2 2 5" xfId="41658" xr:uid="{00000000-0005-0000-0000-0000B19B0000}"/>
    <cellStyle name="Normal 6 9 2 3" xfId="41659" xr:uid="{00000000-0005-0000-0000-0000B29B0000}"/>
    <cellStyle name="Normal 6 9 2 3 2" xfId="41660" xr:uid="{00000000-0005-0000-0000-0000B39B0000}"/>
    <cellStyle name="Normal 6 9 2 3 3" xfId="41661" xr:uid="{00000000-0005-0000-0000-0000B49B0000}"/>
    <cellStyle name="Normal 6 9 3" xfId="41662" xr:uid="{00000000-0005-0000-0000-0000B59B0000}"/>
    <cellStyle name="Normal 6 9 3 2" xfId="41663" xr:uid="{00000000-0005-0000-0000-0000B69B0000}"/>
    <cellStyle name="Normal 6 9 4" xfId="41664" xr:uid="{00000000-0005-0000-0000-0000B79B0000}"/>
    <cellStyle name="Normal 6 9_Journal 1" xfId="41665" xr:uid="{00000000-0005-0000-0000-0000B89B0000}"/>
    <cellStyle name="Normal 6_Environmental Costs not final" xfId="5490" xr:uid="{00000000-0005-0000-0000-0000B99B0000}"/>
    <cellStyle name="Normal 60" xfId="5491" xr:uid="{00000000-0005-0000-0000-0000BA9B0000}"/>
    <cellStyle name="Normal 60 2" xfId="41666" xr:uid="{00000000-0005-0000-0000-0000BB9B0000}"/>
    <cellStyle name="Normal 60 2 2" xfId="41667" xr:uid="{00000000-0005-0000-0000-0000BC9B0000}"/>
    <cellStyle name="Normal 60 2 2 2" xfId="41668" xr:uid="{00000000-0005-0000-0000-0000BD9B0000}"/>
    <cellStyle name="Normal 60 2 3" xfId="41669" xr:uid="{00000000-0005-0000-0000-0000BE9B0000}"/>
    <cellStyle name="Normal 60 3" xfId="41670" xr:uid="{00000000-0005-0000-0000-0000BF9B0000}"/>
    <cellStyle name="Normal 60 3 2" xfId="41671" xr:uid="{00000000-0005-0000-0000-0000C09B0000}"/>
    <cellStyle name="Normal 60 4" xfId="41672" xr:uid="{00000000-0005-0000-0000-0000C19B0000}"/>
    <cellStyle name="Normal 60_Environmental Clean-up Costs " xfId="41673" xr:uid="{00000000-0005-0000-0000-0000C29B0000}"/>
    <cellStyle name="Normal 61" xfId="5492" xr:uid="{00000000-0005-0000-0000-0000C39B0000}"/>
    <cellStyle name="Normal 61 2" xfId="41674" xr:uid="{00000000-0005-0000-0000-0000C49B0000}"/>
    <cellStyle name="Normal 61 2 2" xfId="41675" xr:uid="{00000000-0005-0000-0000-0000C59B0000}"/>
    <cellStyle name="Normal 61 2 3" xfId="41676" xr:uid="{00000000-0005-0000-0000-0000C69B0000}"/>
    <cellStyle name="Normal 61 3" xfId="41677" xr:uid="{00000000-0005-0000-0000-0000C79B0000}"/>
    <cellStyle name="Normal 61 3 2" xfId="41678" xr:uid="{00000000-0005-0000-0000-0000C89B0000}"/>
    <cellStyle name="Normal 61 4" xfId="41679" xr:uid="{00000000-0005-0000-0000-0000C99B0000}"/>
    <cellStyle name="Normal 61_Environmental Clean-up Costs " xfId="41680" xr:uid="{00000000-0005-0000-0000-0000CA9B0000}"/>
    <cellStyle name="Normal 62" xfId="5493" xr:uid="{00000000-0005-0000-0000-0000CB9B0000}"/>
    <cellStyle name="Normal 62 2" xfId="41681" xr:uid="{00000000-0005-0000-0000-0000CC9B0000}"/>
    <cellStyle name="Normal 62 2 2" xfId="41682" xr:uid="{00000000-0005-0000-0000-0000CD9B0000}"/>
    <cellStyle name="Normal 62 2 3" xfId="41683" xr:uid="{00000000-0005-0000-0000-0000CE9B0000}"/>
    <cellStyle name="Normal 62 3" xfId="41684" xr:uid="{00000000-0005-0000-0000-0000CF9B0000}"/>
    <cellStyle name="Normal 62 3 2" xfId="41685" xr:uid="{00000000-0005-0000-0000-0000D09B0000}"/>
    <cellStyle name="Normal 62 4" xfId="41686" xr:uid="{00000000-0005-0000-0000-0000D19B0000}"/>
    <cellStyle name="Normal 63" xfId="5494" xr:uid="{00000000-0005-0000-0000-0000D29B0000}"/>
    <cellStyle name="Normal 63 2" xfId="41687" xr:uid="{00000000-0005-0000-0000-0000D39B0000}"/>
    <cellStyle name="Normal 63 2 2" xfId="41688" xr:uid="{00000000-0005-0000-0000-0000D49B0000}"/>
    <cellStyle name="Normal 63 2 3" xfId="41689" xr:uid="{00000000-0005-0000-0000-0000D59B0000}"/>
    <cellStyle name="Normal 63 3" xfId="41690" xr:uid="{00000000-0005-0000-0000-0000D69B0000}"/>
    <cellStyle name="Normal 63 3 2" xfId="41691" xr:uid="{00000000-0005-0000-0000-0000D79B0000}"/>
    <cellStyle name="Normal 63 4" xfId="41692" xr:uid="{00000000-0005-0000-0000-0000D89B0000}"/>
    <cellStyle name="Normal 64" xfId="5495" xr:uid="{00000000-0005-0000-0000-0000D99B0000}"/>
    <cellStyle name="Normal 64 2" xfId="41693" xr:uid="{00000000-0005-0000-0000-0000DA9B0000}"/>
    <cellStyle name="Normal 64 2 2" xfId="41694" xr:uid="{00000000-0005-0000-0000-0000DB9B0000}"/>
    <cellStyle name="Normal 64 2 3" xfId="41695" xr:uid="{00000000-0005-0000-0000-0000DC9B0000}"/>
    <cellStyle name="Normal 64 3" xfId="41696" xr:uid="{00000000-0005-0000-0000-0000DD9B0000}"/>
    <cellStyle name="Normal 64 3 2" xfId="41697" xr:uid="{00000000-0005-0000-0000-0000DE9B0000}"/>
    <cellStyle name="Normal 64 4" xfId="41698" xr:uid="{00000000-0005-0000-0000-0000DF9B0000}"/>
    <cellStyle name="Normal 65" xfId="5496" xr:uid="{00000000-0005-0000-0000-0000E09B0000}"/>
    <cellStyle name="Normal 65 2" xfId="41699" xr:uid="{00000000-0005-0000-0000-0000E19B0000}"/>
    <cellStyle name="Normal 65 2 2" xfId="41700" xr:uid="{00000000-0005-0000-0000-0000E29B0000}"/>
    <cellStyle name="Normal 65 2 3" xfId="41701" xr:uid="{00000000-0005-0000-0000-0000E39B0000}"/>
    <cellStyle name="Normal 65 3" xfId="41702" xr:uid="{00000000-0005-0000-0000-0000E49B0000}"/>
    <cellStyle name="Normal 65 3 2" xfId="41703" xr:uid="{00000000-0005-0000-0000-0000E59B0000}"/>
    <cellStyle name="Normal 65 4" xfId="41704" xr:uid="{00000000-0005-0000-0000-0000E69B0000}"/>
    <cellStyle name="Normal 66" xfId="5497" xr:uid="{00000000-0005-0000-0000-0000E79B0000}"/>
    <cellStyle name="Normal 66 2" xfId="41705" xr:uid="{00000000-0005-0000-0000-0000E89B0000}"/>
    <cellStyle name="Normal 66 2 2" xfId="41706" xr:uid="{00000000-0005-0000-0000-0000E99B0000}"/>
    <cellStyle name="Normal 66 2 3" xfId="41707" xr:uid="{00000000-0005-0000-0000-0000EA9B0000}"/>
    <cellStyle name="Normal 66 2 4" xfId="41708" xr:uid="{00000000-0005-0000-0000-0000EB9B0000}"/>
    <cellStyle name="Normal 66 3" xfId="41709" xr:uid="{00000000-0005-0000-0000-0000EC9B0000}"/>
    <cellStyle name="Normal 66 3 2" xfId="41710" xr:uid="{00000000-0005-0000-0000-0000ED9B0000}"/>
    <cellStyle name="Normal 66 4" xfId="41711" xr:uid="{00000000-0005-0000-0000-0000EE9B0000}"/>
    <cellStyle name="Normal 66 5" xfId="41712" xr:uid="{00000000-0005-0000-0000-0000EF9B0000}"/>
    <cellStyle name="Normal 66 6" xfId="41713" xr:uid="{00000000-0005-0000-0000-0000F09B0000}"/>
    <cellStyle name="Normal 67" xfId="5498" xr:uid="{00000000-0005-0000-0000-0000F19B0000}"/>
    <cellStyle name="Normal 67 2" xfId="41714" xr:uid="{00000000-0005-0000-0000-0000F29B0000}"/>
    <cellStyle name="Normal 67 2 2" xfId="41715" xr:uid="{00000000-0005-0000-0000-0000F39B0000}"/>
    <cellStyle name="Normal 67 2 3" xfId="41716" xr:uid="{00000000-0005-0000-0000-0000F49B0000}"/>
    <cellStyle name="Normal 67 2 4" xfId="41717" xr:uid="{00000000-0005-0000-0000-0000F59B0000}"/>
    <cellStyle name="Normal 67 3" xfId="41718" xr:uid="{00000000-0005-0000-0000-0000F69B0000}"/>
    <cellStyle name="Normal 67 3 2" xfId="41719" xr:uid="{00000000-0005-0000-0000-0000F79B0000}"/>
    <cellStyle name="Normal 67 4" xfId="41720" xr:uid="{00000000-0005-0000-0000-0000F89B0000}"/>
    <cellStyle name="Normal 67 5" xfId="41721" xr:uid="{00000000-0005-0000-0000-0000F99B0000}"/>
    <cellStyle name="Normal 67 6" xfId="41722" xr:uid="{00000000-0005-0000-0000-0000FA9B0000}"/>
    <cellStyle name="Normal 68" xfId="5499" xr:uid="{00000000-0005-0000-0000-0000FB9B0000}"/>
    <cellStyle name="Normal 68 2" xfId="41723" xr:uid="{00000000-0005-0000-0000-0000FC9B0000}"/>
    <cellStyle name="Normal 68 2 2" xfId="41724" xr:uid="{00000000-0005-0000-0000-0000FD9B0000}"/>
    <cellStyle name="Normal 68 3" xfId="41725" xr:uid="{00000000-0005-0000-0000-0000FE9B0000}"/>
    <cellStyle name="Normal 68 4" xfId="41726" xr:uid="{00000000-0005-0000-0000-0000FF9B0000}"/>
    <cellStyle name="Normal 69" xfId="5500" xr:uid="{00000000-0005-0000-0000-0000009C0000}"/>
    <cellStyle name="Normal 69 2" xfId="41727" xr:uid="{00000000-0005-0000-0000-0000019C0000}"/>
    <cellStyle name="Normal 69 2 2" xfId="41728" xr:uid="{00000000-0005-0000-0000-0000029C0000}"/>
    <cellStyle name="Normal 69 3" xfId="41729" xr:uid="{00000000-0005-0000-0000-0000039C0000}"/>
    <cellStyle name="Normal 69 4" xfId="41730" xr:uid="{00000000-0005-0000-0000-0000049C0000}"/>
    <cellStyle name="Normal 7" xfId="5501" xr:uid="{00000000-0005-0000-0000-0000059C0000}"/>
    <cellStyle name="Normal 7 10" xfId="5502" xr:uid="{00000000-0005-0000-0000-0000069C0000}"/>
    <cellStyle name="Normal 7 10 2" xfId="41731" xr:uid="{00000000-0005-0000-0000-0000079C0000}"/>
    <cellStyle name="Normal 7 10 3" xfId="41732" xr:uid="{00000000-0005-0000-0000-0000089C0000}"/>
    <cellStyle name="Normal 7 11" xfId="5503" xr:uid="{00000000-0005-0000-0000-0000099C0000}"/>
    <cellStyle name="Normal 7 11 2" xfId="41733" xr:uid="{00000000-0005-0000-0000-00000A9C0000}"/>
    <cellStyle name="Normal 7 11 3" xfId="41734" xr:uid="{00000000-0005-0000-0000-00000B9C0000}"/>
    <cellStyle name="Normal 7 12" xfId="5504" xr:uid="{00000000-0005-0000-0000-00000C9C0000}"/>
    <cellStyle name="Normal 7 12 2" xfId="41735" xr:uid="{00000000-0005-0000-0000-00000D9C0000}"/>
    <cellStyle name="Normal 7 12 3" xfId="41736" xr:uid="{00000000-0005-0000-0000-00000E9C0000}"/>
    <cellStyle name="Normal 7 13" xfId="5505" xr:uid="{00000000-0005-0000-0000-00000F9C0000}"/>
    <cellStyle name="Normal 7 13 2" xfId="41737" xr:uid="{00000000-0005-0000-0000-0000109C0000}"/>
    <cellStyle name="Normal 7 13 3" xfId="41738" xr:uid="{00000000-0005-0000-0000-0000119C0000}"/>
    <cellStyle name="Normal 7 14" xfId="5506" xr:uid="{00000000-0005-0000-0000-0000129C0000}"/>
    <cellStyle name="Normal 7 14 2" xfId="41739" xr:uid="{00000000-0005-0000-0000-0000139C0000}"/>
    <cellStyle name="Normal 7 14 3" xfId="41740" xr:uid="{00000000-0005-0000-0000-0000149C0000}"/>
    <cellStyle name="Normal 7 15" xfId="5507" xr:uid="{00000000-0005-0000-0000-0000159C0000}"/>
    <cellStyle name="Normal 7 15 2" xfId="41741" xr:uid="{00000000-0005-0000-0000-0000169C0000}"/>
    <cellStyle name="Normal 7 15 3" xfId="41742" xr:uid="{00000000-0005-0000-0000-0000179C0000}"/>
    <cellStyle name="Normal 7 16" xfId="5508" xr:uid="{00000000-0005-0000-0000-0000189C0000}"/>
    <cellStyle name="Normal 7 16 2" xfId="41743" xr:uid="{00000000-0005-0000-0000-0000199C0000}"/>
    <cellStyle name="Normal 7 16 3" xfId="41744" xr:uid="{00000000-0005-0000-0000-00001A9C0000}"/>
    <cellStyle name="Normal 7 17" xfId="5509" xr:uid="{00000000-0005-0000-0000-00001B9C0000}"/>
    <cellStyle name="Normal 7 17 2" xfId="41745" xr:uid="{00000000-0005-0000-0000-00001C9C0000}"/>
    <cellStyle name="Normal 7 17 3" xfId="41746" xr:uid="{00000000-0005-0000-0000-00001D9C0000}"/>
    <cellStyle name="Normal 7 18" xfId="5510" xr:uid="{00000000-0005-0000-0000-00001E9C0000}"/>
    <cellStyle name="Normal 7 18 2" xfId="41747" xr:uid="{00000000-0005-0000-0000-00001F9C0000}"/>
    <cellStyle name="Normal 7 18 3" xfId="41748" xr:uid="{00000000-0005-0000-0000-0000209C0000}"/>
    <cellStyle name="Normal 7 19" xfId="5511" xr:uid="{00000000-0005-0000-0000-0000219C0000}"/>
    <cellStyle name="Normal 7 19 2" xfId="41749" xr:uid="{00000000-0005-0000-0000-0000229C0000}"/>
    <cellStyle name="Normal 7 19 3" xfId="41750" xr:uid="{00000000-0005-0000-0000-0000239C0000}"/>
    <cellStyle name="Normal 7 2" xfId="5512" xr:uid="{00000000-0005-0000-0000-0000249C0000}"/>
    <cellStyle name="Normal 7 2 2" xfId="5513" xr:uid="{00000000-0005-0000-0000-0000259C0000}"/>
    <cellStyle name="Normal 7 2 2 2" xfId="41751" xr:uid="{00000000-0005-0000-0000-0000269C0000}"/>
    <cellStyle name="Normal 7 2 2 3" xfId="41752" xr:uid="{00000000-0005-0000-0000-0000279C0000}"/>
    <cellStyle name="Normal 7 2 3" xfId="5514" xr:uid="{00000000-0005-0000-0000-0000289C0000}"/>
    <cellStyle name="Normal 7 2 3 2" xfId="41753" xr:uid="{00000000-0005-0000-0000-0000299C0000}"/>
    <cellStyle name="Normal 7 2 4" xfId="5515" xr:uid="{00000000-0005-0000-0000-00002A9C0000}"/>
    <cellStyle name="Normal 7 2 4 2" xfId="41754" xr:uid="{00000000-0005-0000-0000-00002B9C0000}"/>
    <cellStyle name="Normal 7 2 5" xfId="41755" xr:uid="{00000000-0005-0000-0000-00002C9C0000}"/>
    <cellStyle name="Normal 7 2 5 2" xfId="41756" xr:uid="{00000000-0005-0000-0000-00002D9C0000}"/>
    <cellStyle name="Normal 7 2 5 3" xfId="41757" xr:uid="{00000000-0005-0000-0000-00002E9C0000}"/>
    <cellStyle name="Normal 7 2 6" xfId="41758" xr:uid="{00000000-0005-0000-0000-00002F9C0000}"/>
    <cellStyle name="Normal 7 2_FAS 112" xfId="41759" xr:uid="{00000000-0005-0000-0000-0000309C0000}"/>
    <cellStyle name="Normal 7 20" xfId="5516" xr:uid="{00000000-0005-0000-0000-0000319C0000}"/>
    <cellStyle name="Normal 7 20 2" xfId="41760" xr:uid="{00000000-0005-0000-0000-0000329C0000}"/>
    <cellStyle name="Normal 7 20 3" xfId="41761" xr:uid="{00000000-0005-0000-0000-0000339C0000}"/>
    <cellStyle name="Normal 7 21" xfId="5517" xr:uid="{00000000-0005-0000-0000-0000349C0000}"/>
    <cellStyle name="Normal 7 21 2" xfId="41762" xr:uid="{00000000-0005-0000-0000-0000359C0000}"/>
    <cellStyle name="Normal 7 21 3" xfId="41763" xr:uid="{00000000-0005-0000-0000-0000369C0000}"/>
    <cellStyle name="Normal 7 22" xfId="5518" xr:uid="{00000000-0005-0000-0000-0000379C0000}"/>
    <cellStyle name="Normal 7 22 2" xfId="41764" xr:uid="{00000000-0005-0000-0000-0000389C0000}"/>
    <cellStyle name="Normal 7 22 3" xfId="41765" xr:uid="{00000000-0005-0000-0000-0000399C0000}"/>
    <cellStyle name="Normal 7 23" xfId="5519" xr:uid="{00000000-0005-0000-0000-00003A9C0000}"/>
    <cellStyle name="Normal 7 23 2" xfId="41766" xr:uid="{00000000-0005-0000-0000-00003B9C0000}"/>
    <cellStyle name="Normal 7 23 3" xfId="41767" xr:uid="{00000000-0005-0000-0000-00003C9C0000}"/>
    <cellStyle name="Normal 7 24" xfId="5520" xr:uid="{00000000-0005-0000-0000-00003D9C0000}"/>
    <cellStyle name="Normal 7 24 2" xfId="41768" xr:uid="{00000000-0005-0000-0000-00003E9C0000}"/>
    <cellStyle name="Normal 7 24 2 2" xfId="41769" xr:uid="{00000000-0005-0000-0000-00003F9C0000}"/>
    <cellStyle name="Normal 7 24 3" xfId="41770" xr:uid="{00000000-0005-0000-0000-0000409C0000}"/>
    <cellStyle name="Normal 7 25" xfId="5521" xr:uid="{00000000-0005-0000-0000-0000419C0000}"/>
    <cellStyle name="Normal 7 25 2" xfId="41771" xr:uid="{00000000-0005-0000-0000-0000429C0000}"/>
    <cellStyle name="Normal 7 25 2 2" xfId="41772" xr:uid="{00000000-0005-0000-0000-0000439C0000}"/>
    <cellStyle name="Normal 7 25 3" xfId="41773" xr:uid="{00000000-0005-0000-0000-0000449C0000}"/>
    <cellStyle name="Normal 7 26" xfId="5522" xr:uid="{00000000-0005-0000-0000-0000459C0000}"/>
    <cellStyle name="Normal 7 26 2" xfId="41774" xr:uid="{00000000-0005-0000-0000-0000469C0000}"/>
    <cellStyle name="Normal 7 26 2 2" xfId="41775" xr:uid="{00000000-0005-0000-0000-0000479C0000}"/>
    <cellStyle name="Normal 7 26 3" xfId="41776" xr:uid="{00000000-0005-0000-0000-0000489C0000}"/>
    <cellStyle name="Normal 7 27" xfId="41777" xr:uid="{00000000-0005-0000-0000-0000499C0000}"/>
    <cellStyle name="Normal 7 27 2" xfId="41778" xr:uid="{00000000-0005-0000-0000-00004A9C0000}"/>
    <cellStyle name="Normal 7 27 3" xfId="41779" xr:uid="{00000000-0005-0000-0000-00004B9C0000}"/>
    <cellStyle name="Normal 7 27 4" xfId="41780" xr:uid="{00000000-0005-0000-0000-00004C9C0000}"/>
    <cellStyle name="Normal 7 28" xfId="41781" xr:uid="{00000000-0005-0000-0000-00004D9C0000}"/>
    <cellStyle name="Normal 7 29" xfId="41782" xr:uid="{00000000-0005-0000-0000-00004E9C0000}"/>
    <cellStyle name="Normal 7 3" xfId="5523" xr:uid="{00000000-0005-0000-0000-00004F9C0000}"/>
    <cellStyle name="Normal 7 3 2" xfId="41783" xr:uid="{00000000-0005-0000-0000-0000509C0000}"/>
    <cellStyle name="Normal 7 3 2 2" xfId="41784" xr:uid="{00000000-0005-0000-0000-0000519C0000}"/>
    <cellStyle name="Normal 7 3 3" xfId="41785" xr:uid="{00000000-0005-0000-0000-0000529C0000}"/>
    <cellStyle name="Normal 7 30" xfId="41786" xr:uid="{00000000-0005-0000-0000-0000539C0000}"/>
    <cellStyle name="Normal 7 31" xfId="41787" xr:uid="{00000000-0005-0000-0000-0000549C0000}"/>
    <cellStyle name="Normal 7 32" xfId="41788" xr:uid="{00000000-0005-0000-0000-0000559C0000}"/>
    <cellStyle name="Normal 7 33" xfId="41789" xr:uid="{00000000-0005-0000-0000-0000569C0000}"/>
    <cellStyle name="Normal 7 34" xfId="41790" xr:uid="{00000000-0005-0000-0000-0000579C0000}"/>
    <cellStyle name="Normal 7 35" xfId="41791" xr:uid="{00000000-0005-0000-0000-0000589C0000}"/>
    <cellStyle name="Normal 7 36" xfId="41792" xr:uid="{00000000-0005-0000-0000-0000599C0000}"/>
    <cellStyle name="Normal 7 37" xfId="41793" xr:uid="{00000000-0005-0000-0000-00005A9C0000}"/>
    <cellStyle name="Normal 7 38" xfId="41794" xr:uid="{00000000-0005-0000-0000-00005B9C0000}"/>
    <cellStyle name="Normal 7 39" xfId="41795" xr:uid="{00000000-0005-0000-0000-00005C9C0000}"/>
    <cellStyle name="Normal 7 4" xfId="5524" xr:uid="{00000000-0005-0000-0000-00005D9C0000}"/>
    <cellStyle name="Normal 7 4 2" xfId="41796" xr:uid="{00000000-0005-0000-0000-00005E9C0000}"/>
    <cellStyle name="Normal 7 4 3" xfId="41797" xr:uid="{00000000-0005-0000-0000-00005F9C0000}"/>
    <cellStyle name="Normal 7 40" xfId="41798" xr:uid="{00000000-0005-0000-0000-0000609C0000}"/>
    <cellStyle name="Normal 7 41" xfId="41799" xr:uid="{00000000-0005-0000-0000-0000619C0000}"/>
    <cellStyle name="Normal 7 42" xfId="41800" xr:uid="{00000000-0005-0000-0000-0000629C0000}"/>
    <cellStyle name="Normal 7 43" xfId="41801" xr:uid="{00000000-0005-0000-0000-0000639C0000}"/>
    <cellStyle name="Normal 7 44" xfId="41802" xr:uid="{00000000-0005-0000-0000-0000649C0000}"/>
    <cellStyle name="Normal 7 45" xfId="41803" xr:uid="{00000000-0005-0000-0000-0000659C0000}"/>
    <cellStyle name="Normal 7 46" xfId="41804" xr:uid="{00000000-0005-0000-0000-0000669C0000}"/>
    <cellStyle name="Normal 7 47" xfId="41805" xr:uid="{00000000-0005-0000-0000-0000679C0000}"/>
    <cellStyle name="Normal 7 48" xfId="41806" xr:uid="{00000000-0005-0000-0000-0000689C0000}"/>
    <cellStyle name="Normal 7 49" xfId="41807" xr:uid="{00000000-0005-0000-0000-0000699C0000}"/>
    <cellStyle name="Normal 7 5" xfId="5525" xr:uid="{00000000-0005-0000-0000-00006A9C0000}"/>
    <cellStyle name="Normal 7 5 2" xfId="5526" xr:uid="{00000000-0005-0000-0000-00006B9C0000}"/>
    <cellStyle name="Normal 7 5 2 2" xfId="41808" xr:uid="{00000000-0005-0000-0000-00006C9C0000}"/>
    <cellStyle name="Normal 7 5 3" xfId="41809" xr:uid="{00000000-0005-0000-0000-00006D9C0000}"/>
    <cellStyle name="Normal 7 5 3 2" xfId="41810" xr:uid="{00000000-0005-0000-0000-00006E9C0000}"/>
    <cellStyle name="Normal 7 5 4" xfId="41811" xr:uid="{00000000-0005-0000-0000-00006F9C0000}"/>
    <cellStyle name="Normal 7 50" xfId="41812" xr:uid="{00000000-0005-0000-0000-0000709C0000}"/>
    <cellStyle name="Normal 7 51" xfId="41813" xr:uid="{00000000-0005-0000-0000-0000719C0000}"/>
    <cellStyle name="Normal 7 52" xfId="41814" xr:uid="{00000000-0005-0000-0000-0000729C0000}"/>
    <cellStyle name="Normal 7 52 2" xfId="41815" xr:uid="{00000000-0005-0000-0000-0000739C0000}"/>
    <cellStyle name="Normal 7 52 3" xfId="41816" xr:uid="{00000000-0005-0000-0000-0000749C0000}"/>
    <cellStyle name="Normal 7 53" xfId="41817" xr:uid="{00000000-0005-0000-0000-0000759C0000}"/>
    <cellStyle name="Normal 7 54" xfId="41818" xr:uid="{00000000-0005-0000-0000-0000769C0000}"/>
    <cellStyle name="Normal 7 54 2" xfId="41819" xr:uid="{00000000-0005-0000-0000-0000779C0000}"/>
    <cellStyle name="Normal 7 55" xfId="41820" xr:uid="{00000000-0005-0000-0000-0000789C0000}"/>
    <cellStyle name="Normal 7 56" xfId="41821" xr:uid="{00000000-0005-0000-0000-0000799C0000}"/>
    <cellStyle name="Normal 7 57" xfId="41822" xr:uid="{00000000-0005-0000-0000-00007A9C0000}"/>
    <cellStyle name="Normal 7 58" xfId="41823" xr:uid="{00000000-0005-0000-0000-00007B9C0000}"/>
    <cellStyle name="Normal 7 59" xfId="41824" xr:uid="{00000000-0005-0000-0000-00007C9C0000}"/>
    <cellStyle name="Normal 7 6" xfId="5" xr:uid="{00000000-0005-0000-0000-00007D9C0000}"/>
    <cellStyle name="Normal 7 6 2" xfId="5528" xr:uid="{00000000-0005-0000-0000-00007E9C0000}"/>
    <cellStyle name="Normal 7 6 2 2" xfId="41825" xr:uid="{00000000-0005-0000-0000-00007F9C0000}"/>
    <cellStyle name="Normal 7 6 3" xfId="5527" xr:uid="{00000000-0005-0000-0000-0000809C0000}"/>
    <cellStyle name="Normal 7 6 3 2" xfId="41826" xr:uid="{00000000-0005-0000-0000-0000819C0000}"/>
    <cellStyle name="Normal 7 6 4" xfId="41827" xr:uid="{00000000-0005-0000-0000-0000829C0000}"/>
    <cellStyle name="Normal 7 60" xfId="41828" xr:uid="{00000000-0005-0000-0000-0000839C0000}"/>
    <cellStyle name="Normal 7 61" xfId="41829" xr:uid="{00000000-0005-0000-0000-0000849C0000}"/>
    <cellStyle name="Normal 7 7" xfId="5529" xr:uid="{00000000-0005-0000-0000-0000859C0000}"/>
    <cellStyle name="Normal 7 7 2" xfId="5530" xr:uid="{00000000-0005-0000-0000-0000869C0000}"/>
    <cellStyle name="Normal 7 7 2 2" xfId="41830" xr:uid="{00000000-0005-0000-0000-0000879C0000}"/>
    <cellStyle name="Normal 7 7 3" xfId="41831" xr:uid="{00000000-0005-0000-0000-0000889C0000}"/>
    <cellStyle name="Normal 7 8" xfId="5531" xr:uid="{00000000-0005-0000-0000-0000899C0000}"/>
    <cellStyle name="Normal 7 8 2" xfId="41832" xr:uid="{00000000-0005-0000-0000-00008A9C0000}"/>
    <cellStyle name="Normal 7 8 3" xfId="41833" xr:uid="{00000000-0005-0000-0000-00008B9C0000}"/>
    <cellStyle name="Normal 7 9" xfId="5532" xr:uid="{00000000-0005-0000-0000-00008C9C0000}"/>
    <cellStyle name="Normal 7 9 2" xfId="41834" xr:uid="{00000000-0005-0000-0000-00008D9C0000}"/>
    <cellStyle name="Normal 7 9 3" xfId="41835" xr:uid="{00000000-0005-0000-0000-00008E9C0000}"/>
    <cellStyle name="Normal 7_ADI" xfId="41836" xr:uid="{00000000-0005-0000-0000-00008F9C0000}"/>
    <cellStyle name="Normal 70" xfId="5533" xr:uid="{00000000-0005-0000-0000-0000909C0000}"/>
    <cellStyle name="Normal 70 2" xfId="41837" xr:uid="{00000000-0005-0000-0000-0000919C0000}"/>
    <cellStyle name="Normal 70 2 2" xfId="41838" xr:uid="{00000000-0005-0000-0000-0000929C0000}"/>
    <cellStyle name="Normal 70 3" xfId="41839" xr:uid="{00000000-0005-0000-0000-0000939C0000}"/>
    <cellStyle name="Normal 70 3 2" xfId="41840" xr:uid="{00000000-0005-0000-0000-0000949C0000}"/>
    <cellStyle name="Normal 71" xfId="6" xr:uid="{00000000-0005-0000-0000-0000959C0000}"/>
    <cellStyle name="Normal 71 2" xfId="41841" xr:uid="{00000000-0005-0000-0000-0000969C0000}"/>
    <cellStyle name="Normal 71 3" xfId="41842" xr:uid="{00000000-0005-0000-0000-0000979C0000}"/>
    <cellStyle name="Normal 71 4" xfId="41843" xr:uid="{00000000-0005-0000-0000-0000989C0000}"/>
    <cellStyle name="Normal 71 5" xfId="41844" xr:uid="{00000000-0005-0000-0000-0000999C0000}"/>
    <cellStyle name="Normal 72" xfId="7284" xr:uid="{00000000-0005-0000-0000-00009A9C0000}"/>
    <cellStyle name="Normal 72 2" xfId="41845" xr:uid="{00000000-0005-0000-0000-00009B9C0000}"/>
    <cellStyle name="Normal 72 2 2" xfId="41846" xr:uid="{00000000-0005-0000-0000-00009C9C0000}"/>
    <cellStyle name="Normal 72 2 3" xfId="41847" xr:uid="{00000000-0005-0000-0000-00009D9C0000}"/>
    <cellStyle name="Normal 72 2 4" xfId="41848" xr:uid="{00000000-0005-0000-0000-00009E9C0000}"/>
    <cellStyle name="Normal 72 2 5" xfId="41849" xr:uid="{00000000-0005-0000-0000-00009F9C0000}"/>
    <cellStyle name="Normal 72 3" xfId="41850" xr:uid="{00000000-0005-0000-0000-0000A09C0000}"/>
    <cellStyle name="Normal 72 3 2" xfId="41851" xr:uid="{00000000-0005-0000-0000-0000A19C0000}"/>
    <cellStyle name="Normal 72 4" xfId="41852" xr:uid="{00000000-0005-0000-0000-0000A29C0000}"/>
    <cellStyle name="Normal 72 5" xfId="41853" xr:uid="{00000000-0005-0000-0000-0000A39C0000}"/>
    <cellStyle name="Normal 72 6" xfId="41854" xr:uid="{00000000-0005-0000-0000-0000A49C0000}"/>
    <cellStyle name="Normal 73" xfId="7287" xr:uid="{00000000-0005-0000-0000-0000A59C0000}"/>
    <cellStyle name="Normal 73 2" xfId="41855" xr:uid="{00000000-0005-0000-0000-0000A69C0000}"/>
    <cellStyle name="Normal 73 2 2" xfId="41856" xr:uid="{00000000-0005-0000-0000-0000A79C0000}"/>
    <cellStyle name="Normal 73 3" xfId="41857" xr:uid="{00000000-0005-0000-0000-0000A89C0000}"/>
    <cellStyle name="Normal 73 3 2" xfId="41858" xr:uid="{00000000-0005-0000-0000-0000A99C0000}"/>
    <cellStyle name="Normal 73 4" xfId="41859" xr:uid="{00000000-0005-0000-0000-0000AA9C0000}"/>
    <cellStyle name="Normal 73 5" xfId="41860" xr:uid="{00000000-0005-0000-0000-0000AB9C0000}"/>
    <cellStyle name="Normal 73 6" xfId="41861" xr:uid="{00000000-0005-0000-0000-0000AC9C0000}"/>
    <cellStyle name="Normal 74" xfId="41862" xr:uid="{00000000-0005-0000-0000-0000AD9C0000}"/>
    <cellStyle name="Normal 74 2" xfId="41863" xr:uid="{00000000-0005-0000-0000-0000AE9C0000}"/>
    <cellStyle name="Normal 74 2 2" xfId="41864" xr:uid="{00000000-0005-0000-0000-0000AF9C0000}"/>
    <cellStyle name="Normal 74 3" xfId="41865" xr:uid="{00000000-0005-0000-0000-0000B09C0000}"/>
    <cellStyle name="Normal 75" xfId="41866" xr:uid="{00000000-0005-0000-0000-0000B19C0000}"/>
    <cellStyle name="Normal 75 2" xfId="41867" xr:uid="{00000000-0005-0000-0000-0000B29C0000}"/>
    <cellStyle name="Normal 75 2 2" xfId="41868" xr:uid="{00000000-0005-0000-0000-0000B39C0000}"/>
    <cellStyle name="Normal 75 2 3" xfId="41869" xr:uid="{00000000-0005-0000-0000-0000B49C0000}"/>
    <cellStyle name="Normal 75 3" xfId="41870" xr:uid="{00000000-0005-0000-0000-0000B59C0000}"/>
    <cellStyle name="Normal 75 3 2" xfId="41871" xr:uid="{00000000-0005-0000-0000-0000B69C0000}"/>
    <cellStyle name="Normal 75 4" xfId="41872" xr:uid="{00000000-0005-0000-0000-0000B79C0000}"/>
    <cellStyle name="Normal 76" xfId="41873" xr:uid="{00000000-0005-0000-0000-0000B89C0000}"/>
    <cellStyle name="Normal 76 2" xfId="41874" xr:uid="{00000000-0005-0000-0000-0000B99C0000}"/>
    <cellStyle name="Normal 76 2 2" xfId="41875" xr:uid="{00000000-0005-0000-0000-0000BA9C0000}"/>
    <cellStyle name="Normal 76 2 3" xfId="41876" xr:uid="{00000000-0005-0000-0000-0000BB9C0000}"/>
    <cellStyle name="Normal 76 3" xfId="41877" xr:uid="{00000000-0005-0000-0000-0000BC9C0000}"/>
    <cellStyle name="Normal 76 4" xfId="41878" xr:uid="{00000000-0005-0000-0000-0000BD9C0000}"/>
    <cellStyle name="Normal 77" xfId="41879" xr:uid="{00000000-0005-0000-0000-0000BE9C0000}"/>
    <cellStyle name="Normal 77 2" xfId="41880" xr:uid="{00000000-0005-0000-0000-0000BF9C0000}"/>
    <cellStyle name="Normal 77 3" xfId="41881" xr:uid="{00000000-0005-0000-0000-0000C09C0000}"/>
    <cellStyle name="Normal 77 4" xfId="41882" xr:uid="{00000000-0005-0000-0000-0000C19C0000}"/>
    <cellStyle name="Normal 77 5" xfId="41883" xr:uid="{00000000-0005-0000-0000-0000C29C0000}"/>
    <cellStyle name="Normal 78" xfId="41884" xr:uid="{00000000-0005-0000-0000-0000C39C0000}"/>
    <cellStyle name="Normal 78 2" xfId="41885" xr:uid="{00000000-0005-0000-0000-0000C49C0000}"/>
    <cellStyle name="Normal 78 2 2" xfId="41886" xr:uid="{00000000-0005-0000-0000-0000C59C0000}"/>
    <cellStyle name="Normal 78 3" xfId="41887" xr:uid="{00000000-0005-0000-0000-0000C69C0000}"/>
    <cellStyle name="Normal 78 4" xfId="41888" xr:uid="{00000000-0005-0000-0000-0000C79C0000}"/>
    <cellStyle name="Normal 78 5" xfId="41889" xr:uid="{00000000-0005-0000-0000-0000C89C0000}"/>
    <cellStyle name="Normal 79" xfId="41890" xr:uid="{00000000-0005-0000-0000-0000C99C0000}"/>
    <cellStyle name="Normal 79 10" xfId="41891" xr:uid="{00000000-0005-0000-0000-0000CA9C0000}"/>
    <cellStyle name="Normal 79 2" xfId="41892" xr:uid="{00000000-0005-0000-0000-0000CB9C0000}"/>
    <cellStyle name="Normal 79 2 2" xfId="41893" xr:uid="{00000000-0005-0000-0000-0000CC9C0000}"/>
    <cellStyle name="Normal 79 2 2 2" xfId="41894" xr:uid="{00000000-0005-0000-0000-0000CD9C0000}"/>
    <cellStyle name="Normal 79 2 2 2 2" xfId="41895" xr:uid="{00000000-0005-0000-0000-0000CE9C0000}"/>
    <cellStyle name="Normal 79 2 2 3" xfId="41896" xr:uid="{00000000-0005-0000-0000-0000CF9C0000}"/>
    <cellStyle name="Normal 79 2 2 3 2" xfId="41897" xr:uid="{00000000-0005-0000-0000-0000D09C0000}"/>
    <cellStyle name="Normal 79 2 2 4" xfId="41898" xr:uid="{00000000-0005-0000-0000-0000D19C0000}"/>
    <cellStyle name="Normal 79 2 2 4 2" xfId="41899" xr:uid="{00000000-0005-0000-0000-0000D29C0000}"/>
    <cellStyle name="Normal 79 2 2 5" xfId="41900" xr:uid="{00000000-0005-0000-0000-0000D39C0000}"/>
    <cellStyle name="Normal 79 2 2 5 2" xfId="41901" xr:uid="{00000000-0005-0000-0000-0000D49C0000}"/>
    <cellStyle name="Normal 79 2 2 6" xfId="41902" xr:uid="{00000000-0005-0000-0000-0000D59C0000}"/>
    <cellStyle name="Normal 79 2 3" xfId="41903" xr:uid="{00000000-0005-0000-0000-0000D69C0000}"/>
    <cellStyle name="Normal 79 2 3 2" xfId="41904" xr:uid="{00000000-0005-0000-0000-0000D79C0000}"/>
    <cellStyle name="Normal 79 2 4" xfId="41905" xr:uid="{00000000-0005-0000-0000-0000D89C0000}"/>
    <cellStyle name="Normal 79 2 4 2" xfId="41906" xr:uid="{00000000-0005-0000-0000-0000D99C0000}"/>
    <cellStyle name="Normal 79 2 5" xfId="41907" xr:uid="{00000000-0005-0000-0000-0000DA9C0000}"/>
    <cellStyle name="Normal 79 2 5 2" xfId="41908" xr:uid="{00000000-0005-0000-0000-0000DB9C0000}"/>
    <cellStyle name="Normal 79 2 6" xfId="41909" xr:uid="{00000000-0005-0000-0000-0000DC9C0000}"/>
    <cellStyle name="Normal 79 2 6 2" xfId="41910" xr:uid="{00000000-0005-0000-0000-0000DD9C0000}"/>
    <cellStyle name="Normal 79 2 7" xfId="41911" xr:uid="{00000000-0005-0000-0000-0000DE9C0000}"/>
    <cellStyle name="Normal 79 3" xfId="41912" xr:uid="{00000000-0005-0000-0000-0000DF9C0000}"/>
    <cellStyle name="Normal 79 3 2" xfId="41913" xr:uid="{00000000-0005-0000-0000-0000E09C0000}"/>
    <cellStyle name="Normal 79 3 2 2" xfId="41914" xr:uid="{00000000-0005-0000-0000-0000E19C0000}"/>
    <cellStyle name="Normal 79 3 3" xfId="41915" xr:uid="{00000000-0005-0000-0000-0000E29C0000}"/>
    <cellStyle name="Normal 79 3 3 2" xfId="41916" xr:uid="{00000000-0005-0000-0000-0000E39C0000}"/>
    <cellStyle name="Normal 79 3 4" xfId="41917" xr:uid="{00000000-0005-0000-0000-0000E49C0000}"/>
    <cellStyle name="Normal 79 3 4 2" xfId="41918" xr:uid="{00000000-0005-0000-0000-0000E59C0000}"/>
    <cellStyle name="Normal 79 3 5" xfId="41919" xr:uid="{00000000-0005-0000-0000-0000E69C0000}"/>
    <cellStyle name="Normal 79 3 5 2" xfId="41920" xr:uid="{00000000-0005-0000-0000-0000E79C0000}"/>
    <cellStyle name="Normal 79 3 6" xfId="41921" xr:uid="{00000000-0005-0000-0000-0000E89C0000}"/>
    <cellStyle name="Normal 79 4" xfId="41922" xr:uid="{00000000-0005-0000-0000-0000E99C0000}"/>
    <cellStyle name="Normal 79 4 2" xfId="41923" xr:uid="{00000000-0005-0000-0000-0000EA9C0000}"/>
    <cellStyle name="Normal 79 5" xfId="41924" xr:uid="{00000000-0005-0000-0000-0000EB9C0000}"/>
    <cellStyle name="Normal 79 5 2" xfId="41925" xr:uid="{00000000-0005-0000-0000-0000EC9C0000}"/>
    <cellStyle name="Normal 79 6" xfId="41926" xr:uid="{00000000-0005-0000-0000-0000ED9C0000}"/>
    <cellStyle name="Normal 79 6 2" xfId="41927" xr:uid="{00000000-0005-0000-0000-0000EE9C0000}"/>
    <cellStyle name="Normal 79 7" xfId="41928" xr:uid="{00000000-0005-0000-0000-0000EF9C0000}"/>
    <cellStyle name="Normal 79 7 2" xfId="41929" xr:uid="{00000000-0005-0000-0000-0000F09C0000}"/>
    <cellStyle name="Normal 79 8" xfId="41930" xr:uid="{00000000-0005-0000-0000-0000F19C0000}"/>
    <cellStyle name="Normal 79 9" xfId="41931" xr:uid="{00000000-0005-0000-0000-0000F29C0000}"/>
    <cellStyle name="Normal 8" xfId="5534" xr:uid="{00000000-0005-0000-0000-0000F39C0000}"/>
    <cellStyle name="Normal 8 10" xfId="5535" xr:uid="{00000000-0005-0000-0000-0000F49C0000}"/>
    <cellStyle name="Normal 8 10 2" xfId="5536" xr:uid="{00000000-0005-0000-0000-0000F59C0000}"/>
    <cellStyle name="Normal 8 10 2 2" xfId="5537" xr:uid="{00000000-0005-0000-0000-0000F69C0000}"/>
    <cellStyle name="Normal 8 10 2 2 2" xfId="41932" xr:uid="{00000000-0005-0000-0000-0000F79C0000}"/>
    <cellStyle name="Normal 8 10 2 2 2 2" xfId="41933" xr:uid="{00000000-0005-0000-0000-0000F89C0000}"/>
    <cellStyle name="Normal 8 10 2 2 2 3" xfId="41934" xr:uid="{00000000-0005-0000-0000-0000F99C0000}"/>
    <cellStyle name="Normal 8 10 2 2 2 4" xfId="41935" xr:uid="{00000000-0005-0000-0000-0000FA9C0000}"/>
    <cellStyle name="Normal 8 10 2 2 3" xfId="41936" xr:uid="{00000000-0005-0000-0000-0000FB9C0000}"/>
    <cellStyle name="Normal 8 10 2 2 4" xfId="41937" xr:uid="{00000000-0005-0000-0000-0000FC9C0000}"/>
    <cellStyle name="Normal 8 10 2 2 5" xfId="41938" xr:uid="{00000000-0005-0000-0000-0000FD9C0000}"/>
    <cellStyle name="Normal 8 10 2 3" xfId="41939" xr:uid="{00000000-0005-0000-0000-0000FE9C0000}"/>
    <cellStyle name="Normal 8 10 2 3 2" xfId="41940" xr:uid="{00000000-0005-0000-0000-0000FF9C0000}"/>
    <cellStyle name="Normal 8 10 2 3 3" xfId="41941" xr:uid="{00000000-0005-0000-0000-0000009D0000}"/>
    <cellStyle name="Normal 8 10 3" xfId="41942" xr:uid="{00000000-0005-0000-0000-0000019D0000}"/>
    <cellStyle name="Normal 8 10 3 2" xfId="41943" xr:uid="{00000000-0005-0000-0000-0000029D0000}"/>
    <cellStyle name="Normal 8 10 4" xfId="41944" xr:uid="{00000000-0005-0000-0000-0000039D0000}"/>
    <cellStyle name="Normal 8 10_Journal 1" xfId="41945" xr:uid="{00000000-0005-0000-0000-0000049D0000}"/>
    <cellStyle name="Normal 8 100" xfId="41946" xr:uid="{00000000-0005-0000-0000-0000059D0000}"/>
    <cellStyle name="Normal 8 101" xfId="41947" xr:uid="{00000000-0005-0000-0000-0000069D0000}"/>
    <cellStyle name="Normal 8 102" xfId="41948" xr:uid="{00000000-0005-0000-0000-0000079D0000}"/>
    <cellStyle name="Normal 8 103" xfId="41949" xr:uid="{00000000-0005-0000-0000-0000089D0000}"/>
    <cellStyle name="Normal 8 104" xfId="41950" xr:uid="{00000000-0005-0000-0000-0000099D0000}"/>
    <cellStyle name="Normal 8 105" xfId="41951" xr:uid="{00000000-0005-0000-0000-00000A9D0000}"/>
    <cellStyle name="Normal 8 106" xfId="41952" xr:uid="{00000000-0005-0000-0000-00000B9D0000}"/>
    <cellStyle name="Normal 8 107" xfId="41953" xr:uid="{00000000-0005-0000-0000-00000C9D0000}"/>
    <cellStyle name="Normal 8 108" xfId="41954" xr:uid="{00000000-0005-0000-0000-00000D9D0000}"/>
    <cellStyle name="Normal 8 108 2" xfId="41955" xr:uid="{00000000-0005-0000-0000-00000E9D0000}"/>
    <cellStyle name="Normal 8 109" xfId="41956" xr:uid="{00000000-0005-0000-0000-00000F9D0000}"/>
    <cellStyle name="Normal 8 11" xfId="5538" xr:uid="{00000000-0005-0000-0000-0000109D0000}"/>
    <cellStyle name="Normal 8 11 2" xfId="5539" xr:uid="{00000000-0005-0000-0000-0000119D0000}"/>
    <cellStyle name="Normal 8 11 2 2" xfId="5540" xr:uid="{00000000-0005-0000-0000-0000129D0000}"/>
    <cellStyle name="Normal 8 11 2 2 2" xfId="41957" xr:uid="{00000000-0005-0000-0000-0000139D0000}"/>
    <cellStyle name="Normal 8 11 2 2 2 2" xfId="41958" xr:uid="{00000000-0005-0000-0000-0000149D0000}"/>
    <cellStyle name="Normal 8 11 2 2 2 3" xfId="41959" xr:uid="{00000000-0005-0000-0000-0000159D0000}"/>
    <cellStyle name="Normal 8 11 2 2 2 4" xfId="41960" xr:uid="{00000000-0005-0000-0000-0000169D0000}"/>
    <cellStyle name="Normal 8 11 2 2 3" xfId="41961" xr:uid="{00000000-0005-0000-0000-0000179D0000}"/>
    <cellStyle name="Normal 8 11 2 2 4" xfId="41962" xr:uid="{00000000-0005-0000-0000-0000189D0000}"/>
    <cellStyle name="Normal 8 11 2 2 5" xfId="41963" xr:uid="{00000000-0005-0000-0000-0000199D0000}"/>
    <cellStyle name="Normal 8 11 2 3" xfId="41964" xr:uid="{00000000-0005-0000-0000-00001A9D0000}"/>
    <cellStyle name="Normal 8 11 2 3 2" xfId="41965" xr:uid="{00000000-0005-0000-0000-00001B9D0000}"/>
    <cellStyle name="Normal 8 11 2 3 3" xfId="41966" xr:uid="{00000000-0005-0000-0000-00001C9D0000}"/>
    <cellStyle name="Normal 8 11 3" xfId="41967" xr:uid="{00000000-0005-0000-0000-00001D9D0000}"/>
    <cellStyle name="Normal 8 11 3 2" xfId="41968" xr:uid="{00000000-0005-0000-0000-00001E9D0000}"/>
    <cellStyle name="Normal 8 11 4" xfId="41969" xr:uid="{00000000-0005-0000-0000-00001F9D0000}"/>
    <cellStyle name="Normal 8 11_Journal 1" xfId="41970" xr:uid="{00000000-0005-0000-0000-0000209D0000}"/>
    <cellStyle name="Normal 8 110" xfId="41971" xr:uid="{00000000-0005-0000-0000-0000219D0000}"/>
    <cellStyle name="Normal 8 111" xfId="41972" xr:uid="{00000000-0005-0000-0000-0000229D0000}"/>
    <cellStyle name="Normal 8 112" xfId="41973" xr:uid="{00000000-0005-0000-0000-0000239D0000}"/>
    <cellStyle name="Normal 8 113" xfId="41974" xr:uid="{00000000-0005-0000-0000-0000249D0000}"/>
    <cellStyle name="Normal 8 114" xfId="41975" xr:uid="{00000000-0005-0000-0000-0000259D0000}"/>
    <cellStyle name="Normal 8 115" xfId="41976" xr:uid="{00000000-0005-0000-0000-0000269D0000}"/>
    <cellStyle name="Normal 8 116" xfId="41977" xr:uid="{00000000-0005-0000-0000-0000279D0000}"/>
    <cellStyle name="Normal 8 117" xfId="41978" xr:uid="{00000000-0005-0000-0000-0000289D0000}"/>
    <cellStyle name="Normal 8 118" xfId="41979" xr:uid="{00000000-0005-0000-0000-0000299D0000}"/>
    <cellStyle name="Normal 8 119" xfId="41980" xr:uid="{00000000-0005-0000-0000-00002A9D0000}"/>
    <cellStyle name="Normal 8 12" xfId="5541" xr:uid="{00000000-0005-0000-0000-00002B9D0000}"/>
    <cellStyle name="Normal 8 12 2" xfId="5542" xr:uid="{00000000-0005-0000-0000-00002C9D0000}"/>
    <cellStyle name="Normal 8 12 2 2" xfId="5543" xr:uid="{00000000-0005-0000-0000-00002D9D0000}"/>
    <cellStyle name="Normal 8 12 2 2 2" xfId="41981" xr:uid="{00000000-0005-0000-0000-00002E9D0000}"/>
    <cellStyle name="Normal 8 12 2 2 2 2" xfId="41982" xr:uid="{00000000-0005-0000-0000-00002F9D0000}"/>
    <cellStyle name="Normal 8 12 2 2 2 3" xfId="41983" xr:uid="{00000000-0005-0000-0000-0000309D0000}"/>
    <cellStyle name="Normal 8 12 2 2 2 4" xfId="41984" xr:uid="{00000000-0005-0000-0000-0000319D0000}"/>
    <cellStyle name="Normal 8 12 2 2 3" xfId="41985" xr:uid="{00000000-0005-0000-0000-0000329D0000}"/>
    <cellStyle name="Normal 8 12 2 2 4" xfId="41986" xr:uid="{00000000-0005-0000-0000-0000339D0000}"/>
    <cellStyle name="Normal 8 12 2 2 5" xfId="41987" xr:uid="{00000000-0005-0000-0000-0000349D0000}"/>
    <cellStyle name="Normal 8 12 2 3" xfId="41988" xr:uid="{00000000-0005-0000-0000-0000359D0000}"/>
    <cellStyle name="Normal 8 12 2 3 2" xfId="41989" xr:uid="{00000000-0005-0000-0000-0000369D0000}"/>
    <cellStyle name="Normal 8 12 2 3 3" xfId="41990" xr:uid="{00000000-0005-0000-0000-0000379D0000}"/>
    <cellStyle name="Normal 8 12 3" xfId="41991" xr:uid="{00000000-0005-0000-0000-0000389D0000}"/>
    <cellStyle name="Normal 8 12 3 2" xfId="41992" xr:uid="{00000000-0005-0000-0000-0000399D0000}"/>
    <cellStyle name="Normal 8 12 4" xfId="41993" xr:uid="{00000000-0005-0000-0000-00003A9D0000}"/>
    <cellStyle name="Normal 8 12_Journal 1" xfId="41994" xr:uid="{00000000-0005-0000-0000-00003B9D0000}"/>
    <cellStyle name="Normal 8 120" xfId="41995" xr:uid="{00000000-0005-0000-0000-00003C9D0000}"/>
    <cellStyle name="Normal 8 121" xfId="41996" xr:uid="{00000000-0005-0000-0000-00003D9D0000}"/>
    <cellStyle name="Normal 8 122" xfId="41997" xr:uid="{00000000-0005-0000-0000-00003E9D0000}"/>
    <cellStyle name="Normal 8 123" xfId="41998" xr:uid="{00000000-0005-0000-0000-00003F9D0000}"/>
    <cellStyle name="Normal 8 124" xfId="41999" xr:uid="{00000000-0005-0000-0000-0000409D0000}"/>
    <cellStyle name="Normal 8 125" xfId="42000" xr:uid="{00000000-0005-0000-0000-0000419D0000}"/>
    <cellStyle name="Normal 8 126" xfId="42001" xr:uid="{00000000-0005-0000-0000-0000429D0000}"/>
    <cellStyle name="Normal 8 127" xfId="42002" xr:uid="{00000000-0005-0000-0000-0000439D0000}"/>
    <cellStyle name="Normal 8 128" xfId="42003" xr:uid="{00000000-0005-0000-0000-0000449D0000}"/>
    <cellStyle name="Normal 8 129" xfId="42004" xr:uid="{00000000-0005-0000-0000-0000459D0000}"/>
    <cellStyle name="Normal 8 13" xfId="5544" xr:uid="{00000000-0005-0000-0000-0000469D0000}"/>
    <cellStyle name="Normal 8 13 2" xfId="5545" xr:uid="{00000000-0005-0000-0000-0000479D0000}"/>
    <cellStyle name="Normal 8 13 2 2" xfId="5546" xr:uid="{00000000-0005-0000-0000-0000489D0000}"/>
    <cellStyle name="Normal 8 13 2 2 2" xfId="42005" xr:uid="{00000000-0005-0000-0000-0000499D0000}"/>
    <cellStyle name="Normal 8 13 2 2 2 2" xfId="42006" xr:uid="{00000000-0005-0000-0000-00004A9D0000}"/>
    <cellStyle name="Normal 8 13 2 2 2 3" xfId="42007" xr:uid="{00000000-0005-0000-0000-00004B9D0000}"/>
    <cellStyle name="Normal 8 13 2 2 2 4" xfId="42008" xr:uid="{00000000-0005-0000-0000-00004C9D0000}"/>
    <cellStyle name="Normal 8 13 2 2 3" xfId="42009" xr:uid="{00000000-0005-0000-0000-00004D9D0000}"/>
    <cellStyle name="Normal 8 13 2 2 4" xfId="42010" xr:uid="{00000000-0005-0000-0000-00004E9D0000}"/>
    <cellStyle name="Normal 8 13 2 2 5" xfId="42011" xr:uid="{00000000-0005-0000-0000-00004F9D0000}"/>
    <cellStyle name="Normal 8 13 2 3" xfId="42012" xr:uid="{00000000-0005-0000-0000-0000509D0000}"/>
    <cellStyle name="Normal 8 13 2 3 2" xfId="42013" xr:uid="{00000000-0005-0000-0000-0000519D0000}"/>
    <cellStyle name="Normal 8 13 2 3 3" xfId="42014" xr:uid="{00000000-0005-0000-0000-0000529D0000}"/>
    <cellStyle name="Normal 8 13 3" xfId="42015" xr:uid="{00000000-0005-0000-0000-0000539D0000}"/>
    <cellStyle name="Normal 8 13 3 2" xfId="42016" xr:uid="{00000000-0005-0000-0000-0000549D0000}"/>
    <cellStyle name="Normal 8 13 4" xfId="42017" xr:uid="{00000000-0005-0000-0000-0000559D0000}"/>
    <cellStyle name="Normal 8 13_Journal 1" xfId="42018" xr:uid="{00000000-0005-0000-0000-0000569D0000}"/>
    <cellStyle name="Normal 8 130" xfId="42019" xr:uid="{00000000-0005-0000-0000-0000579D0000}"/>
    <cellStyle name="Normal 8 131" xfId="42020" xr:uid="{00000000-0005-0000-0000-0000589D0000}"/>
    <cellStyle name="Normal 8 132" xfId="42021" xr:uid="{00000000-0005-0000-0000-0000599D0000}"/>
    <cellStyle name="Normal 8 133" xfId="42022" xr:uid="{00000000-0005-0000-0000-00005A9D0000}"/>
    <cellStyle name="Normal 8 134" xfId="42023" xr:uid="{00000000-0005-0000-0000-00005B9D0000}"/>
    <cellStyle name="Normal 8 135" xfId="42024" xr:uid="{00000000-0005-0000-0000-00005C9D0000}"/>
    <cellStyle name="Normal 8 136" xfId="42025" xr:uid="{00000000-0005-0000-0000-00005D9D0000}"/>
    <cellStyle name="Normal 8 137" xfId="42026" xr:uid="{00000000-0005-0000-0000-00005E9D0000}"/>
    <cellStyle name="Normal 8 138" xfId="42027" xr:uid="{00000000-0005-0000-0000-00005F9D0000}"/>
    <cellStyle name="Normal 8 139" xfId="42028" xr:uid="{00000000-0005-0000-0000-0000609D0000}"/>
    <cellStyle name="Normal 8 14" xfId="5547" xr:uid="{00000000-0005-0000-0000-0000619D0000}"/>
    <cellStyle name="Normal 8 14 2" xfId="5548" xr:uid="{00000000-0005-0000-0000-0000629D0000}"/>
    <cellStyle name="Normal 8 14 2 2" xfId="42029" xr:uid="{00000000-0005-0000-0000-0000639D0000}"/>
    <cellStyle name="Normal 8 14 2 2 2" xfId="42030" xr:uid="{00000000-0005-0000-0000-0000649D0000}"/>
    <cellStyle name="Normal 8 14 2 2 3" xfId="42031" xr:uid="{00000000-0005-0000-0000-0000659D0000}"/>
    <cellStyle name="Normal 8 14 2 3" xfId="42032" xr:uid="{00000000-0005-0000-0000-0000669D0000}"/>
    <cellStyle name="Normal 8 14 2 4" xfId="42033" xr:uid="{00000000-0005-0000-0000-0000679D0000}"/>
    <cellStyle name="Normal 8 14 3" xfId="5549" xr:uid="{00000000-0005-0000-0000-0000689D0000}"/>
    <cellStyle name="Normal 8 14 3 2" xfId="42034" xr:uid="{00000000-0005-0000-0000-0000699D0000}"/>
    <cellStyle name="Normal 8 14 4" xfId="42035" xr:uid="{00000000-0005-0000-0000-00006A9D0000}"/>
    <cellStyle name="Normal 8 14 4 2" xfId="42036" xr:uid="{00000000-0005-0000-0000-00006B9D0000}"/>
    <cellStyle name="Normal 8 14 4 3" xfId="42037" xr:uid="{00000000-0005-0000-0000-00006C9D0000}"/>
    <cellStyle name="Normal 8 14 5" xfId="42038" xr:uid="{00000000-0005-0000-0000-00006D9D0000}"/>
    <cellStyle name="Normal 8 140" xfId="42039" xr:uid="{00000000-0005-0000-0000-00006E9D0000}"/>
    <cellStyle name="Normal 8 141" xfId="42040" xr:uid="{00000000-0005-0000-0000-00006F9D0000}"/>
    <cellStyle name="Normal 8 142" xfId="42041" xr:uid="{00000000-0005-0000-0000-0000709D0000}"/>
    <cellStyle name="Normal 8 15" xfId="5550" xr:uid="{00000000-0005-0000-0000-0000719D0000}"/>
    <cellStyle name="Normal 8 15 2" xfId="42042" xr:uid="{00000000-0005-0000-0000-0000729D0000}"/>
    <cellStyle name="Normal 8 15 2 2" xfId="42043" xr:uid="{00000000-0005-0000-0000-0000739D0000}"/>
    <cellStyle name="Normal 8 15 3" xfId="42044" xr:uid="{00000000-0005-0000-0000-0000749D0000}"/>
    <cellStyle name="Normal 8 15 4" xfId="42045" xr:uid="{00000000-0005-0000-0000-0000759D0000}"/>
    <cellStyle name="Normal 8 16" xfId="5551" xr:uid="{00000000-0005-0000-0000-0000769D0000}"/>
    <cellStyle name="Normal 8 16 2" xfId="42046" xr:uid="{00000000-0005-0000-0000-0000779D0000}"/>
    <cellStyle name="Normal 8 16 3" xfId="42047" xr:uid="{00000000-0005-0000-0000-0000789D0000}"/>
    <cellStyle name="Normal 8 17" xfId="5552" xr:uid="{00000000-0005-0000-0000-0000799D0000}"/>
    <cellStyle name="Normal 8 17 2" xfId="5553" xr:uid="{00000000-0005-0000-0000-00007A9D0000}"/>
    <cellStyle name="Normal 8 17 2 2" xfId="42048" xr:uid="{00000000-0005-0000-0000-00007B9D0000}"/>
    <cellStyle name="Normal 8 17 3" xfId="42049" xr:uid="{00000000-0005-0000-0000-00007C9D0000}"/>
    <cellStyle name="Normal 8 17 3 2" xfId="42050" xr:uid="{00000000-0005-0000-0000-00007D9D0000}"/>
    <cellStyle name="Normal 8 17 4" xfId="42051" xr:uid="{00000000-0005-0000-0000-00007E9D0000}"/>
    <cellStyle name="Normal 8 18" xfId="5554" xr:uid="{00000000-0005-0000-0000-00007F9D0000}"/>
    <cellStyle name="Normal 8 18 2" xfId="5555" xr:uid="{00000000-0005-0000-0000-0000809D0000}"/>
    <cellStyle name="Normal 8 18 2 2" xfId="42052" xr:uid="{00000000-0005-0000-0000-0000819D0000}"/>
    <cellStyle name="Normal 8 18 3" xfId="42053" xr:uid="{00000000-0005-0000-0000-0000829D0000}"/>
    <cellStyle name="Normal 8 18 3 2" xfId="42054" xr:uid="{00000000-0005-0000-0000-0000839D0000}"/>
    <cellStyle name="Normal 8 18 4" xfId="42055" xr:uid="{00000000-0005-0000-0000-0000849D0000}"/>
    <cellStyle name="Normal 8 18 4 2" xfId="42056" xr:uid="{00000000-0005-0000-0000-0000859D0000}"/>
    <cellStyle name="Normal 8 18 5" xfId="42057" xr:uid="{00000000-0005-0000-0000-0000869D0000}"/>
    <cellStyle name="Normal 8 19" xfId="5556" xr:uid="{00000000-0005-0000-0000-0000879D0000}"/>
    <cellStyle name="Normal 8 19 2" xfId="5557" xr:uid="{00000000-0005-0000-0000-0000889D0000}"/>
    <cellStyle name="Normal 8 19 2 2" xfId="42058" xr:uid="{00000000-0005-0000-0000-0000899D0000}"/>
    <cellStyle name="Normal 8 19 3" xfId="42059" xr:uid="{00000000-0005-0000-0000-00008A9D0000}"/>
    <cellStyle name="Normal 8 19 4" xfId="42060" xr:uid="{00000000-0005-0000-0000-00008B9D0000}"/>
    <cellStyle name="Normal 8 2" xfId="5558" xr:uid="{00000000-0005-0000-0000-00008C9D0000}"/>
    <cellStyle name="Normal 8 2 10" xfId="5559" xr:uid="{00000000-0005-0000-0000-00008D9D0000}"/>
    <cellStyle name="Normal 8 2 10 2" xfId="42061" xr:uid="{00000000-0005-0000-0000-00008E9D0000}"/>
    <cellStyle name="Normal 8 2 10 3" xfId="42062" xr:uid="{00000000-0005-0000-0000-00008F9D0000}"/>
    <cellStyle name="Normal 8 2 11" xfId="5560" xr:uid="{00000000-0005-0000-0000-0000909D0000}"/>
    <cellStyle name="Normal 8 2 11 2" xfId="42063" xr:uid="{00000000-0005-0000-0000-0000919D0000}"/>
    <cellStyle name="Normal 8 2 11 3" xfId="42064" xr:uid="{00000000-0005-0000-0000-0000929D0000}"/>
    <cellStyle name="Normal 8 2 12" xfId="5561" xr:uid="{00000000-0005-0000-0000-0000939D0000}"/>
    <cellStyle name="Normal 8 2 12 2" xfId="42065" xr:uid="{00000000-0005-0000-0000-0000949D0000}"/>
    <cellStyle name="Normal 8 2 12 3" xfId="42066" xr:uid="{00000000-0005-0000-0000-0000959D0000}"/>
    <cellStyle name="Normal 8 2 13" xfId="5562" xr:uid="{00000000-0005-0000-0000-0000969D0000}"/>
    <cellStyle name="Normal 8 2 13 2" xfId="42067" xr:uid="{00000000-0005-0000-0000-0000979D0000}"/>
    <cellStyle name="Normal 8 2 13 3" xfId="42068" xr:uid="{00000000-0005-0000-0000-0000989D0000}"/>
    <cellStyle name="Normal 8 2 14" xfId="5563" xr:uid="{00000000-0005-0000-0000-0000999D0000}"/>
    <cellStyle name="Normal 8 2 14 2" xfId="42069" xr:uid="{00000000-0005-0000-0000-00009A9D0000}"/>
    <cellStyle name="Normal 8 2 14 3" xfId="42070" xr:uid="{00000000-0005-0000-0000-00009B9D0000}"/>
    <cellStyle name="Normal 8 2 15" xfId="5564" xr:uid="{00000000-0005-0000-0000-00009C9D0000}"/>
    <cellStyle name="Normal 8 2 15 2" xfId="42071" xr:uid="{00000000-0005-0000-0000-00009D9D0000}"/>
    <cellStyle name="Normal 8 2 15 3" xfId="42072" xr:uid="{00000000-0005-0000-0000-00009E9D0000}"/>
    <cellStyle name="Normal 8 2 16" xfId="5565" xr:uid="{00000000-0005-0000-0000-00009F9D0000}"/>
    <cellStyle name="Normal 8 2 16 2" xfId="42073" xr:uid="{00000000-0005-0000-0000-0000A09D0000}"/>
    <cellStyle name="Normal 8 2 16 3" xfId="42074" xr:uid="{00000000-0005-0000-0000-0000A19D0000}"/>
    <cellStyle name="Normal 8 2 17" xfId="5566" xr:uid="{00000000-0005-0000-0000-0000A29D0000}"/>
    <cellStyle name="Normal 8 2 17 2" xfId="42075" xr:uid="{00000000-0005-0000-0000-0000A39D0000}"/>
    <cellStyle name="Normal 8 2 17 3" xfId="42076" xr:uid="{00000000-0005-0000-0000-0000A49D0000}"/>
    <cellStyle name="Normal 8 2 18" xfId="5567" xr:uid="{00000000-0005-0000-0000-0000A59D0000}"/>
    <cellStyle name="Normal 8 2 18 2" xfId="42077" xr:uid="{00000000-0005-0000-0000-0000A69D0000}"/>
    <cellStyle name="Normal 8 2 18 3" xfId="42078" xr:uid="{00000000-0005-0000-0000-0000A79D0000}"/>
    <cellStyle name="Normal 8 2 19" xfId="5568" xr:uid="{00000000-0005-0000-0000-0000A89D0000}"/>
    <cellStyle name="Normal 8 2 19 2" xfId="42079" xr:uid="{00000000-0005-0000-0000-0000A99D0000}"/>
    <cellStyle name="Normal 8 2 19 3" xfId="42080" xr:uid="{00000000-0005-0000-0000-0000AA9D0000}"/>
    <cellStyle name="Normal 8 2 2" xfId="5569" xr:uid="{00000000-0005-0000-0000-0000AB9D0000}"/>
    <cellStyle name="Normal 8 2 2 2" xfId="5570" xr:uid="{00000000-0005-0000-0000-0000AC9D0000}"/>
    <cellStyle name="Normal 8 2 2 2 2" xfId="42081" xr:uid="{00000000-0005-0000-0000-0000AD9D0000}"/>
    <cellStyle name="Normal 8 2 2 2 2 2" xfId="42082" xr:uid="{00000000-0005-0000-0000-0000AE9D0000}"/>
    <cellStyle name="Normal 8 2 2 2 2 3" xfId="42083" xr:uid="{00000000-0005-0000-0000-0000AF9D0000}"/>
    <cellStyle name="Normal 8 2 2 2 2 4" xfId="42084" xr:uid="{00000000-0005-0000-0000-0000B09D0000}"/>
    <cellStyle name="Normal 8 2 2 2 2 5" xfId="42085" xr:uid="{00000000-0005-0000-0000-0000B19D0000}"/>
    <cellStyle name="Normal 8 2 2 2 3" xfId="42086" xr:uid="{00000000-0005-0000-0000-0000B29D0000}"/>
    <cellStyle name="Normal 8 2 2 2 3 2" xfId="42087" xr:uid="{00000000-0005-0000-0000-0000B39D0000}"/>
    <cellStyle name="Normal 8 2 2 2 4" xfId="42088" xr:uid="{00000000-0005-0000-0000-0000B49D0000}"/>
    <cellStyle name="Normal 8 2 2 2 5" xfId="42089" xr:uid="{00000000-0005-0000-0000-0000B59D0000}"/>
    <cellStyle name="Normal 8 2 2 2 6" xfId="42090" xr:uid="{00000000-0005-0000-0000-0000B69D0000}"/>
    <cellStyle name="Normal 8 2 2 2 7" xfId="42091" xr:uid="{00000000-0005-0000-0000-0000B79D0000}"/>
    <cellStyle name="Normal 8 2 2 3" xfId="42092" xr:uid="{00000000-0005-0000-0000-0000B89D0000}"/>
    <cellStyle name="Normal 8 2 2 4" xfId="42093" xr:uid="{00000000-0005-0000-0000-0000B99D0000}"/>
    <cellStyle name="Normal 8 2 20" xfId="5571" xr:uid="{00000000-0005-0000-0000-0000BA9D0000}"/>
    <cellStyle name="Normal 8 2 20 2" xfId="42094" xr:uid="{00000000-0005-0000-0000-0000BB9D0000}"/>
    <cellStyle name="Normal 8 2 20 3" xfId="42095" xr:uid="{00000000-0005-0000-0000-0000BC9D0000}"/>
    <cellStyle name="Normal 8 2 21" xfId="5572" xr:uid="{00000000-0005-0000-0000-0000BD9D0000}"/>
    <cellStyle name="Normal 8 2 21 2" xfId="42096" xr:uid="{00000000-0005-0000-0000-0000BE9D0000}"/>
    <cellStyle name="Normal 8 2 21 3" xfId="42097" xr:uid="{00000000-0005-0000-0000-0000BF9D0000}"/>
    <cellStyle name="Normal 8 2 22" xfId="5573" xr:uid="{00000000-0005-0000-0000-0000C09D0000}"/>
    <cellStyle name="Normal 8 2 22 2" xfId="42098" xr:uid="{00000000-0005-0000-0000-0000C19D0000}"/>
    <cellStyle name="Normal 8 2 22 3" xfId="42099" xr:uid="{00000000-0005-0000-0000-0000C29D0000}"/>
    <cellStyle name="Normal 8 2 23" xfId="42100" xr:uid="{00000000-0005-0000-0000-0000C39D0000}"/>
    <cellStyle name="Normal 8 2 24" xfId="42101" xr:uid="{00000000-0005-0000-0000-0000C49D0000}"/>
    <cellStyle name="Normal 8 2 25" xfId="42102" xr:uid="{00000000-0005-0000-0000-0000C59D0000}"/>
    <cellStyle name="Normal 8 2 26" xfId="42103" xr:uid="{00000000-0005-0000-0000-0000C69D0000}"/>
    <cellStyle name="Normal 8 2 27" xfId="42104" xr:uid="{00000000-0005-0000-0000-0000C79D0000}"/>
    <cellStyle name="Normal 8 2 28" xfId="42105" xr:uid="{00000000-0005-0000-0000-0000C89D0000}"/>
    <cellStyle name="Normal 8 2 29" xfId="42106" xr:uid="{00000000-0005-0000-0000-0000C99D0000}"/>
    <cellStyle name="Normal 8 2 3" xfId="5574" xr:uid="{00000000-0005-0000-0000-0000CA9D0000}"/>
    <cellStyle name="Normal 8 2 3 2" xfId="42107" xr:uid="{00000000-0005-0000-0000-0000CB9D0000}"/>
    <cellStyle name="Normal 8 2 3 3" xfId="42108" xr:uid="{00000000-0005-0000-0000-0000CC9D0000}"/>
    <cellStyle name="Normal 8 2 30" xfId="42109" xr:uid="{00000000-0005-0000-0000-0000CD9D0000}"/>
    <cellStyle name="Normal 8 2 31" xfId="42110" xr:uid="{00000000-0005-0000-0000-0000CE9D0000}"/>
    <cellStyle name="Normal 8 2 32" xfId="42111" xr:uid="{00000000-0005-0000-0000-0000CF9D0000}"/>
    <cellStyle name="Normal 8 2 33" xfId="42112" xr:uid="{00000000-0005-0000-0000-0000D09D0000}"/>
    <cellStyle name="Normal 8 2 34" xfId="42113" xr:uid="{00000000-0005-0000-0000-0000D19D0000}"/>
    <cellStyle name="Normal 8 2 35" xfId="42114" xr:uid="{00000000-0005-0000-0000-0000D29D0000}"/>
    <cellStyle name="Normal 8 2 36" xfId="42115" xr:uid="{00000000-0005-0000-0000-0000D39D0000}"/>
    <cellStyle name="Normal 8 2 37" xfId="42116" xr:uid="{00000000-0005-0000-0000-0000D49D0000}"/>
    <cellStyle name="Normal 8 2 38" xfId="42117" xr:uid="{00000000-0005-0000-0000-0000D59D0000}"/>
    <cellStyle name="Normal 8 2 39" xfId="42118" xr:uid="{00000000-0005-0000-0000-0000D69D0000}"/>
    <cellStyle name="Normal 8 2 4" xfId="5575" xr:uid="{00000000-0005-0000-0000-0000D79D0000}"/>
    <cellStyle name="Normal 8 2 4 2" xfId="42119" xr:uid="{00000000-0005-0000-0000-0000D89D0000}"/>
    <cellStyle name="Normal 8 2 4 3" xfId="42120" xr:uid="{00000000-0005-0000-0000-0000D99D0000}"/>
    <cellStyle name="Normal 8 2 40" xfId="42121" xr:uid="{00000000-0005-0000-0000-0000DA9D0000}"/>
    <cellStyle name="Normal 8 2 41" xfId="42122" xr:uid="{00000000-0005-0000-0000-0000DB9D0000}"/>
    <cellStyle name="Normal 8 2 42" xfId="42123" xr:uid="{00000000-0005-0000-0000-0000DC9D0000}"/>
    <cellStyle name="Normal 8 2 43" xfId="42124" xr:uid="{00000000-0005-0000-0000-0000DD9D0000}"/>
    <cellStyle name="Normal 8 2 44" xfId="42125" xr:uid="{00000000-0005-0000-0000-0000DE9D0000}"/>
    <cellStyle name="Normal 8 2 45" xfId="42126" xr:uid="{00000000-0005-0000-0000-0000DF9D0000}"/>
    <cellStyle name="Normal 8 2 46" xfId="42127" xr:uid="{00000000-0005-0000-0000-0000E09D0000}"/>
    <cellStyle name="Normal 8 2 47" xfId="42128" xr:uid="{00000000-0005-0000-0000-0000E19D0000}"/>
    <cellStyle name="Normal 8 2 48" xfId="42129" xr:uid="{00000000-0005-0000-0000-0000E29D0000}"/>
    <cellStyle name="Normal 8 2 49" xfId="42130" xr:uid="{00000000-0005-0000-0000-0000E39D0000}"/>
    <cellStyle name="Normal 8 2 5" xfId="5576" xr:uid="{00000000-0005-0000-0000-0000E49D0000}"/>
    <cellStyle name="Normal 8 2 5 2" xfId="42131" xr:uid="{00000000-0005-0000-0000-0000E59D0000}"/>
    <cellStyle name="Normal 8 2 5 2 2" xfId="42132" xr:uid="{00000000-0005-0000-0000-0000E69D0000}"/>
    <cellStyle name="Normal 8 2 5 3" xfId="42133" xr:uid="{00000000-0005-0000-0000-0000E79D0000}"/>
    <cellStyle name="Normal 8 2 50" xfId="42134" xr:uid="{00000000-0005-0000-0000-0000E89D0000}"/>
    <cellStyle name="Normal 8 2 51" xfId="42135" xr:uid="{00000000-0005-0000-0000-0000E99D0000}"/>
    <cellStyle name="Normal 8 2 52" xfId="42136" xr:uid="{00000000-0005-0000-0000-0000EA9D0000}"/>
    <cellStyle name="Normal 8 2 52 2" xfId="42137" xr:uid="{00000000-0005-0000-0000-0000EB9D0000}"/>
    <cellStyle name="Normal 8 2 53" xfId="42138" xr:uid="{00000000-0005-0000-0000-0000EC9D0000}"/>
    <cellStyle name="Normal 8 2 54" xfId="42139" xr:uid="{00000000-0005-0000-0000-0000ED9D0000}"/>
    <cellStyle name="Normal 8 2 55" xfId="42140" xr:uid="{00000000-0005-0000-0000-0000EE9D0000}"/>
    <cellStyle name="Normal 8 2 56" xfId="42141" xr:uid="{00000000-0005-0000-0000-0000EF9D0000}"/>
    <cellStyle name="Normal 8 2 57" xfId="42142" xr:uid="{00000000-0005-0000-0000-0000F09D0000}"/>
    <cellStyle name="Normal 8 2 58" xfId="42143" xr:uid="{00000000-0005-0000-0000-0000F19D0000}"/>
    <cellStyle name="Normal 8 2 59" xfId="42144" xr:uid="{00000000-0005-0000-0000-0000F29D0000}"/>
    <cellStyle name="Normal 8 2 6" xfId="5577" xr:uid="{00000000-0005-0000-0000-0000F39D0000}"/>
    <cellStyle name="Normal 8 2 6 2" xfId="42145" xr:uid="{00000000-0005-0000-0000-0000F49D0000}"/>
    <cellStyle name="Normal 8 2 6 2 2" xfId="42146" xr:uid="{00000000-0005-0000-0000-0000F59D0000}"/>
    <cellStyle name="Normal 8 2 6 3" xfId="42147" xr:uid="{00000000-0005-0000-0000-0000F69D0000}"/>
    <cellStyle name="Normal 8 2 60" xfId="42148" xr:uid="{00000000-0005-0000-0000-0000F79D0000}"/>
    <cellStyle name="Normal 8 2 61" xfId="42149" xr:uid="{00000000-0005-0000-0000-0000F89D0000}"/>
    <cellStyle name="Normal 8 2 7" xfId="5578" xr:uid="{00000000-0005-0000-0000-0000F99D0000}"/>
    <cellStyle name="Normal 8 2 7 2" xfId="5579" xr:uid="{00000000-0005-0000-0000-0000FA9D0000}"/>
    <cellStyle name="Normal 8 2 7 2 2" xfId="42150" xr:uid="{00000000-0005-0000-0000-0000FB9D0000}"/>
    <cellStyle name="Normal 8 2 7 3" xfId="42151" xr:uid="{00000000-0005-0000-0000-0000FC9D0000}"/>
    <cellStyle name="Normal 8 2 8" xfId="5580" xr:uid="{00000000-0005-0000-0000-0000FD9D0000}"/>
    <cellStyle name="Normal 8 2 8 2" xfId="42152" xr:uid="{00000000-0005-0000-0000-0000FE9D0000}"/>
    <cellStyle name="Normal 8 2 8 3" xfId="42153" xr:uid="{00000000-0005-0000-0000-0000FF9D0000}"/>
    <cellStyle name="Normal 8 2 9" xfId="5581" xr:uid="{00000000-0005-0000-0000-0000009E0000}"/>
    <cellStyle name="Normal 8 2 9 2" xfId="42154" xr:uid="{00000000-0005-0000-0000-0000019E0000}"/>
    <cellStyle name="Normal 8 2 9 3" xfId="42155" xr:uid="{00000000-0005-0000-0000-0000029E0000}"/>
    <cellStyle name="Normal 8 2_ADI" xfId="42156" xr:uid="{00000000-0005-0000-0000-0000039E0000}"/>
    <cellStyle name="Normal 8 20" xfId="5582" xr:uid="{00000000-0005-0000-0000-0000049E0000}"/>
    <cellStyle name="Normal 8 20 2" xfId="42157" xr:uid="{00000000-0005-0000-0000-0000059E0000}"/>
    <cellStyle name="Normal 8 20 3" xfId="42158" xr:uid="{00000000-0005-0000-0000-0000069E0000}"/>
    <cellStyle name="Normal 8 21" xfId="5583" xr:uid="{00000000-0005-0000-0000-0000079E0000}"/>
    <cellStyle name="Normal 8 21 2" xfId="42159" xr:uid="{00000000-0005-0000-0000-0000089E0000}"/>
    <cellStyle name="Normal 8 21 3" xfId="42160" xr:uid="{00000000-0005-0000-0000-0000099E0000}"/>
    <cellStyle name="Normal 8 22" xfId="5584" xr:uid="{00000000-0005-0000-0000-00000A9E0000}"/>
    <cellStyle name="Normal 8 22 2" xfId="42161" xr:uid="{00000000-0005-0000-0000-00000B9E0000}"/>
    <cellStyle name="Normal 8 22 3" xfId="42162" xr:uid="{00000000-0005-0000-0000-00000C9E0000}"/>
    <cellStyle name="Normal 8 23" xfId="5585" xr:uid="{00000000-0005-0000-0000-00000D9E0000}"/>
    <cellStyle name="Normal 8 23 2" xfId="42163" xr:uid="{00000000-0005-0000-0000-00000E9E0000}"/>
    <cellStyle name="Normal 8 23 3" xfId="42164" xr:uid="{00000000-0005-0000-0000-00000F9E0000}"/>
    <cellStyle name="Normal 8 24" xfId="5586" xr:uid="{00000000-0005-0000-0000-0000109E0000}"/>
    <cellStyle name="Normal 8 24 2" xfId="42165" xr:uid="{00000000-0005-0000-0000-0000119E0000}"/>
    <cellStyle name="Normal 8 24 3" xfId="42166" xr:uid="{00000000-0005-0000-0000-0000129E0000}"/>
    <cellStyle name="Normal 8 25" xfId="5587" xr:uid="{00000000-0005-0000-0000-0000139E0000}"/>
    <cellStyle name="Normal 8 25 2" xfId="42167" xr:uid="{00000000-0005-0000-0000-0000149E0000}"/>
    <cellStyle name="Normal 8 25 3" xfId="42168" xr:uid="{00000000-0005-0000-0000-0000159E0000}"/>
    <cellStyle name="Normal 8 26" xfId="5588" xr:uid="{00000000-0005-0000-0000-0000169E0000}"/>
    <cellStyle name="Normal 8 26 2" xfId="42169" xr:uid="{00000000-0005-0000-0000-0000179E0000}"/>
    <cellStyle name="Normal 8 26 3" xfId="42170" xr:uid="{00000000-0005-0000-0000-0000189E0000}"/>
    <cellStyle name="Normal 8 27" xfId="5589" xr:uid="{00000000-0005-0000-0000-0000199E0000}"/>
    <cellStyle name="Normal 8 27 2" xfId="42171" xr:uid="{00000000-0005-0000-0000-00001A9E0000}"/>
    <cellStyle name="Normal 8 27 3" xfId="42172" xr:uid="{00000000-0005-0000-0000-00001B9E0000}"/>
    <cellStyle name="Normal 8 28" xfId="5590" xr:uid="{00000000-0005-0000-0000-00001C9E0000}"/>
    <cellStyle name="Normal 8 28 2" xfId="42173" xr:uid="{00000000-0005-0000-0000-00001D9E0000}"/>
    <cellStyle name="Normal 8 28 3" xfId="42174" xr:uid="{00000000-0005-0000-0000-00001E9E0000}"/>
    <cellStyle name="Normal 8 29" xfId="5591" xr:uid="{00000000-0005-0000-0000-00001F9E0000}"/>
    <cellStyle name="Normal 8 29 2" xfId="42175" xr:uid="{00000000-0005-0000-0000-0000209E0000}"/>
    <cellStyle name="Normal 8 29 3" xfId="42176" xr:uid="{00000000-0005-0000-0000-0000219E0000}"/>
    <cellStyle name="Normal 8 3" xfId="5592" xr:uid="{00000000-0005-0000-0000-0000229E0000}"/>
    <cellStyle name="Normal 8 3 2" xfId="5593" xr:uid="{00000000-0005-0000-0000-0000239E0000}"/>
    <cellStyle name="Normal 8 3 2 2" xfId="5594" xr:uid="{00000000-0005-0000-0000-0000249E0000}"/>
    <cellStyle name="Normal 8 3 2 2 2" xfId="42177" xr:uid="{00000000-0005-0000-0000-0000259E0000}"/>
    <cellStyle name="Normal 8 3 2 3" xfId="42178" xr:uid="{00000000-0005-0000-0000-0000269E0000}"/>
    <cellStyle name="Normal 8 3 2 3 2" xfId="42179" xr:uid="{00000000-0005-0000-0000-0000279E0000}"/>
    <cellStyle name="Normal 8 3 2 3 3" xfId="42180" xr:uid="{00000000-0005-0000-0000-0000289E0000}"/>
    <cellStyle name="Normal 8 3 3" xfId="42181" xr:uid="{00000000-0005-0000-0000-0000299E0000}"/>
    <cellStyle name="Normal 8 3 3 2" xfId="42182" xr:uid="{00000000-0005-0000-0000-00002A9E0000}"/>
    <cellStyle name="Normal 8 3 4" xfId="42183" xr:uid="{00000000-0005-0000-0000-00002B9E0000}"/>
    <cellStyle name="Normal 8 3 5" xfId="42184" xr:uid="{00000000-0005-0000-0000-00002C9E0000}"/>
    <cellStyle name="Normal 8 3_FAS 112" xfId="42185" xr:uid="{00000000-0005-0000-0000-00002D9E0000}"/>
    <cellStyle name="Normal 8 30" xfId="5595" xr:uid="{00000000-0005-0000-0000-00002E9E0000}"/>
    <cellStyle name="Normal 8 30 2" xfId="42186" xr:uid="{00000000-0005-0000-0000-00002F9E0000}"/>
    <cellStyle name="Normal 8 30 3" xfId="42187" xr:uid="{00000000-0005-0000-0000-0000309E0000}"/>
    <cellStyle name="Normal 8 31" xfId="5596" xr:uid="{00000000-0005-0000-0000-0000319E0000}"/>
    <cellStyle name="Normal 8 31 2" xfId="42188" xr:uid="{00000000-0005-0000-0000-0000329E0000}"/>
    <cellStyle name="Normal 8 31 3" xfId="42189" xr:uid="{00000000-0005-0000-0000-0000339E0000}"/>
    <cellStyle name="Normal 8 32" xfId="5597" xr:uid="{00000000-0005-0000-0000-0000349E0000}"/>
    <cellStyle name="Normal 8 32 2" xfId="42190" xr:uid="{00000000-0005-0000-0000-0000359E0000}"/>
    <cellStyle name="Normal 8 32 3" xfId="42191" xr:uid="{00000000-0005-0000-0000-0000369E0000}"/>
    <cellStyle name="Normal 8 33" xfId="5598" xr:uid="{00000000-0005-0000-0000-0000379E0000}"/>
    <cellStyle name="Normal 8 33 2" xfId="42192" xr:uid="{00000000-0005-0000-0000-0000389E0000}"/>
    <cellStyle name="Normal 8 33 3" xfId="42193" xr:uid="{00000000-0005-0000-0000-0000399E0000}"/>
    <cellStyle name="Normal 8 34" xfId="5599" xr:uid="{00000000-0005-0000-0000-00003A9E0000}"/>
    <cellStyle name="Normal 8 34 2" xfId="42194" xr:uid="{00000000-0005-0000-0000-00003B9E0000}"/>
    <cellStyle name="Normal 8 34 3" xfId="42195" xr:uid="{00000000-0005-0000-0000-00003C9E0000}"/>
    <cellStyle name="Normal 8 35" xfId="5600" xr:uid="{00000000-0005-0000-0000-00003D9E0000}"/>
    <cellStyle name="Normal 8 35 2" xfId="42196" xr:uid="{00000000-0005-0000-0000-00003E9E0000}"/>
    <cellStyle name="Normal 8 35 3" xfId="42197" xr:uid="{00000000-0005-0000-0000-00003F9E0000}"/>
    <cellStyle name="Normal 8 36" xfId="5601" xr:uid="{00000000-0005-0000-0000-0000409E0000}"/>
    <cellStyle name="Normal 8 36 2" xfId="42198" xr:uid="{00000000-0005-0000-0000-0000419E0000}"/>
    <cellStyle name="Normal 8 36 2 2" xfId="42199" xr:uid="{00000000-0005-0000-0000-0000429E0000}"/>
    <cellStyle name="Normal 8 36 2 2 2" xfId="42200" xr:uid="{00000000-0005-0000-0000-0000439E0000}"/>
    <cellStyle name="Normal 8 36 2 3" xfId="42201" xr:uid="{00000000-0005-0000-0000-0000449E0000}"/>
    <cellStyle name="Normal 8 36 2 4" xfId="42202" xr:uid="{00000000-0005-0000-0000-0000459E0000}"/>
    <cellStyle name="Normal 8 36 3" xfId="42203" xr:uid="{00000000-0005-0000-0000-0000469E0000}"/>
    <cellStyle name="Normal 8 36 3 2" xfId="42204" xr:uid="{00000000-0005-0000-0000-0000479E0000}"/>
    <cellStyle name="Normal 8 36 4" xfId="42205" xr:uid="{00000000-0005-0000-0000-0000489E0000}"/>
    <cellStyle name="Normal 8 36 5" xfId="42206" xr:uid="{00000000-0005-0000-0000-0000499E0000}"/>
    <cellStyle name="Normal 8 36 6" xfId="42207" xr:uid="{00000000-0005-0000-0000-00004A9E0000}"/>
    <cellStyle name="Normal 8 37" xfId="5602" xr:uid="{00000000-0005-0000-0000-00004B9E0000}"/>
    <cellStyle name="Normal 8 37 2" xfId="42208" xr:uid="{00000000-0005-0000-0000-00004C9E0000}"/>
    <cellStyle name="Normal 8 37 2 2" xfId="42209" xr:uid="{00000000-0005-0000-0000-00004D9E0000}"/>
    <cellStyle name="Normal 8 37 3" xfId="42210" xr:uid="{00000000-0005-0000-0000-00004E9E0000}"/>
    <cellStyle name="Normal 8 38" xfId="5603" xr:uid="{00000000-0005-0000-0000-00004F9E0000}"/>
    <cellStyle name="Normal 8 38 2" xfId="42211" xr:uid="{00000000-0005-0000-0000-0000509E0000}"/>
    <cellStyle name="Normal 8 38 2 2" xfId="42212" xr:uid="{00000000-0005-0000-0000-0000519E0000}"/>
    <cellStyle name="Normal 8 38 3" xfId="42213" xr:uid="{00000000-0005-0000-0000-0000529E0000}"/>
    <cellStyle name="Normal 8 39" xfId="5604" xr:uid="{00000000-0005-0000-0000-0000539E0000}"/>
    <cellStyle name="Normal 8 39 2" xfId="42214" xr:uid="{00000000-0005-0000-0000-0000549E0000}"/>
    <cellStyle name="Normal 8 39 2 2" xfId="42215" xr:uid="{00000000-0005-0000-0000-0000559E0000}"/>
    <cellStyle name="Normal 8 39 2 2 2" xfId="42216" xr:uid="{00000000-0005-0000-0000-0000569E0000}"/>
    <cellStyle name="Normal 8 39 2 3" xfId="42217" xr:uid="{00000000-0005-0000-0000-0000579E0000}"/>
    <cellStyle name="Normal 8 39 3" xfId="42218" xr:uid="{00000000-0005-0000-0000-0000589E0000}"/>
    <cellStyle name="Normal 8 39 4" xfId="42219" xr:uid="{00000000-0005-0000-0000-0000599E0000}"/>
    <cellStyle name="Normal 8 39 5" xfId="42220" xr:uid="{00000000-0005-0000-0000-00005A9E0000}"/>
    <cellStyle name="Normal 8 4" xfId="5605" xr:uid="{00000000-0005-0000-0000-00005B9E0000}"/>
    <cellStyle name="Normal 8 4 2" xfId="5606" xr:uid="{00000000-0005-0000-0000-00005C9E0000}"/>
    <cellStyle name="Normal 8 4 2 2" xfId="5607" xr:uid="{00000000-0005-0000-0000-00005D9E0000}"/>
    <cellStyle name="Normal 8 4 2 2 2" xfId="42221" xr:uid="{00000000-0005-0000-0000-00005E9E0000}"/>
    <cellStyle name="Normal 8 4 2 3" xfId="42222" xr:uid="{00000000-0005-0000-0000-00005F9E0000}"/>
    <cellStyle name="Normal 8 4 2 3 2" xfId="42223" xr:uid="{00000000-0005-0000-0000-0000609E0000}"/>
    <cellStyle name="Normal 8 4 2 3 3" xfId="42224" xr:uid="{00000000-0005-0000-0000-0000619E0000}"/>
    <cellStyle name="Normal 8 4 3" xfId="42225" xr:uid="{00000000-0005-0000-0000-0000629E0000}"/>
    <cellStyle name="Normal 8 4 3 2" xfId="42226" xr:uid="{00000000-0005-0000-0000-0000639E0000}"/>
    <cellStyle name="Normal 8 4 4" xfId="42227" xr:uid="{00000000-0005-0000-0000-0000649E0000}"/>
    <cellStyle name="Normal 8 4 5" xfId="42228" xr:uid="{00000000-0005-0000-0000-0000659E0000}"/>
    <cellStyle name="Normal 8 4_FAS 112" xfId="42229" xr:uid="{00000000-0005-0000-0000-0000669E0000}"/>
    <cellStyle name="Normal 8 40" xfId="42230" xr:uid="{00000000-0005-0000-0000-0000679E0000}"/>
    <cellStyle name="Normal 8 40 2" xfId="42231" xr:uid="{00000000-0005-0000-0000-0000689E0000}"/>
    <cellStyle name="Normal 8 41" xfId="42232" xr:uid="{00000000-0005-0000-0000-0000699E0000}"/>
    <cellStyle name="Normal 8 41 2" xfId="42233" xr:uid="{00000000-0005-0000-0000-00006A9E0000}"/>
    <cellStyle name="Normal 8 42" xfId="42234" xr:uid="{00000000-0005-0000-0000-00006B9E0000}"/>
    <cellStyle name="Normal 8 43" xfId="42235" xr:uid="{00000000-0005-0000-0000-00006C9E0000}"/>
    <cellStyle name="Normal 8 44" xfId="42236" xr:uid="{00000000-0005-0000-0000-00006D9E0000}"/>
    <cellStyle name="Normal 8 45" xfId="42237" xr:uid="{00000000-0005-0000-0000-00006E9E0000}"/>
    <cellStyle name="Normal 8 46" xfId="42238" xr:uid="{00000000-0005-0000-0000-00006F9E0000}"/>
    <cellStyle name="Normal 8 47" xfId="42239" xr:uid="{00000000-0005-0000-0000-0000709E0000}"/>
    <cellStyle name="Normal 8 48" xfId="42240" xr:uid="{00000000-0005-0000-0000-0000719E0000}"/>
    <cellStyle name="Normal 8 49" xfId="42241" xr:uid="{00000000-0005-0000-0000-0000729E0000}"/>
    <cellStyle name="Normal 8 5" xfId="5608" xr:uid="{00000000-0005-0000-0000-0000739E0000}"/>
    <cellStyle name="Normal 8 5 2" xfId="5609" xr:uid="{00000000-0005-0000-0000-0000749E0000}"/>
    <cellStyle name="Normal 8 5 2 2" xfId="5610" xr:uid="{00000000-0005-0000-0000-0000759E0000}"/>
    <cellStyle name="Normal 8 5 2 2 2" xfId="42242" xr:uid="{00000000-0005-0000-0000-0000769E0000}"/>
    <cellStyle name="Normal 8 5 2 3" xfId="42243" xr:uid="{00000000-0005-0000-0000-0000779E0000}"/>
    <cellStyle name="Normal 8 5 2 3 2" xfId="42244" xr:uid="{00000000-0005-0000-0000-0000789E0000}"/>
    <cellStyle name="Normal 8 5 2 3 3" xfId="42245" xr:uid="{00000000-0005-0000-0000-0000799E0000}"/>
    <cellStyle name="Normal 8 5 3" xfId="42246" xr:uid="{00000000-0005-0000-0000-00007A9E0000}"/>
    <cellStyle name="Normal 8 5 3 2" xfId="42247" xr:uid="{00000000-0005-0000-0000-00007B9E0000}"/>
    <cellStyle name="Normal 8 5 4" xfId="42248" xr:uid="{00000000-0005-0000-0000-00007C9E0000}"/>
    <cellStyle name="Normal 8 5 5" xfId="42249" xr:uid="{00000000-0005-0000-0000-00007D9E0000}"/>
    <cellStyle name="Normal 8 5_FAS 112" xfId="42250" xr:uid="{00000000-0005-0000-0000-00007E9E0000}"/>
    <cellStyle name="Normal 8 50" xfId="42251" xr:uid="{00000000-0005-0000-0000-00007F9E0000}"/>
    <cellStyle name="Normal 8 51" xfId="42252" xr:uid="{00000000-0005-0000-0000-0000809E0000}"/>
    <cellStyle name="Normal 8 52" xfId="42253" xr:uid="{00000000-0005-0000-0000-0000819E0000}"/>
    <cellStyle name="Normal 8 53" xfId="42254" xr:uid="{00000000-0005-0000-0000-0000829E0000}"/>
    <cellStyle name="Normal 8 54" xfId="42255" xr:uid="{00000000-0005-0000-0000-0000839E0000}"/>
    <cellStyle name="Normal 8 55" xfId="42256" xr:uid="{00000000-0005-0000-0000-0000849E0000}"/>
    <cellStyle name="Normal 8 56" xfId="42257" xr:uid="{00000000-0005-0000-0000-0000859E0000}"/>
    <cellStyle name="Normal 8 57" xfId="42258" xr:uid="{00000000-0005-0000-0000-0000869E0000}"/>
    <cellStyle name="Normal 8 58" xfId="42259" xr:uid="{00000000-0005-0000-0000-0000879E0000}"/>
    <cellStyle name="Normal 8 59" xfId="42260" xr:uid="{00000000-0005-0000-0000-0000889E0000}"/>
    <cellStyle name="Normal 8 6" xfId="5611" xr:uid="{00000000-0005-0000-0000-0000899E0000}"/>
    <cellStyle name="Normal 8 6 2" xfId="5612" xr:uid="{00000000-0005-0000-0000-00008A9E0000}"/>
    <cellStyle name="Normal 8 6 2 2" xfId="5613" xr:uid="{00000000-0005-0000-0000-00008B9E0000}"/>
    <cellStyle name="Normal 8 6 2 2 2" xfId="42261" xr:uid="{00000000-0005-0000-0000-00008C9E0000}"/>
    <cellStyle name="Normal 8 6 2 3" xfId="42262" xr:uid="{00000000-0005-0000-0000-00008D9E0000}"/>
    <cellStyle name="Normal 8 6 2 3 2" xfId="42263" xr:uid="{00000000-0005-0000-0000-00008E9E0000}"/>
    <cellStyle name="Normal 8 6 2 3 3" xfId="42264" xr:uid="{00000000-0005-0000-0000-00008F9E0000}"/>
    <cellStyle name="Normal 8 6 3" xfId="42265" xr:uid="{00000000-0005-0000-0000-0000909E0000}"/>
    <cellStyle name="Normal 8 6 3 2" xfId="42266" xr:uid="{00000000-0005-0000-0000-0000919E0000}"/>
    <cellStyle name="Normal 8 6 4" xfId="42267" xr:uid="{00000000-0005-0000-0000-0000929E0000}"/>
    <cellStyle name="Normal 8 6 5" xfId="42268" xr:uid="{00000000-0005-0000-0000-0000939E0000}"/>
    <cellStyle name="Normal 8 6_FAS 112" xfId="42269" xr:uid="{00000000-0005-0000-0000-0000949E0000}"/>
    <cellStyle name="Normal 8 60" xfId="42270" xr:uid="{00000000-0005-0000-0000-0000959E0000}"/>
    <cellStyle name="Normal 8 61" xfId="42271" xr:uid="{00000000-0005-0000-0000-0000969E0000}"/>
    <cellStyle name="Normal 8 62" xfId="42272" xr:uid="{00000000-0005-0000-0000-0000979E0000}"/>
    <cellStyle name="Normal 8 63" xfId="42273" xr:uid="{00000000-0005-0000-0000-0000989E0000}"/>
    <cellStyle name="Normal 8 64" xfId="42274" xr:uid="{00000000-0005-0000-0000-0000999E0000}"/>
    <cellStyle name="Normal 8 64 2" xfId="42275" xr:uid="{00000000-0005-0000-0000-00009A9E0000}"/>
    <cellStyle name="Normal 8 64 3" xfId="42276" xr:uid="{00000000-0005-0000-0000-00009B9E0000}"/>
    <cellStyle name="Normal 8 65" xfId="42277" xr:uid="{00000000-0005-0000-0000-00009C9E0000}"/>
    <cellStyle name="Normal 8 65 2" xfId="42278" xr:uid="{00000000-0005-0000-0000-00009D9E0000}"/>
    <cellStyle name="Normal 8 66" xfId="42279" xr:uid="{00000000-0005-0000-0000-00009E9E0000}"/>
    <cellStyle name="Normal 8 66 2" xfId="42280" xr:uid="{00000000-0005-0000-0000-00009F9E0000}"/>
    <cellStyle name="Normal 8 67" xfId="42281" xr:uid="{00000000-0005-0000-0000-0000A09E0000}"/>
    <cellStyle name="Normal 8 67 2" xfId="42282" xr:uid="{00000000-0005-0000-0000-0000A19E0000}"/>
    <cellStyle name="Normal 8 68" xfId="42283" xr:uid="{00000000-0005-0000-0000-0000A29E0000}"/>
    <cellStyle name="Normal 8 68 2" xfId="42284" xr:uid="{00000000-0005-0000-0000-0000A39E0000}"/>
    <cellStyle name="Normal 8 69" xfId="42285" xr:uid="{00000000-0005-0000-0000-0000A49E0000}"/>
    <cellStyle name="Normal 8 69 2" xfId="42286" xr:uid="{00000000-0005-0000-0000-0000A59E0000}"/>
    <cellStyle name="Normal 8 7" xfId="5614" xr:uid="{00000000-0005-0000-0000-0000A69E0000}"/>
    <cellStyle name="Normal 8 7 2" xfId="5615" xr:uid="{00000000-0005-0000-0000-0000A79E0000}"/>
    <cellStyle name="Normal 8 7 2 2" xfId="5616" xr:uid="{00000000-0005-0000-0000-0000A89E0000}"/>
    <cellStyle name="Normal 8 7 2 2 2" xfId="42287" xr:uid="{00000000-0005-0000-0000-0000A99E0000}"/>
    <cellStyle name="Normal 8 7 2 3" xfId="42288" xr:uid="{00000000-0005-0000-0000-0000AA9E0000}"/>
    <cellStyle name="Normal 8 7 2 3 2" xfId="42289" xr:uid="{00000000-0005-0000-0000-0000AB9E0000}"/>
    <cellStyle name="Normal 8 7 2 3 3" xfId="42290" xr:uid="{00000000-0005-0000-0000-0000AC9E0000}"/>
    <cellStyle name="Normal 8 7 3" xfId="42291" xr:uid="{00000000-0005-0000-0000-0000AD9E0000}"/>
    <cellStyle name="Normal 8 7 3 2" xfId="42292" xr:uid="{00000000-0005-0000-0000-0000AE9E0000}"/>
    <cellStyle name="Normal 8 7 4" xfId="42293" xr:uid="{00000000-0005-0000-0000-0000AF9E0000}"/>
    <cellStyle name="Normal 8 7 5" xfId="42294" xr:uid="{00000000-0005-0000-0000-0000B09E0000}"/>
    <cellStyle name="Normal 8 7_FAS 112" xfId="42295" xr:uid="{00000000-0005-0000-0000-0000B19E0000}"/>
    <cellStyle name="Normal 8 70" xfId="42296" xr:uid="{00000000-0005-0000-0000-0000B29E0000}"/>
    <cellStyle name="Normal 8 70 2" xfId="42297" xr:uid="{00000000-0005-0000-0000-0000B39E0000}"/>
    <cellStyle name="Normal 8 71" xfId="42298" xr:uid="{00000000-0005-0000-0000-0000B49E0000}"/>
    <cellStyle name="Normal 8 71 2" xfId="42299" xr:uid="{00000000-0005-0000-0000-0000B59E0000}"/>
    <cellStyle name="Normal 8 72" xfId="42300" xr:uid="{00000000-0005-0000-0000-0000B69E0000}"/>
    <cellStyle name="Normal 8 72 2" xfId="42301" xr:uid="{00000000-0005-0000-0000-0000B79E0000}"/>
    <cellStyle name="Normal 8 73" xfId="42302" xr:uid="{00000000-0005-0000-0000-0000B89E0000}"/>
    <cellStyle name="Normal 8 73 2" xfId="42303" xr:uid="{00000000-0005-0000-0000-0000B99E0000}"/>
    <cellStyle name="Normal 8 74" xfId="42304" xr:uid="{00000000-0005-0000-0000-0000BA9E0000}"/>
    <cellStyle name="Normal 8 75" xfId="42305" xr:uid="{00000000-0005-0000-0000-0000BB9E0000}"/>
    <cellStyle name="Normal 8 75 2" xfId="42306" xr:uid="{00000000-0005-0000-0000-0000BC9E0000}"/>
    <cellStyle name="Normal 8 76" xfId="42307" xr:uid="{00000000-0005-0000-0000-0000BD9E0000}"/>
    <cellStyle name="Normal 8 77" xfId="42308" xr:uid="{00000000-0005-0000-0000-0000BE9E0000}"/>
    <cellStyle name="Normal 8 78" xfId="42309" xr:uid="{00000000-0005-0000-0000-0000BF9E0000}"/>
    <cellStyle name="Normal 8 79" xfId="42310" xr:uid="{00000000-0005-0000-0000-0000C09E0000}"/>
    <cellStyle name="Normal 8 8" xfId="5617" xr:uid="{00000000-0005-0000-0000-0000C19E0000}"/>
    <cellStyle name="Normal 8 8 2" xfId="5618" xr:uid="{00000000-0005-0000-0000-0000C29E0000}"/>
    <cellStyle name="Normal 8 8 2 2" xfId="5619" xr:uid="{00000000-0005-0000-0000-0000C39E0000}"/>
    <cellStyle name="Normal 8 8 2 2 2" xfId="42311" xr:uid="{00000000-0005-0000-0000-0000C49E0000}"/>
    <cellStyle name="Normal 8 8 2 2 2 2" xfId="42312" xr:uid="{00000000-0005-0000-0000-0000C59E0000}"/>
    <cellStyle name="Normal 8 8 2 2 2 3" xfId="42313" xr:uid="{00000000-0005-0000-0000-0000C69E0000}"/>
    <cellStyle name="Normal 8 8 2 2 2 4" xfId="42314" xr:uid="{00000000-0005-0000-0000-0000C79E0000}"/>
    <cellStyle name="Normal 8 8 2 2 3" xfId="42315" xr:uid="{00000000-0005-0000-0000-0000C89E0000}"/>
    <cellStyle name="Normal 8 8 2 2 4" xfId="42316" xr:uid="{00000000-0005-0000-0000-0000C99E0000}"/>
    <cellStyle name="Normal 8 8 2 2 5" xfId="42317" xr:uid="{00000000-0005-0000-0000-0000CA9E0000}"/>
    <cellStyle name="Normal 8 8 2 3" xfId="42318" xr:uid="{00000000-0005-0000-0000-0000CB9E0000}"/>
    <cellStyle name="Normal 8 8 2 3 2" xfId="42319" xr:uid="{00000000-0005-0000-0000-0000CC9E0000}"/>
    <cellStyle name="Normal 8 8 2 3 3" xfId="42320" xr:uid="{00000000-0005-0000-0000-0000CD9E0000}"/>
    <cellStyle name="Normal 8 8 3" xfId="42321" xr:uid="{00000000-0005-0000-0000-0000CE9E0000}"/>
    <cellStyle name="Normal 8 8 3 2" xfId="42322" xr:uid="{00000000-0005-0000-0000-0000CF9E0000}"/>
    <cellStyle name="Normal 8 8 4" xfId="42323" xr:uid="{00000000-0005-0000-0000-0000D09E0000}"/>
    <cellStyle name="Normal 8 8_Journal 1" xfId="42324" xr:uid="{00000000-0005-0000-0000-0000D19E0000}"/>
    <cellStyle name="Normal 8 80" xfId="42325" xr:uid="{00000000-0005-0000-0000-0000D29E0000}"/>
    <cellStyle name="Normal 8 81" xfId="42326" xr:uid="{00000000-0005-0000-0000-0000D39E0000}"/>
    <cellStyle name="Normal 8 82" xfId="42327" xr:uid="{00000000-0005-0000-0000-0000D49E0000}"/>
    <cellStyle name="Normal 8 83" xfId="42328" xr:uid="{00000000-0005-0000-0000-0000D59E0000}"/>
    <cellStyle name="Normal 8 84" xfId="42329" xr:uid="{00000000-0005-0000-0000-0000D69E0000}"/>
    <cellStyle name="Normal 8 85" xfId="42330" xr:uid="{00000000-0005-0000-0000-0000D79E0000}"/>
    <cellStyle name="Normal 8 86" xfId="42331" xr:uid="{00000000-0005-0000-0000-0000D89E0000}"/>
    <cellStyle name="Normal 8 87" xfId="42332" xr:uid="{00000000-0005-0000-0000-0000D99E0000}"/>
    <cellStyle name="Normal 8 88" xfId="42333" xr:uid="{00000000-0005-0000-0000-0000DA9E0000}"/>
    <cellStyle name="Normal 8 89" xfId="42334" xr:uid="{00000000-0005-0000-0000-0000DB9E0000}"/>
    <cellStyle name="Normal 8 9" xfId="5620" xr:uid="{00000000-0005-0000-0000-0000DC9E0000}"/>
    <cellStyle name="Normal 8 9 2" xfId="5621" xr:uid="{00000000-0005-0000-0000-0000DD9E0000}"/>
    <cellStyle name="Normal 8 9 2 2" xfId="5622" xr:uid="{00000000-0005-0000-0000-0000DE9E0000}"/>
    <cellStyle name="Normal 8 9 2 2 2" xfId="42335" xr:uid="{00000000-0005-0000-0000-0000DF9E0000}"/>
    <cellStyle name="Normal 8 9 2 2 2 2" xfId="42336" xr:uid="{00000000-0005-0000-0000-0000E09E0000}"/>
    <cellStyle name="Normal 8 9 2 2 2 3" xfId="42337" xr:uid="{00000000-0005-0000-0000-0000E19E0000}"/>
    <cellStyle name="Normal 8 9 2 2 2 4" xfId="42338" xr:uid="{00000000-0005-0000-0000-0000E29E0000}"/>
    <cellStyle name="Normal 8 9 2 2 3" xfId="42339" xr:uid="{00000000-0005-0000-0000-0000E39E0000}"/>
    <cellStyle name="Normal 8 9 2 2 4" xfId="42340" xr:uid="{00000000-0005-0000-0000-0000E49E0000}"/>
    <cellStyle name="Normal 8 9 2 2 5" xfId="42341" xr:uid="{00000000-0005-0000-0000-0000E59E0000}"/>
    <cellStyle name="Normal 8 9 2 3" xfId="42342" xr:uid="{00000000-0005-0000-0000-0000E69E0000}"/>
    <cellStyle name="Normal 8 9 2 3 2" xfId="42343" xr:uid="{00000000-0005-0000-0000-0000E79E0000}"/>
    <cellStyle name="Normal 8 9 2 3 3" xfId="42344" xr:uid="{00000000-0005-0000-0000-0000E89E0000}"/>
    <cellStyle name="Normal 8 9 3" xfId="42345" xr:uid="{00000000-0005-0000-0000-0000E99E0000}"/>
    <cellStyle name="Normal 8 9 3 2" xfId="42346" xr:uid="{00000000-0005-0000-0000-0000EA9E0000}"/>
    <cellStyle name="Normal 8 9 4" xfId="42347" xr:uid="{00000000-0005-0000-0000-0000EB9E0000}"/>
    <cellStyle name="Normal 8 9_Journal 1" xfId="42348" xr:uid="{00000000-0005-0000-0000-0000EC9E0000}"/>
    <cellStyle name="Normal 8 90" xfId="42349" xr:uid="{00000000-0005-0000-0000-0000ED9E0000}"/>
    <cellStyle name="Normal 8 91" xfId="42350" xr:uid="{00000000-0005-0000-0000-0000EE9E0000}"/>
    <cellStyle name="Normal 8 92" xfId="42351" xr:uid="{00000000-0005-0000-0000-0000EF9E0000}"/>
    <cellStyle name="Normal 8 93" xfId="42352" xr:uid="{00000000-0005-0000-0000-0000F09E0000}"/>
    <cellStyle name="Normal 8 94" xfId="42353" xr:uid="{00000000-0005-0000-0000-0000F19E0000}"/>
    <cellStyle name="Normal 8 95" xfId="42354" xr:uid="{00000000-0005-0000-0000-0000F29E0000}"/>
    <cellStyle name="Normal 8 96" xfId="42355" xr:uid="{00000000-0005-0000-0000-0000F39E0000}"/>
    <cellStyle name="Normal 8 97" xfId="42356" xr:uid="{00000000-0005-0000-0000-0000F49E0000}"/>
    <cellStyle name="Normal 8 98" xfId="42357" xr:uid="{00000000-0005-0000-0000-0000F59E0000}"/>
    <cellStyle name="Normal 8 99" xfId="42358" xr:uid="{00000000-0005-0000-0000-0000F69E0000}"/>
    <cellStyle name="Normal 8_00401" xfId="5623" xr:uid="{00000000-0005-0000-0000-0000F79E0000}"/>
    <cellStyle name="Normal 80" xfId="42359" xr:uid="{00000000-0005-0000-0000-0000F89E0000}"/>
    <cellStyle name="Normal 80 2" xfId="42360" xr:uid="{00000000-0005-0000-0000-0000F99E0000}"/>
    <cellStyle name="Normal 80 3" xfId="42361" xr:uid="{00000000-0005-0000-0000-0000FA9E0000}"/>
    <cellStyle name="Normal 80 4" xfId="42362" xr:uid="{00000000-0005-0000-0000-0000FB9E0000}"/>
    <cellStyle name="Normal 80 5" xfId="42363" xr:uid="{00000000-0005-0000-0000-0000FC9E0000}"/>
    <cellStyle name="Normal 80 6" xfId="42364" xr:uid="{00000000-0005-0000-0000-0000FD9E0000}"/>
    <cellStyle name="Normal 81" xfId="42365" xr:uid="{00000000-0005-0000-0000-0000FE9E0000}"/>
    <cellStyle name="Normal 81 2" xfId="42366" xr:uid="{00000000-0005-0000-0000-0000FF9E0000}"/>
    <cellStyle name="Normal 81 2 2" xfId="42367" xr:uid="{00000000-0005-0000-0000-0000009F0000}"/>
    <cellStyle name="Normal 81 2 2 2" xfId="42368" xr:uid="{00000000-0005-0000-0000-0000019F0000}"/>
    <cellStyle name="Normal 81 2 2 2 2" xfId="42369" xr:uid="{00000000-0005-0000-0000-0000029F0000}"/>
    <cellStyle name="Normal 81 2 2 2 2 2" xfId="42370" xr:uid="{00000000-0005-0000-0000-0000039F0000}"/>
    <cellStyle name="Normal 81 2 2 2 2 2 2" xfId="42371" xr:uid="{00000000-0005-0000-0000-0000049F0000}"/>
    <cellStyle name="Normal 81 2 2 2 2 2 2 2" xfId="42372" xr:uid="{00000000-0005-0000-0000-0000059F0000}"/>
    <cellStyle name="Normal 81 2 2 2 2 2 2 2 2" xfId="42373" xr:uid="{00000000-0005-0000-0000-0000069F0000}"/>
    <cellStyle name="Normal 81 2 2 2 2 2 2 2 2 2" xfId="42374" xr:uid="{00000000-0005-0000-0000-0000079F0000}"/>
    <cellStyle name="Normal 81 2 2 2 2 2 2 2 2 3" xfId="42375" xr:uid="{00000000-0005-0000-0000-0000089F0000}"/>
    <cellStyle name="Normal 81 2 2 2 2 2 2 2 2 3 2" xfId="42376" xr:uid="{00000000-0005-0000-0000-0000099F0000}"/>
    <cellStyle name="Normal 81 2 2 2 2 2 2 2 2 3 2 2" xfId="42377" xr:uid="{00000000-0005-0000-0000-00000A9F0000}"/>
    <cellStyle name="Normal 81 2 2 2 2 2 2 2 2 3 2 2 2" xfId="42378" xr:uid="{00000000-0005-0000-0000-00000B9F0000}"/>
    <cellStyle name="Normal 81 2 2 2 2 2 2 2 2 3 2 2 3" xfId="42379" xr:uid="{00000000-0005-0000-0000-00000C9F0000}"/>
    <cellStyle name="Normal 81 2 2 2 2 2 2 2 2 3 2 2 4" xfId="42380" xr:uid="{00000000-0005-0000-0000-00000D9F0000}"/>
    <cellStyle name="Normal 81 2 2 2 2 2 2 2 2 3 2 2 5" xfId="42381" xr:uid="{00000000-0005-0000-0000-00000E9F0000}"/>
    <cellStyle name="Normal 81 2 2 2 2 2 2 2 2 3 2 2 5 2" xfId="42382" xr:uid="{00000000-0005-0000-0000-00000F9F0000}"/>
    <cellStyle name="Normal 81 2 2 2 2 2 2 2 2 3 2 2 5 2 2" xfId="42383" xr:uid="{00000000-0005-0000-0000-0000109F0000}"/>
    <cellStyle name="Normal 81 2 2 2 2 2 2 2 2 3 2 2 5 2 2 2" xfId="42384" xr:uid="{00000000-0005-0000-0000-0000119F0000}"/>
    <cellStyle name="Normal 81 2 2 2 2 2 2 2 2 3 2 2 5 2 2 2 2" xfId="42385" xr:uid="{00000000-0005-0000-0000-0000129F0000}"/>
    <cellStyle name="Normal 81 2 2 2 2 2 2 2 2 3 2 2 5 2 2 2 2 2" xfId="42386" xr:uid="{00000000-0005-0000-0000-0000139F0000}"/>
    <cellStyle name="Normal 81 2 2 2 2 2 2 2 2 3 2 2 5 2 2 2 2 2 2" xfId="42387" xr:uid="{00000000-0005-0000-0000-0000149F0000}"/>
    <cellStyle name="Normal 81 2 2 2 2 2 2 2 2 3 2 2 5 2 2 2 2 2 2 2" xfId="42388" xr:uid="{00000000-0005-0000-0000-0000159F0000}"/>
    <cellStyle name="Normal 81 2 2 2 2 2 2 2 2 3 2 2 5 2 2 2 2 2 2 2 2" xfId="42389" xr:uid="{00000000-0005-0000-0000-0000169F0000}"/>
    <cellStyle name="Normal 81 2 2 2 2 2 2 2 2 3 2 2 5 2 2 2 2 2 2 2 2 2" xfId="42390" xr:uid="{00000000-0005-0000-0000-0000179F0000}"/>
    <cellStyle name="Normal 81 2 2 2 2 2 2 2 2 3 2 2 5 3" xfId="42391" xr:uid="{00000000-0005-0000-0000-0000189F0000}"/>
    <cellStyle name="Normal 81 2 2 2 2 2 2 2 2 3 2 2 5 3 2" xfId="42392" xr:uid="{00000000-0005-0000-0000-0000199F0000}"/>
    <cellStyle name="Normal 81 2 2 2 2 2 2 2 2 3 2 2 5 3 2 2" xfId="42393" xr:uid="{00000000-0005-0000-0000-00001A9F0000}"/>
    <cellStyle name="Normal 81 2 2 2 2 2 2 2 2 3 2 2 5 3 2 2 2" xfId="42394" xr:uid="{00000000-0005-0000-0000-00001B9F0000}"/>
    <cellStyle name="Normal 81 2 2 2 2 2 2 2 2 3 2 2 5 3 2 2 2 2" xfId="42395" xr:uid="{00000000-0005-0000-0000-00001C9F0000}"/>
    <cellStyle name="Normal 81 2 2 2 2 2 2 2 2 3 2 2 5 3 2 2 2 2 2" xfId="42396" xr:uid="{00000000-0005-0000-0000-00001D9F0000}"/>
    <cellStyle name="Normal 81 2 2 2 2 2 2 2 2 3 2 2 5 3 2 2 2 2 2 2" xfId="42397" xr:uid="{00000000-0005-0000-0000-00001E9F0000}"/>
    <cellStyle name="Normal 81 2 2 2 2 2 2 2 2 3 2 2 5 3 2 2 2 2 2 2 2" xfId="42398" xr:uid="{00000000-0005-0000-0000-00001F9F0000}"/>
    <cellStyle name="Normal 81 2 3" xfId="42399" xr:uid="{00000000-0005-0000-0000-0000209F0000}"/>
    <cellStyle name="Normal 81 3" xfId="42400" xr:uid="{00000000-0005-0000-0000-0000219F0000}"/>
    <cellStyle name="Normal 81 4" xfId="42401" xr:uid="{00000000-0005-0000-0000-0000229F0000}"/>
    <cellStyle name="Normal 81 5" xfId="42402" xr:uid="{00000000-0005-0000-0000-0000239F0000}"/>
    <cellStyle name="Normal 82" xfId="42403" xr:uid="{00000000-0005-0000-0000-0000249F0000}"/>
    <cellStyle name="Normal 82 2" xfId="42404" xr:uid="{00000000-0005-0000-0000-0000259F0000}"/>
    <cellStyle name="Normal 82 2 2" xfId="42405" xr:uid="{00000000-0005-0000-0000-0000269F0000}"/>
    <cellStyle name="Normal 82 2 2 2" xfId="42406" xr:uid="{00000000-0005-0000-0000-0000279F0000}"/>
    <cellStyle name="Normal 82 2 2 2 2" xfId="42407" xr:uid="{00000000-0005-0000-0000-0000289F0000}"/>
    <cellStyle name="Normal 82 2 2 2 2 2" xfId="42408" xr:uid="{00000000-0005-0000-0000-0000299F0000}"/>
    <cellStyle name="Normal 82 2 2 2 2 2 2" xfId="42409" xr:uid="{00000000-0005-0000-0000-00002A9F0000}"/>
    <cellStyle name="Normal 82 2 2 2 2 2 2 2" xfId="42410" xr:uid="{00000000-0005-0000-0000-00002B9F0000}"/>
    <cellStyle name="Normal 82 2 2 2 2 2 2 2 2" xfId="42411" xr:uid="{00000000-0005-0000-0000-00002C9F0000}"/>
    <cellStyle name="Normal 82 2 2 2 2 2 2 2 2 2" xfId="42412" xr:uid="{00000000-0005-0000-0000-00002D9F0000}"/>
    <cellStyle name="Normal 82 2 2 2 2 2 2 2 2 3" xfId="42413" xr:uid="{00000000-0005-0000-0000-00002E9F0000}"/>
    <cellStyle name="Normal 82 2 2 2 2 2 2 2 2 3 2" xfId="42414" xr:uid="{00000000-0005-0000-0000-00002F9F0000}"/>
    <cellStyle name="Normal 82 2 2 2 2 2 2 2 2 3 2 2" xfId="42415" xr:uid="{00000000-0005-0000-0000-0000309F0000}"/>
    <cellStyle name="Normal 82 2 2 2 2 2 2 2 2 3 2 2 2" xfId="42416" xr:uid="{00000000-0005-0000-0000-0000319F0000}"/>
    <cellStyle name="Normal 82 2 2 2 2 2 2 2 2 3 2 2 3" xfId="42417" xr:uid="{00000000-0005-0000-0000-0000329F0000}"/>
    <cellStyle name="Normal 82 2 2 2 2 2 2 2 2 3 2 2 4" xfId="42418" xr:uid="{00000000-0005-0000-0000-0000339F0000}"/>
    <cellStyle name="Normal 82 2 2 2 2 2 2 2 2 3 2 2 5" xfId="42419" xr:uid="{00000000-0005-0000-0000-0000349F0000}"/>
    <cellStyle name="Normal 82 2 2 2 2 2 2 2 2 3 2 2 5 2" xfId="42420" xr:uid="{00000000-0005-0000-0000-0000359F0000}"/>
    <cellStyle name="Normal 82 2 2 2 2 2 2 2 2 3 2 2 5 2 2" xfId="42421" xr:uid="{00000000-0005-0000-0000-0000369F0000}"/>
    <cellStyle name="Normal 82 2 2 2 2 2 2 2 2 3 2 2 5 2 2 2" xfId="42422" xr:uid="{00000000-0005-0000-0000-0000379F0000}"/>
    <cellStyle name="Normal 82 2 2 2 2 2 2 2 2 3 2 2 5 2 2 2 2" xfId="42423" xr:uid="{00000000-0005-0000-0000-0000389F0000}"/>
    <cellStyle name="Normal 82 2 2 2 2 2 2 2 2 3 2 2 5 2 2 2 2 2" xfId="42424" xr:uid="{00000000-0005-0000-0000-0000399F0000}"/>
    <cellStyle name="Normal 82 2 2 2 2 2 2 2 2 3 2 2 5 2 2 2 2 2 2" xfId="42425" xr:uid="{00000000-0005-0000-0000-00003A9F0000}"/>
    <cellStyle name="Normal 82 2 2 2 2 2 2 2 2 3 2 2 5 2 2 2 2 2 2 2" xfId="42426" xr:uid="{00000000-0005-0000-0000-00003B9F0000}"/>
    <cellStyle name="Normal 82 2 2 2 2 2 2 2 2 3 2 2 5 2 2 2 2 2 2 2 2" xfId="42427" xr:uid="{00000000-0005-0000-0000-00003C9F0000}"/>
    <cellStyle name="Normal 82 2 2 2 2 2 2 2 2 3 2 2 5 2 2 2 2 2 2 2 2 2" xfId="42428" xr:uid="{00000000-0005-0000-0000-00003D9F0000}"/>
    <cellStyle name="Normal 82 2 3" xfId="42429" xr:uid="{00000000-0005-0000-0000-00003E9F0000}"/>
    <cellStyle name="Normal 82 3" xfId="42430" xr:uid="{00000000-0005-0000-0000-00003F9F0000}"/>
    <cellStyle name="Normal 83" xfId="42431" xr:uid="{00000000-0005-0000-0000-0000409F0000}"/>
    <cellStyle name="Normal 83 2" xfId="42432" xr:uid="{00000000-0005-0000-0000-0000419F0000}"/>
    <cellStyle name="Normal 83 2 2" xfId="42433" xr:uid="{00000000-0005-0000-0000-0000429F0000}"/>
    <cellStyle name="Normal 83 3" xfId="42434" xr:uid="{00000000-0005-0000-0000-0000439F0000}"/>
    <cellStyle name="Normal 84" xfId="42435" xr:uid="{00000000-0005-0000-0000-0000449F0000}"/>
    <cellStyle name="Normal 84 2" xfId="42436" xr:uid="{00000000-0005-0000-0000-0000459F0000}"/>
    <cellStyle name="Normal 84 3" xfId="42437" xr:uid="{00000000-0005-0000-0000-0000469F0000}"/>
    <cellStyle name="Normal 85" xfId="42438" xr:uid="{00000000-0005-0000-0000-0000479F0000}"/>
    <cellStyle name="Normal 85 2" xfId="42439" xr:uid="{00000000-0005-0000-0000-0000489F0000}"/>
    <cellStyle name="Normal 85 2 2" xfId="42440" xr:uid="{00000000-0005-0000-0000-0000499F0000}"/>
    <cellStyle name="Normal 85 3" xfId="42441" xr:uid="{00000000-0005-0000-0000-00004A9F0000}"/>
    <cellStyle name="Normal 86" xfId="42442" xr:uid="{00000000-0005-0000-0000-00004B9F0000}"/>
    <cellStyle name="Normal 86 2" xfId="42443" xr:uid="{00000000-0005-0000-0000-00004C9F0000}"/>
    <cellStyle name="Normal 86 2 2" xfId="42444" xr:uid="{00000000-0005-0000-0000-00004D9F0000}"/>
    <cellStyle name="Normal 86 3" xfId="42445" xr:uid="{00000000-0005-0000-0000-00004E9F0000}"/>
    <cellStyle name="Normal 87" xfId="42446" xr:uid="{00000000-0005-0000-0000-00004F9F0000}"/>
    <cellStyle name="Normal 87 2" xfId="42447" xr:uid="{00000000-0005-0000-0000-0000509F0000}"/>
    <cellStyle name="Normal 87 2 2" xfId="42448" xr:uid="{00000000-0005-0000-0000-0000519F0000}"/>
    <cellStyle name="Normal 87 3" xfId="42449" xr:uid="{00000000-0005-0000-0000-0000529F0000}"/>
    <cellStyle name="Normal 88" xfId="5624" xr:uid="{00000000-0005-0000-0000-0000539F0000}"/>
    <cellStyle name="Normal 88 2" xfId="5625" xr:uid="{00000000-0005-0000-0000-0000549F0000}"/>
    <cellStyle name="Normal 88 2 2" xfId="5626" xr:uid="{00000000-0005-0000-0000-0000559F0000}"/>
    <cellStyle name="Normal 88 2 2 2" xfId="42450" xr:uid="{00000000-0005-0000-0000-0000569F0000}"/>
    <cellStyle name="Normal 88 2 2 2 2" xfId="42451" xr:uid="{00000000-0005-0000-0000-0000579F0000}"/>
    <cellStyle name="Normal 88 2 2 2 3" xfId="42452" xr:uid="{00000000-0005-0000-0000-0000589F0000}"/>
    <cellStyle name="Normal 88 2 2 2 4" xfId="42453" xr:uid="{00000000-0005-0000-0000-0000599F0000}"/>
    <cellStyle name="Normal 88 2 2 3" xfId="42454" xr:uid="{00000000-0005-0000-0000-00005A9F0000}"/>
    <cellStyle name="Normal 88 2 2 4" xfId="42455" xr:uid="{00000000-0005-0000-0000-00005B9F0000}"/>
    <cellStyle name="Normal 88 2 2 5" xfId="42456" xr:uid="{00000000-0005-0000-0000-00005C9F0000}"/>
    <cellStyle name="Normal 88 2 3" xfId="42457" xr:uid="{00000000-0005-0000-0000-00005D9F0000}"/>
    <cellStyle name="Normal 88 2 3 2" xfId="42458" xr:uid="{00000000-0005-0000-0000-00005E9F0000}"/>
    <cellStyle name="Normal 88 2 3 3" xfId="42459" xr:uid="{00000000-0005-0000-0000-00005F9F0000}"/>
    <cellStyle name="Normal 88 3" xfId="42460" xr:uid="{00000000-0005-0000-0000-0000609F0000}"/>
    <cellStyle name="Normal 88 3 2" xfId="42461" xr:uid="{00000000-0005-0000-0000-0000619F0000}"/>
    <cellStyle name="Normal 88 4" xfId="42462" xr:uid="{00000000-0005-0000-0000-0000629F0000}"/>
    <cellStyle name="Normal 88_Journal 1" xfId="42463" xr:uid="{00000000-0005-0000-0000-0000639F0000}"/>
    <cellStyle name="Normal 89" xfId="5627" xr:uid="{00000000-0005-0000-0000-0000649F0000}"/>
    <cellStyle name="Normal 89 2" xfId="5628" xr:uid="{00000000-0005-0000-0000-0000659F0000}"/>
    <cellStyle name="Normal 89 2 2" xfId="5629" xr:uid="{00000000-0005-0000-0000-0000669F0000}"/>
    <cellStyle name="Normal 89 2 2 2" xfId="42464" xr:uid="{00000000-0005-0000-0000-0000679F0000}"/>
    <cellStyle name="Normal 89 2 2 2 2" xfId="42465" xr:uid="{00000000-0005-0000-0000-0000689F0000}"/>
    <cellStyle name="Normal 89 2 2 2 3" xfId="42466" xr:uid="{00000000-0005-0000-0000-0000699F0000}"/>
    <cellStyle name="Normal 89 2 2 2 4" xfId="42467" xr:uid="{00000000-0005-0000-0000-00006A9F0000}"/>
    <cellStyle name="Normal 89 2 2 3" xfId="42468" xr:uid="{00000000-0005-0000-0000-00006B9F0000}"/>
    <cellStyle name="Normal 89 2 2 4" xfId="42469" xr:uid="{00000000-0005-0000-0000-00006C9F0000}"/>
    <cellStyle name="Normal 89 2 2 5" xfId="42470" xr:uid="{00000000-0005-0000-0000-00006D9F0000}"/>
    <cellStyle name="Normal 89 2 3" xfId="42471" xr:uid="{00000000-0005-0000-0000-00006E9F0000}"/>
    <cellStyle name="Normal 89 2 3 2" xfId="42472" xr:uid="{00000000-0005-0000-0000-00006F9F0000}"/>
    <cellStyle name="Normal 89 2 3 3" xfId="42473" xr:uid="{00000000-0005-0000-0000-0000709F0000}"/>
    <cellStyle name="Normal 89 3" xfId="42474" xr:uid="{00000000-0005-0000-0000-0000719F0000}"/>
    <cellStyle name="Normal 89 3 2" xfId="42475" xr:uid="{00000000-0005-0000-0000-0000729F0000}"/>
    <cellStyle name="Normal 89 4" xfId="42476" xr:uid="{00000000-0005-0000-0000-0000739F0000}"/>
    <cellStyle name="Normal 89_Journal 1" xfId="42477" xr:uid="{00000000-0005-0000-0000-0000749F0000}"/>
    <cellStyle name="Normal 9" xfId="5630" xr:uid="{00000000-0005-0000-0000-0000759F0000}"/>
    <cellStyle name="Normal 9 10" xfId="5631" xr:uid="{00000000-0005-0000-0000-0000769F0000}"/>
    <cellStyle name="Normal 9 10 2" xfId="5632" xr:uid="{00000000-0005-0000-0000-0000779F0000}"/>
    <cellStyle name="Normal 9 10 2 2" xfId="5633" xr:uid="{00000000-0005-0000-0000-0000789F0000}"/>
    <cellStyle name="Normal 9 10 2 2 2" xfId="42478" xr:uid="{00000000-0005-0000-0000-0000799F0000}"/>
    <cellStyle name="Normal 9 10 2 2 2 2" xfId="42479" xr:uid="{00000000-0005-0000-0000-00007A9F0000}"/>
    <cellStyle name="Normal 9 10 2 2 2 3" xfId="42480" xr:uid="{00000000-0005-0000-0000-00007B9F0000}"/>
    <cellStyle name="Normal 9 10 2 2 2 4" xfId="42481" xr:uid="{00000000-0005-0000-0000-00007C9F0000}"/>
    <cellStyle name="Normal 9 10 2 2 3" xfId="42482" xr:uid="{00000000-0005-0000-0000-00007D9F0000}"/>
    <cellStyle name="Normal 9 10 2 2 4" xfId="42483" xr:uid="{00000000-0005-0000-0000-00007E9F0000}"/>
    <cellStyle name="Normal 9 10 2 2 5" xfId="42484" xr:uid="{00000000-0005-0000-0000-00007F9F0000}"/>
    <cellStyle name="Normal 9 10 2 3" xfId="42485" xr:uid="{00000000-0005-0000-0000-0000809F0000}"/>
    <cellStyle name="Normal 9 10 2 3 2" xfId="42486" xr:uid="{00000000-0005-0000-0000-0000819F0000}"/>
    <cellStyle name="Normal 9 10 2 3 3" xfId="42487" xr:uid="{00000000-0005-0000-0000-0000829F0000}"/>
    <cellStyle name="Normal 9 10 3" xfId="42488" xr:uid="{00000000-0005-0000-0000-0000839F0000}"/>
    <cellStyle name="Normal 9 10 3 2" xfId="42489" xr:uid="{00000000-0005-0000-0000-0000849F0000}"/>
    <cellStyle name="Normal 9 10 4" xfId="42490" xr:uid="{00000000-0005-0000-0000-0000859F0000}"/>
    <cellStyle name="Normal 9 10_Journal 1" xfId="42491" xr:uid="{00000000-0005-0000-0000-0000869F0000}"/>
    <cellStyle name="Normal 9 11" xfId="5634" xr:uid="{00000000-0005-0000-0000-0000879F0000}"/>
    <cellStyle name="Normal 9 11 2" xfId="5635" xr:uid="{00000000-0005-0000-0000-0000889F0000}"/>
    <cellStyle name="Normal 9 11 2 2" xfId="5636" xr:uid="{00000000-0005-0000-0000-0000899F0000}"/>
    <cellStyle name="Normal 9 11 2 2 2" xfId="42492" xr:uid="{00000000-0005-0000-0000-00008A9F0000}"/>
    <cellStyle name="Normal 9 11 2 2 2 2" xfId="42493" xr:uid="{00000000-0005-0000-0000-00008B9F0000}"/>
    <cellStyle name="Normal 9 11 2 2 2 3" xfId="42494" xr:uid="{00000000-0005-0000-0000-00008C9F0000}"/>
    <cellStyle name="Normal 9 11 2 2 2 4" xfId="42495" xr:uid="{00000000-0005-0000-0000-00008D9F0000}"/>
    <cellStyle name="Normal 9 11 2 2 3" xfId="42496" xr:uid="{00000000-0005-0000-0000-00008E9F0000}"/>
    <cellStyle name="Normal 9 11 2 2 4" xfId="42497" xr:uid="{00000000-0005-0000-0000-00008F9F0000}"/>
    <cellStyle name="Normal 9 11 2 2 5" xfId="42498" xr:uid="{00000000-0005-0000-0000-0000909F0000}"/>
    <cellStyle name="Normal 9 11 2 3" xfId="42499" xr:uid="{00000000-0005-0000-0000-0000919F0000}"/>
    <cellStyle name="Normal 9 11 2 3 2" xfId="42500" xr:uid="{00000000-0005-0000-0000-0000929F0000}"/>
    <cellStyle name="Normal 9 11 2 3 3" xfId="42501" xr:uid="{00000000-0005-0000-0000-0000939F0000}"/>
    <cellStyle name="Normal 9 11 3" xfId="42502" xr:uid="{00000000-0005-0000-0000-0000949F0000}"/>
    <cellStyle name="Normal 9 11 3 2" xfId="42503" xr:uid="{00000000-0005-0000-0000-0000959F0000}"/>
    <cellStyle name="Normal 9 11 4" xfId="42504" xr:uid="{00000000-0005-0000-0000-0000969F0000}"/>
    <cellStyle name="Normal 9 11_Journal 1" xfId="42505" xr:uid="{00000000-0005-0000-0000-0000979F0000}"/>
    <cellStyle name="Normal 9 12" xfId="5637" xr:uid="{00000000-0005-0000-0000-0000989F0000}"/>
    <cellStyle name="Normal 9 12 2" xfId="5638" xr:uid="{00000000-0005-0000-0000-0000999F0000}"/>
    <cellStyle name="Normal 9 12 2 2" xfId="5639" xr:uid="{00000000-0005-0000-0000-00009A9F0000}"/>
    <cellStyle name="Normal 9 12 2 2 2" xfId="42506" xr:uid="{00000000-0005-0000-0000-00009B9F0000}"/>
    <cellStyle name="Normal 9 12 2 2 2 2" xfId="42507" xr:uid="{00000000-0005-0000-0000-00009C9F0000}"/>
    <cellStyle name="Normal 9 12 2 2 2 3" xfId="42508" xr:uid="{00000000-0005-0000-0000-00009D9F0000}"/>
    <cellStyle name="Normal 9 12 2 2 2 4" xfId="42509" xr:uid="{00000000-0005-0000-0000-00009E9F0000}"/>
    <cellStyle name="Normal 9 12 2 2 3" xfId="42510" xr:uid="{00000000-0005-0000-0000-00009F9F0000}"/>
    <cellStyle name="Normal 9 12 2 2 4" xfId="42511" xr:uid="{00000000-0005-0000-0000-0000A09F0000}"/>
    <cellStyle name="Normal 9 12 2 2 5" xfId="42512" xr:uid="{00000000-0005-0000-0000-0000A19F0000}"/>
    <cellStyle name="Normal 9 12 2 3" xfId="42513" xr:uid="{00000000-0005-0000-0000-0000A29F0000}"/>
    <cellStyle name="Normal 9 12 2 3 2" xfId="42514" xr:uid="{00000000-0005-0000-0000-0000A39F0000}"/>
    <cellStyle name="Normal 9 12 2 3 3" xfId="42515" xr:uid="{00000000-0005-0000-0000-0000A49F0000}"/>
    <cellStyle name="Normal 9 12 3" xfId="42516" xr:uid="{00000000-0005-0000-0000-0000A59F0000}"/>
    <cellStyle name="Normal 9 12 3 2" xfId="42517" xr:uid="{00000000-0005-0000-0000-0000A69F0000}"/>
    <cellStyle name="Normal 9 12 4" xfId="42518" xr:uid="{00000000-0005-0000-0000-0000A79F0000}"/>
    <cellStyle name="Normal 9 12_Journal 1" xfId="42519" xr:uid="{00000000-0005-0000-0000-0000A89F0000}"/>
    <cellStyle name="Normal 9 13" xfId="5640" xr:uid="{00000000-0005-0000-0000-0000A99F0000}"/>
    <cellStyle name="Normal 9 13 2" xfId="5641" xr:uid="{00000000-0005-0000-0000-0000AA9F0000}"/>
    <cellStyle name="Normal 9 13 2 2" xfId="5642" xr:uid="{00000000-0005-0000-0000-0000AB9F0000}"/>
    <cellStyle name="Normal 9 13 2 2 2" xfId="42520" xr:uid="{00000000-0005-0000-0000-0000AC9F0000}"/>
    <cellStyle name="Normal 9 13 2 2 2 2" xfId="42521" xr:uid="{00000000-0005-0000-0000-0000AD9F0000}"/>
    <cellStyle name="Normal 9 13 2 2 2 3" xfId="42522" xr:uid="{00000000-0005-0000-0000-0000AE9F0000}"/>
    <cellStyle name="Normal 9 13 2 2 2 4" xfId="42523" xr:uid="{00000000-0005-0000-0000-0000AF9F0000}"/>
    <cellStyle name="Normal 9 13 2 2 3" xfId="42524" xr:uid="{00000000-0005-0000-0000-0000B09F0000}"/>
    <cellStyle name="Normal 9 13 2 2 4" xfId="42525" xr:uid="{00000000-0005-0000-0000-0000B19F0000}"/>
    <cellStyle name="Normal 9 13 2 2 5" xfId="42526" xr:uid="{00000000-0005-0000-0000-0000B29F0000}"/>
    <cellStyle name="Normal 9 13 2 3" xfId="42527" xr:uid="{00000000-0005-0000-0000-0000B39F0000}"/>
    <cellStyle name="Normal 9 13 2 3 2" xfId="42528" xr:uid="{00000000-0005-0000-0000-0000B49F0000}"/>
    <cellStyle name="Normal 9 13 2 3 3" xfId="42529" xr:uid="{00000000-0005-0000-0000-0000B59F0000}"/>
    <cellStyle name="Normal 9 13 3" xfId="42530" xr:uid="{00000000-0005-0000-0000-0000B69F0000}"/>
    <cellStyle name="Normal 9 13 3 2" xfId="42531" xr:uid="{00000000-0005-0000-0000-0000B79F0000}"/>
    <cellStyle name="Normal 9 13 4" xfId="42532" xr:uid="{00000000-0005-0000-0000-0000B89F0000}"/>
    <cellStyle name="Normal 9 13_Journal 1" xfId="42533" xr:uid="{00000000-0005-0000-0000-0000B99F0000}"/>
    <cellStyle name="Normal 9 14" xfId="5643" xr:uid="{00000000-0005-0000-0000-0000BA9F0000}"/>
    <cellStyle name="Normal 9 14 2" xfId="5644" xr:uid="{00000000-0005-0000-0000-0000BB9F0000}"/>
    <cellStyle name="Normal 9 14 2 2" xfId="5645" xr:uid="{00000000-0005-0000-0000-0000BC9F0000}"/>
    <cellStyle name="Normal 9 14 2 2 2" xfId="42534" xr:uid="{00000000-0005-0000-0000-0000BD9F0000}"/>
    <cellStyle name="Normal 9 14 2 2 2 2" xfId="42535" xr:uid="{00000000-0005-0000-0000-0000BE9F0000}"/>
    <cellStyle name="Normal 9 14 2 2 2 3" xfId="42536" xr:uid="{00000000-0005-0000-0000-0000BF9F0000}"/>
    <cellStyle name="Normal 9 14 2 2 2 4" xfId="42537" xr:uid="{00000000-0005-0000-0000-0000C09F0000}"/>
    <cellStyle name="Normal 9 14 2 2 3" xfId="42538" xr:uid="{00000000-0005-0000-0000-0000C19F0000}"/>
    <cellStyle name="Normal 9 14 2 2 4" xfId="42539" xr:uid="{00000000-0005-0000-0000-0000C29F0000}"/>
    <cellStyle name="Normal 9 14 2 2 5" xfId="42540" xr:uid="{00000000-0005-0000-0000-0000C39F0000}"/>
    <cellStyle name="Normal 9 14 2 3" xfId="42541" xr:uid="{00000000-0005-0000-0000-0000C49F0000}"/>
    <cellStyle name="Normal 9 14 2 3 2" xfId="42542" xr:uid="{00000000-0005-0000-0000-0000C59F0000}"/>
    <cellStyle name="Normal 9 14 2 3 3" xfId="42543" xr:uid="{00000000-0005-0000-0000-0000C69F0000}"/>
    <cellStyle name="Normal 9 14 3" xfId="42544" xr:uid="{00000000-0005-0000-0000-0000C79F0000}"/>
    <cellStyle name="Normal 9 14 3 2" xfId="42545" xr:uid="{00000000-0005-0000-0000-0000C89F0000}"/>
    <cellStyle name="Normal 9 14 4" xfId="42546" xr:uid="{00000000-0005-0000-0000-0000C99F0000}"/>
    <cellStyle name="Normal 9 14_Journal 1" xfId="42547" xr:uid="{00000000-0005-0000-0000-0000CA9F0000}"/>
    <cellStyle name="Normal 9 15" xfId="5646" xr:uid="{00000000-0005-0000-0000-0000CB9F0000}"/>
    <cellStyle name="Normal 9 15 2" xfId="5647" xr:uid="{00000000-0005-0000-0000-0000CC9F0000}"/>
    <cellStyle name="Normal 9 15 2 2" xfId="5648" xr:uid="{00000000-0005-0000-0000-0000CD9F0000}"/>
    <cellStyle name="Normal 9 15 2 2 2" xfId="42548" xr:uid="{00000000-0005-0000-0000-0000CE9F0000}"/>
    <cellStyle name="Normal 9 15 2 2 2 2" xfId="42549" xr:uid="{00000000-0005-0000-0000-0000CF9F0000}"/>
    <cellStyle name="Normal 9 15 2 2 2 3" xfId="42550" xr:uid="{00000000-0005-0000-0000-0000D09F0000}"/>
    <cellStyle name="Normal 9 15 2 2 2 4" xfId="42551" xr:uid="{00000000-0005-0000-0000-0000D19F0000}"/>
    <cellStyle name="Normal 9 15 2 2 3" xfId="42552" xr:uid="{00000000-0005-0000-0000-0000D29F0000}"/>
    <cellStyle name="Normal 9 15 2 2 4" xfId="42553" xr:uid="{00000000-0005-0000-0000-0000D39F0000}"/>
    <cellStyle name="Normal 9 15 2 2 5" xfId="42554" xr:uid="{00000000-0005-0000-0000-0000D49F0000}"/>
    <cellStyle name="Normal 9 15 2 3" xfId="42555" xr:uid="{00000000-0005-0000-0000-0000D59F0000}"/>
    <cellStyle name="Normal 9 15 2 3 2" xfId="42556" xr:uid="{00000000-0005-0000-0000-0000D69F0000}"/>
    <cellStyle name="Normal 9 15 2 3 3" xfId="42557" xr:uid="{00000000-0005-0000-0000-0000D79F0000}"/>
    <cellStyle name="Normal 9 15 3" xfId="42558" xr:uid="{00000000-0005-0000-0000-0000D89F0000}"/>
    <cellStyle name="Normal 9 15 3 2" xfId="42559" xr:uid="{00000000-0005-0000-0000-0000D99F0000}"/>
    <cellStyle name="Normal 9 15 4" xfId="42560" xr:uid="{00000000-0005-0000-0000-0000DA9F0000}"/>
    <cellStyle name="Normal 9 15_Journal 1" xfId="42561" xr:uid="{00000000-0005-0000-0000-0000DB9F0000}"/>
    <cellStyle name="Normal 9 16" xfId="5649" xr:uid="{00000000-0005-0000-0000-0000DC9F0000}"/>
    <cellStyle name="Normal 9 16 2" xfId="5650" xr:uid="{00000000-0005-0000-0000-0000DD9F0000}"/>
    <cellStyle name="Normal 9 16 2 2" xfId="5651" xr:uid="{00000000-0005-0000-0000-0000DE9F0000}"/>
    <cellStyle name="Normal 9 16 2 2 2" xfId="42562" xr:uid="{00000000-0005-0000-0000-0000DF9F0000}"/>
    <cellStyle name="Normal 9 16 2 2 2 2" xfId="42563" xr:uid="{00000000-0005-0000-0000-0000E09F0000}"/>
    <cellStyle name="Normal 9 16 2 2 2 3" xfId="42564" xr:uid="{00000000-0005-0000-0000-0000E19F0000}"/>
    <cellStyle name="Normal 9 16 2 2 2 4" xfId="42565" xr:uid="{00000000-0005-0000-0000-0000E29F0000}"/>
    <cellStyle name="Normal 9 16 2 2 3" xfId="42566" xr:uid="{00000000-0005-0000-0000-0000E39F0000}"/>
    <cellStyle name="Normal 9 16 2 2 4" xfId="42567" xr:uid="{00000000-0005-0000-0000-0000E49F0000}"/>
    <cellStyle name="Normal 9 16 2 2 5" xfId="42568" xr:uid="{00000000-0005-0000-0000-0000E59F0000}"/>
    <cellStyle name="Normal 9 16 2 3" xfId="42569" xr:uid="{00000000-0005-0000-0000-0000E69F0000}"/>
    <cellStyle name="Normal 9 16 2 3 2" xfId="42570" xr:uid="{00000000-0005-0000-0000-0000E79F0000}"/>
    <cellStyle name="Normal 9 16 2 3 3" xfId="42571" xr:uid="{00000000-0005-0000-0000-0000E89F0000}"/>
    <cellStyle name="Normal 9 16 3" xfId="42572" xr:uid="{00000000-0005-0000-0000-0000E99F0000}"/>
    <cellStyle name="Normal 9 16 3 2" xfId="42573" xr:uid="{00000000-0005-0000-0000-0000EA9F0000}"/>
    <cellStyle name="Normal 9 16 4" xfId="42574" xr:uid="{00000000-0005-0000-0000-0000EB9F0000}"/>
    <cellStyle name="Normal 9 16_Journal 1" xfId="42575" xr:uid="{00000000-0005-0000-0000-0000EC9F0000}"/>
    <cellStyle name="Normal 9 17" xfId="5652" xr:uid="{00000000-0005-0000-0000-0000ED9F0000}"/>
    <cellStyle name="Normal 9 17 2" xfId="5653" xr:uid="{00000000-0005-0000-0000-0000EE9F0000}"/>
    <cellStyle name="Normal 9 17 2 2" xfId="5654" xr:uid="{00000000-0005-0000-0000-0000EF9F0000}"/>
    <cellStyle name="Normal 9 17 2 2 2" xfId="42576" xr:uid="{00000000-0005-0000-0000-0000F09F0000}"/>
    <cellStyle name="Normal 9 17 2 2 2 2" xfId="42577" xr:uid="{00000000-0005-0000-0000-0000F19F0000}"/>
    <cellStyle name="Normal 9 17 2 2 2 3" xfId="42578" xr:uid="{00000000-0005-0000-0000-0000F29F0000}"/>
    <cellStyle name="Normal 9 17 2 2 2 4" xfId="42579" xr:uid="{00000000-0005-0000-0000-0000F39F0000}"/>
    <cellStyle name="Normal 9 17 2 2 3" xfId="42580" xr:uid="{00000000-0005-0000-0000-0000F49F0000}"/>
    <cellStyle name="Normal 9 17 2 2 4" xfId="42581" xr:uid="{00000000-0005-0000-0000-0000F59F0000}"/>
    <cellStyle name="Normal 9 17 2 2 5" xfId="42582" xr:uid="{00000000-0005-0000-0000-0000F69F0000}"/>
    <cellStyle name="Normal 9 17 2 3" xfId="42583" xr:uid="{00000000-0005-0000-0000-0000F79F0000}"/>
    <cellStyle name="Normal 9 17 2 3 2" xfId="42584" xr:uid="{00000000-0005-0000-0000-0000F89F0000}"/>
    <cellStyle name="Normal 9 17 2 3 3" xfId="42585" xr:uid="{00000000-0005-0000-0000-0000F99F0000}"/>
    <cellStyle name="Normal 9 17 3" xfId="42586" xr:uid="{00000000-0005-0000-0000-0000FA9F0000}"/>
    <cellStyle name="Normal 9 17 3 2" xfId="42587" xr:uid="{00000000-0005-0000-0000-0000FB9F0000}"/>
    <cellStyle name="Normal 9 17 4" xfId="42588" xr:uid="{00000000-0005-0000-0000-0000FC9F0000}"/>
    <cellStyle name="Normal 9 17_Journal 1" xfId="42589" xr:uid="{00000000-0005-0000-0000-0000FD9F0000}"/>
    <cellStyle name="Normal 9 18" xfId="5655" xr:uid="{00000000-0005-0000-0000-0000FE9F0000}"/>
    <cellStyle name="Normal 9 18 2" xfId="5656" xr:uid="{00000000-0005-0000-0000-0000FF9F0000}"/>
    <cellStyle name="Normal 9 18 2 2" xfId="5657" xr:uid="{00000000-0005-0000-0000-000000A00000}"/>
    <cellStyle name="Normal 9 18 2 2 2" xfId="42590" xr:uid="{00000000-0005-0000-0000-000001A00000}"/>
    <cellStyle name="Normal 9 18 2 2 2 2" xfId="42591" xr:uid="{00000000-0005-0000-0000-000002A00000}"/>
    <cellStyle name="Normal 9 18 2 2 2 3" xfId="42592" xr:uid="{00000000-0005-0000-0000-000003A00000}"/>
    <cellStyle name="Normal 9 18 2 2 2 4" xfId="42593" xr:uid="{00000000-0005-0000-0000-000004A00000}"/>
    <cellStyle name="Normal 9 18 2 2 3" xfId="42594" xr:uid="{00000000-0005-0000-0000-000005A00000}"/>
    <cellStyle name="Normal 9 18 2 2 4" xfId="42595" xr:uid="{00000000-0005-0000-0000-000006A00000}"/>
    <cellStyle name="Normal 9 18 2 2 5" xfId="42596" xr:uid="{00000000-0005-0000-0000-000007A00000}"/>
    <cellStyle name="Normal 9 18 2 3" xfId="42597" xr:uid="{00000000-0005-0000-0000-000008A00000}"/>
    <cellStyle name="Normal 9 18 2 3 2" xfId="42598" xr:uid="{00000000-0005-0000-0000-000009A00000}"/>
    <cellStyle name="Normal 9 18 2 3 3" xfId="42599" xr:uid="{00000000-0005-0000-0000-00000AA00000}"/>
    <cellStyle name="Normal 9 18 3" xfId="42600" xr:uid="{00000000-0005-0000-0000-00000BA00000}"/>
    <cellStyle name="Normal 9 18 3 2" xfId="42601" xr:uid="{00000000-0005-0000-0000-00000CA00000}"/>
    <cellStyle name="Normal 9 18 4" xfId="42602" xr:uid="{00000000-0005-0000-0000-00000DA00000}"/>
    <cellStyle name="Normal 9 18_Journal 1" xfId="42603" xr:uid="{00000000-0005-0000-0000-00000EA00000}"/>
    <cellStyle name="Normal 9 19" xfId="5658" xr:uid="{00000000-0005-0000-0000-00000FA00000}"/>
    <cellStyle name="Normal 9 19 2" xfId="5659" xr:uid="{00000000-0005-0000-0000-000010A00000}"/>
    <cellStyle name="Normal 9 19 2 2" xfId="5660" xr:uid="{00000000-0005-0000-0000-000011A00000}"/>
    <cellStyle name="Normal 9 19 2 2 2" xfId="42604" xr:uid="{00000000-0005-0000-0000-000012A00000}"/>
    <cellStyle name="Normal 9 19 2 2 2 2" xfId="42605" xr:uid="{00000000-0005-0000-0000-000013A00000}"/>
    <cellStyle name="Normal 9 19 2 2 2 3" xfId="42606" xr:uid="{00000000-0005-0000-0000-000014A00000}"/>
    <cellStyle name="Normal 9 19 2 2 2 4" xfId="42607" xr:uid="{00000000-0005-0000-0000-000015A00000}"/>
    <cellStyle name="Normal 9 19 2 2 3" xfId="42608" xr:uid="{00000000-0005-0000-0000-000016A00000}"/>
    <cellStyle name="Normal 9 19 2 2 4" xfId="42609" xr:uid="{00000000-0005-0000-0000-000017A00000}"/>
    <cellStyle name="Normal 9 19 2 2 5" xfId="42610" xr:uid="{00000000-0005-0000-0000-000018A00000}"/>
    <cellStyle name="Normal 9 19 2 3" xfId="42611" xr:uid="{00000000-0005-0000-0000-000019A00000}"/>
    <cellStyle name="Normal 9 19 2 3 2" xfId="42612" xr:uid="{00000000-0005-0000-0000-00001AA00000}"/>
    <cellStyle name="Normal 9 19 2 3 3" xfId="42613" xr:uid="{00000000-0005-0000-0000-00001BA00000}"/>
    <cellStyle name="Normal 9 19 3" xfId="42614" xr:uid="{00000000-0005-0000-0000-00001CA00000}"/>
    <cellStyle name="Normal 9 19 3 2" xfId="42615" xr:uid="{00000000-0005-0000-0000-00001DA00000}"/>
    <cellStyle name="Normal 9 19 4" xfId="42616" xr:uid="{00000000-0005-0000-0000-00001EA00000}"/>
    <cellStyle name="Normal 9 19_Journal 1" xfId="42617" xr:uid="{00000000-0005-0000-0000-00001FA00000}"/>
    <cellStyle name="Normal 9 2" xfId="5661" xr:uid="{00000000-0005-0000-0000-000020A00000}"/>
    <cellStyle name="Normal 9 2 2" xfId="5662" xr:uid="{00000000-0005-0000-0000-000021A00000}"/>
    <cellStyle name="Normal 9 2 2 2" xfId="42618" xr:uid="{00000000-0005-0000-0000-000022A00000}"/>
    <cellStyle name="Normal 9 2 2 3" xfId="42619" xr:uid="{00000000-0005-0000-0000-000023A00000}"/>
    <cellStyle name="Normal 9 2 3" xfId="5663" xr:uid="{00000000-0005-0000-0000-000024A00000}"/>
    <cellStyle name="Normal 9 2 3 2" xfId="42620" xr:uid="{00000000-0005-0000-0000-000025A00000}"/>
    <cellStyle name="Normal 9 2 4" xfId="5664" xr:uid="{00000000-0005-0000-0000-000026A00000}"/>
    <cellStyle name="Normal 9 2 4 2" xfId="42621" xr:uid="{00000000-0005-0000-0000-000027A00000}"/>
    <cellStyle name="Normal 9 2 4 3" xfId="42622" xr:uid="{00000000-0005-0000-0000-000028A00000}"/>
    <cellStyle name="Normal 9 2 5" xfId="5665" xr:uid="{00000000-0005-0000-0000-000029A00000}"/>
    <cellStyle name="Normal 9 2 5 2" xfId="42623" xr:uid="{00000000-0005-0000-0000-00002AA00000}"/>
    <cellStyle name="Normal 9 2 6" xfId="5666" xr:uid="{00000000-0005-0000-0000-00002BA00000}"/>
    <cellStyle name="Normal 9 2 6 2" xfId="42624" xr:uid="{00000000-0005-0000-0000-00002CA00000}"/>
    <cellStyle name="Normal 9 2 7" xfId="5667" xr:uid="{00000000-0005-0000-0000-00002DA00000}"/>
    <cellStyle name="Normal 9 2 7 2" xfId="42625" xr:uid="{00000000-0005-0000-0000-00002EA00000}"/>
    <cellStyle name="Normal 9 2 8" xfId="42626" xr:uid="{00000000-0005-0000-0000-00002FA00000}"/>
    <cellStyle name="Normal 9 2_Journal 1" xfId="42627" xr:uid="{00000000-0005-0000-0000-000030A00000}"/>
    <cellStyle name="Normal 9 20" xfId="5668" xr:uid="{00000000-0005-0000-0000-000031A00000}"/>
    <cellStyle name="Normal 9 20 2" xfId="5669" xr:uid="{00000000-0005-0000-0000-000032A00000}"/>
    <cellStyle name="Normal 9 20 2 2" xfId="42628" xr:uid="{00000000-0005-0000-0000-000033A00000}"/>
    <cellStyle name="Normal 9 20 3" xfId="42629" xr:uid="{00000000-0005-0000-0000-000034A00000}"/>
    <cellStyle name="Normal 9 20 3 2" xfId="42630" xr:uid="{00000000-0005-0000-0000-000035A00000}"/>
    <cellStyle name="Normal 9 20 3 3" xfId="42631" xr:uid="{00000000-0005-0000-0000-000036A00000}"/>
    <cellStyle name="Normal 9 20 4" xfId="42632" xr:uid="{00000000-0005-0000-0000-000037A00000}"/>
    <cellStyle name="Normal 9 21" xfId="5670" xr:uid="{00000000-0005-0000-0000-000038A00000}"/>
    <cellStyle name="Normal 9 21 2" xfId="42633" xr:uid="{00000000-0005-0000-0000-000039A00000}"/>
    <cellStyle name="Normal 9 21 2 2" xfId="42634" xr:uid="{00000000-0005-0000-0000-00003AA00000}"/>
    <cellStyle name="Normal 9 21 2 3" xfId="42635" xr:uid="{00000000-0005-0000-0000-00003BA00000}"/>
    <cellStyle name="Normal 9 21 2 4" xfId="42636" xr:uid="{00000000-0005-0000-0000-00003CA00000}"/>
    <cellStyle name="Normal 9 21 3" xfId="42637" xr:uid="{00000000-0005-0000-0000-00003DA00000}"/>
    <cellStyle name="Normal 9 21 4" xfId="42638" xr:uid="{00000000-0005-0000-0000-00003EA00000}"/>
    <cellStyle name="Normal 9 21 5" xfId="42639" xr:uid="{00000000-0005-0000-0000-00003FA00000}"/>
    <cellStyle name="Normal 9 22" xfId="42640" xr:uid="{00000000-0005-0000-0000-000040A00000}"/>
    <cellStyle name="Normal 9 22 2" xfId="42641" xr:uid="{00000000-0005-0000-0000-000041A00000}"/>
    <cellStyle name="Normal 9 23" xfId="42642" xr:uid="{00000000-0005-0000-0000-000042A00000}"/>
    <cellStyle name="Normal 9 23 2" xfId="42643" xr:uid="{00000000-0005-0000-0000-000043A00000}"/>
    <cellStyle name="Normal 9 24" xfId="42644" xr:uid="{00000000-0005-0000-0000-000044A00000}"/>
    <cellStyle name="Normal 9 25" xfId="42645" xr:uid="{00000000-0005-0000-0000-000045A00000}"/>
    <cellStyle name="Normal 9 26" xfId="42646" xr:uid="{00000000-0005-0000-0000-000046A00000}"/>
    <cellStyle name="Normal 9 27" xfId="42647" xr:uid="{00000000-0005-0000-0000-000047A00000}"/>
    <cellStyle name="Normal 9 28" xfId="42648" xr:uid="{00000000-0005-0000-0000-000048A00000}"/>
    <cellStyle name="Normal 9 29" xfId="42649" xr:uid="{00000000-0005-0000-0000-000049A00000}"/>
    <cellStyle name="Normal 9 3" xfId="5671" xr:uid="{00000000-0005-0000-0000-00004AA00000}"/>
    <cellStyle name="Normal 9 3 2" xfId="5672" xr:uid="{00000000-0005-0000-0000-00004BA00000}"/>
    <cellStyle name="Normal 9 3 2 2" xfId="5673" xr:uid="{00000000-0005-0000-0000-00004CA00000}"/>
    <cellStyle name="Normal 9 3 2 2 2" xfId="42650" xr:uid="{00000000-0005-0000-0000-00004DA00000}"/>
    <cellStyle name="Normal 9 3 2 2 2 2" xfId="42651" xr:uid="{00000000-0005-0000-0000-00004EA00000}"/>
    <cellStyle name="Normal 9 3 2 2 2 3" xfId="42652" xr:uid="{00000000-0005-0000-0000-00004FA00000}"/>
    <cellStyle name="Normal 9 3 2 2 2 4" xfId="42653" xr:uid="{00000000-0005-0000-0000-000050A00000}"/>
    <cellStyle name="Normal 9 3 2 2 3" xfId="42654" xr:uid="{00000000-0005-0000-0000-000051A00000}"/>
    <cellStyle name="Normal 9 3 2 2 4" xfId="42655" xr:uid="{00000000-0005-0000-0000-000052A00000}"/>
    <cellStyle name="Normal 9 3 2 2 5" xfId="42656" xr:uid="{00000000-0005-0000-0000-000053A00000}"/>
    <cellStyle name="Normal 9 3 2 3" xfId="42657" xr:uid="{00000000-0005-0000-0000-000054A00000}"/>
    <cellStyle name="Normal 9 3 2 3 2" xfId="42658" xr:uid="{00000000-0005-0000-0000-000055A00000}"/>
    <cellStyle name="Normal 9 3 2 3 3" xfId="42659" xr:uid="{00000000-0005-0000-0000-000056A00000}"/>
    <cellStyle name="Normal 9 3 3" xfId="42660" xr:uid="{00000000-0005-0000-0000-000057A00000}"/>
    <cellStyle name="Normal 9 3 3 2" xfId="42661" xr:uid="{00000000-0005-0000-0000-000058A00000}"/>
    <cellStyle name="Normal 9 3 4" xfId="42662" xr:uid="{00000000-0005-0000-0000-000059A00000}"/>
    <cellStyle name="Normal 9 3_Journal 1" xfId="42663" xr:uid="{00000000-0005-0000-0000-00005AA00000}"/>
    <cellStyle name="Normal 9 4" xfId="5674" xr:uid="{00000000-0005-0000-0000-00005BA00000}"/>
    <cellStyle name="Normal 9 4 2" xfId="5675" xr:uid="{00000000-0005-0000-0000-00005CA00000}"/>
    <cellStyle name="Normal 9 4 2 2" xfId="5676" xr:uid="{00000000-0005-0000-0000-00005DA00000}"/>
    <cellStyle name="Normal 9 4 2 2 2" xfId="42664" xr:uid="{00000000-0005-0000-0000-00005EA00000}"/>
    <cellStyle name="Normal 9 4 2 2 2 2" xfId="42665" xr:uid="{00000000-0005-0000-0000-00005FA00000}"/>
    <cellStyle name="Normal 9 4 2 2 2 3" xfId="42666" xr:uid="{00000000-0005-0000-0000-000060A00000}"/>
    <cellStyle name="Normal 9 4 2 2 2 4" xfId="42667" xr:uid="{00000000-0005-0000-0000-000061A00000}"/>
    <cellStyle name="Normal 9 4 2 2 3" xfId="42668" xr:uid="{00000000-0005-0000-0000-000062A00000}"/>
    <cellStyle name="Normal 9 4 2 2 4" xfId="42669" xr:uid="{00000000-0005-0000-0000-000063A00000}"/>
    <cellStyle name="Normal 9 4 2 2 5" xfId="42670" xr:uid="{00000000-0005-0000-0000-000064A00000}"/>
    <cellStyle name="Normal 9 4 2 3" xfId="42671" xr:uid="{00000000-0005-0000-0000-000065A00000}"/>
    <cellStyle name="Normal 9 4 2 3 2" xfId="42672" xr:uid="{00000000-0005-0000-0000-000066A00000}"/>
    <cellStyle name="Normal 9 4 2 3 3" xfId="42673" xr:uid="{00000000-0005-0000-0000-000067A00000}"/>
    <cellStyle name="Normal 9 4 3" xfId="42674" xr:uid="{00000000-0005-0000-0000-000068A00000}"/>
    <cellStyle name="Normal 9 4 3 2" xfId="42675" xr:uid="{00000000-0005-0000-0000-000069A00000}"/>
    <cellStyle name="Normal 9 4 4" xfId="42676" xr:uid="{00000000-0005-0000-0000-00006AA00000}"/>
    <cellStyle name="Normal 9 4_Journal 1" xfId="42677" xr:uid="{00000000-0005-0000-0000-00006BA00000}"/>
    <cellStyle name="Normal 9 5" xfId="5677" xr:uid="{00000000-0005-0000-0000-00006CA00000}"/>
    <cellStyle name="Normal 9 5 2" xfId="5678" xr:uid="{00000000-0005-0000-0000-00006DA00000}"/>
    <cellStyle name="Normal 9 5 2 2" xfId="5679" xr:uid="{00000000-0005-0000-0000-00006EA00000}"/>
    <cellStyle name="Normal 9 5 2 2 2" xfId="42678" xr:uid="{00000000-0005-0000-0000-00006FA00000}"/>
    <cellStyle name="Normal 9 5 2 2 2 2" xfId="42679" xr:uid="{00000000-0005-0000-0000-000070A00000}"/>
    <cellStyle name="Normal 9 5 2 2 2 3" xfId="42680" xr:uid="{00000000-0005-0000-0000-000071A00000}"/>
    <cellStyle name="Normal 9 5 2 2 2 4" xfId="42681" xr:uid="{00000000-0005-0000-0000-000072A00000}"/>
    <cellStyle name="Normal 9 5 2 2 3" xfId="42682" xr:uid="{00000000-0005-0000-0000-000073A00000}"/>
    <cellStyle name="Normal 9 5 2 2 4" xfId="42683" xr:uid="{00000000-0005-0000-0000-000074A00000}"/>
    <cellStyle name="Normal 9 5 2 2 5" xfId="42684" xr:uid="{00000000-0005-0000-0000-000075A00000}"/>
    <cellStyle name="Normal 9 5 2 3" xfId="42685" xr:uid="{00000000-0005-0000-0000-000076A00000}"/>
    <cellStyle name="Normal 9 5 2 3 2" xfId="42686" xr:uid="{00000000-0005-0000-0000-000077A00000}"/>
    <cellStyle name="Normal 9 5 2 3 3" xfId="42687" xr:uid="{00000000-0005-0000-0000-000078A00000}"/>
    <cellStyle name="Normal 9 5 3" xfId="42688" xr:uid="{00000000-0005-0000-0000-000079A00000}"/>
    <cellStyle name="Normal 9 5 3 2" xfId="42689" xr:uid="{00000000-0005-0000-0000-00007AA00000}"/>
    <cellStyle name="Normal 9 5 4" xfId="42690" xr:uid="{00000000-0005-0000-0000-00007BA00000}"/>
    <cellStyle name="Normal 9 5_Journal 1" xfId="42691" xr:uid="{00000000-0005-0000-0000-00007CA00000}"/>
    <cellStyle name="Normal 9 6" xfId="5680" xr:uid="{00000000-0005-0000-0000-00007DA00000}"/>
    <cellStyle name="Normal 9 6 2" xfId="5681" xr:uid="{00000000-0005-0000-0000-00007EA00000}"/>
    <cellStyle name="Normal 9 6 2 2" xfId="5682" xr:uid="{00000000-0005-0000-0000-00007FA00000}"/>
    <cellStyle name="Normal 9 6 2 2 2" xfId="42692" xr:uid="{00000000-0005-0000-0000-000080A00000}"/>
    <cellStyle name="Normal 9 6 2 2 2 2" xfId="42693" xr:uid="{00000000-0005-0000-0000-000081A00000}"/>
    <cellStyle name="Normal 9 6 2 2 2 3" xfId="42694" xr:uid="{00000000-0005-0000-0000-000082A00000}"/>
    <cellStyle name="Normal 9 6 2 2 2 4" xfId="42695" xr:uid="{00000000-0005-0000-0000-000083A00000}"/>
    <cellStyle name="Normal 9 6 2 2 3" xfId="42696" xr:uid="{00000000-0005-0000-0000-000084A00000}"/>
    <cellStyle name="Normal 9 6 2 2 4" xfId="42697" xr:uid="{00000000-0005-0000-0000-000085A00000}"/>
    <cellStyle name="Normal 9 6 2 2 5" xfId="42698" xr:uid="{00000000-0005-0000-0000-000086A00000}"/>
    <cellStyle name="Normal 9 6 2 3" xfId="42699" xr:uid="{00000000-0005-0000-0000-000087A00000}"/>
    <cellStyle name="Normal 9 6 2 3 2" xfId="42700" xr:uid="{00000000-0005-0000-0000-000088A00000}"/>
    <cellStyle name="Normal 9 6 2 3 3" xfId="42701" xr:uid="{00000000-0005-0000-0000-000089A00000}"/>
    <cellStyle name="Normal 9 6 3" xfId="42702" xr:uid="{00000000-0005-0000-0000-00008AA00000}"/>
    <cellStyle name="Normal 9 6 3 2" xfId="42703" xr:uid="{00000000-0005-0000-0000-00008BA00000}"/>
    <cellStyle name="Normal 9 6 4" xfId="42704" xr:uid="{00000000-0005-0000-0000-00008CA00000}"/>
    <cellStyle name="Normal 9 6_Journal 1" xfId="42705" xr:uid="{00000000-0005-0000-0000-00008DA00000}"/>
    <cellStyle name="Normal 9 7" xfId="5683" xr:uid="{00000000-0005-0000-0000-00008EA00000}"/>
    <cellStyle name="Normal 9 7 2" xfId="5684" xr:uid="{00000000-0005-0000-0000-00008FA00000}"/>
    <cellStyle name="Normal 9 7 2 2" xfId="5685" xr:uid="{00000000-0005-0000-0000-000090A00000}"/>
    <cellStyle name="Normal 9 7 2 2 2" xfId="42706" xr:uid="{00000000-0005-0000-0000-000091A00000}"/>
    <cellStyle name="Normal 9 7 2 2 2 2" xfId="42707" xr:uid="{00000000-0005-0000-0000-000092A00000}"/>
    <cellStyle name="Normal 9 7 2 2 2 3" xfId="42708" xr:uid="{00000000-0005-0000-0000-000093A00000}"/>
    <cellStyle name="Normal 9 7 2 2 2 4" xfId="42709" xr:uid="{00000000-0005-0000-0000-000094A00000}"/>
    <cellStyle name="Normal 9 7 2 2 3" xfId="42710" xr:uid="{00000000-0005-0000-0000-000095A00000}"/>
    <cellStyle name="Normal 9 7 2 2 4" xfId="42711" xr:uid="{00000000-0005-0000-0000-000096A00000}"/>
    <cellStyle name="Normal 9 7 2 2 5" xfId="42712" xr:uid="{00000000-0005-0000-0000-000097A00000}"/>
    <cellStyle name="Normal 9 7 2 3" xfId="42713" xr:uid="{00000000-0005-0000-0000-000098A00000}"/>
    <cellStyle name="Normal 9 7 2 3 2" xfId="42714" xr:uid="{00000000-0005-0000-0000-000099A00000}"/>
    <cellStyle name="Normal 9 7 2 3 3" xfId="42715" xr:uid="{00000000-0005-0000-0000-00009AA00000}"/>
    <cellStyle name="Normal 9 7 3" xfId="42716" xr:uid="{00000000-0005-0000-0000-00009BA00000}"/>
    <cellStyle name="Normal 9 7 3 2" xfId="42717" xr:uid="{00000000-0005-0000-0000-00009CA00000}"/>
    <cellStyle name="Normal 9 7 4" xfId="42718" xr:uid="{00000000-0005-0000-0000-00009DA00000}"/>
    <cellStyle name="Normal 9 7_Journal 1" xfId="42719" xr:uid="{00000000-0005-0000-0000-00009EA00000}"/>
    <cellStyle name="Normal 9 8" xfId="5686" xr:uid="{00000000-0005-0000-0000-00009FA00000}"/>
    <cellStyle name="Normal 9 8 2" xfId="5687" xr:uid="{00000000-0005-0000-0000-0000A0A00000}"/>
    <cellStyle name="Normal 9 8 2 2" xfId="5688" xr:uid="{00000000-0005-0000-0000-0000A1A00000}"/>
    <cellStyle name="Normal 9 8 2 2 2" xfId="42720" xr:uid="{00000000-0005-0000-0000-0000A2A00000}"/>
    <cellStyle name="Normal 9 8 2 2 2 2" xfId="42721" xr:uid="{00000000-0005-0000-0000-0000A3A00000}"/>
    <cellStyle name="Normal 9 8 2 2 2 3" xfId="42722" xr:uid="{00000000-0005-0000-0000-0000A4A00000}"/>
    <cellStyle name="Normal 9 8 2 2 2 4" xfId="42723" xr:uid="{00000000-0005-0000-0000-0000A5A00000}"/>
    <cellStyle name="Normal 9 8 2 2 3" xfId="42724" xr:uid="{00000000-0005-0000-0000-0000A6A00000}"/>
    <cellStyle name="Normal 9 8 2 2 4" xfId="42725" xr:uid="{00000000-0005-0000-0000-0000A7A00000}"/>
    <cellStyle name="Normal 9 8 2 2 5" xfId="42726" xr:uid="{00000000-0005-0000-0000-0000A8A00000}"/>
    <cellStyle name="Normal 9 8 2 3" xfId="42727" xr:uid="{00000000-0005-0000-0000-0000A9A00000}"/>
    <cellStyle name="Normal 9 8 2 3 2" xfId="42728" xr:uid="{00000000-0005-0000-0000-0000AAA00000}"/>
    <cellStyle name="Normal 9 8 2 3 3" xfId="42729" xr:uid="{00000000-0005-0000-0000-0000ABA00000}"/>
    <cellStyle name="Normal 9 8 3" xfId="42730" xr:uid="{00000000-0005-0000-0000-0000ACA00000}"/>
    <cellStyle name="Normal 9 8 3 2" xfId="42731" xr:uid="{00000000-0005-0000-0000-0000ADA00000}"/>
    <cellStyle name="Normal 9 8 4" xfId="42732" xr:uid="{00000000-0005-0000-0000-0000AEA00000}"/>
    <cellStyle name="Normal 9 8_Journal 1" xfId="42733" xr:uid="{00000000-0005-0000-0000-0000AFA00000}"/>
    <cellStyle name="Normal 9 9" xfId="5689" xr:uid="{00000000-0005-0000-0000-0000B0A00000}"/>
    <cellStyle name="Normal 9 9 2" xfId="5690" xr:uid="{00000000-0005-0000-0000-0000B1A00000}"/>
    <cellStyle name="Normal 9 9 2 2" xfId="5691" xr:uid="{00000000-0005-0000-0000-0000B2A00000}"/>
    <cellStyle name="Normal 9 9 2 2 2" xfId="42734" xr:uid="{00000000-0005-0000-0000-0000B3A00000}"/>
    <cellStyle name="Normal 9 9 2 2 2 2" xfId="42735" xr:uid="{00000000-0005-0000-0000-0000B4A00000}"/>
    <cellStyle name="Normal 9 9 2 2 2 3" xfId="42736" xr:uid="{00000000-0005-0000-0000-0000B5A00000}"/>
    <cellStyle name="Normal 9 9 2 2 2 4" xfId="42737" xr:uid="{00000000-0005-0000-0000-0000B6A00000}"/>
    <cellStyle name="Normal 9 9 2 2 3" xfId="42738" xr:uid="{00000000-0005-0000-0000-0000B7A00000}"/>
    <cellStyle name="Normal 9 9 2 2 4" xfId="42739" xr:uid="{00000000-0005-0000-0000-0000B8A00000}"/>
    <cellStyle name="Normal 9 9 2 2 5" xfId="42740" xr:uid="{00000000-0005-0000-0000-0000B9A00000}"/>
    <cellStyle name="Normal 9 9 2 3" xfId="42741" xr:uid="{00000000-0005-0000-0000-0000BAA00000}"/>
    <cellStyle name="Normal 9 9 2 3 2" xfId="42742" xr:uid="{00000000-0005-0000-0000-0000BBA00000}"/>
    <cellStyle name="Normal 9 9 2 3 3" xfId="42743" xr:uid="{00000000-0005-0000-0000-0000BCA00000}"/>
    <cellStyle name="Normal 9 9 3" xfId="42744" xr:uid="{00000000-0005-0000-0000-0000BDA00000}"/>
    <cellStyle name="Normal 9 9 3 2" xfId="42745" xr:uid="{00000000-0005-0000-0000-0000BEA00000}"/>
    <cellStyle name="Normal 9 9 4" xfId="42746" xr:uid="{00000000-0005-0000-0000-0000BFA00000}"/>
    <cellStyle name="Normal 9 9_Journal 1" xfId="42747" xr:uid="{00000000-0005-0000-0000-0000C0A00000}"/>
    <cellStyle name="Normal 9_00438 ELS 3-31-09 with D&amp;T Adj" xfId="42748" xr:uid="{00000000-0005-0000-0000-0000C1A00000}"/>
    <cellStyle name="Normal 90" xfId="5692" xr:uid="{00000000-0005-0000-0000-0000C2A00000}"/>
    <cellStyle name="Normal 90 2" xfId="5693" xr:uid="{00000000-0005-0000-0000-0000C3A00000}"/>
    <cellStyle name="Normal 90 2 2" xfId="5694" xr:uid="{00000000-0005-0000-0000-0000C4A00000}"/>
    <cellStyle name="Normal 90 2 2 2" xfId="42749" xr:uid="{00000000-0005-0000-0000-0000C5A00000}"/>
    <cellStyle name="Normal 90 2 2 2 2" xfId="42750" xr:uid="{00000000-0005-0000-0000-0000C6A00000}"/>
    <cellStyle name="Normal 90 2 2 2 3" xfId="42751" xr:uid="{00000000-0005-0000-0000-0000C7A00000}"/>
    <cellStyle name="Normal 90 2 2 2 4" xfId="42752" xr:uid="{00000000-0005-0000-0000-0000C8A00000}"/>
    <cellStyle name="Normal 90 2 2 3" xfId="42753" xr:uid="{00000000-0005-0000-0000-0000C9A00000}"/>
    <cellStyle name="Normal 90 2 2 4" xfId="42754" xr:uid="{00000000-0005-0000-0000-0000CAA00000}"/>
    <cellStyle name="Normal 90 2 2 5" xfId="42755" xr:uid="{00000000-0005-0000-0000-0000CBA00000}"/>
    <cellStyle name="Normal 90 2 3" xfId="42756" xr:uid="{00000000-0005-0000-0000-0000CCA00000}"/>
    <cellStyle name="Normal 90 2 3 2" xfId="42757" xr:uid="{00000000-0005-0000-0000-0000CDA00000}"/>
    <cellStyle name="Normal 90 2 3 3" xfId="42758" xr:uid="{00000000-0005-0000-0000-0000CEA00000}"/>
    <cellStyle name="Normal 90 3" xfId="42759" xr:uid="{00000000-0005-0000-0000-0000CFA00000}"/>
    <cellStyle name="Normal 90 3 2" xfId="42760" xr:uid="{00000000-0005-0000-0000-0000D0A00000}"/>
    <cellStyle name="Normal 90 4" xfId="42761" xr:uid="{00000000-0005-0000-0000-0000D1A00000}"/>
    <cellStyle name="Normal 90_Journal 1" xfId="42762" xr:uid="{00000000-0005-0000-0000-0000D2A00000}"/>
    <cellStyle name="Normal 91" xfId="5695" xr:uid="{00000000-0005-0000-0000-0000D3A00000}"/>
    <cellStyle name="Normal 91 2" xfId="5696" xr:uid="{00000000-0005-0000-0000-0000D4A00000}"/>
    <cellStyle name="Normal 91 2 2" xfId="5697" xr:uid="{00000000-0005-0000-0000-0000D5A00000}"/>
    <cellStyle name="Normal 91 2 2 2" xfId="42763" xr:uid="{00000000-0005-0000-0000-0000D6A00000}"/>
    <cellStyle name="Normal 91 2 2 2 2" xfId="42764" xr:uid="{00000000-0005-0000-0000-0000D7A00000}"/>
    <cellStyle name="Normal 91 2 2 2 3" xfId="42765" xr:uid="{00000000-0005-0000-0000-0000D8A00000}"/>
    <cellStyle name="Normal 91 2 2 2 4" xfId="42766" xr:uid="{00000000-0005-0000-0000-0000D9A00000}"/>
    <cellStyle name="Normal 91 2 2 3" xfId="42767" xr:uid="{00000000-0005-0000-0000-0000DAA00000}"/>
    <cellStyle name="Normal 91 2 2 4" xfId="42768" xr:uid="{00000000-0005-0000-0000-0000DBA00000}"/>
    <cellStyle name="Normal 91 2 2 5" xfId="42769" xr:uid="{00000000-0005-0000-0000-0000DCA00000}"/>
    <cellStyle name="Normal 91 2 3" xfId="42770" xr:uid="{00000000-0005-0000-0000-0000DDA00000}"/>
    <cellStyle name="Normal 91 2 3 2" xfId="42771" xr:uid="{00000000-0005-0000-0000-0000DEA00000}"/>
    <cellStyle name="Normal 91 2 3 3" xfId="42772" xr:uid="{00000000-0005-0000-0000-0000DFA00000}"/>
    <cellStyle name="Normal 91 3" xfId="42773" xr:uid="{00000000-0005-0000-0000-0000E0A00000}"/>
    <cellStyle name="Normal 91 3 2" xfId="42774" xr:uid="{00000000-0005-0000-0000-0000E1A00000}"/>
    <cellStyle name="Normal 91 4" xfId="42775" xr:uid="{00000000-0005-0000-0000-0000E2A00000}"/>
    <cellStyle name="Normal 91_Journal 1" xfId="42776" xr:uid="{00000000-0005-0000-0000-0000E3A00000}"/>
    <cellStyle name="Normal 92" xfId="5698" xr:uid="{00000000-0005-0000-0000-0000E4A00000}"/>
    <cellStyle name="Normal 92 2" xfId="5699" xr:uid="{00000000-0005-0000-0000-0000E5A00000}"/>
    <cellStyle name="Normal 92 2 2" xfId="5700" xr:uid="{00000000-0005-0000-0000-0000E6A00000}"/>
    <cellStyle name="Normal 92 2 2 2" xfId="42777" xr:uid="{00000000-0005-0000-0000-0000E7A00000}"/>
    <cellStyle name="Normal 92 2 2 2 2" xfId="42778" xr:uid="{00000000-0005-0000-0000-0000E8A00000}"/>
    <cellStyle name="Normal 92 2 2 2 3" xfId="42779" xr:uid="{00000000-0005-0000-0000-0000E9A00000}"/>
    <cellStyle name="Normal 92 2 2 2 4" xfId="42780" xr:uid="{00000000-0005-0000-0000-0000EAA00000}"/>
    <cellStyle name="Normal 92 2 2 3" xfId="42781" xr:uid="{00000000-0005-0000-0000-0000EBA00000}"/>
    <cellStyle name="Normal 92 2 2 4" xfId="42782" xr:uid="{00000000-0005-0000-0000-0000ECA00000}"/>
    <cellStyle name="Normal 92 2 2 5" xfId="42783" xr:uid="{00000000-0005-0000-0000-0000EDA00000}"/>
    <cellStyle name="Normal 92 2 3" xfId="42784" xr:uid="{00000000-0005-0000-0000-0000EEA00000}"/>
    <cellStyle name="Normal 92 2 3 2" xfId="42785" xr:uid="{00000000-0005-0000-0000-0000EFA00000}"/>
    <cellStyle name="Normal 92 2 3 3" xfId="42786" xr:uid="{00000000-0005-0000-0000-0000F0A00000}"/>
    <cellStyle name="Normal 92 3" xfId="42787" xr:uid="{00000000-0005-0000-0000-0000F1A00000}"/>
    <cellStyle name="Normal 92 3 2" xfId="42788" xr:uid="{00000000-0005-0000-0000-0000F2A00000}"/>
    <cellStyle name="Normal 92 4" xfId="42789" xr:uid="{00000000-0005-0000-0000-0000F3A00000}"/>
    <cellStyle name="Normal 92_Journal 1" xfId="42790" xr:uid="{00000000-0005-0000-0000-0000F4A00000}"/>
    <cellStyle name="Normal 93" xfId="5701" xr:uid="{00000000-0005-0000-0000-0000F5A00000}"/>
    <cellStyle name="Normal 93 2" xfId="5702" xr:uid="{00000000-0005-0000-0000-0000F6A00000}"/>
    <cellStyle name="Normal 93 2 2" xfId="5703" xr:uid="{00000000-0005-0000-0000-0000F7A00000}"/>
    <cellStyle name="Normal 93 2 2 2" xfId="42791" xr:uid="{00000000-0005-0000-0000-0000F8A00000}"/>
    <cellStyle name="Normal 93 2 2 2 2" xfId="42792" xr:uid="{00000000-0005-0000-0000-0000F9A00000}"/>
    <cellStyle name="Normal 93 2 2 2 3" xfId="42793" xr:uid="{00000000-0005-0000-0000-0000FAA00000}"/>
    <cellStyle name="Normal 93 2 2 2 4" xfId="42794" xr:uid="{00000000-0005-0000-0000-0000FBA00000}"/>
    <cellStyle name="Normal 93 2 2 3" xfId="42795" xr:uid="{00000000-0005-0000-0000-0000FCA00000}"/>
    <cellStyle name="Normal 93 2 2 4" xfId="42796" xr:uid="{00000000-0005-0000-0000-0000FDA00000}"/>
    <cellStyle name="Normal 93 2 2 5" xfId="42797" xr:uid="{00000000-0005-0000-0000-0000FEA00000}"/>
    <cellStyle name="Normal 93 2 3" xfId="42798" xr:uid="{00000000-0005-0000-0000-0000FFA00000}"/>
    <cellStyle name="Normal 93 2 3 2" xfId="42799" xr:uid="{00000000-0005-0000-0000-000000A10000}"/>
    <cellStyle name="Normal 93 2 3 3" xfId="42800" xr:uid="{00000000-0005-0000-0000-000001A10000}"/>
    <cellStyle name="Normal 93 3" xfId="42801" xr:uid="{00000000-0005-0000-0000-000002A10000}"/>
    <cellStyle name="Normal 93 3 2" xfId="42802" xr:uid="{00000000-0005-0000-0000-000003A10000}"/>
    <cellStyle name="Normal 93 4" xfId="42803" xr:uid="{00000000-0005-0000-0000-000004A10000}"/>
    <cellStyle name="Normal 93_Journal 1" xfId="42804" xr:uid="{00000000-0005-0000-0000-000005A10000}"/>
    <cellStyle name="Normal 94" xfId="5704" xr:uid="{00000000-0005-0000-0000-000006A10000}"/>
    <cellStyle name="Normal 94 2" xfId="5705" xr:uid="{00000000-0005-0000-0000-000007A10000}"/>
    <cellStyle name="Normal 94 2 2" xfId="5706" xr:uid="{00000000-0005-0000-0000-000008A10000}"/>
    <cellStyle name="Normal 94 2 2 2" xfId="42805" xr:uid="{00000000-0005-0000-0000-000009A10000}"/>
    <cellStyle name="Normal 94 2 2 2 2" xfId="42806" xr:uid="{00000000-0005-0000-0000-00000AA10000}"/>
    <cellStyle name="Normal 94 2 2 2 3" xfId="42807" xr:uid="{00000000-0005-0000-0000-00000BA10000}"/>
    <cellStyle name="Normal 94 2 2 2 4" xfId="42808" xr:uid="{00000000-0005-0000-0000-00000CA10000}"/>
    <cellStyle name="Normal 94 2 2 3" xfId="42809" xr:uid="{00000000-0005-0000-0000-00000DA10000}"/>
    <cellStyle name="Normal 94 2 2 4" xfId="42810" xr:uid="{00000000-0005-0000-0000-00000EA10000}"/>
    <cellStyle name="Normal 94 2 2 5" xfId="42811" xr:uid="{00000000-0005-0000-0000-00000FA10000}"/>
    <cellStyle name="Normal 94 2 3" xfId="42812" xr:uid="{00000000-0005-0000-0000-000010A10000}"/>
    <cellStyle name="Normal 94 2 3 2" xfId="42813" xr:uid="{00000000-0005-0000-0000-000011A10000}"/>
    <cellStyle name="Normal 94 2 3 3" xfId="42814" xr:uid="{00000000-0005-0000-0000-000012A10000}"/>
    <cellStyle name="Normal 94 3" xfId="42815" xr:uid="{00000000-0005-0000-0000-000013A10000}"/>
    <cellStyle name="Normal 94 3 2" xfId="42816" xr:uid="{00000000-0005-0000-0000-000014A10000}"/>
    <cellStyle name="Normal 94 4" xfId="42817" xr:uid="{00000000-0005-0000-0000-000015A10000}"/>
    <cellStyle name="Normal 94_Journal 1" xfId="42818" xr:uid="{00000000-0005-0000-0000-000016A10000}"/>
    <cellStyle name="Normal 95" xfId="5707" xr:uid="{00000000-0005-0000-0000-000017A10000}"/>
    <cellStyle name="Normal 95 2" xfId="5708" xr:uid="{00000000-0005-0000-0000-000018A10000}"/>
    <cellStyle name="Normal 95 2 2" xfId="5709" xr:uid="{00000000-0005-0000-0000-000019A10000}"/>
    <cellStyle name="Normal 95 2 2 2" xfId="42819" xr:uid="{00000000-0005-0000-0000-00001AA10000}"/>
    <cellStyle name="Normal 95 2 2 2 2" xfId="42820" xr:uid="{00000000-0005-0000-0000-00001BA10000}"/>
    <cellStyle name="Normal 95 2 2 2 3" xfId="42821" xr:uid="{00000000-0005-0000-0000-00001CA10000}"/>
    <cellStyle name="Normal 95 2 2 2 4" xfId="42822" xr:uid="{00000000-0005-0000-0000-00001DA10000}"/>
    <cellStyle name="Normal 95 2 2 3" xfId="42823" xr:uid="{00000000-0005-0000-0000-00001EA10000}"/>
    <cellStyle name="Normal 95 2 2 4" xfId="42824" xr:uid="{00000000-0005-0000-0000-00001FA10000}"/>
    <cellStyle name="Normal 95 2 2 5" xfId="42825" xr:uid="{00000000-0005-0000-0000-000020A10000}"/>
    <cellStyle name="Normal 95 2 3" xfId="42826" xr:uid="{00000000-0005-0000-0000-000021A10000}"/>
    <cellStyle name="Normal 95 2 3 2" xfId="42827" xr:uid="{00000000-0005-0000-0000-000022A10000}"/>
    <cellStyle name="Normal 95 2 3 3" xfId="42828" xr:uid="{00000000-0005-0000-0000-000023A10000}"/>
    <cellStyle name="Normal 95 3" xfId="42829" xr:uid="{00000000-0005-0000-0000-000024A10000}"/>
    <cellStyle name="Normal 95 3 2" xfId="42830" xr:uid="{00000000-0005-0000-0000-000025A10000}"/>
    <cellStyle name="Normal 95 4" xfId="42831" xr:uid="{00000000-0005-0000-0000-000026A10000}"/>
    <cellStyle name="Normal 95_Journal 1" xfId="42832" xr:uid="{00000000-0005-0000-0000-000027A10000}"/>
    <cellStyle name="Normal 96" xfId="5710" xr:uid="{00000000-0005-0000-0000-000028A10000}"/>
    <cellStyle name="Normal 96 2" xfId="5711" xr:uid="{00000000-0005-0000-0000-000029A10000}"/>
    <cellStyle name="Normal 96 2 2" xfId="5712" xr:uid="{00000000-0005-0000-0000-00002AA10000}"/>
    <cellStyle name="Normal 96 2 2 2" xfId="42833" xr:uid="{00000000-0005-0000-0000-00002BA10000}"/>
    <cellStyle name="Normal 96 2 2 2 2" xfId="42834" xr:uid="{00000000-0005-0000-0000-00002CA10000}"/>
    <cellStyle name="Normal 96 2 2 2 3" xfId="42835" xr:uid="{00000000-0005-0000-0000-00002DA10000}"/>
    <cellStyle name="Normal 96 2 2 2 4" xfId="42836" xr:uid="{00000000-0005-0000-0000-00002EA10000}"/>
    <cellStyle name="Normal 96 2 2 3" xfId="42837" xr:uid="{00000000-0005-0000-0000-00002FA10000}"/>
    <cellStyle name="Normal 96 2 2 4" xfId="42838" xr:uid="{00000000-0005-0000-0000-000030A10000}"/>
    <cellStyle name="Normal 96 2 2 5" xfId="42839" xr:uid="{00000000-0005-0000-0000-000031A10000}"/>
    <cellStyle name="Normal 96 2 3" xfId="42840" xr:uid="{00000000-0005-0000-0000-000032A10000}"/>
    <cellStyle name="Normal 96 2 3 2" xfId="42841" xr:uid="{00000000-0005-0000-0000-000033A10000}"/>
    <cellStyle name="Normal 96 2 3 3" xfId="42842" xr:uid="{00000000-0005-0000-0000-000034A10000}"/>
    <cellStyle name="Normal 96 3" xfId="42843" xr:uid="{00000000-0005-0000-0000-000035A10000}"/>
    <cellStyle name="Normal 96 3 2" xfId="42844" xr:uid="{00000000-0005-0000-0000-000036A10000}"/>
    <cellStyle name="Normal 96 4" xfId="42845" xr:uid="{00000000-0005-0000-0000-000037A10000}"/>
    <cellStyle name="Normal 96_Journal 1" xfId="42846" xr:uid="{00000000-0005-0000-0000-000038A10000}"/>
    <cellStyle name="Normal 97" xfId="5713" xr:uid="{00000000-0005-0000-0000-000039A10000}"/>
    <cellStyle name="Normal 97 2" xfId="5714" xr:uid="{00000000-0005-0000-0000-00003AA10000}"/>
    <cellStyle name="Normal 97 2 2" xfId="5715" xr:uid="{00000000-0005-0000-0000-00003BA10000}"/>
    <cellStyle name="Normal 97 2 2 2" xfId="42847" xr:uid="{00000000-0005-0000-0000-00003CA10000}"/>
    <cellStyle name="Normal 97 2 2 2 2" xfId="42848" xr:uid="{00000000-0005-0000-0000-00003DA10000}"/>
    <cellStyle name="Normal 97 2 2 2 3" xfId="42849" xr:uid="{00000000-0005-0000-0000-00003EA10000}"/>
    <cellStyle name="Normal 97 2 2 2 4" xfId="42850" xr:uid="{00000000-0005-0000-0000-00003FA10000}"/>
    <cellStyle name="Normal 97 2 2 3" xfId="42851" xr:uid="{00000000-0005-0000-0000-000040A10000}"/>
    <cellStyle name="Normal 97 2 2 4" xfId="42852" xr:uid="{00000000-0005-0000-0000-000041A10000}"/>
    <cellStyle name="Normal 97 2 2 5" xfId="42853" xr:uid="{00000000-0005-0000-0000-000042A10000}"/>
    <cellStyle name="Normal 97 2 3" xfId="42854" xr:uid="{00000000-0005-0000-0000-000043A10000}"/>
    <cellStyle name="Normal 97 2 3 2" xfId="42855" xr:uid="{00000000-0005-0000-0000-000044A10000}"/>
    <cellStyle name="Normal 97 2 3 3" xfId="42856" xr:uid="{00000000-0005-0000-0000-000045A10000}"/>
    <cellStyle name="Normal 97 3" xfId="42857" xr:uid="{00000000-0005-0000-0000-000046A10000}"/>
    <cellStyle name="Normal 97 3 2" xfId="42858" xr:uid="{00000000-0005-0000-0000-000047A10000}"/>
    <cellStyle name="Normal 97 4" xfId="42859" xr:uid="{00000000-0005-0000-0000-000048A10000}"/>
    <cellStyle name="Normal 97_Journal 1" xfId="42860" xr:uid="{00000000-0005-0000-0000-000049A10000}"/>
    <cellStyle name="Normal 98" xfId="5716" xr:uid="{00000000-0005-0000-0000-00004AA10000}"/>
    <cellStyle name="Normal 98 2" xfId="5717" xr:uid="{00000000-0005-0000-0000-00004BA10000}"/>
    <cellStyle name="Normal 98 2 2" xfId="5718" xr:uid="{00000000-0005-0000-0000-00004CA10000}"/>
    <cellStyle name="Normal 98 2 2 2" xfId="42861" xr:uid="{00000000-0005-0000-0000-00004DA10000}"/>
    <cellStyle name="Normal 98 2 2 2 2" xfId="42862" xr:uid="{00000000-0005-0000-0000-00004EA10000}"/>
    <cellStyle name="Normal 98 2 2 2 3" xfId="42863" xr:uid="{00000000-0005-0000-0000-00004FA10000}"/>
    <cellStyle name="Normal 98 2 2 2 4" xfId="42864" xr:uid="{00000000-0005-0000-0000-000050A10000}"/>
    <cellStyle name="Normal 98 2 2 3" xfId="42865" xr:uid="{00000000-0005-0000-0000-000051A10000}"/>
    <cellStyle name="Normal 98 2 2 4" xfId="42866" xr:uid="{00000000-0005-0000-0000-000052A10000}"/>
    <cellStyle name="Normal 98 2 2 5" xfId="42867" xr:uid="{00000000-0005-0000-0000-000053A10000}"/>
    <cellStyle name="Normal 98 2 3" xfId="42868" xr:uid="{00000000-0005-0000-0000-000054A10000}"/>
    <cellStyle name="Normal 98 2 3 2" xfId="42869" xr:uid="{00000000-0005-0000-0000-000055A10000}"/>
    <cellStyle name="Normal 98 2 3 3" xfId="42870" xr:uid="{00000000-0005-0000-0000-000056A10000}"/>
    <cellStyle name="Normal 98 3" xfId="42871" xr:uid="{00000000-0005-0000-0000-000057A10000}"/>
    <cellStyle name="Normal 98 3 2" xfId="42872" xr:uid="{00000000-0005-0000-0000-000058A10000}"/>
    <cellStyle name="Normal 98 4" xfId="42873" xr:uid="{00000000-0005-0000-0000-000059A10000}"/>
    <cellStyle name="Normal 98_Journal 1" xfId="42874" xr:uid="{00000000-0005-0000-0000-00005AA10000}"/>
    <cellStyle name="Normal 99" xfId="5719" xr:uid="{00000000-0005-0000-0000-00005BA10000}"/>
    <cellStyle name="Normal 99 2" xfId="5720" xr:uid="{00000000-0005-0000-0000-00005CA10000}"/>
    <cellStyle name="Normal 99 2 2" xfId="5721" xr:uid="{00000000-0005-0000-0000-00005DA10000}"/>
    <cellStyle name="Normal 99 2 2 2" xfId="42875" xr:uid="{00000000-0005-0000-0000-00005EA10000}"/>
    <cellStyle name="Normal 99 2 2 2 2" xfId="42876" xr:uid="{00000000-0005-0000-0000-00005FA10000}"/>
    <cellStyle name="Normal 99 2 2 2 3" xfId="42877" xr:uid="{00000000-0005-0000-0000-000060A10000}"/>
    <cellStyle name="Normal 99 2 2 2 4" xfId="42878" xr:uid="{00000000-0005-0000-0000-000061A10000}"/>
    <cellStyle name="Normal 99 2 2 3" xfId="42879" xr:uid="{00000000-0005-0000-0000-000062A10000}"/>
    <cellStyle name="Normal 99 2 2 4" xfId="42880" xr:uid="{00000000-0005-0000-0000-000063A10000}"/>
    <cellStyle name="Normal 99 2 2 5" xfId="42881" xr:uid="{00000000-0005-0000-0000-000064A10000}"/>
    <cellStyle name="Normal 99 2 3" xfId="42882" xr:uid="{00000000-0005-0000-0000-000065A10000}"/>
    <cellStyle name="Normal 99 2 3 2" xfId="42883" xr:uid="{00000000-0005-0000-0000-000066A10000}"/>
    <cellStyle name="Normal 99 2 3 3" xfId="42884" xr:uid="{00000000-0005-0000-0000-000067A10000}"/>
    <cellStyle name="Normal 99 3" xfId="42885" xr:uid="{00000000-0005-0000-0000-000068A10000}"/>
    <cellStyle name="Normal 99 3 2" xfId="42886" xr:uid="{00000000-0005-0000-0000-000069A10000}"/>
    <cellStyle name="Normal 99 4" xfId="42887" xr:uid="{00000000-0005-0000-0000-00006AA10000}"/>
    <cellStyle name="Normal 99_Journal 1" xfId="42888" xr:uid="{00000000-0005-0000-0000-00006BA10000}"/>
    <cellStyle name="Normal dotted under" xfId="42889" xr:uid="{00000000-0005-0000-0000-00006CA10000}"/>
    <cellStyle name="Normal U" xfId="42890" xr:uid="{00000000-0005-0000-0000-00006DA10000}"/>
    <cellStyle name="Normal_BOSTON CASE SUMMARY" xfId="61205" xr:uid="{00000000-0005-0000-0000-00006FA10000}"/>
    <cellStyle name="Normál_Cost_Baseline v1.1" xfId="5722" xr:uid="{00000000-0005-0000-0000-000070A10000}"/>
    <cellStyle name="Normal_PJM-1 Update - Rev Reqs Summary KEDNY RW" xfId="61204" xr:uid="{00000000-0005-0000-0000-000071A10000}"/>
    <cellStyle name="Normal_Schedules_National Grid" xfId="3" xr:uid="{00000000-0005-0000-0000-000072A10000}"/>
    <cellStyle name="NormalGB" xfId="42891" xr:uid="{00000000-0005-0000-0000-000073A10000}"/>
    <cellStyle name="nos13" xfId="5723" xr:uid="{00000000-0005-0000-0000-000074A10000}"/>
    <cellStyle name="Note 10" xfId="5724" xr:uid="{00000000-0005-0000-0000-000075A10000}"/>
    <cellStyle name="Note 10 10" xfId="42892" xr:uid="{00000000-0005-0000-0000-000076A10000}"/>
    <cellStyle name="Note 10 2" xfId="5725" xr:uid="{00000000-0005-0000-0000-000077A10000}"/>
    <cellStyle name="Note 10 2 10" xfId="42893" xr:uid="{00000000-0005-0000-0000-000078A10000}"/>
    <cellStyle name="Note 10 2 10 2" xfId="42894" xr:uid="{00000000-0005-0000-0000-000079A10000}"/>
    <cellStyle name="Note 10 2 10 2 2" xfId="42895" xr:uid="{00000000-0005-0000-0000-00007AA10000}"/>
    <cellStyle name="Note 10 2 10 2 3" xfId="42896" xr:uid="{00000000-0005-0000-0000-00007BA10000}"/>
    <cellStyle name="Note 10 2 10 3" xfId="42897" xr:uid="{00000000-0005-0000-0000-00007CA10000}"/>
    <cellStyle name="Note 10 2 10 3 2" xfId="42898" xr:uid="{00000000-0005-0000-0000-00007DA10000}"/>
    <cellStyle name="Note 10 2 10 3 3" xfId="42899" xr:uid="{00000000-0005-0000-0000-00007EA10000}"/>
    <cellStyle name="Note 10 2 10 4" xfId="42900" xr:uid="{00000000-0005-0000-0000-00007FA10000}"/>
    <cellStyle name="Note 10 2 10 4 2" xfId="42901" xr:uid="{00000000-0005-0000-0000-000080A10000}"/>
    <cellStyle name="Note 10 2 10 4 3" xfId="42902" xr:uid="{00000000-0005-0000-0000-000081A10000}"/>
    <cellStyle name="Note 10 2 10 5" xfId="42903" xr:uid="{00000000-0005-0000-0000-000082A10000}"/>
    <cellStyle name="Note 10 2 10 5 2" xfId="42904" xr:uid="{00000000-0005-0000-0000-000083A10000}"/>
    <cellStyle name="Note 10 2 10 5 3" xfId="42905" xr:uid="{00000000-0005-0000-0000-000084A10000}"/>
    <cellStyle name="Note 10 2 10 6" xfId="42906" xr:uid="{00000000-0005-0000-0000-000085A10000}"/>
    <cellStyle name="Note 10 2 10 7" xfId="42907" xr:uid="{00000000-0005-0000-0000-000086A10000}"/>
    <cellStyle name="Note 10 2 11" xfId="42908" xr:uid="{00000000-0005-0000-0000-000087A10000}"/>
    <cellStyle name="Note 10 2 11 2" xfId="42909" xr:uid="{00000000-0005-0000-0000-000088A10000}"/>
    <cellStyle name="Note 10 2 11 2 2" xfId="42910" xr:uid="{00000000-0005-0000-0000-000089A10000}"/>
    <cellStyle name="Note 10 2 11 2 3" xfId="42911" xr:uid="{00000000-0005-0000-0000-00008AA10000}"/>
    <cellStyle name="Note 10 2 11 3" xfId="42912" xr:uid="{00000000-0005-0000-0000-00008BA10000}"/>
    <cellStyle name="Note 10 2 11 3 2" xfId="42913" xr:uid="{00000000-0005-0000-0000-00008CA10000}"/>
    <cellStyle name="Note 10 2 11 3 3" xfId="42914" xr:uid="{00000000-0005-0000-0000-00008DA10000}"/>
    <cellStyle name="Note 10 2 11 4" xfId="42915" xr:uid="{00000000-0005-0000-0000-00008EA10000}"/>
    <cellStyle name="Note 10 2 11 4 2" xfId="42916" xr:uid="{00000000-0005-0000-0000-00008FA10000}"/>
    <cellStyle name="Note 10 2 11 4 3" xfId="42917" xr:uid="{00000000-0005-0000-0000-000090A10000}"/>
    <cellStyle name="Note 10 2 11 5" xfId="42918" xr:uid="{00000000-0005-0000-0000-000091A10000}"/>
    <cellStyle name="Note 10 2 11 5 2" xfId="42919" xr:uid="{00000000-0005-0000-0000-000092A10000}"/>
    <cellStyle name="Note 10 2 11 5 3" xfId="42920" xr:uid="{00000000-0005-0000-0000-000093A10000}"/>
    <cellStyle name="Note 10 2 11 6" xfId="42921" xr:uid="{00000000-0005-0000-0000-000094A10000}"/>
    <cellStyle name="Note 10 2 11 7" xfId="42922" xr:uid="{00000000-0005-0000-0000-000095A10000}"/>
    <cellStyle name="Note 10 2 12" xfId="42923" xr:uid="{00000000-0005-0000-0000-000096A10000}"/>
    <cellStyle name="Note 10 2 12 2" xfId="42924" xr:uid="{00000000-0005-0000-0000-000097A10000}"/>
    <cellStyle name="Note 10 2 12 2 2" xfId="42925" xr:uid="{00000000-0005-0000-0000-000098A10000}"/>
    <cellStyle name="Note 10 2 12 2 3" xfId="42926" xr:uid="{00000000-0005-0000-0000-000099A10000}"/>
    <cellStyle name="Note 10 2 12 3" xfId="42927" xr:uid="{00000000-0005-0000-0000-00009AA10000}"/>
    <cellStyle name="Note 10 2 12 3 2" xfId="42928" xr:uid="{00000000-0005-0000-0000-00009BA10000}"/>
    <cellStyle name="Note 10 2 12 3 3" xfId="42929" xr:uid="{00000000-0005-0000-0000-00009CA10000}"/>
    <cellStyle name="Note 10 2 12 4" xfId="42930" xr:uid="{00000000-0005-0000-0000-00009DA10000}"/>
    <cellStyle name="Note 10 2 12 4 2" xfId="42931" xr:uid="{00000000-0005-0000-0000-00009EA10000}"/>
    <cellStyle name="Note 10 2 12 4 3" xfId="42932" xr:uid="{00000000-0005-0000-0000-00009FA10000}"/>
    <cellStyle name="Note 10 2 12 5" xfId="42933" xr:uid="{00000000-0005-0000-0000-0000A0A10000}"/>
    <cellStyle name="Note 10 2 12 5 2" xfId="42934" xr:uid="{00000000-0005-0000-0000-0000A1A10000}"/>
    <cellStyle name="Note 10 2 12 5 3" xfId="42935" xr:uid="{00000000-0005-0000-0000-0000A2A10000}"/>
    <cellStyle name="Note 10 2 12 6" xfId="42936" xr:uid="{00000000-0005-0000-0000-0000A3A10000}"/>
    <cellStyle name="Note 10 2 12 7" xfId="42937" xr:uid="{00000000-0005-0000-0000-0000A4A10000}"/>
    <cellStyle name="Note 10 2 13" xfId="42938" xr:uid="{00000000-0005-0000-0000-0000A5A10000}"/>
    <cellStyle name="Note 10 2 13 2" xfId="42939" xr:uid="{00000000-0005-0000-0000-0000A6A10000}"/>
    <cellStyle name="Note 10 2 13 2 2" xfId="42940" xr:uid="{00000000-0005-0000-0000-0000A7A10000}"/>
    <cellStyle name="Note 10 2 13 2 3" xfId="42941" xr:uid="{00000000-0005-0000-0000-0000A8A10000}"/>
    <cellStyle name="Note 10 2 13 3" xfId="42942" xr:uid="{00000000-0005-0000-0000-0000A9A10000}"/>
    <cellStyle name="Note 10 2 13 3 2" xfId="42943" xr:uid="{00000000-0005-0000-0000-0000AAA10000}"/>
    <cellStyle name="Note 10 2 13 3 3" xfId="42944" xr:uid="{00000000-0005-0000-0000-0000ABA10000}"/>
    <cellStyle name="Note 10 2 13 4" xfId="42945" xr:uid="{00000000-0005-0000-0000-0000ACA10000}"/>
    <cellStyle name="Note 10 2 13 4 2" xfId="42946" xr:uid="{00000000-0005-0000-0000-0000ADA10000}"/>
    <cellStyle name="Note 10 2 13 4 3" xfId="42947" xr:uid="{00000000-0005-0000-0000-0000AEA10000}"/>
    <cellStyle name="Note 10 2 13 5" xfId="42948" xr:uid="{00000000-0005-0000-0000-0000AFA10000}"/>
    <cellStyle name="Note 10 2 13 5 2" xfId="42949" xr:uid="{00000000-0005-0000-0000-0000B0A10000}"/>
    <cellStyle name="Note 10 2 13 5 3" xfId="42950" xr:uid="{00000000-0005-0000-0000-0000B1A10000}"/>
    <cellStyle name="Note 10 2 13 6" xfId="42951" xr:uid="{00000000-0005-0000-0000-0000B2A10000}"/>
    <cellStyle name="Note 10 2 13 7" xfId="42952" xr:uid="{00000000-0005-0000-0000-0000B3A10000}"/>
    <cellStyle name="Note 10 2 14" xfId="42953" xr:uid="{00000000-0005-0000-0000-0000B4A10000}"/>
    <cellStyle name="Note 10 2 14 2" xfId="42954" xr:uid="{00000000-0005-0000-0000-0000B5A10000}"/>
    <cellStyle name="Note 10 2 14 2 2" xfId="42955" xr:uid="{00000000-0005-0000-0000-0000B6A10000}"/>
    <cellStyle name="Note 10 2 14 2 3" xfId="42956" xr:uid="{00000000-0005-0000-0000-0000B7A10000}"/>
    <cellStyle name="Note 10 2 14 3" xfId="42957" xr:uid="{00000000-0005-0000-0000-0000B8A10000}"/>
    <cellStyle name="Note 10 2 14 3 2" xfId="42958" xr:uid="{00000000-0005-0000-0000-0000B9A10000}"/>
    <cellStyle name="Note 10 2 14 3 3" xfId="42959" xr:uid="{00000000-0005-0000-0000-0000BAA10000}"/>
    <cellStyle name="Note 10 2 14 4" xfId="42960" xr:uid="{00000000-0005-0000-0000-0000BBA10000}"/>
    <cellStyle name="Note 10 2 14 4 2" xfId="42961" xr:uid="{00000000-0005-0000-0000-0000BCA10000}"/>
    <cellStyle name="Note 10 2 14 4 3" xfId="42962" xr:uid="{00000000-0005-0000-0000-0000BDA10000}"/>
    <cellStyle name="Note 10 2 14 5" xfId="42963" xr:uid="{00000000-0005-0000-0000-0000BEA10000}"/>
    <cellStyle name="Note 10 2 14 5 2" xfId="42964" xr:uid="{00000000-0005-0000-0000-0000BFA10000}"/>
    <cellStyle name="Note 10 2 14 5 3" xfId="42965" xr:uid="{00000000-0005-0000-0000-0000C0A10000}"/>
    <cellStyle name="Note 10 2 14 6" xfId="42966" xr:uid="{00000000-0005-0000-0000-0000C1A10000}"/>
    <cellStyle name="Note 10 2 14 7" xfId="42967" xr:uid="{00000000-0005-0000-0000-0000C2A10000}"/>
    <cellStyle name="Note 10 2 15" xfId="42968" xr:uid="{00000000-0005-0000-0000-0000C3A10000}"/>
    <cellStyle name="Note 10 2 15 2" xfId="42969" xr:uid="{00000000-0005-0000-0000-0000C4A10000}"/>
    <cellStyle name="Note 10 2 15 2 2" xfId="42970" xr:uid="{00000000-0005-0000-0000-0000C5A10000}"/>
    <cellStyle name="Note 10 2 15 2 3" xfId="42971" xr:uid="{00000000-0005-0000-0000-0000C6A10000}"/>
    <cellStyle name="Note 10 2 15 3" xfId="42972" xr:uid="{00000000-0005-0000-0000-0000C7A10000}"/>
    <cellStyle name="Note 10 2 15 3 2" xfId="42973" xr:uid="{00000000-0005-0000-0000-0000C8A10000}"/>
    <cellStyle name="Note 10 2 15 3 3" xfId="42974" xr:uid="{00000000-0005-0000-0000-0000C9A10000}"/>
    <cellStyle name="Note 10 2 15 4" xfId="42975" xr:uid="{00000000-0005-0000-0000-0000CAA10000}"/>
    <cellStyle name="Note 10 2 15 4 2" xfId="42976" xr:uid="{00000000-0005-0000-0000-0000CBA10000}"/>
    <cellStyle name="Note 10 2 15 4 3" xfId="42977" xr:uid="{00000000-0005-0000-0000-0000CCA10000}"/>
    <cellStyle name="Note 10 2 15 5" xfId="42978" xr:uid="{00000000-0005-0000-0000-0000CDA10000}"/>
    <cellStyle name="Note 10 2 15 5 2" xfId="42979" xr:uid="{00000000-0005-0000-0000-0000CEA10000}"/>
    <cellStyle name="Note 10 2 15 5 3" xfId="42980" xr:uid="{00000000-0005-0000-0000-0000CFA10000}"/>
    <cellStyle name="Note 10 2 15 6" xfId="42981" xr:uid="{00000000-0005-0000-0000-0000D0A10000}"/>
    <cellStyle name="Note 10 2 15 7" xfId="42982" xr:uid="{00000000-0005-0000-0000-0000D1A10000}"/>
    <cellStyle name="Note 10 2 16" xfId="42983" xr:uid="{00000000-0005-0000-0000-0000D2A10000}"/>
    <cellStyle name="Note 10 2 16 2" xfId="42984" xr:uid="{00000000-0005-0000-0000-0000D3A10000}"/>
    <cellStyle name="Note 10 2 16 2 2" xfId="42985" xr:uid="{00000000-0005-0000-0000-0000D4A10000}"/>
    <cellStyle name="Note 10 2 16 2 3" xfId="42986" xr:uid="{00000000-0005-0000-0000-0000D5A10000}"/>
    <cellStyle name="Note 10 2 16 3" xfId="42987" xr:uid="{00000000-0005-0000-0000-0000D6A10000}"/>
    <cellStyle name="Note 10 2 16 3 2" xfId="42988" xr:uid="{00000000-0005-0000-0000-0000D7A10000}"/>
    <cellStyle name="Note 10 2 16 3 3" xfId="42989" xr:uid="{00000000-0005-0000-0000-0000D8A10000}"/>
    <cellStyle name="Note 10 2 16 4" xfId="42990" xr:uid="{00000000-0005-0000-0000-0000D9A10000}"/>
    <cellStyle name="Note 10 2 16 4 2" xfId="42991" xr:uid="{00000000-0005-0000-0000-0000DAA10000}"/>
    <cellStyle name="Note 10 2 16 4 3" xfId="42992" xr:uid="{00000000-0005-0000-0000-0000DBA10000}"/>
    <cellStyle name="Note 10 2 16 5" xfId="42993" xr:uid="{00000000-0005-0000-0000-0000DCA10000}"/>
    <cellStyle name="Note 10 2 16 5 2" xfId="42994" xr:uid="{00000000-0005-0000-0000-0000DDA10000}"/>
    <cellStyle name="Note 10 2 16 5 3" xfId="42995" xr:uid="{00000000-0005-0000-0000-0000DEA10000}"/>
    <cellStyle name="Note 10 2 16 6" xfId="42996" xr:uid="{00000000-0005-0000-0000-0000DFA10000}"/>
    <cellStyle name="Note 10 2 16 7" xfId="42997" xr:uid="{00000000-0005-0000-0000-0000E0A10000}"/>
    <cellStyle name="Note 10 2 17" xfId="42998" xr:uid="{00000000-0005-0000-0000-0000E1A10000}"/>
    <cellStyle name="Note 10 2 17 2" xfId="42999" xr:uid="{00000000-0005-0000-0000-0000E2A10000}"/>
    <cellStyle name="Note 10 2 17 2 2" xfId="43000" xr:uid="{00000000-0005-0000-0000-0000E3A10000}"/>
    <cellStyle name="Note 10 2 17 2 3" xfId="43001" xr:uid="{00000000-0005-0000-0000-0000E4A10000}"/>
    <cellStyle name="Note 10 2 17 3" xfId="43002" xr:uid="{00000000-0005-0000-0000-0000E5A10000}"/>
    <cellStyle name="Note 10 2 17 3 2" xfId="43003" xr:uid="{00000000-0005-0000-0000-0000E6A10000}"/>
    <cellStyle name="Note 10 2 17 3 3" xfId="43004" xr:uid="{00000000-0005-0000-0000-0000E7A10000}"/>
    <cellStyle name="Note 10 2 17 4" xfId="43005" xr:uid="{00000000-0005-0000-0000-0000E8A10000}"/>
    <cellStyle name="Note 10 2 17 4 2" xfId="43006" xr:uid="{00000000-0005-0000-0000-0000E9A10000}"/>
    <cellStyle name="Note 10 2 17 4 3" xfId="43007" xr:uid="{00000000-0005-0000-0000-0000EAA10000}"/>
    <cellStyle name="Note 10 2 17 5" xfId="43008" xr:uid="{00000000-0005-0000-0000-0000EBA10000}"/>
    <cellStyle name="Note 10 2 17 5 2" xfId="43009" xr:uid="{00000000-0005-0000-0000-0000ECA10000}"/>
    <cellStyle name="Note 10 2 17 5 3" xfId="43010" xr:uid="{00000000-0005-0000-0000-0000EDA10000}"/>
    <cellStyle name="Note 10 2 17 6" xfId="43011" xr:uid="{00000000-0005-0000-0000-0000EEA10000}"/>
    <cellStyle name="Note 10 2 17 7" xfId="43012" xr:uid="{00000000-0005-0000-0000-0000EFA10000}"/>
    <cellStyle name="Note 10 2 18" xfId="43013" xr:uid="{00000000-0005-0000-0000-0000F0A10000}"/>
    <cellStyle name="Note 10 2 18 2" xfId="43014" xr:uid="{00000000-0005-0000-0000-0000F1A10000}"/>
    <cellStyle name="Note 10 2 18 2 2" xfId="43015" xr:uid="{00000000-0005-0000-0000-0000F2A10000}"/>
    <cellStyle name="Note 10 2 18 2 3" xfId="43016" xr:uid="{00000000-0005-0000-0000-0000F3A10000}"/>
    <cellStyle name="Note 10 2 18 3" xfId="43017" xr:uid="{00000000-0005-0000-0000-0000F4A10000}"/>
    <cellStyle name="Note 10 2 18 3 2" xfId="43018" xr:uid="{00000000-0005-0000-0000-0000F5A10000}"/>
    <cellStyle name="Note 10 2 18 3 3" xfId="43019" xr:uid="{00000000-0005-0000-0000-0000F6A10000}"/>
    <cellStyle name="Note 10 2 18 4" xfId="43020" xr:uid="{00000000-0005-0000-0000-0000F7A10000}"/>
    <cellStyle name="Note 10 2 18 4 2" xfId="43021" xr:uid="{00000000-0005-0000-0000-0000F8A10000}"/>
    <cellStyle name="Note 10 2 18 4 3" xfId="43022" xr:uid="{00000000-0005-0000-0000-0000F9A10000}"/>
    <cellStyle name="Note 10 2 18 5" xfId="43023" xr:uid="{00000000-0005-0000-0000-0000FAA10000}"/>
    <cellStyle name="Note 10 2 18 5 2" xfId="43024" xr:uid="{00000000-0005-0000-0000-0000FBA10000}"/>
    <cellStyle name="Note 10 2 18 5 3" xfId="43025" xr:uid="{00000000-0005-0000-0000-0000FCA10000}"/>
    <cellStyle name="Note 10 2 18 6" xfId="43026" xr:uid="{00000000-0005-0000-0000-0000FDA10000}"/>
    <cellStyle name="Note 10 2 18 7" xfId="43027" xr:uid="{00000000-0005-0000-0000-0000FEA10000}"/>
    <cellStyle name="Note 10 2 19" xfId="43028" xr:uid="{00000000-0005-0000-0000-0000FFA10000}"/>
    <cellStyle name="Note 10 2 19 2" xfId="43029" xr:uid="{00000000-0005-0000-0000-000000A20000}"/>
    <cellStyle name="Note 10 2 19 3" xfId="43030" xr:uid="{00000000-0005-0000-0000-000001A20000}"/>
    <cellStyle name="Note 10 2 2" xfId="43031" xr:uid="{00000000-0005-0000-0000-000002A20000}"/>
    <cellStyle name="Note 10 2 2 2" xfId="43032" xr:uid="{00000000-0005-0000-0000-000003A20000}"/>
    <cellStyle name="Note 10 2 2 2 2" xfId="43033" xr:uid="{00000000-0005-0000-0000-000004A20000}"/>
    <cellStyle name="Note 10 2 2 2 3" xfId="43034" xr:uid="{00000000-0005-0000-0000-000005A20000}"/>
    <cellStyle name="Note 10 2 2 2 4" xfId="43035" xr:uid="{00000000-0005-0000-0000-000006A20000}"/>
    <cellStyle name="Note 10 2 2 3" xfId="43036" xr:uid="{00000000-0005-0000-0000-000007A20000}"/>
    <cellStyle name="Note 10 2 2 3 2" xfId="43037" xr:uid="{00000000-0005-0000-0000-000008A20000}"/>
    <cellStyle name="Note 10 2 2 3 3" xfId="43038" xr:uid="{00000000-0005-0000-0000-000009A20000}"/>
    <cellStyle name="Note 10 2 2 3 4" xfId="43039" xr:uid="{00000000-0005-0000-0000-00000AA20000}"/>
    <cellStyle name="Note 10 2 2 4" xfId="43040" xr:uid="{00000000-0005-0000-0000-00000BA20000}"/>
    <cellStyle name="Note 10 2 2 4 2" xfId="43041" xr:uid="{00000000-0005-0000-0000-00000CA20000}"/>
    <cellStyle name="Note 10 2 2 4 3" xfId="43042" xr:uid="{00000000-0005-0000-0000-00000DA20000}"/>
    <cellStyle name="Note 10 2 2 4 4" xfId="43043" xr:uid="{00000000-0005-0000-0000-00000EA20000}"/>
    <cellStyle name="Note 10 2 2 5" xfId="43044" xr:uid="{00000000-0005-0000-0000-00000FA20000}"/>
    <cellStyle name="Note 10 2 2 5 2" xfId="43045" xr:uid="{00000000-0005-0000-0000-000010A20000}"/>
    <cellStyle name="Note 10 2 2 5 3" xfId="43046" xr:uid="{00000000-0005-0000-0000-000011A20000}"/>
    <cellStyle name="Note 10 2 2 6" xfId="43047" xr:uid="{00000000-0005-0000-0000-000012A20000}"/>
    <cellStyle name="Note 10 2 2 6 2" xfId="43048" xr:uid="{00000000-0005-0000-0000-000013A20000}"/>
    <cellStyle name="Note 10 2 2 6 3" xfId="43049" xr:uid="{00000000-0005-0000-0000-000014A20000}"/>
    <cellStyle name="Note 10 2 2 7" xfId="43050" xr:uid="{00000000-0005-0000-0000-000015A20000}"/>
    <cellStyle name="Note 10 2 2 7 2" xfId="43051" xr:uid="{00000000-0005-0000-0000-000016A20000}"/>
    <cellStyle name="Note 10 2 2 7 3" xfId="43052" xr:uid="{00000000-0005-0000-0000-000017A20000}"/>
    <cellStyle name="Note 10 2 2 8" xfId="43053" xr:uid="{00000000-0005-0000-0000-000018A20000}"/>
    <cellStyle name="Note 10 2 2 9" xfId="43054" xr:uid="{00000000-0005-0000-0000-000019A20000}"/>
    <cellStyle name="Note 10 2 20" xfId="43055" xr:uid="{00000000-0005-0000-0000-00001AA20000}"/>
    <cellStyle name="Note 10 2 20 2" xfId="43056" xr:uid="{00000000-0005-0000-0000-00001BA20000}"/>
    <cellStyle name="Note 10 2 20 3" xfId="43057" xr:uid="{00000000-0005-0000-0000-00001CA20000}"/>
    <cellStyle name="Note 10 2 21" xfId="43058" xr:uid="{00000000-0005-0000-0000-00001DA20000}"/>
    <cellStyle name="Note 10 2 21 2" xfId="43059" xr:uid="{00000000-0005-0000-0000-00001EA20000}"/>
    <cellStyle name="Note 10 2 21 3" xfId="43060" xr:uid="{00000000-0005-0000-0000-00001FA20000}"/>
    <cellStyle name="Note 10 2 22" xfId="43061" xr:uid="{00000000-0005-0000-0000-000020A20000}"/>
    <cellStyle name="Note 10 2 3" xfId="43062" xr:uid="{00000000-0005-0000-0000-000021A20000}"/>
    <cellStyle name="Note 10 2 3 2" xfId="43063" xr:uid="{00000000-0005-0000-0000-000022A20000}"/>
    <cellStyle name="Note 10 2 3 2 2" xfId="43064" xr:uid="{00000000-0005-0000-0000-000023A20000}"/>
    <cellStyle name="Note 10 2 3 2 3" xfId="43065" xr:uid="{00000000-0005-0000-0000-000024A20000}"/>
    <cellStyle name="Note 10 2 3 2 4" xfId="43066" xr:uid="{00000000-0005-0000-0000-000025A20000}"/>
    <cellStyle name="Note 10 2 3 3" xfId="43067" xr:uid="{00000000-0005-0000-0000-000026A20000}"/>
    <cellStyle name="Note 10 2 3 3 2" xfId="43068" xr:uid="{00000000-0005-0000-0000-000027A20000}"/>
    <cellStyle name="Note 10 2 3 3 3" xfId="43069" xr:uid="{00000000-0005-0000-0000-000028A20000}"/>
    <cellStyle name="Note 10 2 3 4" xfId="43070" xr:uid="{00000000-0005-0000-0000-000029A20000}"/>
    <cellStyle name="Note 10 2 3 4 2" xfId="43071" xr:uid="{00000000-0005-0000-0000-00002AA20000}"/>
    <cellStyle name="Note 10 2 3 4 3" xfId="43072" xr:uid="{00000000-0005-0000-0000-00002BA20000}"/>
    <cellStyle name="Note 10 2 3 5" xfId="43073" xr:uid="{00000000-0005-0000-0000-00002CA20000}"/>
    <cellStyle name="Note 10 2 3 5 2" xfId="43074" xr:uid="{00000000-0005-0000-0000-00002DA20000}"/>
    <cellStyle name="Note 10 2 3 5 3" xfId="43075" xr:uid="{00000000-0005-0000-0000-00002EA20000}"/>
    <cellStyle name="Note 10 2 3 6" xfId="43076" xr:uid="{00000000-0005-0000-0000-00002FA20000}"/>
    <cellStyle name="Note 10 2 3 6 2" xfId="43077" xr:uid="{00000000-0005-0000-0000-000030A20000}"/>
    <cellStyle name="Note 10 2 3 6 3" xfId="43078" xr:uid="{00000000-0005-0000-0000-000031A20000}"/>
    <cellStyle name="Note 10 2 3 7" xfId="43079" xr:uid="{00000000-0005-0000-0000-000032A20000}"/>
    <cellStyle name="Note 10 2 3 7 2" xfId="43080" xr:uid="{00000000-0005-0000-0000-000033A20000}"/>
    <cellStyle name="Note 10 2 3 7 3" xfId="43081" xr:uid="{00000000-0005-0000-0000-000034A20000}"/>
    <cellStyle name="Note 10 2 3 8" xfId="43082" xr:uid="{00000000-0005-0000-0000-000035A20000}"/>
    <cellStyle name="Note 10 2 3 9" xfId="43083" xr:uid="{00000000-0005-0000-0000-000036A20000}"/>
    <cellStyle name="Note 10 2 4" xfId="43084" xr:uid="{00000000-0005-0000-0000-000037A20000}"/>
    <cellStyle name="Note 10 2 4 2" xfId="43085" xr:uid="{00000000-0005-0000-0000-000038A20000}"/>
    <cellStyle name="Note 10 2 4 2 2" xfId="43086" xr:uid="{00000000-0005-0000-0000-000039A20000}"/>
    <cellStyle name="Note 10 2 4 2 3" xfId="43087" xr:uid="{00000000-0005-0000-0000-00003AA20000}"/>
    <cellStyle name="Note 10 2 4 3" xfId="43088" xr:uid="{00000000-0005-0000-0000-00003BA20000}"/>
    <cellStyle name="Note 10 2 4 3 2" xfId="43089" xr:uid="{00000000-0005-0000-0000-00003CA20000}"/>
    <cellStyle name="Note 10 2 4 3 3" xfId="43090" xr:uid="{00000000-0005-0000-0000-00003DA20000}"/>
    <cellStyle name="Note 10 2 4 4" xfId="43091" xr:uid="{00000000-0005-0000-0000-00003EA20000}"/>
    <cellStyle name="Note 10 2 4 4 2" xfId="43092" xr:uid="{00000000-0005-0000-0000-00003FA20000}"/>
    <cellStyle name="Note 10 2 4 4 3" xfId="43093" xr:uid="{00000000-0005-0000-0000-000040A20000}"/>
    <cellStyle name="Note 10 2 4 5" xfId="43094" xr:uid="{00000000-0005-0000-0000-000041A20000}"/>
    <cellStyle name="Note 10 2 4 5 2" xfId="43095" xr:uid="{00000000-0005-0000-0000-000042A20000}"/>
    <cellStyle name="Note 10 2 4 5 3" xfId="43096" xr:uid="{00000000-0005-0000-0000-000043A20000}"/>
    <cellStyle name="Note 10 2 4 6" xfId="43097" xr:uid="{00000000-0005-0000-0000-000044A20000}"/>
    <cellStyle name="Note 10 2 5" xfId="43098" xr:uid="{00000000-0005-0000-0000-000045A20000}"/>
    <cellStyle name="Note 10 2 5 2" xfId="43099" xr:uid="{00000000-0005-0000-0000-000046A20000}"/>
    <cellStyle name="Note 10 2 5 2 2" xfId="43100" xr:uid="{00000000-0005-0000-0000-000047A20000}"/>
    <cellStyle name="Note 10 2 5 2 3" xfId="43101" xr:uid="{00000000-0005-0000-0000-000048A20000}"/>
    <cellStyle name="Note 10 2 5 3" xfId="43102" xr:uid="{00000000-0005-0000-0000-000049A20000}"/>
    <cellStyle name="Note 10 2 5 3 2" xfId="43103" xr:uid="{00000000-0005-0000-0000-00004AA20000}"/>
    <cellStyle name="Note 10 2 5 3 3" xfId="43104" xr:uid="{00000000-0005-0000-0000-00004BA20000}"/>
    <cellStyle name="Note 10 2 5 4" xfId="43105" xr:uid="{00000000-0005-0000-0000-00004CA20000}"/>
    <cellStyle name="Note 10 2 5 4 2" xfId="43106" xr:uid="{00000000-0005-0000-0000-00004DA20000}"/>
    <cellStyle name="Note 10 2 5 4 3" xfId="43107" xr:uid="{00000000-0005-0000-0000-00004EA20000}"/>
    <cellStyle name="Note 10 2 5 5" xfId="43108" xr:uid="{00000000-0005-0000-0000-00004FA20000}"/>
    <cellStyle name="Note 10 2 5 5 2" xfId="43109" xr:uid="{00000000-0005-0000-0000-000050A20000}"/>
    <cellStyle name="Note 10 2 5 5 3" xfId="43110" xr:uid="{00000000-0005-0000-0000-000051A20000}"/>
    <cellStyle name="Note 10 2 5 6" xfId="43111" xr:uid="{00000000-0005-0000-0000-000052A20000}"/>
    <cellStyle name="Note 10 2 6" xfId="43112" xr:uid="{00000000-0005-0000-0000-000053A20000}"/>
    <cellStyle name="Note 10 2 6 2" xfId="43113" xr:uid="{00000000-0005-0000-0000-000054A20000}"/>
    <cellStyle name="Note 10 2 6 2 2" xfId="43114" xr:uid="{00000000-0005-0000-0000-000055A20000}"/>
    <cellStyle name="Note 10 2 6 2 3" xfId="43115" xr:uid="{00000000-0005-0000-0000-000056A20000}"/>
    <cellStyle name="Note 10 2 6 3" xfId="43116" xr:uid="{00000000-0005-0000-0000-000057A20000}"/>
    <cellStyle name="Note 10 2 6 3 2" xfId="43117" xr:uid="{00000000-0005-0000-0000-000058A20000}"/>
    <cellStyle name="Note 10 2 6 3 3" xfId="43118" xr:uid="{00000000-0005-0000-0000-000059A20000}"/>
    <cellStyle name="Note 10 2 6 4" xfId="43119" xr:uid="{00000000-0005-0000-0000-00005AA20000}"/>
    <cellStyle name="Note 10 2 6 4 2" xfId="43120" xr:uid="{00000000-0005-0000-0000-00005BA20000}"/>
    <cellStyle name="Note 10 2 6 4 3" xfId="43121" xr:uid="{00000000-0005-0000-0000-00005CA20000}"/>
    <cellStyle name="Note 10 2 6 5" xfId="43122" xr:uid="{00000000-0005-0000-0000-00005DA20000}"/>
    <cellStyle name="Note 10 2 6 5 2" xfId="43123" xr:uid="{00000000-0005-0000-0000-00005EA20000}"/>
    <cellStyle name="Note 10 2 6 5 3" xfId="43124" xr:uid="{00000000-0005-0000-0000-00005FA20000}"/>
    <cellStyle name="Note 10 2 6 6" xfId="43125" xr:uid="{00000000-0005-0000-0000-000060A20000}"/>
    <cellStyle name="Note 10 2 7" xfId="43126" xr:uid="{00000000-0005-0000-0000-000061A20000}"/>
    <cellStyle name="Note 10 2 7 2" xfId="43127" xr:uid="{00000000-0005-0000-0000-000062A20000}"/>
    <cellStyle name="Note 10 2 7 2 2" xfId="43128" xr:uid="{00000000-0005-0000-0000-000063A20000}"/>
    <cellStyle name="Note 10 2 7 2 3" xfId="43129" xr:uid="{00000000-0005-0000-0000-000064A20000}"/>
    <cellStyle name="Note 10 2 7 3" xfId="43130" xr:uid="{00000000-0005-0000-0000-000065A20000}"/>
    <cellStyle name="Note 10 2 7 3 2" xfId="43131" xr:uid="{00000000-0005-0000-0000-000066A20000}"/>
    <cellStyle name="Note 10 2 7 3 3" xfId="43132" xr:uid="{00000000-0005-0000-0000-000067A20000}"/>
    <cellStyle name="Note 10 2 7 4" xfId="43133" xr:uid="{00000000-0005-0000-0000-000068A20000}"/>
    <cellStyle name="Note 10 2 7 4 2" xfId="43134" xr:uid="{00000000-0005-0000-0000-000069A20000}"/>
    <cellStyle name="Note 10 2 7 4 3" xfId="43135" xr:uid="{00000000-0005-0000-0000-00006AA20000}"/>
    <cellStyle name="Note 10 2 7 5" xfId="43136" xr:uid="{00000000-0005-0000-0000-00006BA20000}"/>
    <cellStyle name="Note 10 2 7 5 2" xfId="43137" xr:uid="{00000000-0005-0000-0000-00006CA20000}"/>
    <cellStyle name="Note 10 2 7 5 3" xfId="43138" xr:uid="{00000000-0005-0000-0000-00006DA20000}"/>
    <cellStyle name="Note 10 2 7 6" xfId="43139" xr:uid="{00000000-0005-0000-0000-00006EA20000}"/>
    <cellStyle name="Note 10 2 8" xfId="43140" xr:uid="{00000000-0005-0000-0000-00006FA20000}"/>
    <cellStyle name="Note 10 2 8 2" xfId="43141" xr:uid="{00000000-0005-0000-0000-000070A20000}"/>
    <cellStyle name="Note 10 2 8 2 2" xfId="43142" xr:uid="{00000000-0005-0000-0000-000071A20000}"/>
    <cellStyle name="Note 10 2 8 2 3" xfId="43143" xr:uid="{00000000-0005-0000-0000-000072A20000}"/>
    <cellStyle name="Note 10 2 8 3" xfId="43144" xr:uid="{00000000-0005-0000-0000-000073A20000}"/>
    <cellStyle name="Note 10 2 8 3 2" xfId="43145" xr:uid="{00000000-0005-0000-0000-000074A20000}"/>
    <cellStyle name="Note 10 2 8 3 3" xfId="43146" xr:uid="{00000000-0005-0000-0000-000075A20000}"/>
    <cellStyle name="Note 10 2 8 4" xfId="43147" xr:uid="{00000000-0005-0000-0000-000076A20000}"/>
    <cellStyle name="Note 10 2 8 4 2" xfId="43148" xr:uid="{00000000-0005-0000-0000-000077A20000}"/>
    <cellStyle name="Note 10 2 8 4 3" xfId="43149" xr:uid="{00000000-0005-0000-0000-000078A20000}"/>
    <cellStyle name="Note 10 2 8 5" xfId="43150" xr:uid="{00000000-0005-0000-0000-000079A20000}"/>
    <cellStyle name="Note 10 2 8 5 2" xfId="43151" xr:uid="{00000000-0005-0000-0000-00007AA20000}"/>
    <cellStyle name="Note 10 2 8 5 3" xfId="43152" xr:uid="{00000000-0005-0000-0000-00007BA20000}"/>
    <cellStyle name="Note 10 2 8 6" xfId="43153" xr:uid="{00000000-0005-0000-0000-00007CA20000}"/>
    <cellStyle name="Note 10 2 9" xfId="43154" xr:uid="{00000000-0005-0000-0000-00007DA20000}"/>
    <cellStyle name="Note 10 2 9 2" xfId="43155" xr:uid="{00000000-0005-0000-0000-00007EA20000}"/>
    <cellStyle name="Note 10 2 9 2 2" xfId="43156" xr:uid="{00000000-0005-0000-0000-00007FA20000}"/>
    <cellStyle name="Note 10 2 9 2 3" xfId="43157" xr:uid="{00000000-0005-0000-0000-000080A20000}"/>
    <cellStyle name="Note 10 2 9 3" xfId="43158" xr:uid="{00000000-0005-0000-0000-000081A20000}"/>
    <cellStyle name="Note 10 2 9 3 2" xfId="43159" xr:uid="{00000000-0005-0000-0000-000082A20000}"/>
    <cellStyle name="Note 10 2 9 3 3" xfId="43160" xr:uid="{00000000-0005-0000-0000-000083A20000}"/>
    <cellStyle name="Note 10 2 9 4" xfId="43161" xr:uid="{00000000-0005-0000-0000-000084A20000}"/>
    <cellStyle name="Note 10 2 9 4 2" xfId="43162" xr:uid="{00000000-0005-0000-0000-000085A20000}"/>
    <cellStyle name="Note 10 2 9 4 3" xfId="43163" xr:uid="{00000000-0005-0000-0000-000086A20000}"/>
    <cellStyle name="Note 10 2 9 5" xfId="43164" xr:uid="{00000000-0005-0000-0000-000087A20000}"/>
    <cellStyle name="Note 10 2 9 5 2" xfId="43165" xr:uid="{00000000-0005-0000-0000-000088A20000}"/>
    <cellStyle name="Note 10 2 9 5 3" xfId="43166" xr:uid="{00000000-0005-0000-0000-000089A20000}"/>
    <cellStyle name="Note 10 2 9 6" xfId="43167" xr:uid="{00000000-0005-0000-0000-00008AA20000}"/>
    <cellStyle name="Note 10 2 9 7" xfId="43168" xr:uid="{00000000-0005-0000-0000-00008BA20000}"/>
    <cellStyle name="Note 10 3" xfId="43169" xr:uid="{00000000-0005-0000-0000-00008CA20000}"/>
    <cellStyle name="Note 10 3 10" xfId="43170" xr:uid="{00000000-0005-0000-0000-00008DA20000}"/>
    <cellStyle name="Note 10 3 11" xfId="43171" xr:uid="{00000000-0005-0000-0000-00008EA20000}"/>
    <cellStyle name="Note 10 3 2" xfId="43172" xr:uid="{00000000-0005-0000-0000-00008FA20000}"/>
    <cellStyle name="Note 10 3 2 2" xfId="43173" xr:uid="{00000000-0005-0000-0000-000090A20000}"/>
    <cellStyle name="Note 10 3 2 3" xfId="43174" xr:uid="{00000000-0005-0000-0000-000091A20000}"/>
    <cellStyle name="Note 10 3 2 4" xfId="43175" xr:uid="{00000000-0005-0000-0000-000092A20000}"/>
    <cellStyle name="Note 10 3 3" xfId="43176" xr:uid="{00000000-0005-0000-0000-000093A20000}"/>
    <cellStyle name="Note 10 3 3 2" xfId="43177" xr:uid="{00000000-0005-0000-0000-000094A20000}"/>
    <cellStyle name="Note 10 3 3 3" xfId="43178" xr:uid="{00000000-0005-0000-0000-000095A20000}"/>
    <cellStyle name="Note 10 3 3 4" xfId="43179" xr:uid="{00000000-0005-0000-0000-000096A20000}"/>
    <cellStyle name="Note 10 3 4" xfId="43180" xr:uid="{00000000-0005-0000-0000-000097A20000}"/>
    <cellStyle name="Note 10 3 4 2" xfId="43181" xr:uid="{00000000-0005-0000-0000-000098A20000}"/>
    <cellStyle name="Note 10 3 4 3" xfId="43182" xr:uid="{00000000-0005-0000-0000-000099A20000}"/>
    <cellStyle name="Note 10 3 4 4" xfId="43183" xr:uid="{00000000-0005-0000-0000-00009AA20000}"/>
    <cellStyle name="Note 10 3 5" xfId="43184" xr:uid="{00000000-0005-0000-0000-00009BA20000}"/>
    <cellStyle name="Note 10 3 5 2" xfId="43185" xr:uid="{00000000-0005-0000-0000-00009CA20000}"/>
    <cellStyle name="Note 10 3 5 3" xfId="43186" xr:uid="{00000000-0005-0000-0000-00009DA20000}"/>
    <cellStyle name="Note 10 3 5 4" xfId="43187" xr:uid="{00000000-0005-0000-0000-00009EA20000}"/>
    <cellStyle name="Note 10 3 6" xfId="43188" xr:uid="{00000000-0005-0000-0000-00009FA20000}"/>
    <cellStyle name="Note 10 3 6 2" xfId="43189" xr:uid="{00000000-0005-0000-0000-0000A0A20000}"/>
    <cellStyle name="Note 10 3 6 3" xfId="43190" xr:uid="{00000000-0005-0000-0000-0000A1A20000}"/>
    <cellStyle name="Note 10 3 7" xfId="43191" xr:uid="{00000000-0005-0000-0000-0000A2A20000}"/>
    <cellStyle name="Note 10 3 7 2" xfId="43192" xr:uid="{00000000-0005-0000-0000-0000A3A20000}"/>
    <cellStyle name="Note 10 3 7 3" xfId="43193" xr:uid="{00000000-0005-0000-0000-0000A4A20000}"/>
    <cellStyle name="Note 10 3 8" xfId="43194" xr:uid="{00000000-0005-0000-0000-0000A5A20000}"/>
    <cellStyle name="Note 10 3 9" xfId="43195" xr:uid="{00000000-0005-0000-0000-0000A6A20000}"/>
    <cellStyle name="Note 10 4" xfId="43196" xr:uid="{00000000-0005-0000-0000-0000A7A20000}"/>
    <cellStyle name="Note 10 4 10" xfId="43197" xr:uid="{00000000-0005-0000-0000-0000A8A20000}"/>
    <cellStyle name="Note 10 4 11" xfId="43198" xr:uid="{00000000-0005-0000-0000-0000A9A20000}"/>
    <cellStyle name="Note 10 4 2" xfId="43199" xr:uid="{00000000-0005-0000-0000-0000AAA20000}"/>
    <cellStyle name="Note 10 4 2 2" xfId="43200" xr:uid="{00000000-0005-0000-0000-0000ABA20000}"/>
    <cellStyle name="Note 10 4 2 3" xfId="43201" xr:uid="{00000000-0005-0000-0000-0000ACA20000}"/>
    <cellStyle name="Note 10 4 2 4" xfId="43202" xr:uid="{00000000-0005-0000-0000-0000ADA20000}"/>
    <cellStyle name="Note 10 4 3" xfId="43203" xr:uid="{00000000-0005-0000-0000-0000AEA20000}"/>
    <cellStyle name="Note 10 4 3 2" xfId="43204" xr:uid="{00000000-0005-0000-0000-0000AFA20000}"/>
    <cellStyle name="Note 10 4 3 3" xfId="43205" xr:uid="{00000000-0005-0000-0000-0000B0A20000}"/>
    <cellStyle name="Note 10 4 4" xfId="43206" xr:uid="{00000000-0005-0000-0000-0000B1A20000}"/>
    <cellStyle name="Note 10 4 4 2" xfId="43207" xr:uid="{00000000-0005-0000-0000-0000B2A20000}"/>
    <cellStyle name="Note 10 4 4 3" xfId="43208" xr:uid="{00000000-0005-0000-0000-0000B3A20000}"/>
    <cellStyle name="Note 10 4 5" xfId="43209" xr:uid="{00000000-0005-0000-0000-0000B4A20000}"/>
    <cellStyle name="Note 10 4 5 2" xfId="43210" xr:uid="{00000000-0005-0000-0000-0000B5A20000}"/>
    <cellStyle name="Note 10 4 5 3" xfId="43211" xr:uid="{00000000-0005-0000-0000-0000B6A20000}"/>
    <cellStyle name="Note 10 4 6" xfId="43212" xr:uid="{00000000-0005-0000-0000-0000B7A20000}"/>
    <cellStyle name="Note 10 4 6 2" xfId="43213" xr:uid="{00000000-0005-0000-0000-0000B8A20000}"/>
    <cellStyle name="Note 10 4 6 3" xfId="43214" xr:uid="{00000000-0005-0000-0000-0000B9A20000}"/>
    <cellStyle name="Note 10 4 7" xfId="43215" xr:uid="{00000000-0005-0000-0000-0000BAA20000}"/>
    <cellStyle name="Note 10 4 7 2" xfId="43216" xr:uid="{00000000-0005-0000-0000-0000BBA20000}"/>
    <cellStyle name="Note 10 4 7 3" xfId="43217" xr:uid="{00000000-0005-0000-0000-0000BCA20000}"/>
    <cellStyle name="Note 10 4 8" xfId="43218" xr:uid="{00000000-0005-0000-0000-0000BDA20000}"/>
    <cellStyle name="Note 10 4 8 2" xfId="43219" xr:uid="{00000000-0005-0000-0000-0000BEA20000}"/>
    <cellStyle name="Note 10 4 8 3" xfId="43220" xr:uid="{00000000-0005-0000-0000-0000BFA20000}"/>
    <cellStyle name="Note 10 4 9" xfId="43221" xr:uid="{00000000-0005-0000-0000-0000C0A20000}"/>
    <cellStyle name="Note 10 5" xfId="43222" xr:uid="{00000000-0005-0000-0000-0000C1A20000}"/>
    <cellStyle name="Note 10 5 2" xfId="43223" xr:uid="{00000000-0005-0000-0000-0000C2A20000}"/>
    <cellStyle name="Note 10 5 2 2" xfId="43224" xr:uid="{00000000-0005-0000-0000-0000C3A20000}"/>
    <cellStyle name="Note 10 5 2 3" xfId="43225" xr:uid="{00000000-0005-0000-0000-0000C4A20000}"/>
    <cellStyle name="Note 10 5 3" xfId="43226" xr:uid="{00000000-0005-0000-0000-0000C5A20000}"/>
    <cellStyle name="Note 10 5 3 2" xfId="43227" xr:uid="{00000000-0005-0000-0000-0000C6A20000}"/>
    <cellStyle name="Note 10 5 3 3" xfId="43228" xr:uid="{00000000-0005-0000-0000-0000C7A20000}"/>
    <cellStyle name="Note 10 5 4" xfId="43229" xr:uid="{00000000-0005-0000-0000-0000C8A20000}"/>
    <cellStyle name="Note 10 5 4 2" xfId="43230" xr:uid="{00000000-0005-0000-0000-0000C9A20000}"/>
    <cellStyle name="Note 10 5 4 3" xfId="43231" xr:uid="{00000000-0005-0000-0000-0000CAA20000}"/>
    <cellStyle name="Note 10 5 5" xfId="43232" xr:uid="{00000000-0005-0000-0000-0000CBA20000}"/>
    <cellStyle name="Note 10 5 5 2" xfId="43233" xr:uid="{00000000-0005-0000-0000-0000CCA20000}"/>
    <cellStyle name="Note 10 5 5 3" xfId="43234" xr:uid="{00000000-0005-0000-0000-0000CDA20000}"/>
    <cellStyle name="Note 10 5 6" xfId="43235" xr:uid="{00000000-0005-0000-0000-0000CEA20000}"/>
    <cellStyle name="Note 10 5 7" xfId="43236" xr:uid="{00000000-0005-0000-0000-0000CFA20000}"/>
    <cellStyle name="Note 10 5 8" xfId="43237" xr:uid="{00000000-0005-0000-0000-0000D0A20000}"/>
    <cellStyle name="Note 10 6" xfId="43238" xr:uid="{00000000-0005-0000-0000-0000D1A20000}"/>
    <cellStyle name="Note 10 6 2" xfId="43239" xr:uid="{00000000-0005-0000-0000-0000D2A20000}"/>
    <cellStyle name="Note 10 6 3" xfId="43240" xr:uid="{00000000-0005-0000-0000-0000D3A20000}"/>
    <cellStyle name="Note 10 6 4" xfId="43241" xr:uid="{00000000-0005-0000-0000-0000D4A20000}"/>
    <cellStyle name="Note 10 7" xfId="43242" xr:uid="{00000000-0005-0000-0000-0000D5A20000}"/>
    <cellStyle name="Note 10 7 2" xfId="43243" xr:uid="{00000000-0005-0000-0000-0000D6A20000}"/>
    <cellStyle name="Note 10 7 3" xfId="43244" xr:uid="{00000000-0005-0000-0000-0000D7A20000}"/>
    <cellStyle name="Note 10 7 4" xfId="43245" xr:uid="{00000000-0005-0000-0000-0000D8A20000}"/>
    <cellStyle name="Note 10 8" xfId="43246" xr:uid="{00000000-0005-0000-0000-0000D9A20000}"/>
    <cellStyle name="Note 10 8 2" xfId="43247" xr:uid="{00000000-0005-0000-0000-0000DAA20000}"/>
    <cellStyle name="Note 10 8 3" xfId="43248" xr:uid="{00000000-0005-0000-0000-0000DBA20000}"/>
    <cellStyle name="Note 10 9" xfId="43249" xr:uid="{00000000-0005-0000-0000-0000DCA20000}"/>
    <cellStyle name="Note 10 9 2" xfId="43250" xr:uid="{00000000-0005-0000-0000-0000DDA20000}"/>
    <cellStyle name="Note 10 9 3" xfId="43251" xr:uid="{00000000-0005-0000-0000-0000DEA20000}"/>
    <cellStyle name="Note 11" xfId="5726" xr:uid="{00000000-0005-0000-0000-0000DFA20000}"/>
    <cellStyle name="Note 11 10" xfId="43252" xr:uid="{00000000-0005-0000-0000-0000E0A20000}"/>
    <cellStyle name="Note 11 10 2" xfId="43253" xr:uid="{00000000-0005-0000-0000-0000E1A20000}"/>
    <cellStyle name="Note 11 10 2 2" xfId="43254" xr:uid="{00000000-0005-0000-0000-0000E2A20000}"/>
    <cellStyle name="Note 11 10 2 3" xfId="43255" xr:uid="{00000000-0005-0000-0000-0000E3A20000}"/>
    <cellStyle name="Note 11 10 3" xfId="43256" xr:uid="{00000000-0005-0000-0000-0000E4A20000}"/>
    <cellStyle name="Note 11 10 3 2" xfId="43257" xr:uid="{00000000-0005-0000-0000-0000E5A20000}"/>
    <cellStyle name="Note 11 10 3 3" xfId="43258" xr:uid="{00000000-0005-0000-0000-0000E6A20000}"/>
    <cellStyle name="Note 11 10 4" xfId="43259" xr:uid="{00000000-0005-0000-0000-0000E7A20000}"/>
    <cellStyle name="Note 11 10 4 2" xfId="43260" xr:uid="{00000000-0005-0000-0000-0000E8A20000}"/>
    <cellStyle name="Note 11 10 4 3" xfId="43261" xr:uid="{00000000-0005-0000-0000-0000E9A20000}"/>
    <cellStyle name="Note 11 10 5" xfId="43262" xr:uid="{00000000-0005-0000-0000-0000EAA20000}"/>
    <cellStyle name="Note 11 10 5 2" xfId="43263" xr:uid="{00000000-0005-0000-0000-0000EBA20000}"/>
    <cellStyle name="Note 11 10 5 3" xfId="43264" xr:uid="{00000000-0005-0000-0000-0000ECA20000}"/>
    <cellStyle name="Note 11 10 6" xfId="43265" xr:uid="{00000000-0005-0000-0000-0000EDA20000}"/>
    <cellStyle name="Note 11 10 7" xfId="43266" xr:uid="{00000000-0005-0000-0000-0000EEA20000}"/>
    <cellStyle name="Note 11 11" xfId="43267" xr:uid="{00000000-0005-0000-0000-0000EFA20000}"/>
    <cellStyle name="Note 11 11 2" xfId="43268" xr:uid="{00000000-0005-0000-0000-0000F0A20000}"/>
    <cellStyle name="Note 11 11 2 2" xfId="43269" xr:uid="{00000000-0005-0000-0000-0000F1A20000}"/>
    <cellStyle name="Note 11 11 2 3" xfId="43270" xr:uid="{00000000-0005-0000-0000-0000F2A20000}"/>
    <cellStyle name="Note 11 11 3" xfId="43271" xr:uid="{00000000-0005-0000-0000-0000F3A20000}"/>
    <cellStyle name="Note 11 11 3 2" xfId="43272" xr:uid="{00000000-0005-0000-0000-0000F4A20000}"/>
    <cellStyle name="Note 11 11 3 3" xfId="43273" xr:uid="{00000000-0005-0000-0000-0000F5A20000}"/>
    <cellStyle name="Note 11 11 4" xfId="43274" xr:uid="{00000000-0005-0000-0000-0000F6A20000}"/>
    <cellStyle name="Note 11 11 4 2" xfId="43275" xr:uid="{00000000-0005-0000-0000-0000F7A20000}"/>
    <cellStyle name="Note 11 11 4 3" xfId="43276" xr:uid="{00000000-0005-0000-0000-0000F8A20000}"/>
    <cellStyle name="Note 11 11 5" xfId="43277" xr:uid="{00000000-0005-0000-0000-0000F9A20000}"/>
    <cellStyle name="Note 11 11 5 2" xfId="43278" xr:uid="{00000000-0005-0000-0000-0000FAA20000}"/>
    <cellStyle name="Note 11 11 5 3" xfId="43279" xr:uid="{00000000-0005-0000-0000-0000FBA20000}"/>
    <cellStyle name="Note 11 11 6" xfId="43280" xr:uid="{00000000-0005-0000-0000-0000FCA20000}"/>
    <cellStyle name="Note 11 11 7" xfId="43281" xr:uid="{00000000-0005-0000-0000-0000FDA20000}"/>
    <cellStyle name="Note 11 12" xfId="43282" xr:uid="{00000000-0005-0000-0000-0000FEA20000}"/>
    <cellStyle name="Note 11 12 2" xfId="43283" xr:uid="{00000000-0005-0000-0000-0000FFA20000}"/>
    <cellStyle name="Note 11 12 2 2" xfId="43284" xr:uid="{00000000-0005-0000-0000-000000A30000}"/>
    <cellStyle name="Note 11 12 2 3" xfId="43285" xr:uid="{00000000-0005-0000-0000-000001A30000}"/>
    <cellStyle name="Note 11 12 3" xfId="43286" xr:uid="{00000000-0005-0000-0000-000002A30000}"/>
    <cellStyle name="Note 11 12 3 2" xfId="43287" xr:uid="{00000000-0005-0000-0000-000003A30000}"/>
    <cellStyle name="Note 11 12 3 3" xfId="43288" xr:uid="{00000000-0005-0000-0000-000004A30000}"/>
    <cellStyle name="Note 11 12 4" xfId="43289" xr:uid="{00000000-0005-0000-0000-000005A30000}"/>
    <cellStyle name="Note 11 12 4 2" xfId="43290" xr:uid="{00000000-0005-0000-0000-000006A30000}"/>
    <cellStyle name="Note 11 12 4 3" xfId="43291" xr:uid="{00000000-0005-0000-0000-000007A30000}"/>
    <cellStyle name="Note 11 12 5" xfId="43292" xr:uid="{00000000-0005-0000-0000-000008A30000}"/>
    <cellStyle name="Note 11 12 5 2" xfId="43293" xr:uid="{00000000-0005-0000-0000-000009A30000}"/>
    <cellStyle name="Note 11 12 5 3" xfId="43294" xr:uid="{00000000-0005-0000-0000-00000AA30000}"/>
    <cellStyle name="Note 11 12 6" xfId="43295" xr:uid="{00000000-0005-0000-0000-00000BA30000}"/>
    <cellStyle name="Note 11 12 7" xfId="43296" xr:uid="{00000000-0005-0000-0000-00000CA30000}"/>
    <cellStyle name="Note 11 13" xfId="43297" xr:uid="{00000000-0005-0000-0000-00000DA30000}"/>
    <cellStyle name="Note 11 13 2" xfId="43298" xr:uid="{00000000-0005-0000-0000-00000EA30000}"/>
    <cellStyle name="Note 11 13 2 2" xfId="43299" xr:uid="{00000000-0005-0000-0000-00000FA30000}"/>
    <cellStyle name="Note 11 13 2 3" xfId="43300" xr:uid="{00000000-0005-0000-0000-000010A30000}"/>
    <cellStyle name="Note 11 13 3" xfId="43301" xr:uid="{00000000-0005-0000-0000-000011A30000}"/>
    <cellStyle name="Note 11 13 3 2" xfId="43302" xr:uid="{00000000-0005-0000-0000-000012A30000}"/>
    <cellStyle name="Note 11 13 3 3" xfId="43303" xr:uid="{00000000-0005-0000-0000-000013A30000}"/>
    <cellStyle name="Note 11 13 4" xfId="43304" xr:uid="{00000000-0005-0000-0000-000014A30000}"/>
    <cellStyle name="Note 11 13 4 2" xfId="43305" xr:uid="{00000000-0005-0000-0000-000015A30000}"/>
    <cellStyle name="Note 11 13 4 3" xfId="43306" xr:uid="{00000000-0005-0000-0000-000016A30000}"/>
    <cellStyle name="Note 11 13 5" xfId="43307" xr:uid="{00000000-0005-0000-0000-000017A30000}"/>
    <cellStyle name="Note 11 13 5 2" xfId="43308" xr:uid="{00000000-0005-0000-0000-000018A30000}"/>
    <cellStyle name="Note 11 13 5 3" xfId="43309" xr:uid="{00000000-0005-0000-0000-000019A30000}"/>
    <cellStyle name="Note 11 13 6" xfId="43310" xr:uid="{00000000-0005-0000-0000-00001AA30000}"/>
    <cellStyle name="Note 11 13 7" xfId="43311" xr:uid="{00000000-0005-0000-0000-00001BA30000}"/>
    <cellStyle name="Note 11 14" xfId="43312" xr:uid="{00000000-0005-0000-0000-00001CA30000}"/>
    <cellStyle name="Note 11 14 2" xfId="43313" xr:uid="{00000000-0005-0000-0000-00001DA30000}"/>
    <cellStyle name="Note 11 14 2 2" xfId="43314" xr:uid="{00000000-0005-0000-0000-00001EA30000}"/>
    <cellStyle name="Note 11 14 2 3" xfId="43315" xr:uid="{00000000-0005-0000-0000-00001FA30000}"/>
    <cellStyle name="Note 11 14 3" xfId="43316" xr:uid="{00000000-0005-0000-0000-000020A30000}"/>
    <cellStyle name="Note 11 14 3 2" xfId="43317" xr:uid="{00000000-0005-0000-0000-000021A30000}"/>
    <cellStyle name="Note 11 14 3 3" xfId="43318" xr:uid="{00000000-0005-0000-0000-000022A30000}"/>
    <cellStyle name="Note 11 14 4" xfId="43319" xr:uid="{00000000-0005-0000-0000-000023A30000}"/>
    <cellStyle name="Note 11 14 4 2" xfId="43320" xr:uid="{00000000-0005-0000-0000-000024A30000}"/>
    <cellStyle name="Note 11 14 4 3" xfId="43321" xr:uid="{00000000-0005-0000-0000-000025A30000}"/>
    <cellStyle name="Note 11 14 5" xfId="43322" xr:uid="{00000000-0005-0000-0000-000026A30000}"/>
    <cellStyle name="Note 11 14 5 2" xfId="43323" xr:uid="{00000000-0005-0000-0000-000027A30000}"/>
    <cellStyle name="Note 11 14 5 3" xfId="43324" xr:uid="{00000000-0005-0000-0000-000028A30000}"/>
    <cellStyle name="Note 11 14 6" xfId="43325" xr:uid="{00000000-0005-0000-0000-000029A30000}"/>
    <cellStyle name="Note 11 14 7" xfId="43326" xr:uid="{00000000-0005-0000-0000-00002AA30000}"/>
    <cellStyle name="Note 11 15" xfId="43327" xr:uid="{00000000-0005-0000-0000-00002BA30000}"/>
    <cellStyle name="Note 11 15 2" xfId="43328" xr:uid="{00000000-0005-0000-0000-00002CA30000}"/>
    <cellStyle name="Note 11 15 2 2" xfId="43329" xr:uid="{00000000-0005-0000-0000-00002DA30000}"/>
    <cellStyle name="Note 11 15 2 3" xfId="43330" xr:uid="{00000000-0005-0000-0000-00002EA30000}"/>
    <cellStyle name="Note 11 15 3" xfId="43331" xr:uid="{00000000-0005-0000-0000-00002FA30000}"/>
    <cellStyle name="Note 11 15 3 2" xfId="43332" xr:uid="{00000000-0005-0000-0000-000030A30000}"/>
    <cellStyle name="Note 11 15 3 3" xfId="43333" xr:uid="{00000000-0005-0000-0000-000031A30000}"/>
    <cellStyle name="Note 11 15 4" xfId="43334" xr:uid="{00000000-0005-0000-0000-000032A30000}"/>
    <cellStyle name="Note 11 15 4 2" xfId="43335" xr:uid="{00000000-0005-0000-0000-000033A30000}"/>
    <cellStyle name="Note 11 15 4 3" xfId="43336" xr:uid="{00000000-0005-0000-0000-000034A30000}"/>
    <cellStyle name="Note 11 15 5" xfId="43337" xr:uid="{00000000-0005-0000-0000-000035A30000}"/>
    <cellStyle name="Note 11 15 5 2" xfId="43338" xr:uid="{00000000-0005-0000-0000-000036A30000}"/>
    <cellStyle name="Note 11 15 5 3" xfId="43339" xr:uid="{00000000-0005-0000-0000-000037A30000}"/>
    <cellStyle name="Note 11 15 6" xfId="43340" xr:uid="{00000000-0005-0000-0000-000038A30000}"/>
    <cellStyle name="Note 11 15 7" xfId="43341" xr:uid="{00000000-0005-0000-0000-000039A30000}"/>
    <cellStyle name="Note 11 16" xfId="43342" xr:uid="{00000000-0005-0000-0000-00003AA30000}"/>
    <cellStyle name="Note 11 16 2" xfId="43343" xr:uid="{00000000-0005-0000-0000-00003BA30000}"/>
    <cellStyle name="Note 11 16 2 2" xfId="43344" xr:uid="{00000000-0005-0000-0000-00003CA30000}"/>
    <cellStyle name="Note 11 16 2 3" xfId="43345" xr:uid="{00000000-0005-0000-0000-00003DA30000}"/>
    <cellStyle name="Note 11 16 3" xfId="43346" xr:uid="{00000000-0005-0000-0000-00003EA30000}"/>
    <cellStyle name="Note 11 16 3 2" xfId="43347" xr:uid="{00000000-0005-0000-0000-00003FA30000}"/>
    <cellStyle name="Note 11 16 3 3" xfId="43348" xr:uid="{00000000-0005-0000-0000-000040A30000}"/>
    <cellStyle name="Note 11 16 4" xfId="43349" xr:uid="{00000000-0005-0000-0000-000041A30000}"/>
    <cellStyle name="Note 11 16 4 2" xfId="43350" xr:uid="{00000000-0005-0000-0000-000042A30000}"/>
    <cellStyle name="Note 11 16 4 3" xfId="43351" xr:uid="{00000000-0005-0000-0000-000043A30000}"/>
    <cellStyle name="Note 11 16 5" xfId="43352" xr:uid="{00000000-0005-0000-0000-000044A30000}"/>
    <cellStyle name="Note 11 16 5 2" xfId="43353" xr:uid="{00000000-0005-0000-0000-000045A30000}"/>
    <cellStyle name="Note 11 16 5 3" xfId="43354" xr:uid="{00000000-0005-0000-0000-000046A30000}"/>
    <cellStyle name="Note 11 16 6" xfId="43355" xr:uid="{00000000-0005-0000-0000-000047A30000}"/>
    <cellStyle name="Note 11 16 7" xfId="43356" xr:uid="{00000000-0005-0000-0000-000048A30000}"/>
    <cellStyle name="Note 11 17" xfId="43357" xr:uid="{00000000-0005-0000-0000-000049A30000}"/>
    <cellStyle name="Note 11 17 2" xfId="43358" xr:uid="{00000000-0005-0000-0000-00004AA30000}"/>
    <cellStyle name="Note 11 17 2 2" xfId="43359" xr:uid="{00000000-0005-0000-0000-00004BA30000}"/>
    <cellStyle name="Note 11 17 2 3" xfId="43360" xr:uid="{00000000-0005-0000-0000-00004CA30000}"/>
    <cellStyle name="Note 11 17 3" xfId="43361" xr:uid="{00000000-0005-0000-0000-00004DA30000}"/>
    <cellStyle name="Note 11 17 3 2" xfId="43362" xr:uid="{00000000-0005-0000-0000-00004EA30000}"/>
    <cellStyle name="Note 11 17 3 3" xfId="43363" xr:uid="{00000000-0005-0000-0000-00004FA30000}"/>
    <cellStyle name="Note 11 17 4" xfId="43364" xr:uid="{00000000-0005-0000-0000-000050A30000}"/>
    <cellStyle name="Note 11 17 4 2" xfId="43365" xr:uid="{00000000-0005-0000-0000-000051A30000}"/>
    <cellStyle name="Note 11 17 4 3" xfId="43366" xr:uid="{00000000-0005-0000-0000-000052A30000}"/>
    <cellStyle name="Note 11 17 5" xfId="43367" xr:uid="{00000000-0005-0000-0000-000053A30000}"/>
    <cellStyle name="Note 11 17 5 2" xfId="43368" xr:uid="{00000000-0005-0000-0000-000054A30000}"/>
    <cellStyle name="Note 11 17 5 3" xfId="43369" xr:uid="{00000000-0005-0000-0000-000055A30000}"/>
    <cellStyle name="Note 11 17 6" xfId="43370" xr:uid="{00000000-0005-0000-0000-000056A30000}"/>
    <cellStyle name="Note 11 17 7" xfId="43371" xr:uid="{00000000-0005-0000-0000-000057A30000}"/>
    <cellStyle name="Note 11 18" xfId="43372" xr:uid="{00000000-0005-0000-0000-000058A30000}"/>
    <cellStyle name="Note 11 18 2" xfId="43373" xr:uid="{00000000-0005-0000-0000-000059A30000}"/>
    <cellStyle name="Note 11 18 2 2" xfId="43374" xr:uid="{00000000-0005-0000-0000-00005AA30000}"/>
    <cellStyle name="Note 11 18 2 3" xfId="43375" xr:uid="{00000000-0005-0000-0000-00005BA30000}"/>
    <cellStyle name="Note 11 18 3" xfId="43376" xr:uid="{00000000-0005-0000-0000-00005CA30000}"/>
    <cellStyle name="Note 11 18 3 2" xfId="43377" xr:uid="{00000000-0005-0000-0000-00005DA30000}"/>
    <cellStyle name="Note 11 18 3 3" xfId="43378" xr:uid="{00000000-0005-0000-0000-00005EA30000}"/>
    <cellStyle name="Note 11 18 4" xfId="43379" xr:uid="{00000000-0005-0000-0000-00005FA30000}"/>
    <cellStyle name="Note 11 18 4 2" xfId="43380" xr:uid="{00000000-0005-0000-0000-000060A30000}"/>
    <cellStyle name="Note 11 18 4 3" xfId="43381" xr:uid="{00000000-0005-0000-0000-000061A30000}"/>
    <cellStyle name="Note 11 18 5" xfId="43382" xr:uid="{00000000-0005-0000-0000-000062A30000}"/>
    <cellStyle name="Note 11 18 5 2" xfId="43383" xr:uid="{00000000-0005-0000-0000-000063A30000}"/>
    <cellStyle name="Note 11 18 5 3" xfId="43384" xr:uid="{00000000-0005-0000-0000-000064A30000}"/>
    <cellStyle name="Note 11 18 6" xfId="43385" xr:uid="{00000000-0005-0000-0000-000065A30000}"/>
    <cellStyle name="Note 11 18 7" xfId="43386" xr:uid="{00000000-0005-0000-0000-000066A30000}"/>
    <cellStyle name="Note 11 19" xfId="43387" xr:uid="{00000000-0005-0000-0000-000067A30000}"/>
    <cellStyle name="Note 11 19 2" xfId="43388" xr:uid="{00000000-0005-0000-0000-000068A30000}"/>
    <cellStyle name="Note 11 19 2 2" xfId="43389" xr:uid="{00000000-0005-0000-0000-000069A30000}"/>
    <cellStyle name="Note 11 19 2 3" xfId="43390" xr:uid="{00000000-0005-0000-0000-00006AA30000}"/>
    <cellStyle name="Note 11 19 3" xfId="43391" xr:uid="{00000000-0005-0000-0000-00006BA30000}"/>
    <cellStyle name="Note 11 19 3 2" xfId="43392" xr:uid="{00000000-0005-0000-0000-00006CA30000}"/>
    <cellStyle name="Note 11 19 3 3" xfId="43393" xr:uid="{00000000-0005-0000-0000-00006DA30000}"/>
    <cellStyle name="Note 11 19 4" xfId="43394" xr:uid="{00000000-0005-0000-0000-00006EA30000}"/>
    <cellStyle name="Note 11 19 4 2" xfId="43395" xr:uid="{00000000-0005-0000-0000-00006FA30000}"/>
    <cellStyle name="Note 11 19 4 3" xfId="43396" xr:uid="{00000000-0005-0000-0000-000070A30000}"/>
    <cellStyle name="Note 11 19 5" xfId="43397" xr:uid="{00000000-0005-0000-0000-000071A30000}"/>
    <cellStyle name="Note 11 19 5 2" xfId="43398" xr:uid="{00000000-0005-0000-0000-000072A30000}"/>
    <cellStyle name="Note 11 19 5 3" xfId="43399" xr:uid="{00000000-0005-0000-0000-000073A30000}"/>
    <cellStyle name="Note 11 19 6" xfId="43400" xr:uid="{00000000-0005-0000-0000-000074A30000}"/>
    <cellStyle name="Note 11 19 7" xfId="43401" xr:uid="{00000000-0005-0000-0000-000075A30000}"/>
    <cellStyle name="Note 11 2" xfId="5727" xr:uid="{00000000-0005-0000-0000-000076A30000}"/>
    <cellStyle name="Note 11 2 10" xfId="43402" xr:uid="{00000000-0005-0000-0000-000077A30000}"/>
    <cellStyle name="Note 11 2 11" xfId="43403" xr:uid="{00000000-0005-0000-0000-000078A30000}"/>
    <cellStyle name="Note 11 2 2" xfId="43404" xr:uid="{00000000-0005-0000-0000-000079A30000}"/>
    <cellStyle name="Note 11 2 2 10" xfId="43405" xr:uid="{00000000-0005-0000-0000-00007AA30000}"/>
    <cellStyle name="Note 11 2 2 2" xfId="43406" xr:uid="{00000000-0005-0000-0000-00007BA30000}"/>
    <cellStyle name="Note 11 2 2 2 2" xfId="43407" xr:uid="{00000000-0005-0000-0000-00007CA30000}"/>
    <cellStyle name="Note 11 2 2 2 3" xfId="43408" xr:uid="{00000000-0005-0000-0000-00007DA30000}"/>
    <cellStyle name="Note 11 2 2 2 4" xfId="43409" xr:uid="{00000000-0005-0000-0000-00007EA30000}"/>
    <cellStyle name="Note 11 2 2 3" xfId="43410" xr:uid="{00000000-0005-0000-0000-00007FA30000}"/>
    <cellStyle name="Note 11 2 2 3 2" xfId="43411" xr:uid="{00000000-0005-0000-0000-000080A30000}"/>
    <cellStyle name="Note 11 2 2 3 3" xfId="43412" xr:uid="{00000000-0005-0000-0000-000081A30000}"/>
    <cellStyle name="Note 11 2 2 3 4" xfId="43413" xr:uid="{00000000-0005-0000-0000-000082A30000}"/>
    <cellStyle name="Note 11 2 2 4" xfId="43414" xr:uid="{00000000-0005-0000-0000-000083A30000}"/>
    <cellStyle name="Note 11 2 2 4 2" xfId="43415" xr:uid="{00000000-0005-0000-0000-000084A30000}"/>
    <cellStyle name="Note 11 2 2 4 3" xfId="43416" xr:uid="{00000000-0005-0000-0000-000085A30000}"/>
    <cellStyle name="Note 11 2 2 4 4" xfId="43417" xr:uid="{00000000-0005-0000-0000-000086A30000}"/>
    <cellStyle name="Note 11 2 2 5" xfId="43418" xr:uid="{00000000-0005-0000-0000-000087A30000}"/>
    <cellStyle name="Note 11 2 2 5 2" xfId="43419" xr:uid="{00000000-0005-0000-0000-000088A30000}"/>
    <cellStyle name="Note 11 2 2 5 3" xfId="43420" xr:uid="{00000000-0005-0000-0000-000089A30000}"/>
    <cellStyle name="Note 11 2 2 6" xfId="43421" xr:uid="{00000000-0005-0000-0000-00008AA30000}"/>
    <cellStyle name="Note 11 2 2 6 2" xfId="43422" xr:uid="{00000000-0005-0000-0000-00008BA30000}"/>
    <cellStyle name="Note 11 2 2 6 3" xfId="43423" xr:uid="{00000000-0005-0000-0000-00008CA30000}"/>
    <cellStyle name="Note 11 2 2 7" xfId="43424" xr:uid="{00000000-0005-0000-0000-00008DA30000}"/>
    <cellStyle name="Note 11 2 2 7 2" xfId="43425" xr:uid="{00000000-0005-0000-0000-00008EA30000}"/>
    <cellStyle name="Note 11 2 2 7 3" xfId="43426" xr:uid="{00000000-0005-0000-0000-00008FA30000}"/>
    <cellStyle name="Note 11 2 2 8" xfId="43427" xr:uid="{00000000-0005-0000-0000-000090A30000}"/>
    <cellStyle name="Note 11 2 2 9" xfId="43428" xr:uid="{00000000-0005-0000-0000-000091A30000}"/>
    <cellStyle name="Note 11 2 3" xfId="43429" xr:uid="{00000000-0005-0000-0000-000092A30000}"/>
    <cellStyle name="Note 11 2 3 2" xfId="43430" xr:uid="{00000000-0005-0000-0000-000093A30000}"/>
    <cellStyle name="Note 11 2 3 2 2" xfId="43431" xr:uid="{00000000-0005-0000-0000-000094A30000}"/>
    <cellStyle name="Note 11 2 3 2 3" xfId="43432" xr:uid="{00000000-0005-0000-0000-000095A30000}"/>
    <cellStyle name="Note 11 2 3 2 4" xfId="43433" xr:uid="{00000000-0005-0000-0000-000096A30000}"/>
    <cellStyle name="Note 11 2 3 3" xfId="43434" xr:uid="{00000000-0005-0000-0000-000097A30000}"/>
    <cellStyle name="Note 11 2 3 3 2" xfId="43435" xr:uid="{00000000-0005-0000-0000-000098A30000}"/>
    <cellStyle name="Note 11 2 3 3 3" xfId="43436" xr:uid="{00000000-0005-0000-0000-000099A30000}"/>
    <cellStyle name="Note 11 2 3 4" xfId="43437" xr:uid="{00000000-0005-0000-0000-00009AA30000}"/>
    <cellStyle name="Note 11 2 3 4 2" xfId="43438" xr:uid="{00000000-0005-0000-0000-00009BA30000}"/>
    <cellStyle name="Note 11 2 3 4 3" xfId="43439" xr:uid="{00000000-0005-0000-0000-00009CA30000}"/>
    <cellStyle name="Note 11 2 3 5" xfId="43440" xr:uid="{00000000-0005-0000-0000-00009DA30000}"/>
    <cellStyle name="Note 11 2 3 6" xfId="43441" xr:uid="{00000000-0005-0000-0000-00009EA30000}"/>
    <cellStyle name="Note 11 2 3 7" xfId="43442" xr:uid="{00000000-0005-0000-0000-00009FA30000}"/>
    <cellStyle name="Note 11 2 4" xfId="43443" xr:uid="{00000000-0005-0000-0000-0000A0A30000}"/>
    <cellStyle name="Note 11 2 4 2" xfId="43444" xr:uid="{00000000-0005-0000-0000-0000A1A30000}"/>
    <cellStyle name="Note 11 2 4 3" xfId="43445" xr:uid="{00000000-0005-0000-0000-0000A2A30000}"/>
    <cellStyle name="Note 11 2 4 4" xfId="43446" xr:uid="{00000000-0005-0000-0000-0000A3A30000}"/>
    <cellStyle name="Note 11 2 5" xfId="43447" xr:uid="{00000000-0005-0000-0000-0000A4A30000}"/>
    <cellStyle name="Note 11 2 5 2" xfId="43448" xr:uid="{00000000-0005-0000-0000-0000A5A30000}"/>
    <cellStyle name="Note 11 2 5 3" xfId="43449" xr:uid="{00000000-0005-0000-0000-0000A6A30000}"/>
    <cellStyle name="Note 11 2 6" xfId="43450" xr:uid="{00000000-0005-0000-0000-0000A7A30000}"/>
    <cellStyle name="Note 11 2 6 2" xfId="43451" xr:uid="{00000000-0005-0000-0000-0000A8A30000}"/>
    <cellStyle name="Note 11 2 6 3" xfId="43452" xr:uid="{00000000-0005-0000-0000-0000A9A30000}"/>
    <cellStyle name="Note 11 2 7" xfId="43453" xr:uid="{00000000-0005-0000-0000-0000AAA30000}"/>
    <cellStyle name="Note 11 2 7 2" xfId="43454" xr:uid="{00000000-0005-0000-0000-0000ABA30000}"/>
    <cellStyle name="Note 11 2 7 3" xfId="43455" xr:uid="{00000000-0005-0000-0000-0000ACA30000}"/>
    <cellStyle name="Note 11 2 8" xfId="43456" xr:uid="{00000000-0005-0000-0000-0000ADA30000}"/>
    <cellStyle name="Note 11 2 8 2" xfId="43457" xr:uid="{00000000-0005-0000-0000-0000AEA30000}"/>
    <cellStyle name="Note 11 2 8 3" xfId="43458" xr:uid="{00000000-0005-0000-0000-0000AFA30000}"/>
    <cellStyle name="Note 11 2 9" xfId="43459" xr:uid="{00000000-0005-0000-0000-0000B0A30000}"/>
    <cellStyle name="Note 11 20" xfId="43460" xr:uid="{00000000-0005-0000-0000-0000B1A30000}"/>
    <cellStyle name="Note 11 20 2" xfId="43461" xr:uid="{00000000-0005-0000-0000-0000B2A30000}"/>
    <cellStyle name="Note 11 20 2 2" xfId="43462" xr:uid="{00000000-0005-0000-0000-0000B3A30000}"/>
    <cellStyle name="Note 11 20 2 3" xfId="43463" xr:uid="{00000000-0005-0000-0000-0000B4A30000}"/>
    <cellStyle name="Note 11 20 3" xfId="43464" xr:uid="{00000000-0005-0000-0000-0000B5A30000}"/>
    <cellStyle name="Note 11 20 3 2" xfId="43465" xr:uid="{00000000-0005-0000-0000-0000B6A30000}"/>
    <cellStyle name="Note 11 20 3 3" xfId="43466" xr:uid="{00000000-0005-0000-0000-0000B7A30000}"/>
    <cellStyle name="Note 11 20 4" xfId="43467" xr:uid="{00000000-0005-0000-0000-0000B8A30000}"/>
    <cellStyle name="Note 11 20 4 2" xfId="43468" xr:uid="{00000000-0005-0000-0000-0000B9A30000}"/>
    <cellStyle name="Note 11 20 4 3" xfId="43469" xr:uid="{00000000-0005-0000-0000-0000BAA30000}"/>
    <cellStyle name="Note 11 20 5" xfId="43470" xr:uid="{00000000-0005-0000-0000-0000BBA30000}"/>
    <cellStyle name="Note 11 20 5 2" xfId="43471" xr:uid="{00000000-0005-0000-0000-0000BCA30000}"/>
    <cellStyle name="Note 11 20 5 3" xfId="43472" xr:uid="{00000000-0005-0000-0000-0000BDA30000}"/>
    <cellStyle name="Note 11 20 6" xfId="43473" xr:uid="{00000000-0005-0000-0000-0000BEA30000}"/>
    <cellStyle name="Note 11 20 7" xfId="43474" xr:uid="{00000000-0005-0000-0000-0000BFA30000}"/>
    <cellStyle name="Note 11 21" xfId="43475" xr:uid="{00000000-0005-0000-0000-0000C0A30000}"/>
    <cellStyle name="Note 11 21 2" xfId="43476" xr:uid="{00000000-0005-0000-0000-0000C1A30000}"/>
    <cellStyle name="Note 11 21 2 2" xfId="43477" xr:uid="{00000000-0005-0000-0000-0000C2A30000}"/>
    <cellStyle name="Note 11 21 2 3" xfId="43478" xr:uid="{00000000-0005-0000-0000-0000C3A30000}"/>
    <cellStyle name="Note 11 21 3" xfId="43479" xr:uid="{00000000-0005-0000-0000-0000C4A30000}"/>
    <cellStyle name="Note 11 21 3 2" xfId="43480" xr:uid="{00000000-0005-0000-0000-0000C5A30000}"/>
    <cellStyle name="Note 11 21 3 3" xfId="43481" xr:uid="{00000000-0005-0000-0000-0000C6A30000}"/>
    <cellStyle name="Note 11 21 4" xfId="43482" xr:uid="{00000000-0005-0000-0000-0000C7A30000}"/>
    <cellStyle name="Note 11 21 4 2" xfId="43483" xr:uid="{00000000-0005-0000-0000-0000C8A30000}"/>
    <cellStyle name="Note 11 21 4 3" xfId="43484" xr:uid="{00000000-0005-0000-0000-0000C9A30000}"/>
    <cellStyle name="Note 11 21 5" xfId="43485" xr:uid="{00000000-0005-0000-0000-0000CAA30000}"/>
    <cellStyle name="Note 11 21 5 2" xfId="43486" xr:uid="{00000000-0005-0000-0000-0000CBA30000}"/>
    <cellStyle name="Note 11 21 5 3" xfId="43487" xr:uid="{00000000-0005-0000-0000-0000CCA30000}"/>
    <cellStyle name="Note 11 21 6" xfId="43488" xr:uid="{00000000-0005-0000-0000-0000CDA30000}"/>
    <cellStyle name="Note 11 21 7" xfId="43489" xr:uid="{00000000-0005-0000-0000-0000CEA30000}"/>
    <cellStyle name="Note 11 22" xfId="43490" xr:uid="{00000000-0005-0000-0000-0000CFA30000}"/>
    <cellStyle name="Note 11 22 2" xfId="43491" xr:uid="{00000000-0005-0000-0000-0000D0A30000}"/>
    <cellStyle name="Note 11 22 2 2" xfId="43492" xr:uid="{00000000-0005-0000-0000-0000D1A30000}"/>
    <cellStyle name="Note 11 22 2 3" xfId="43493" xr:uid="{00000000-0005-0000-0000-0000D2A30000}"/>
    <cellStyle name="Note 11 22 3" xfId="43494" xr:uid="{00000000-0005-0000-0000-0000D3A30000}"/>
    <cellStyle name="Note 11 22 3 2" xfId="43495" xr:uid="{00000000-0005-0000-0000-0000D4A30000}"/>
    <cellStyle name="Note 11 22 3 3" xfId="43496" xr:uid="{00000000-0005-0000-0000-0000D5A30000}"/>
    <cellStyle name="Note 11 22 4" xfId="43497" xr:uid="{00000000-0005-0000-0000-0000D6A30000}"/>
    <cellStyle name="Note 11 22 4 2" xfId="43498" xr:uid="{00000000-0005-0000-0000-0000D7A30000}"/>
    <cellStyle name="Note 11 22 4 3" xfId="43499" xr:uid="{00000000-0005-0000-0000-0000D8A30000}"/>
    <cellStyle name="Note 11 22 5" xfId="43500" xr:uid="{00000000-0005-0000-0000-0000D9A30000}"/>
    <cellStyle name="Note 11 22 5 2" xfId="43501" xr:uid="{00000000-0005-0000-0000-0000DAA30000}"/>
    <cellStyle name="Note 11 22 5 3" xfId="43502" xr:uid="{00000000-0005-0000-0000-0000DBA30000}"/>
    <cellStyle name="Note 11 22 6" xfId="43503" xr:uid="{00000000-0005-0000-0000-0000DCA30000}"/>
    <cellStyle name="Note 11 22 7" xfId="43504" xr:uid="{00000000-0005-0000-0000-0000DDA30000}"/>
    <cellStyle name="Note 11 23" xfId="43505" xr:uid="{00000000-0005-0000-0000-0000DEA30000}"/>
    <cellStyle name="Note 11 23 2" xfId="43506" xr:uid="{00000000-0005-0000-0000-0000DFA30000}"/>
    <cellStyle name="Note 11 23 3" xfId="43507" xr:uid="{00000000-0005-0000-0000-0000E0A30000}"/>
    <cellStyle name="Note 11 24" xfId="43508" xr:uid="{00000000-0005-0000-0000-0000E1A30000}"/>
    <cellStyle name="Note 11 25" xfId="43509" xr:uid="{00000000-0005-0000-0000-0000E2A30000}"/>
    <cellStyle name="Note 11 26" xfId="43510" xr:uid="{00000000-0005-0000-0000-0000E3A30000}"/>
    <cellStyle name="Note 11 3" xfId="43511" xr:uid="{00000000-0005-0000-0000-0000E4A30000}"/>
    <cellStyle name="Note 11 3 10" xfId="43512" xr:uid="{00000000-0005-0000-0000-0000E5A30000}"/>
    <cellStyle name="Note 11 3 2" xfId="43513" xr:uid="{00000000-0005-0000-0000-0000E6A30000}"/>
    <cellStyle name="Note 11 3 2 2" xfId="43514" xr:uid="{00000000-0005-0000-0000-0000E7A30000}"/>
    <cellStyle name="Note 11 3 2 3" xfId="43515" xr:uid="{00000000-0005-0000-0000-0000E8A30000}"/>
    <cellStyle name="Note 11 3 2 4" xfId="43516" xr:uid="{00000000-0005-0000-0000-0000E9A30000}"/>
    <cellStyle name="Note 11 3 3" xfId="43517" xr:uid="{00000000-0005-0000-0000-0000EAA30000}"/>
    <cellStyle name="Note 11 3 3 2" xfId="43518" xr:uid="{00000000-0005-0000-0000-0000EBA30000}"/>
    <cellStyle name="Note 11 3 3 3" xfId="43519" xr:uid="{00000000-0005-0000-0000-0000ECA30000}"/>
    <cellStyle name="Note 11 3 3 4" xfId="43520" xr:uid="{00000000-0005-0000-0000-0000EDA30000}"/>
    <cellStyle name="Note 11 3 4" xfId="43521" xr:uid="{00000000-0005-0000-0000-0000EEA30000}"/>
    <cellStyle name="Note 11 3 4 2" xfId="43522" xr:uid="{00000000-0005-0000-0000-0000EFA30000}"/>
    <cellStyle name="Note 11 3 4 3" xfId="43523" xr:uid="{00000000-0005-0000-0000-0000F0A30000}"/>
    <cellStyle name="Note 11 3 4 4" xfId="43524" xr:uid="{00000000-0005-0000-0000-0000F1A30000}"/>
    <cellStyle name="Note 11 3 5" xfId="43525" xr:uid="{00000000-0005-0000-0000-0000F2A30000}"/>
    <cellStyle name="Note 11 3 5 2" xfId="43526" xr:uid="{00000000-0005-0000-0000-0000F3A30000}"/>
    <cellStyle name="Note 11 3 5 3" xfId="43527" xr:uid="{00000000-0005-0000-0000-0000F4A30000}"/>
    <cellStyle name="Note 11 3 6" xfId="43528" xr:uid="{00000000-0005-0000-0000-0000F5A30000}"/>
    <cellStyle name="Note 11 3 6 2" xfId="43529" xr:uid="{00000000-0005-0000-0000-0000F6A30000}"/>
    <cellStyle name="Note 11 3 6 3" xfId="43530" xr:uid="{00000000-0005-0000-0000-0000F7A30000}"/>
    <cellStyle name="Note 11 3 7" xfId="43531" xr:uid="{00000000-0005-0000-0000-0000F8A30000}"/>
    <cellStyle name="Note 11 3 7 2" xfId="43532" xr:uid="{00000000-0005-0000-0000-0000F9A30000}"/>
    <cellStyle name="Note 11 3 7 3" xfId="43533" xr:uid="{00000000-0005-0000-0000-0000FAA30000}"/>
    <cellStyle name="Note 11 3 8" xfId="43534" xr:uid="{00000000-0005-0000-0000-0000FBA30000}"/>
    <cellStyle name="Note 11 3 9" xfId="43535" xr:uid="{00000000-0005-0000-0000-0000FCA30000}"/>
    <cellStyle name="Note 11 4" xfId="43536" xr:uid="{00000000-0005-0000-0000-0000FDA30000}"/>
    <cellStyle name="Note 11 4 10" xfId="43537" xr:uid="{00000000-0005-0000-0000-0000FEA30000}"/>
    <cellStyle name="Note 11 4 11" xfId="43538" xr:uid="{00000000-0005-0000-0000-0000FFA30000}"/>
    <cellStyle name="Note 11 4 2" xfId="43539" xr:uid="{00000000-0005-0000-0000-000000A40000}"/>
    <cellStyle name="Note 11 4 2 2" xfId="43540" xr:uid="{00000000-0005-0000-0000-000001A40000}"/>
    <cellStyle name="Note 11 4 2 3" xfId="43541" xr:uid="{00000000-0005-0000-0000-000002A40000}"/>
    <cellStyle name="Note 11 4 2 4" xfId="43542" xr:uid="{00000000-0005-0000-0000-000003A40000}"/>
    <cellStyle name="Note 11 4 3" xfId="43543" xr:uid="{00000000-0005-0000-0000-000004A40000}"/>
    <cellStyle name="Note 11 4 3 2" xfId="43544" xr:uid="{00000000-0005-0000-0000-000005A40000}"/>
    <cellStyle name="Note 11 4 3 3" xfId="43545" xr:uid="{00000000-0005-0000-0000-000006A40000}"/>
    <cellStyle name="Note 11 4 4" xfId="43546" xr:uid="{00000000-0005-0000-0000-000007A40000}"/>
    <cellStyle name="Note 11 4 4 2" xfId="43547" xr:uid="{00000000-0005-0000-0000-000008A40000}"/>
    <cellStyle name="Note 11 4 4 3" xfId="43548" xr:uid="{00000000-0005-0000-0000-000009A40000}"/>
    <cellStyle name="Note 11 4 5" xfId="43549" xr:uid="{00000000-0005-0000-0000-00000AA40000}"/>
    <cellStyle name="Note 11 4 5 2" xfId="43550" xr:uid="{00000000-0005-0000-0000-00000BA40000}"/>
    <cellStyle name="Note 11 4 5 3" xfId="43551" xr:uid="{00000000-0005-0000-0000-00000CA40000}"/>
    <cellStyle name="Note 11 4 6" xfId="43552" xr:uid="{00000000-0005-0000-0000-00000DA40000}"/>
    <cellStyle name="Note 11 4 6 2" xfId="43553" xr:uid="{00000000-0005-0000-0000-00000EA40000}"/>
    <cellStyle name="Note 11 4 6 3" xfId="43554" xr:uid="{00000000-0005-0000-0000-00000FA40000}"/>
    <cellStyle name="Note 11 4 7" xfId="43555" xr:uid="{00000000-0005-0000-0000-000010A40000}"/>
    <cellStyle name="Note 11 4 7 2" xfId="43556" xr:uid="{00000000-0005-0000-0000-000011A40000}"/>
    <cellStyle name="Note 11 4 7 3" xfId="43557" xr:uid="{00000000-0005-0000-0000-000012A40000}"/>
    <cellStyle name="Note 11 4 8" xfId="43558" xr:uid="{00000000-0005-0000-0000-000013A40000}"/>
    <cellStyle name="Note 11 4 8 2" xfId="43559" xr:uid="{00000000-0005-0000-0000-000014A40000}"/>
    <cellStyle name="Note 11 4 8 3" xfId="43560" xr:uid="{00000000-0005-0000-0000-000015A40000}"/>
    <cellStyle name="Note 11 4 9" xfId="43561" xr:uid="{00000000-0005-0000-0000-000016A40000}"/>
    <cellStyle name="Note 11 5" xfId="43562" xr:uid="{00000000-0005-0000-0000-000017A40000}"/>
    <cellStyle name="Note 11 5 2" xfId="43563" xr:uid="{00000000-0005-0000-0000-000018A40000}"/>
    <cellStyle name="Note 11 5 2 2" xfId="43564" xr:uid="{00000000-0005-0000-0000-000019A40000}"/>
    <cellStyle name="Note 11 5 2 3" xfId="43565" xr:uid="{00000000-0005-0000-0000-00001AA40000}"/>
    <cellStyle name="Note 11 5 3" xfId="43566" xr:uid="{00000000-0005-0000-0000-00001BA40000}"/>
    <cellStyle name="Note 11 5 3 2" xfId="43567" xr:uid="{00000000-0005-0000-0000-00001CA40000}"/>
    <cellStyle name="Note 11 5 3 3" xfId="43568" xr:uid="{00000000-0005-0000-0000-00001DA40000}"/>
    <cellStyle name="Note 11 5 4" xfId="43569" xr:uid="{00000000-0005-0000-0000-00001EA40000}"/>
    <cellStyle name="Note 11 5 4 2" xfId="43570" xr:uid="{00000000-0005-0000-0000-00001FA40000}"/>
    <cellStyle name="Note 11 5 4 3" xfId="43571" xr:uid="{00000000-0005-0000-0000-000020A40000}"/>
    <cellStyle name="Note 11 5 5" xfId="43572" xr:uid="{00000000-0005-0000-0000-000021A40000}"/>
    <cellStyle name="Note 11 5 5 2" xfId="43573" xr:uid="{00000000-0005-0000-0000-000022A40000}"/>
    <cellStyle name="Note 11 5 5 3" xfId="43574" xr:uid="{00000000-0005-0000-0000-000023A40000}"/>
    <cellStyle name="Note 11 5 6" xfId="43575" xr:uid="{00000000-0005-0000-0000-000024A40000}"/>
    <cellStyle name="Note 11 6" xfId="43576" xr:uid="{00000000-0005-0000-0000-000025A40000}"/>
    <cellStyle name="Note 11 6 2" xfId="43577" xr:uid="{00000000-0005-0000-0000-000026A40000}"/>
    <cellStyle name="Note 11 6 2 2" xfId="43578" xr:uid="{00000000-0005-0000-0000-000027A40000}"/>
    <cellStyle name="Note 11 6 2 3" xfId="43579" xr:uid="{00000000-0005-0000-0000-000028A40000}"/>
    <cellStyle name="Note 11 6 3" xfId="43580" xr:uid="{00000000-0005-0000-0000-000029A40000}"/>
    <cellStyle name="Note 11 6 3 2" xfId="43581" xr:uid="{00000000-0005-0000-0000-00002AA40000}"/>
    <cellStyle name="Note 11 6 3 3" xfId="43582" xr:uid="{00000000-0005-0000-0000-00002BA40000}"/>
    <cellStyle name="Note 11 6 4" xfId="43583" xr:uid="{00000000-0005-0000-0000-00002CA40000}"/>
    <cellStyle name="Note 11 6 4 2" xfId="43584" xr:uid="{00000000-0005-0000-0000-00002DA40000}"/>
    <cellStyle name="Note 11 6 4 3" xfId="43585" xr:uid="{00000000-0005-0000-0000-00002EA40000}"/>
    <cellStyle name="Note 11 6 5" xfId="43586" xr:uid="{00000000-0005-0000-0000-00002FA40000}"/>
    <cellStyle name="Note 11 6 5 2" xfId="43587" xr:uid="{00000000-0005-0000-0000-000030A40000}"/>
    <cellStyle name="Note 11 6 5 3" xfId="43588" xr:uid="{00000000-0005-0000-0000-000031A40000}"/>
    <cellStyle name="Note 11 6 6" xfId="43589" xr:uid="{00000000-0005-0000-0000-000032A40000}"/>
    <cellStyle name="Note 11 7" xfId="43590" xr:uid="{00000000-0005-0000-0000-000033A40000}"/>
    <cellStyle name="Note 11 7 2" xfId="43591" xr:uid="{00000000-0005-0000-0000-000034A40000}"/>
    <cellStyle name="Note 11 7 2 2" xfId="43592" xr:uid="{00000000-0005-0000-0000-000035A40000}"/>
    <cellStyle name="Note 11 7 2 3" xfId="43593" xr:uid="{00000000-0005-0000-0000-000036A40000}"/>
    <cellStyle name="Note 11 7 3" xfId="43594" xr:uid="{00000000-0005-0000-0000-000037A40000}"/>
    <cellStyle name="Note 11 7 3 2" xfId="43595" xr:uid="{00000000-0005-0000-0000-000038A40000}"/>
    <cellStyle name="Note 11 7 3 3" xfId="43596" xr:uid="{00000000-0005-0000-0000-000039A40000}"/>
    <cellStyle name="Note 11 7 4" xfId="43597" xr:uid="{00000000-0005-0000-0000-00003AA40000}"/>
    <cellStyle name="Note 11 7 4 2" xfId="43598" xr:uid="{00000000-0005-0000-0000-00003BA40000}"/>
    <cellStyle name="Note 11 7 4 3" xfId="43599" xr:uid="{00000000-0005-0000-0000-00003CA40000}"/>
    <cellStyle name="Note 11 7 5" xfId="43600" xr:uid="{00000000-0005-0000-0000-00003DA40000}"/>
    <cellStyle name="Note 11 7 5 2" xfId="43601" xr:uid="{00000000-0005-0000-0000-00003EA40000}"/>
    <cellStyle name="Note 11 7 5 3" xfId="43602" xr:uid="{00000000-0005-0000-0000-00003FA40000}"/>
    <cellStyle name="Note 11 7 6" xfId="43603" xr:uid="{00000000-0005-0000-0000-000040A40000}"/>
    <cellStyle name="Note 11 8" xfId="43604" xr:uid="{00000000-0005-0000-0000-000041A40000}"/>
    <cellStyle name="Note 11 8 2" xfId="43605" xr:uid="{00000000-0005-0000-0000-000042A40000}"/>
    <cellStyle name="Note 11 8 2 2" xfId="43606" xr:uid="{00000000-0005-0000-0000-000043A40000}"/>
    <cellStyle name="Note 11 8 2 3" xfId="43607" xr:uid="{00000000-0005-0000-0000-000044A40000}"/>
    <cellStyle name="Note 11 8 3" xfId="43608" xr:uid="{00000000-0005-0000-0000-000045A40000}"/>
    <cellStyle name="Note 11 8 3 2" xfId="43609" xr:uid="{00000000-0005-0000-0000-000046A40000}"/>
    <cellStyle name="Note 11 8 3 3" xfId="43610" xr:uid="{00000000-0005-0000-0000-000047A40000}"/>
    <cellStyle name="Note 11 8 4" xfId="43611" xr:uid="{00000000-0005-0000-0000-000048A40000}"/>
    <cellStyle name="Note 11 8 4 2" xfId="43612" xr:uid="{00000000-0005-0000-0000-000049A40000}"/>
    <cellStyle name="Note 11 8 4 3" xfId="43613" xr:uid="{00000000-0005-0000-0000-00004AA40000}"/>
    <cellStyle name="Note 11 8 5" xfId="43614" xr:uid="{00000000-0005-0000-0000-00004BA40000}"/>
    <cellStyle name="Note 11 8 5 2" xfId="43615" xr:uid="{00000000-0005-0000-0000-00004CA40000}"/>
    <cellStyle name="Note 11 8 5 3" xfId="43616" xr:uid="{00000000-0005-0000-0000-00004DA40000}"/>
    <cellStyle name="Note 11 8 6" xfId="43617" xr:uid="{00000000-0005-0000-0000-00004EA40000}"/>
    <cellStyle name="Note 11 9" xfId="43618" xr:uid="{00000000-0005-0000-0000-00004FA40000}"/>
    <cellStyle name="Note 11 9 2" xfId="43619" xr:uid="{00000000-0005-0000-0000-000050A40000}"/>
    <cellStyle name="Note 11 9 2 2" xfId="43620" xr:uid="{00000000-0005-0000-0000-000051A40000}"/>
    <cellStyle name="Note 11 9 2 3" xfId="43621" xr:uid="{00000000-0005-0000-0000-000052A40000}"/>
    <cellStyle name="Note 11 9 3" xfId="43622" xr:uid="{00000000-0005-0000-0000-000053A40000}"/>
    <cellStyle name="Note 11 9 3 2" xfId="43623" xr:uid="{00000000-0005-0000-0000-000054A40000}"/>
    <cellStyle name="Note 11 9 3 3" xfId="43624" xr:uid="{00000000-0005-0000-0000-000055A40000}"/>
    <cellStyle name="Note 11 9 4" xfId="43625" xr:uid="{00000000-0005-0000-0000-000056A40000}"/>
    <cellStyle name="Note 11 9 4 2" xfId="43626" xr:uid="{00000000-0005-0000-0000-000057A40000}"/>
    <cellStyle name="Note 11 9 4 3" xfId="43627" xr:uid="{00000000-0005-0000-0000-000058A40000}"/>
    <cellStyle name="Note 11 9 5" xfId="43628" xr:uid="{00000000-0005-0000-0000-000059A40000}"/>
    <cellStyle name="Note 11 9 5 2" xfId="43629" xr:uid="{00000000-0005-0000-0000-00005AA40000}"/>
    <cellStyle name="Note 11 9 5 3" xfId="43630" xr:uid="{00000000-0005-0000-0000-00005BA40000}"/>
    <cellStyle name="Note 11 9 6" xfId="43631" xr:uid="{00000000-0005-0000-0000-00005CA40000}"/>
    <cellStyle name="Note 12" xfId="5728" xr:uid="{00000000-0005-0000-0000-00005DA40000}"/>
    <cellStyle name="Note 12 10" xfId="43632" xr:uid="{00000000-0005-0000-0000-00005EA40000}"/>
    <cellStyle name="Note 12 11" xfId="43633" xr:uid="{00000000-0005-0000-0000-00005FA40000}"/>
    <cellStyle name="Note 12 12" xfId="43634" xr:uid="{00000000-0005-0000-0000-000060A40000}"/>
    <cellStyle name="Note 12 2" xfId="5729" xr:uid="{00000000-0005-0000-0000-000061A40000}"/>
    <cellStyle name="Note 12 2 10" xfId="43635" xr:uid="{00000000-0005-0000-0000-000062A40000}"/>
    <cellStyle name="Note 12 2 11" xfId="43636" xr:uid="{00000000-0005-0000-0000-000063A40000}"/>
    <cellStyle name="Note 12 2 2" xfId="43637" xr:uid="{00000000-0005-0000-0000-000064A40000}"/>
    <cellStyle name="Note 12 2 2 2" xfId="43638" xr:uid="{00000000-0005-0000-0000-000065A40000}"/>
    <cellStyle name="Note 12 2 2 2 2" xfId="43639" xr:uid="{00000000-0005-0000-0000-000066A40000}"/>
    <cellStyle name="Note 12 2 2 2 3" xfId="43640" xr:uid="{00000000-0005-0000-0000-000067A40000}"/>
    <cellStyle name="Note 12 2 2 2 4" xfId="43641" xr:uid="{00000000-0005-0000-0000-000068A40000}"/>
    <cellStyle name="Note 12 2 2 3" xfId="43642" xr:uid="{00000000-0005-0000-0000-000069A40000}"/>
    <cellStyle name="Note 12 2 2 3 2" xfId="43643" xr:uid="{00000000-0005-0000-0000-00006AA40000}"/>
    <cellStyle name="Note 12 2 2 3 3" xfId="43644" xr:uid="{00000000-0005-0000-0000-00006BA40000}"/>
    <cellStyle name="Note 12 2 2 3 4" xfId="43645" xr:uid="{00000000-0005-0000-0000-00006CA40000}"/>
    <cellStyle name="Note 12 2 2 4" xfId="43646" xr:uid="{00000000-0005-0000-0000-00006DA40000}"/>
    <cellStyle name="Note 12 2 2 5" xfId="43647" xr:uid="{00000000-0005-0000-0000-00006EA40000}"/>
    <cellStyle name="Note 12 2 2 6" xfId="43648" xr:uid="{00000000-0005-0000-0000-00006FA40000}"/>
    <cellStyle name="Note 12 2 3" xfId="43649" xr:uid="{00000000-0005-0000-0000-000070A40000}"/>
    <cellStyle name="Note 12 2 3 2" xfId="43650" xr:uid="{00000000-0005-0000-0000-000071A40000}"/>
    <cellStyle name="Note 12 2 3 2 2" xfId="43651" xr:uid="{00000000-0005-0000-0000-000072A40000}"/>
    <cellStyle name="Note 12 2 3 2 3" xfId="43652" xr:uid="{00000000-0005-0000-0000-000073A40000}"/>
    <cellStyle name="Note 12 2 3 2 4" xfId="43653" xr:uid="{00000000-0005-0000-0000-000074A40000}"/>
    <cellStyle name="Note 12 2 3 3" xfId="43654" xr:uid="{00000000-0005-0000-0000-000075A40000}"/>
    <cellStyle name="Note 12 2 3 3 2" xfId="43655" xr:uid="{00000000-0005-0000-0000-000076A40000}"/>
    <cellStyle name="Note 12 2 3 3 3" xfId="43656" xr:uid="{00000000-0005-0000-0000-000077A40000}"/>
    <cellStyle name="Note 12 2 3 4" xfId="43657" xr:uid="{00000000-0005-0000-0000-000078A40000}"/>
    <cellStyle name="Note 12 2 3 4 2" xfId="43658" xr:uid="{00000000-0005-0000-0000-000079A40000}"/>
    <cellStyle name="Note 12 2 3 4 3" xfId="43659" xr:uid="{00000000-0005-0000-0000-00007AA40000}"/>
    <cellStyle name="Note 12 2 3 5" xfId="43660" xr:uid="{00000000-0005-0000-0000-00007BA40000}"/>
    <cellStyle name="Note 12 2 3 6" xfId="43661" xr:uid="{00000000-0005-0000-0000-00007CA40000}"/>
    <cellStyle name="Note 12 2 3 7" xfId="43662" xr:uid="{00000000-0005-0000-0000-00007DA40000}"/>
    <cellStyle name="Note 12 2 4" xfId="43663" xr:uid="{00000000-0005-0000-0000-00007EA40000}"/>
    <cellStyle name="Note 12 2 4 2" xfId="43664" xr:uid="{00000000-0005-0000-0000-00007FA40000}"/>
    <cellStyle name="Note 12 2 4 3" xfId="43665" xr:uid="{00000000-0005-0000-0000-000080A40000}"/>
    <cellStyle name="Note 12 2 4 4" xfId="43666" xr:uid="{00000000-0005-0000-0000-000081A40000}"/>
    <cellStyle name="Note 12 2 5" xfId="43667" xr:uid="{00000000-0005-0000-0000-000082A40000}"/>
    <cellStyle name="Note 12 2 5 2" xfId="43668" xr:uid="{00000000-0005-0000-0000-000083A40000}"/>
    <cellStyle name="Note 12 2 5 3" xfId="43669" xr:uid="{00000000-0005-0000-0000-000084A40000}"/>
    <cellStyle name="Note 12 2 6" xfId="43670" xr:uid="{00000000-0005-0000-0000-000085A40000}"/>
    <cellStyle name="Note 12 2 6 2" xfId="43671" xr:uid="{00000000-0005-0000-0000-000086A40000}"/>
    <cellStyle name="Note 12 2 6 3" xfId="43672" xr:uid="{00000000-0005-0000-0000-000087A40000}"/>
    <cellStyle name="Note 12 2 7" xfId="43673" xr:uid="{00000000-0005-0000-0000-000088A40000}"/>
    <cellStyle name="Note 12 2 7 2" xfId="43674" xr:uid="{00000000-0005-0000-0000-000089A40000}"/>
    <cellStyle name="Note 12 2 7 3" xfId="43675" xr:uid="{00000000-0005-0000-0000-00008AA40000}"/>
    <cellStyle name="Note 12 2 8" xfId="43676" xr:uid="{00000000-0005-0000-0000-00008BA40000}"/>
    <cellStyle name="Note 12 2 8 2" xfId="43677" xr:uid="{00000000-0005-0000-0000-00008CA40000}"/>
    <cellStyle name="Note 12 2 8 3" xfId="43678" xr:uid="{00000000-0005-0000-0000-00008DA40000}"/>
    <cellStyle name="Note 12 2 9" xfId="43679" xr:uid="{00000000-0005-0000-0000-00008EA40000}"/>
    <cellStyle name="Note 12 3" xfId="43680" xr:uid="{00000000-0005-0000-0000-00008FA40000}"/>
    <cellStyle name="Note 12 3 10" xfId="43681" xr:uid="{00000000-0005-0000-0000-000090A40000}"/>
    <cellStyle name="Note 12 3 2" xfId="43682" xr:uid="{00000000-0005-0000-0000-000091A40000}"/>
    <cellStyle name="Note 12 3 2 2" xfId="43683" xr:uid="{00000000-0005-0000-0000-000092A40000}"/>
    <cellStyle name="Note 12 3 2 3" xfId="43684" xr:uid="{00000000-0005-0000-0000-000093A40000}"/>
    <cellStyle name="Note 12 3 2 4" xfId="43685" xr:uid="{00000000-0005-0000-0000-000094A40000}"/>
    <cellStyle name="Note 12 3 3" xfId="43686" xr:uid="{00000000-0005-0000-0000-000095A40000}"/>
    <cellStyle name="Note 12 3 3 2" xfId="43687" xr:uid="{00000000-0005-0000-0000-000096A40000}"/>
    <cellStyle name="Note 12 3 3 3" xfId="43688" xr:uid="{00000000-0005-0000-0000-000097A40000}"/>
    <cellStyle name="Note 12 3 3 4" xfId="43689" xr:uid="{00000000-0005-0000-0000-000098A40000}"/>
    <cellStyle name="Note 12 3 4" xfId="43690" xr:uid="{00000000-0005-0000-0000-000099A40000}"/>
    <cellStyle name="Note 12 3 4 2" xfId="43691" xr:uid="{00000000-0005-0000-0000-00009AA40000}"/>
    <cellStyle name="Note 12 3 4 3" xfId="43692" xr:uid="{00000000-0005-0000-0000-00009BA40000}"/>
    <cellStyle name="Note 12 3 4 4" xfId="43693" xr:uid="{00000000-0005-0000-0000-00009CA40000}"/>
    <cellStyle name="Note 12 3 5" xfId="43694" xr:uid="{00000000-0005-0000-0000-00009DA40000}"/>
    <cellStyle name="Note 12 3 5 2" xfId="43695" xr:uid="{00000000-0005-0000-0000-00009EA40000}"/>
    <cellStyle name="Note 12 3 5 3" xfId="43696" xr:uid="{00000000-0005-0000-0000-00009FA40000}"/>
    <cellStyle name="Note 12 3 6" xfId="43697" xr:uid="{00000000-0005-0000-0000-0000A0A40000}"/>
    <cellStyle name="Note 12 3 6 2" xfId="43698" xr:uid="{00000000-0005-0000-0000-0000A1A40000}"/>
    <cellStyle name="Note 12 3 6 3" xfId="43699" xr:uid="{00000000-0005-0000-0000-0000A2A40000}"/>
    <cellStyle name="Note 12 3 7" xfId="43700" xr:uid="{00000000-0005-0000-0000-0000A3A40000}"/>
    <cellStyle name="Note 12 3 7 2" xfId="43701" xr:uid="{00000000-0005-0000-0000-0000A4A40000}"/>
    <cellStyle name="Note 12 3 7 3" xfId="43702" xr:uid="{00000000-0005-0000-0000-0000A5A40000}"/>
    <cellStyle name="Note 12 3 8" xfId="43703" xr:uid="{00000000-0005-0000-0000-0000A6A40000}"/>
    <cellStyle name="Note 12 3 9" xfId="43704" xr:uid="{00000000-0005-0000-0000-0000A7A40000}"/>
    <cellStyle name="Note 12 4" xfId="43705" xr:uid="{00000000-0005-0000-0000-0000A8A40000}"/>
    <cellStyle name="Note 12 4 2" xfId="43706" xr:uid="{00000000-0005-0000-0000-0000A9A40000}"/>
    <cellStyle name="Note 12 4 2 2" xfId="43707" xr:uid="{00000000-0005-0000-0000-0000AAA40000}"/>
    <cellStyle name="Note 12 4 2 3" xfId="43708" xr:uid="{00000000-0005-0000-0000-0000ABA40000}"/>
    <cellStyle name="Note 12 4 2 4" xfId="43709" xr:uid="{00000000-0005-0000-0000-0000ACA40000}"/>
    <cellStyle name="Note 12 4 3" xfId="43710" xr:uid="{00000000-0005-0000-0000-0000ADA40000}"/>
    <cellStyle name="Note 12 4 3 2" xfId="43711" xr:uid="{00000000-0005-0000-0000-0000AEA40000}"/>
    <cellStyle name="Note 12 4 3 3" xfId="43712" xr:uid="{00000000-0005-0000-0000-0000AFA40000}"/>
    <cellStyle name="Note 12 4 4" xfId="43713" xr:uid="{00000000-0005-0000-0000-0000B0A40000}"/>
    <cellStyle name="Note 12 4 4 2" xfId="43714" xr:uid="{00000000-0005-0000-0000-0000B1A40000}"/>
    <cellStyle name="Note 12 4 4 3" xfId="43715" xr:uid="{00000000-0005-0000-0000-0000B2A40000}"/>
    <cellStyle name="Note 12 4 5" xfId="43716" xr:uid="{00000000-0005-0000-0000-0000B3A40000}"/>
    <cellStyle name="Note 12 4 6" xfId="43717" xr:uid="{00000000-0005-0000-0000-0000B4A40000}"/>
    <cellStyle name="Note 12 4 7" xfId="43718" xr:uid="{00000000-0005-0000-0000-0000B5A40000}"/>
    <cellStyle name="Note 12 5" xfId="43719" xr:uid="{00000000-0005-0000-0000-0000B6A40000}"/>
    <cellStyle name="Note 12 5 2" xfId="43720" xr:uid="{00000000-0005-0000-0000-0000B7A40000}"/>
    <cellStyle name="Note 12 5 3" xfId="43721" xr:uid="{00000000-0005-0000-0000-0000B8A40000}"/>
    <cellStyle name="Note 12 5 4" xfId="43722" xr:uid="{00000000-0005-0000-0000-0000B9A40000}"/>
    <cellStyle name="Note 12 6" xfId="43723" xr:uid="{00000000-0005-0000-0000-0000BAA40000}"/>
    <cellStyle name="Note 12 6 2" xfId="43724" xr:uid="{00000000-0005-0000-0000-0000BBA40000}"/>
    <cellStyle name="Note 12 6 3" xfId="43725" xr:uid="{00000000-0005-0000-0000-0000BCA40000}"/>
    <cellStyle name="Note 12 6 4" xfId="43726" xr:uid="{00000000-0005-0000-0000-0000BDA40000}"/>
    <cellStyle name="Note 12 7" xfId="43727" xr:uid="{00000000-0005-0000-0000-0000BEA40000}"/>
    <cellStyle name="Note 12 7 2" xfId="43728" xr:uid="{00000000-0005-0000-0000-0000BFA40000}"/>
    <cellStyle name="Note 12 7 3" xfId="43729" xr:uid="{00000000-0005-0000-0000-0000C0A40000}"/>
    <cellStyle name="Note 12 7 4" xfId="43730" xr:uid="{00000000-0005-0000-0000-0000C1A40000}"/>
    <cellStyle name="Note 12 8" xfId="43731" xr:uid="{00000000-0005-0000-0000-0000C2A40000}"/>
    <cellStyle name="Note 12 8 2" xfId="43732" xr:uid="{00000000-0005-0000-0000-0000C3A40000}"/>
    <cellStyle name="Note 12 8 3" xfId="43733" xr:uid="{00000000-0005-0000-0000-0000C4A40000}"/>
    <cellStyle name="Note 12 9" xfId="43734" xr:uid="{00000000-0005-0000-0000-0000C5A40000}"/>
    <cellStyle name="Note 12 9 2" xfId="43735" xr:uid="{00000000-0005-0000-0000-0000C6A40000}"/>
    <cellStyle name="Note 12 9 3" xfId="43736" xr:uid="{00000000-0005-0000-0000-0000C7A40000}"/>
    <cellStyle name="Note 13" xfId="5730" xr:uid="{00000000-0005-0000-0000-0000C8A40000}"/>
    <cellStyle name="Note 13 10" xfId="43737" xr:uid="{00000000-0005-0000-0000-0000C9A40000}"/>
    <cellStyle name="Note 13 10 2" xfId="43738" xr:uid="{00000000-0005-0000-0000-0000CAA40000}"/>
    <cellStyle name="Note 13 10 3" xfId="43739" xr:uid="{00000000-0005-0000-0000-0000CBA40000}"/>
    <cellStyle name="Note 13 11" xfId="43740" xr:uid="{00000000-0005-0000-0000-0000CCA40000}"/>
    <cellStyle name="Note 13 11 2" xfId="43741" xr:uid="{00000000-0005-0000-0000-0000CDA40000}"/>
    <cellStyle name="Note 13 11 3" xfId="43742" xr:uid="{00000000-0005-0000-0000-0000CEA40000}"/>
    <cellStyle name="Note 13 12" xfId="43743" xr:uid="{00000000-0005-0000-0000-0000CFA40000}"/>
    <cellStyle name="Note 13 2" xfId="5731" xr:uid="{00000000-0005-0000-0000-0000D0A40000}"/>
    <cellStyle name="Note 13 2 10" xfId="43744" xr:uid="{00000000-0005-0000-0000-0000D1A40000}"/>
    <cellStyle name="Note 13 2 11" xfId="43745" xr:uid="{00000000-0005-0000-0000-0000D2A40000}"/>
    <cellStyle name="Note 13 2 2" xfId="43746" xr:uid="{00000000-0005-0000-0000-0000D3A40000}"/>
    <cellStyle name="Note 13 2 2 2" xfId="43747" xr:uid="{00000000-0005-0000-0000-0000D4A40000}"/>
    <cellStyle name="Note 13 2 2 2 2" xfId="43748" xr:uid="{00000000-0005-0000-0000-0000D5A40000}"/>
    <cellStyle name="Note 13 2 2 2 3" xfId="43749" xr:uid="{00000000-0005-0000-0000-0000D6A40000}"/>
    <cellStyle name="Note 13 2 2 2 4" xfId="43750" xr:uid="{00000000-0005-0000-0000-0000D7A40000}"/>
    <cellStyle name="Note 13 2 2 3" xfId="43751" xr:uid="{00000000-0005-0000-0000-0000D8A40000}"/>
    <cellStyle name="Note 13 2 2 3 2" xfId="43752" xr:uid="{00000000-0005-0000-0000-0000D9A40000}"/>
    <cellStyle name="Note 13 2 2 3 3" xfId="43753" xr:uid="{00000000-0005-0000-0000-0000DAA40000}"/>
    <cellStyle name="Note 13 2 2 3 4" xfId="43754" xr:uid="{00000000-0005-0000-0000-0000DBA40000}"/>
    <cellStyle name="Note 13 2 2 4" xfId="43755" xr:uid="{00000000-0005-0000-0000-0000DCA40000}"/>
    <cellStyle name="Note 13 2 2 5" xfId="43756" xr:uid="{00000000-0005-0000-0000-0000DDA40000}"/>
    <cellStyle name="Note 13 2 2 6" xfId="43757" xr:uid="{00000000-0005-0000-0000-0000DEA40000}"/>
    <cellStyle name="Note 13 2 3" xfId="43758" xr:uid="{00000000-0005-0000-0000-0000DFA40000}"/>
    <cellStyle name="Note 13 2 3 2" xfId="43759" xr:uid="{00000000-0005-0000-0000-0000E0A40000}"/>
    <cellStyle name="Note 13 2 3 2 2" xfId="43760" xr:uid="{00000000-0005-0000-0000-0000E1A40000}"/>
    <cellStyle name="Note 13 2 3 2 3" xfId="43761" xr:uid="{00000000-0005-0000-0000-0000E2A40000}"/>
    <cellStyle name="Note 13 2 3 2 4" xfId="43762" xr:uid="{00000000-0005-0000-0000-0000E3A40000}"/>
    <cellStyle name="Note 13 2 3 3" xfId="43763" xr:uid="{00000000-0005-0000-0000-0000E4A40000}"/>
    <cellStyle name="Note 13 2 3 3 2" xfId="43764" xr:uid="{00000000-0005-0000-0000-0000E5A40000}"/>
    <cellStyle name="Note 13 2 3 3 3" xfId="43765" xr:uid="{00000000-0005-0000-0000-0000E6A40000}"/>
    <cellStyle name="Note 13 2 3 4" xfId="43766" xr:uid="{00000000-0005-0000-0000-0000E7A40000}"/>
    <cellStyle name="Note 13 2 3 4 2" xfId="43767" xr:uid="{00000000-0005-0000-0000-0000E8A40000}"/>
    <cellStyle name="Note 13 2 3 4 3" xfId="43768" xr:uid="{00000000-0005-0000-0000-0000E9A40000}"/>
    <cellStyle name="Note 13 2 3 5" xfId="43769" xr:uid="{00000000-0005-0000-0000-0000EAA40000}"/>
    <cellStyle name="Note 13 2 3 6" xfId="43770" xr:uid="{00000000-0005-0000-0000-0000EBA40000}"/>
    <cellStyle name="Note 13 2 3 7" xfId="43771" xr:uid="{00000000-0005-0000-0000-0000ECA40000}"/>
    <cellStyle name="Note 13 2 4" xfId="43772" xr:uid="{00000000-0005-0000-0000-0000EDA40000}"/>
    <cellStyle name="Note 13 2 4 2" xfId="43773" xr:uid="{00000000-0005-0000-0000-0000EEA40000}"/>
    <cellStyle name="Note 13 2 4 3" xfId="43774" xr:uid="{00000000-0005-0000-0000-0000EFA40000}"/>
    <cellStyle name="Note 13 2 4 4" xfId="43775" xr:uid="{00000000-0005-0000-0000-0000F0A40000}"/>
    <cellStyle name="Note 13 2 5" xfId="43776" xr:uid="{00000000-0005-0000-0000-0000F1A40000}"/>
    <cellStyle name="Note 13 2 5 2" xfId="43777" xr:uid="{00000000-0005-0000-0000-0000F2A40000}"/>
    <cellStyle name="Note 13 2 5 3" xfId="43778" xr:uid="{00000000-0005-0000-0000-0000F3A40000}"/>
    <cellStyle name="Note 13 2 6" xfId="43779" xr:uid="{00000000-0005-0000-0000-0000F4A40000}"/>
    <cellStyle name="Note 13 2 6 2" xfId="43780" xr:uid="{00000000-0005-0000-0000-0000F5A40000}"/>
    <cellStyle name="Note 13 2 6 3" xfId="43781" xr:uid="{00000000-0005-0000-0000-0000F6A40000}"/>
    <cellStyle name="Note 13 2 7" xfId="43782" xr:uid="{00000000-0005-0000-0000-0000F7A40000}"/>
    <cellStyle name="Note 13 2 7 2" xfId="43783" xr:uid="{00000000-0005-0000-0000-0000F8A40000}"/>
    <cellStyle name="Note 13 2 7 3" xfId="43784" xr:uid="{00000000-0005-0000-0000-0000F9A40000}"/>
    <cellStyle name="Note 13 2 8" xfId="43785" xr:uid="{00000000-0005-0000-0000-0000FAA40000}"/>
    <cellStyle name="Note 13 2 8 2" xfId="43786" xr:uid="{00000000-0005-0000-0000-0000FBA40000}"/>
    <cellStyle name="Note 13 2 8 3" xfId="43787" xr:uid="{00000000-0005-0000-0000-0000FCA40000}"/>
    <cellStyle name="Note 13 2 9" xfId="43788" xr:uid="{00000000-0005-0000-0000-0000FDA40000}"/>
    <cellStyle name="Note 13 3" xfId="43789" xr:uid="{00000000-0005-0000-0000-0000FEA40000}"/>
    <cellStyle name="Note 13 3 10" xfId="43790" xr:uid="{00000000-0005-0000-0000-0000FFA40000}"/>
    <cellStyle name="Note 13 3 2" xfId="43791" xr:uid="{00000000-0005-0000-0000-000000A50000}"/>
    <cellStyle name="Note 13 3 2 2" xfId="43792" xr:uid="{00000000-0005-0000-0000-000001A50000}"/>
    <cellStyle name="Note 13 3 2 3" xfId="43793" xr:uid="{00000000-0005-0000-0000-000002A50000}"/>
    <cellStyle name="Note 13 3 2 4" xfId="43794" xr:uid="{00000000-0005-0000-0000-000003A50000}"/>
    <cellStyle name="Note 13 3 3" xfId="43795" xr:uid="{00000000-0005-0000-0000-000004A50000}"/>
    <cellStyle name="Note 13 3 3 2" xfId="43796" xr:uid="{00000000-0005-0000-0000-000005A50000}"/>
    <cellStyle name="Note 13 3 3 3" xfId="43797" xr:uid="{00000000-0005-0000-0000-000006A50000}"/>
    <cellStyle name="Note 13 3 3 4" xfId="43798" xr:uid="{00000000-0005-0000-0000-000007A50000}"/>
    <cellStyle name="Note 13 3 4" xfId="43799" xr:uid="{00000000-0005-0000-0000-000008A50000}"/>
    <cellStyle name="Note 13 3 4 2" xfId="43800" xr:uid="{00000000-0005-0000-0000-000009A50000}"/>
    <cellStyle name="Note 13 3 4 3" xfId="43801" xr:uid="{00000000-0005-0000-0000-00000AA50000}"/>
    <cellStyle name="Note 13 3 4 4" xfId="43802" xr:uid="{00000000-0005-0000-0000-00000BA50000}"/>
    <cellStyle name="Note 13 3 5" xfId="43803" xr:uid="{00000000-0005-0000-0000-00000CA50000}"/>
    <cellStyle name="Note 13 3 5 2" xfId="43804" xr:uid="{00000000-0005-0000-0000-00000DA50000}"/>
    <cellStyle name="Note 13 3 5 3" xfId="43805" xr:uid="{00000000-0005-0000-0000-00000EA50000}"/>
    <cellStyle name="Note 13 3 6" xfId="43806" xr:uid="{00000000-0005-0000-0000-00000FA50000}"/>
    <cellStyle name="Note 13 3 6 2" xfId="43807" xr:uid="{00000000-0005-0000-0000-000010A50000}"/>
    <cellStyle name="Note 13 3 6 3" xfId="43808" xr:uid="{00000000-0005-0000-0000-000011A50000}"/>
    <cellStyle name="Note 13 3 7" xfId="43809" xr:uid="{00000000-0005-0000-0000-000012A50000}"/>
    <cellStyle name="Note 13 3 7 2" xfId="43810" xr:uid="{00000000-0005-0000-0000-000013A50000}"/>
    <cellStyle name="Note 13 3 7 3" xfId="43811" xr:uid="{00000000-0005-0000-0000-000014A50000}"/>
    <cellStyle name="Note 13 3 8" xfId="43812" xr:uid="{00000000-0005-0000-0000-000015A50000}"/>
    <cellStyle name="Note 13 3 9" xfId="43813" xr:uid="{00000000-0005-0000-0000-000016A50000}"/>
    <cellStyle name="Note 13 4" xfId="43814" xr:uid="{00000000-0005-0000-0000-000017A50000}"/>
    <cellStyle name="Note 13 4 2" xfId="43815" xr:uid="{00000000-0005-0000-0000-000018A50000}"/>
    <cellStyle name="Note 13 4 2 2" xfId="43816" xr:uid="{00000000-0005-0000-0000-000019A50000}"/>
    <cellStyle name="Note 13 4 2 3" xfId="43817" xr:uid="{00000000-0005-0000-0000-00001AA50000}"/>
    <cellStyle name="Note 13 4 2 4" xfId="43818" xr:uid="{00000000-0005-0000-0000-00001BA50000}"/>
    <cellStyle name="Note 13 4 3" xfId="43819" xr:uid="{00000000-0005-0000-0000-00001CA50000}"/>
    <cellStyle name="Note 13 4 3 2" xfId="43820" xr:uid="{00000000-0005-0000-0000-00001DA50000}"/>
    <cellStyle name="Note 13 4 3 3" xfId="43821" xr:uid="{00000000-0005-0000-0000-00001EA50000}"/>
    <cellStyle name="Note 13 4 4" xfId="43822" xr:uid="{00000000-0005-0000-0000-00001FA50000}"/>
    <cellStyle name="Note 13 4 4 2" xfId="43823" xr:uid="{00000000-0005-0000-0000-000020A50000}"/>
    <cellStyle name="Note 13 4 4 3" xfId="43824" xr:uid="{00000000-0005-0000-0000-000021A50000}"/>
    <cellStyle name="Note 13 4 5" xfId="43825" xr:uid="{00000000-0005-0000-0000-000022A50000}"/>
    <cellStyle name="Note 13 4 6" xfId="43826" xr:uid="{00000000-0005-0000-0000-000023A50000}"/>
    <cellStyle name="Note 13 4 7" xfId="43827" xr:uid="{00000000-0005-0000-0000-000024A50000}"/>
    <cellStyle name="Note 13 5" xfId="43828" xr:uid="{00000000-0005-0000-0000-000025A50000}"/>
    <cellStyle name="Note 13 5 2" xfId="43829" xr:uid="{00000000-0005-0000-0000-000026A50000}"/>
    <cellStyle name="Note 13 5 3" xfId="43830" xr:uid="{00000000-0005-0000-0000-000027A50000}"/>
    <cellStyle name="Note 13 5 4" xfId="43831" xr:uid="{00000000-0005-0000-0000-000028A50000}"/>
    <cellStyle name="Note 13 6" xfId="43832" xr:uid="{00000000-0005-0000-0000-000029A50000}"/>
    <cellStyle name="Note 13 6 2" xfId="43833" xr:uid="{00000000-0005-0000-0000-00002AA50000}"/>
    <cellStyle name="Note 13 6 3" xfId="43834" xr:uid="{00000000-0005-0000-0000-00002BA50000}"/>
    <cellStyle name="Note 13 6 4" xfId="43835" xr:uid="{00000000-0005-0000-0000-00002CA50000}"/>
    <cellStyle name="Note 13 7" xfId="43836" xr:uid="{00000000-0005-0000-0000-00002DA50000}"/>
    <cellStyle name="Note 13 7 2" xfId="43837" xr:uid="{00000000-0005-0000-0000-00002EA50000}"/>
    <cellStyle name="Note 13 7 3" xfId="43838" xr:uid="{00000000-0005-0000-0000-00002FA50000}"/>
    <cellStyle name="Note 13 7 4" xfId="43839" xr:uid="{00000000-0005-0000-0000-000030A50000}"/>
    <cellStyle name="Note 13 8" xfId="43840" xr:uid="{00000000-0005-0000-0000-000031A50000}"/>
    <cellStyle name="Note 13 8 2" xfId="43841" xr:uid="{00000000-0005-0000-0000-000032A50000}"/>
    <cellStyle name="Note 13 8 3" xfId="43842" xr:uid="{00000000-0005-0000-0000-000033A50000}"/>
    <cellStyle name="Note 13 8 4" xfId="43843" xr:uid="{00000000-0005-0000-0000-000034A50000}"/>
    <cellStyle name="Note 13 9" xfId="43844" xr:uid="{00000000-0005-0000-0000-000035A50000}"/>
    <cellStyle name="Note 13 9 2" xfId="43845" xr:uid="{00000000-0005-0000-0000-000036A50000}"/>
    <cellStyle name="Note 13 9 3" xfId="43846" xr:uid="{00000000-0005-0000-0000-000037A50000}"/>
    <cellStyle name="Note 13 9 4" xfId="43847" xr:uid="{00000000-0005-0000-0000-000038A50000}"/>
    <cellStyle name="Note 14" xfId="5732" xr:uid="{00000000-0005-0000-0000-000039A50000}"/>
    <cellStyle name="Note 14 10" xfId="43848" xr:uid="{00000000-0005-0000-0000-00003AA50000}"/>
    <cellStyle name="Note 14 11" xfId="43849" xr:uid="{00000000-0005-0000-0000-00003BA50000}"/>
    <cellStyle name="Note 14 2" xfId="43850" xr:uid="{00000000-0005-0000-0000-00003CA50000}"/>
    <cellStyle name="Note 14 2 2" xfId="43851" xr:uid="{00000000-0005-0000-0000-00003DA50000}"/>
    <cellStyle name="Note 14 2 2 2" xfId="43852" xr:uid="{00000000-0005-0000-0000-00003EA50000}"/>
    <cellStyle name="Note 14 2 2 3" xfId="43853" xr:uid="{00000000-0005-0000-0000-00003FA50000}"/>
    <cellStyle name="Note 14 2 2 4" xfId="43854" xr:uid="{00000000-0005-0000-0000-000040A50000}"/>
    <cellStyle name="Note 14 2 3" xfId="43855" xr:uid="{00000000-0005-0000-0000-000041A50000}"/>
    <cellStyle name="Note 14 2 3 2" xfId="43856" xr:uid="{00000000-0005-0000-0000-000042A50000}"/>
    <cellStyle name="Note 14 2 3 3" xfId="43857" xr:uid="{00000000-0005-0000-0000-000043A50000}"/>
    <cellStyle name="Note 14 2 3 4" xfId="43858" xr:uid="{00000000-0005-0000-0000-000044A50000}"/>
    <cellStyle name="Note 14 2 4" xfId="43859" xr:uid="{00000000-0005-0000-0000-000045A50000}"/>
    <cellStyle name="Note 14 2 4 2" xfId="43860" xr:uid="{00000000-0005-0000-0000-000046A50000}"/>
    <cellStyle name="Note 14 2 5" xfId="43861" xr:uid="{00000000-0005-0000-0000-000047A50000}"/>
    <cellStyle name="Note 14 2 6" xfId="43862" xr:uid="{00000000-0005-0000-0000-000048A50000}"/>
    <cellStyle name="Note 14 3" xfId="43863" xr:uid="{00000000-0005-0000-0000-000049A50000}"/>
    <cellStyle name="Note 14 3 2" xfId="43864" xr:uid="{00000000-0005-0000-0000-00004AA50000}"/>
    <cellStyle name="Note 14 3 2 2" xfId="43865" xr:uid="{00000000-0005-0000-0000-00004BA50000}"/>
    <cellStyle name="Note 14 3 2 3" xfId="43866" xr:uid="{00000000-0005-0000-0000-00004CA50000}"/>
    <cellStyle name="Note 14 3 2 4" xfId="43867" xr:uid="{00000000-0005-0000-0000-00004DA50000}"/>
    <cellStyle name="Note 14 3 3" xfId="43868" xr:uid="{00000000-0005-0000-0000-00004EA50000}"/>
    <cellStyle name="Note 14 3 3 2" xfId="43869" xr:uid="{00000000-0005-0000-0000-00004FA50000}"/>
    <cellStyle name="Note 14 3 3 3" xfId="43870" xr:uid="{00000000-0005-0000-0000-000050A50000}"/>
    <cellStyle name="Note 14 3 4" xfId="43871" xr:uid="{00000000-0005-0000-0000-000051A50000}"/>
    <cellStyle name="Note 14 3 4 2" xfId="43872" xr:uid="{00000000-0005-0000-0000-000052A50000}"/>
    <cellStyle name="Note 14 3 4 3" xfId="43873" xr:uid="{00000000-0005-0000-0000-000053A50000}"/>
    <cellStyle name="Note 14 3 5" xfId="43874" xr:uid="{00000000-0005-0000-0000-000054A50000}"/>
    <cellStyle name="Note 14 3 6" xfId="43875" xr:uid="{00000000-0005-0000-0000-000055A50000}"/>
    <cellStyle name="Note 14 3 7" xfId="43876" xr:uid="{00000000-0005-0000-0000-000056A50000}"/>
    <cellStyle name="Note 14 4" xfId="43877" xr:uid="{00000000-0005-0000-0000-000057A50000}"/>
    <cellStyle name="Note 14 4 2" xfId="43878" xr:uid="{00000000-0005-0000-0000-000058A50000}"/>
    <cellStyle name="Note 14 4 3" xfId="43879" xr:uid="{00000000-0005-0000-0000-000059A50000}"/>
    <cellStyle name="Note 14 4 4" xfId="43880" xr:uid="{00000000-0005-0000-0000-00005AA50000}"/>
    <cellStyle name="Note 14 5" xfId="43881" xr:uid="{00000000-0005-0000-0000-00005BA50000}"/>
    <cellStyle name="Note 14 5 2" xfId="43882" xr:uid="{00000000-0005-0000-0000-00005CA50000}"/>
    <cellStyle name="Note 14 5 3" xfId="43883" xr:uid="{00000000-0005-0000-0000-00005DA50000}"/>
    <cellStyle name="Note 14 6" xfId="43884" xr:uid="{00000000-0005-0000-0000-00005EA50000}"/>
    <cellStyle name="Note 14 6 2" xfId="43885" xr:uid="{00000000-0005-0000-0000-00005FA50000}"/>
    <cellStyle name="Note 14 6 3" xfId="43886" xr:uid="{00000000-0005-0000-0000-000060A50000}"/>
    <cellStyle name="Note 14 7" xfId="43887" xr:uid="{00000000-0005-0000-0000-000061A50000}"/>
    <cellStyle name="Note 14 7 2" xfId="43888" xr:uid="{00000000-0005-0000-0000-000062A50000}"/>
    <cellStyle name="Note 14 7 3" xfId="43889" xr:uid="{00000000-0005-0000-0000-000063A50000}"/>
    <cellStyle name="Note 14 8" xfId="43890" xr:uid="{00000000-0005-0000-0000-000064A50000}"/>
    <cellStyle name="Note 14 8 2" xfId="43891" xr:uid="{00000000-0005-0000-0000-000065A50000}"/>
    <cellStyle name="Note 14 8 3" xfId="43892" xr:uid="{00000000-0005-0000-0000-000066A50000}"/>
    <cellStyle name="Note 14 9" xfId="43893" xr:uid="{00000000-0005-0000-0000-000067A50000}"/>
    <cellStyle name="Note 15" xfId="5733" xr:uid="{00000000-0005-0000-0000-000068A50000}"/>
    <cellStyle name="Note 15 10" xfId="43894" xr:uid="{00000000-0005-0000-0000-000069A50000}"/>
    <cellStyle name="Note 15 11" xfId="43895" xr:uid="{00000000-0005-0000-0000-00006AA50000}"/>
    <cellStyle name="Note 15 2" xfId="43896" xr:uid="{00000000-0005-0000-0000-00006BA50000}"/>
    <cellStyle name="Note 15 2 2" xfId="43897" xr:uid="{00000000-0005-0000-0000-00006CA50000}"/>
    <cellStyle name="Note 15 2 2 2" xfId="43898" xr:uid="{00000000-0005-0000-0000-00006DA50000}"/>
    <cellStyle name="Note 15 2 2 3" xfId="43899" xr:uid="{00000000-0005-0000-0000-00006EA50000}"/>
    <cellStyle name="Note 15 2 2 4" xfId="43900" xr:uid="{00000000-0005-0000-0000-00006FA50000}"/>
    <cellStyle name="Note 15 2 3" xfId="43901" xr:uid="{00000000-0005-0000-0000-000070A50000}"/>
    <cellStyle name="Note 15 2 3 2" xfId="43902" xr:uid="{00000000-0005-0000-0000-000071A50000}"/>
    <cellStyle name="Note 15 2 3 3" xfId="43903" xr:uid="{00000000-0005-0000-0000-000072A50000}"/>
    <cellStyle name="Note 15 2 3 4" xfId="43904" xr:uid="{00000000-0005-0000-0000-000073A50000}"/>
    <cellStyle name="Note 15 2 4" xfId="43905" xr:uid="{00000000-0005-0000-0000-000074A50000}"/>
    <cellStyle name="Note 15 2 5" xfId="43906" xr:uid="{00000000-0005-0000-0000-000075A50000}"/>
    <cellStyle name="Note 15 2 6" xfId="43907" xr:uid="{00000000-0005-0000-0000-000076A50000}"/>
    <cellStyle name="Note 15 3" xfId="43908" xr:uid="{00000000-0005-0000-0000-000077A50000}"/>
    <cellStyle name="Note 15 3 2" xfId="43909" xr:uid="{00000000-0005-0000-0000-000078A50000}"/>
    <cellStyle name="Note 15 3 2 2" xfId="43910" xr:uid="{00000000-0005-0000-0000-000079A50000}"/>
    <cellStyle name="Note 15 3 2 3" xfId="43911" xr:uid="{00000000-0005-0000-0000-00007AA50000}"/>
    <cellStyle name="Note 15 3 2 4" xfId="43912" xr:uid="{00000000-0005-0000-0000-00007BA50000}"/>
    <cellStyle name="Note 15 3 3" xfId="43913" xr:uid="{00000000-0005-0000-0000-00007CA50000}"/>
    <cellStyle name="Note 15 3 3 2" xfId="43914" xr:uid="{00000000-0005-0000-0000-00007DA50000}"/>
    <cellStyle name="Note 15 3 3 3" xfId="43915" xr:uid="{00000000-0005-0000-0000-00007EA50000}"/>
    <cellStyle name="Note 15 3 4" xfId="43916" xr:uid="{00000000-0005-0000-0000-00007FA50000}"/>
    <cellStyle name="Note 15 3 4 2" xfId="43917" xr:uid="{00000000-0005-0000-0000-000080A50000}"/>
    <cellStyle name="Note 15 3 4 3" xfId="43918" xr:uid="{00000000-0005-0000-0000-000081A50000}"/>
    <cellStyle name="Note 15 3 5" xfId="43919" xr:uid="{00000000-0005-0000-0000-000082A50000}"/>
    <cellStyle name="Note 15 3 6" xfId="43920" xr:uid="{00000000-0005-0000-0000-000083A50000}"/>
    <cellStyle name="Note 15 3 7" xfId="43921" xr:uid="{00000000-0005-0000-0000-000084A50000}"/>
    <cellStyle name="Note 15 4" xfId="43922" xr:uid="{00000000-0005-0000-0000-000085A50000}"/>
    <cellStyle name="Note 15 4 2" xfId="43923" xr:uid="{00000000-0005-0000-0000-000086A50000}"/>
    <cellStyle name="Note 15 4 3" xfId="43924" xr:uid="{00000000-0005-0000-0000-000087A50000}"/>
    <cellStyle name="Note 15 4 4" xfId="43925" xr:uid="{00000000-0005-0000-0000-000088A50000}"/>
    <cellStyle name="Note 15 5" xfId="43926" xr:uid="{00000000-0005-0000-0000-000089A50000}"/>
    <cellStyle name="Note 15 5 2" xfId="43927" xr:uid="{00000000-0005-0000-0000-00008AA50000}"/>
    <cellStyle name="Note 15 5 3" xfId="43928" xr:uid="{00000000-0005-0000-0000-00008BA50000}"/>
    <cellStyle name="Note 15 6" xfId="43929" xr:uid="{00000000-0005-0000-0000-00008CA50000}"/>
    <cellStyle name="Note 15 6 2" xfId="43930" xr:uid="{00000000-0005-0000-0000-00008DA50000}"/>
    <cellStyle name="Note 15 6 3" xfId="43931" xr:uid="{00000000-0005-0000-0000-00008EA50000}"/>
    <cellStyle name="Note 15 7" xfId="43932" xr:uid="{00000000-0005-0000-0000-00008FA50000}"/>
    <cellStyle name="Note 15 7 2" xfId="43933" xr:uid="{00000000-0005-0000-0000-000090A50000}"/>
    <cellStyle name="Note 15 7 3" xfId="43934" xr:uid="{00000000-0005-0000-0000-000091A50000}"/>
    <cellStyle name="Note 15 8" xfId="43935" xr:uid="{00000000-0005-0000-0000-000092A50000}"/>
    <cellStyle name="Note 15 8 2" xfId="43936" xr:uid="{00000000-0005-0000-0000-000093A50000}"/>
    <cellStyle name="Note 15 8 3" xfId="43937" xr:uid="{00000000-0005-0000-0000-000094A50000}"/>
    <cellStyle name="Note 15 9" xfId="43938" xr:uid="{00000000-0005-0000-0000-000095A50000}"/>
    <cellStyle name="Note 16" xfId="43939" xr:uid="{00000000-0005-0000-0000-000096A50000}"/>
    <cellStyle name="Note 16 2" xfId="43940" xr:uid="{00000000-0005-0000-0000-000097A50000}"/>
    <cellStyle name="Note 16 2 2" xfId="43941" xr:uid="{00000000-0005-0000-0000-000098A50000}"/>
    <cellStyle name="Note 16 2 3" xfId="43942" xr:uid="{00000000-0005-0000-0000-000099A50000}"/>
    <cellStyle name="Note 16 2 4" xfId="43943" xr:uid="{00000000-0005-0000-0000-00009AA50000}"/>
    <cellStyle name="Note 16 3" xfId="43944" xr:uid="{00000000-0005-0000-0000-00009BA50000}"/>
    <cellStyle name="Note 16 3 2" xfId="43945" xr:uid="{00000000-0005-0000-0000-00009CA50000}"/>
    <cellStyle name="Note 16 3 3" xfId="43946" xr:uid="{00000000-0005-0000-0000-00009DA50000}"/>
    <cellStyle name="Note 16 4" xfId="43947" xr:uid="{00000000-0005-0000-0000-00009EA50000}"/>
    <cellStyle name="Note 16 4 2" xfId="43948" xr:uid="{00000000-0005-0000-0000-00009FA50000}"/>
    <cellStyle name="Note 16 4 3" xfId="43949" xr:uid="{00000000-0005-0000-0000-0000A0A50000}"/>
    <cellStyle name="Note 16 5" xfId="43950" xr:uid="{00000000-0005-0000-0000-0000A1A50000}"/>
    <cellStyle name="Note 16 6" xfId="43951" xr:uid="{00000000-0005-0000-0000-0000A2A50000}"/>
    <cellStyle name="Note 16 7" xfId="43952" xr:uid="{00000000-0005-0000-0000-0000A3A50000}"/>
    <cellStyle name="Note 17" xfId="43953" xr:uid="{00000000-0005-0000-0000-0000A4A50000}"/>
    <cellStyle name="Note 17 2" xfId="43954" xr:uid="{00000000-0005-0000-0000-0000A5A50000}"/>
    <cellStyle name="Note 17 3" xfId="43955" xr:uid="{00000000-0005-0000-0000-0000A6A50000}"/>
    <cellStyle name="Note 17 4" xfId="43956" xr:uid="{00000000-0005-0000-0000-0000A7A50000}"/>
    <cellStyle name="Note 2" xfId="5734" xr:uid="{00000000-0005-0000-0000-0000A8A50000}"/>
    <cellStyle name="Note 2 10" xfId="43957" xr:uid="{00000000-0005-0000-0000-0000A9A50000}"/>
    <cellStyle name="Note 2 10 2" xfId="43958" xr:uid="{00000000-0005-0000-0000-0000AAA50000}"/>
    <cellStyle name="Note 2 10 3" xfId="43959" xr:uid="{00000000-0005-0000-0000-0000ABA50000}"/>
    <cellStyle name="Note 2 10 4" xfId="43960" xr:uid="{00000000-0005-0000-0000-0000ACA50000}"/>
    <cellStyle name="Note 2 11" xfId="43961" xr:uid="{00000000-0005-0000-0000-0000ADA50000}"/>
    <cellStyle name="Note 2 11 2" xfId="43962" xr:uid="{00000000-0005-0000-0000-0000AEA50000}"/>
    <cellStyle name="Note 2 11 3" xfId="43963" xr:uid="{00000000-0005-0000-0000-0000AFA50000}"/>
    <cellStyle name="Note 2 11 4" xfId="43964" xr:uid="{00000000-0005-0000-0000-0000B0A50000}"/>
    <cellStyle name="Note 2 12" xfId="43965" xr:uid="{00000000-0005-0000-0000-0000B1A50000}"/>
    <cellStyle name="Note 2 12 2" xfId="43966" xr:uid="{00000000-0005-0000-0000-0000B2A50000}"/>
    <cellStyle name="Note 2 12 3" xfId="43967" xr:uid="{00000000-0005-0000-0000-0000B3A50000}"/>
    <cellStyle name="Note 2 12 4" xfId="43968" xr:uid="{00000000-0005-0000-0000-0000B4A50000}"/>
    <cellStyle name="Note 2 13" xfId="43969" xr:uid="{00000000-0005-0000-0000-0000B5A50000}"/>
    <cellStyle name="Note 2 13 2" xfId="43970" xr:uid="{00000000-0005-0000-0000-0000B6A50000}"/>
    <cellStyle name="Note 2 13 3" xfId="43971" xr:uid="{00000000-0005-0000-0000-0000B7A50000}"/>
    <cellStyle name="Note 2 14" xfId="43972" xr:uid="{00000000-0005-0000-0000-0000B8A50000}"/>
    <cellStyle name="Note 2 14 2" xfId="43973" xr:uid="{00000000-0005-0000-0000-0000B9A50000}"/>
    <cellStyle name="Note 2 14 3" xfId="43974" xr:uid="{00000000-0005-0000-0000-0000BAA50000}"/>
    <cellStyle name="Note 2 2" xfId="5735" xr:uid="{00000000-0005-0000-0000-0000BBA50000}"/>
    <cellStyle name="Note 2 2 10" xfId="43975" xr:uid="{00000000-0005-0000-0000-0000BCA50000}"/>
    <cellStyle name="Note 2 2 10 2" xfId="43976" xr:uid="{00000000-0005-0000-0000-0000BDA50000}"/>
    <cellStyle name="Note 2 2 10 2 2" xfId="43977" xr:uid="{00000000-0005-0000-0000-0000BEA50000}"/>
    <cellStyle name="Note 2 2 10 2 3" xfId="43978" xr:uid="{00000000-0005-0000-0000-0000BFA50000}"/>
    <cellStyle name="Note 2 2 10 3" xfId="43979" xr:uid="{00000000-0005-0000-0000-0000C0A50000}"/>
    <cellStyle name="Note 2 2 10 3 2" xfId="43980" xr:uid="{00000000-0005-0000-0000-0000C1A50000}"/>
    <cellStyle name="Note 2 2 10 3 3" xfId="43981" xr:uid="{00000000-0005-0000-0000-0000C2A50000}"/>
    <cellStyle name="Note 2 2 10 4" xfId="43982" xr:uid="{00000000-0005-0000-0000-0000C3A50000}"/>
    <cellStyle name="Note 2 2 10 4 2" xfId="43983" xr:uid="{00000000-0005-0000-0000-0000C4A50000}"/>
    <cellStyle name="Note 2 2 10 4 3" xfId="43984" xr:uid="{00000000-0005-0000-0000-0000C5A50000}"/>
    <cellStyle name="Note 2 2 10 5" xfId="43985" xr:uid="{00000000-0005-0000-0000-0000C6A50000}"/>
    <cellStyle name="Note 2 2 10 5 2" xfId="43986" xr:uid="{00000000-0005-0000-0000-0000C7A50000}"/>
    <cellStyle name="Note 2 2 10 5 3" xfId="43987" xr:uid="{00000000-0005-0000-0000-0000C8A50000}"/>
    <cellStyle name="Note 2 2 10 6" xfId="43988" xr:uid="{00000000-0005-0000-0000-0000C9A50000}"/>
    <cellStyle name="Note 2 2 10 7" xfId="43989" xr:uid="{00000000-0005-0000-0000-0000CAA50000}"/>
    <cellStyle name="Note 2 2 11" xfId="43990" xr:uid="{00000000-0005-0000-0000-0000CBA50000}"/>
    <cellStyle name="Note 2 2 11 2" xfId="43991" xr:uid="{00000000-0005-0000-0000-0000CCA50000}"/>
    <cellStyle name="Note 2 2 11 2 2" xfId="43992" xr:uid="{00000000-0005-0000-0000-0000CDA50000}"/>
    <cellStyle name="Note 2 2 11 2 3" xfId="43993" xr:uid="{00000000-0005-0000-0000-0000CEA50000}"/>
    <cellStyle name="Note 2 2 11 3" xfId="43994" xr:uid="{00000000-0005-0000-0000-0000CFA50000}"/>
    <cellStyle name="Note 2 2 11 3 2" xfId="43995" xr:uid="{00000000-0005-0000-0000-0000D0A50000}"/>
    <cellStyle name="Note 2 2 11 3 3" xfId="43996" xr:uid="{00000000-0005-0000-0000-0000D1A50000}"/>
    <cellStyle name="Note 2 2 11 4" xfId="43997" xr:uid="{00000000-0005-0000-0000-0000D2A50000}"/>
    <cellStyle name="Note 2 2 11 4 2" xfId="43998" xr:uid="{00000000-0005-0000-0000-0000D3A50000}"/>
    <cellStyle name="Note 2 2 11 4 3" xfId="43999" xr:uid="{00000000-0005-0000-0000-0000D4A50000}"/>
    <cellStyle name="Note 2 2 11 5" xfId="44000" xr:uid="{00000000-0005-0000-0000-0000D5A50000}"/>
    <cellStyle name="Note 2 2 11 5 2" xfId="44001" xr:uid="{00000000-0005-0000-0000-0000D6A50000}"/>
    <cellStyle name="Note 2 2 11 5 3" xfId="44002" xr:uid="{00000000-0005-0000-0000-0000D7A50000}"/>
    <cellStyle name="Note 2 2 11 6" xfId="44003" xr:uid="{00000000-0005-0000-0000-0000D8A50000}"/>
    <cellStyle name="Note 2 2 11 7" xfId="44004" xr:uid="{00000000-0005-0000-0000-0000D9A50000}"/>
    <cellStyle name="Note 2 2 12" xfId="44005" xr:uid="{00000000-0005-0000-0000-0000DAA50000}"/>
    <cellStyle name="Note 2 2 12 2" xfId="44006" xr:uid="{00000000-0005-0000-0000-0000DBA50000}"/>
    <cellStyle name="Note 2 2 12 2 2" xfId="44007" xr:uid="{00000000-0005-0000-0000-0000DCA50000}"/>
    <cellStyle name="Note 2 2 12 2 3" xfId="44008" xr:uid="{00000000-0005-0000-0000-0000DDA50000}"/>
    <cellStyle name="Note 2 2 12 3" xfId="44009" xr:uid="{00000000-0005-0000-0000-0000DEA50000}"/>
    <cellStyle name="Note 2 2 12 3 2" xfId="44010" xr:uid="{00000000-0005-0000-0000-0000DFA50000}"/>
    <cellStyle name="Note 2 2 12 3 3" xfId="44011" xr:uid="{00000000-0005-0000-0000-0000E0A50000}"/>
    <cellStyle name="Note 2 2 12 4" xfId="44012" xr:uid="{00000000-0005-0000-0000-0000E1A50000}"/>
    <cellStyle name="Note 2 2 12 4 2" xfId="44013" xr:uid="{00000000-0005-0000-0000-0000E2A50000}"/>
    <cellStyle name="Note 2 2 12 4 3" xfId="44014" xr:uid="{00000000-0005-0000-0000-0000E3A50000}"/>
    <cellStyle name="Note 2 2 12 5" xfId="44015" xr:uid="{00000000-0005-0000-0000-0000E4A50000}"/>
    <cellStyle name="Note 2 2 12 5 2" xfId="44016" xr:uid="{00000000-0005-0000-0000-0000E5A50000}"/>
    <cellStyle name="Note 2 2 12 5 3" xfId="44017" xr:uid="{00000000-0005-0000-0000-0000E6A50000}"/>
    <cellStyle name="Note 2 2 12 6" xfId="44018" xr:uid="{00000000-0005-0000-0000-0000E7A50000}"/>
    <cellStyle name="Note 2 2 12 7" xfId="44019" xr:uid="{00000000-0005-0000-0000-0000E8A50000}"/>
    <cellStyle name="Note 2 2 13" xfId="44020" xr:uid="{00000000-0005-0000-0000-0000E9A50000}"/>
    <cellStyle name="Note 2 2 13 2" xfId="44021" xr:uid="{00000000-0005-0000-0000-0000EAA50000}"/>
    <cellStyle name="Note 2 2 13 2 2" xfId="44022" xr:uid="{00000000-0005-0000-0000-0000EBA50000}"/>
    <cellStyle name="Note 2 2 13 2 3" xfId="44023" xr:uid="{00000000-0005-0000-0000-0000ECA50000}"/>
    <cellStyle name="Note 2 2 13 3" xfId="44024" xr:uid="{00000000-0005-0000-0000-0000EDA50000}"/>
    <cellStyle name="Note 2 2 13 3 2" xfId="44025" xr:uid="{00000000-0005-0000-0000-0000EEA50000}"/>
    <cellStyle name="Note 2 2 13 3 3" xfId="44026" xr:uid="{00000000-0005-0000-0000-0000EFA50000}"/>
    <cellStyle name="Note 2 2 13 4" xfId="44027" xr:uid="{00000000-0005-0000-0000-0000F0A50000}"/>
    <cellStyle name="Note 2 2 13 4 2" xfId="44028" xr:uid="{00000000-0005-0000-0000-0000F1A50000}"/>
    <cellStyle name="Note 2 2 13 4 3" xfId="44029" xr:uid="{00000000-0005-0000-0000-0000F2A50000}"/>
    <cellStyle name="Note 2 2 13 5" xfId="44030" xr:uid="{00000000-0005-0000-0000-0000F3A50000}"/>
    <cellStyle name="Note 2 2 13 5 2" xfId="44031" xr:uid="{00000000-0005-0000-0000-0000F4A50000}"/>
    <cellStyle name="Note 2 2 13 5 3" xfId="44032" xr:uid="{00000000-0005-0000-0000-0000F5A50000}"/>
    <cellStyle name="Note 2 2 13 6" xfId="44033" xr:uid="{00000000-0005-0000-0000-0000F6A50000}"/>
    <cellStyle name="Note 2 2 13 7" xfId="44034" xr:uid="{00000000-0005-0000-0000-0000F7A50000}"/>
    <cellStyle name="Note 2 2 14" xfId="44035" xr:uid="{00000000-0005-0000-0000-0000F8A50000}"/>
    <cellStyle name="Note 2 2 14 2" xfId="44036" xr:uid="{00000000-0005-0000-0000-0000F9A50000}"/>
    <cellStyle name="Note 2 2 14 2 2" xfId="44037" xr:uid="{00000000-0005-0000-0000-0000FAA50000}"/>
    <cellStyle name="Note 2 2 14 2 3" xfId="44038" xr:uid="{00000000-0005-0000-0000-0000FBA50000}"/>
    <cellStyle name="Note 2 2 14 3" xfId="44039" xr:uid="{00000000-0005-0000-0000-0000FCA50000}"/>
    <cellStyle name="Note 2 2 14 3 2" xfId="44040" xr:uid="{00000000-0005-0000-0000-0000FDA50000}"/>
    <cellStyle name="Note 2 2 14 3 3" xfId="44041" xr:uid="{00000000-0005-0000-0000-0000FEA50000}"/>
    <cellStyle name="Note 2 2 14 4" xfId="44042" xr:uid="{00000000-0005-0000-0000-0000FFA50000}"/>
    <cellStyle name="Note 2 2 14 4 2" xfId="44043" xr:uid="{00000000-0005-0000-0000-000000A60000}"/>
    <cellStyle name="Note 2 2 14 4 3" xfId="44044" xr:uid="{00000000-0005-0000-0000-000001A60000}"/>
    <cellStyle name="Note 2 2 14 5" xfId="44045" xr:uid="{00000000-0005-0000-0000-000002A60000}"/>
    <cellStyle name="Note 2 2 14 5 2" xfId="44046" xr:uid="{00000000-0005-0000-0000-000003A60000}"/>
    <cellStyle name="Note 2 2 14 5 3" xfId="44047" xr:uid="{00000000-0005-0000-0000-000004A60000}"/>
    <cellStyle name="Note 2 2 14 6" xfId="44048" xr:uid="{00000000-0005-0000-0000-000005A60000}"/>
    <cellStyle name="Note 2 2 14 7" xfId="44049" xr:uid="{00000000-0005-0000-0000-000006A60000}"/>
    <cellStyle name="Note 2 2 15" xfId="44050" xr:uid="{00000000-0005-0000-0000-000007A60000}"/>
    <cellStyle name="Note 2 2 15 2" xfId="44051" xr:uid="{00000000-0005-0000-0000-000008A60000}"/>
    <cellStyle name="Note 2 2 15 2 2" xfId="44052" xr:uid="{00000000-0005-0000-0000-000009A60000}"/>
    <cellStyle name="Note 2 2 15 2 3" xfId="44053" xr:uid="{00000000-0005-0000-0000-00000AA60000}"/>
    <cellStyle name="Note 2 2 15 3" xfId="44054" xr:uid="{00000000-0005-0000-0000-00000BA60000}"/>
    <cellStyle name="Note 2 2 15 3 2" xfId="44055" xr:uid="{00000000-0005-0000-0000-00000CA60000}"/>
    <cellStyle name="Note 2 2 15 3 3" xfId="44056" xr:uid="{00000000-0005-0000-0000-00000DA60000}"/>
    <cellStyle name="Note 2 2 15 4" xfId="44057" xr:uid="{00000000-0005-0000-0000-00000EA60000}"/>
    <cellStyle name="Note 2 2 15 4 2" xfId="44058" xr:uid="{00000000-0005-0000-0000-00000FA60000}"/>
    <cellStyle name="Note 2 2 15 4 3" xfId="44059" xr:uid="{00000000-0005-0000-0000-000010A60000}"/>
    <cellStyle name="Note 2 2 15 5" xfId="44060" xr:uid="{00000000-0005-0000-0000-000011A60000}"/>
    <cellStyle name="Note 2 2 15 5 2" xfId="44061" xr:uid="{00000000-0005-0000-0000-000012A60000}"/>
    <cellStyle name="Note 2 2 15 5 3" xfId="44062" xr:uid="{00000000-0005-0000-0000-000013A60000}"/>
    <cellStyle name="Note 2 2 15 6" xfId="44063" xr:uid="{00000000-0005-0000-0000-000014A60000}"/>
    <cellStyle name="Note 2 2 15 7" xfId="44064" xr:uid="{00000000-0005-0000-0000-000015A60000}"/>
    <cellStyle name="Note 2 2 16" xfId="44065" xr:uid="{00000000-0005-0000-0000-000016A60000}"/>
    <cellStyle name="Note 2 2 16 2" xfId="44066" xr:uid="{00000000-0005-0000-0000-000017A60000}"/>
    <cellStyle name="Note 2 2 16 2 2" xfId="44067" xr:uid="{00000000-0005-0000-0000-000018A60000}"/>
    <cellStyle name="Note 2 2 16 2 3" xfId="44068" xr:uid="{00000000-0005-0000-0000-000019A60000}"/>
    <cellStyle name="Note 2 2 16 3" xfId="44069" xr:uid="{00000000-0005-0000-0000-00001AA60000}"/>
    <cellStyle name="Note 2 2 16 3 2" xfId="44070" xr:uid="{00000000-0005-0000-0000-00001BA60000}"/>
    <cellStyle name="Note 2 2 16 3 3" xfId="44071" xr:uid="{00000000-0005-0000-0000-00001CA60000}"/>
    <cellStyle name="Note 2 2 16 4" xfId="44072" xr:uid="{00000000-0005-0000-0000-00001DA60000}"/>
    <cellStyle name="Note 2 2 16 4 2" xfId="44073" xr:uid="{00000000-0005-0000-0000-00001EA60000}"/>
    <cellStyle name="Note 2 2 16 4 3" xfId="44074" xr:uid="{00000000-0005-0000-0000-00001FA60000}"/>
    <cellStyle name="Note 2 2 16 5" xfId="44075" xr:uid="{00000000-0005-0000-0000-000020A60000}"/>
    <cellStyle name="Note 2 2 16 5 2" xfId="44076" xr:uid="{00000000-0005-0000-0000-000021A60000}"/>
    <cellStyle name="Note 2 2 16 5 3" xfId="44077" xr:uid="{00000000-0005-0000-0000-000022A60000}"/>
    <cellStyle name="Note 2 2 16 6" xfId="44078" xr:uid="{00000000-0005-0000-0000-000023A60000}"/>
    <cellStyle name="Note 2 2 16 7" xfId="44079" xr:uid="{00000000-0005-0000-0000-000024A60000}"/>
    <cellStyle name="Note 2 2 17" xfId="44080" xr:uid="{00000000-0005-0000-0000-000025A60000}"/>
    <cellStyle name="Note 2 2 17 2" xfId="44081" xr:uid="{00000000-0005-0000-0000-000026A60000}"/>
    <cellStyle name="Note 2 2 17 2 2" xfId="44082" xr:uid="{00000000-0005-0000-0000-000027A60000}"/>
    <cellStyle name="Note 2 2 17 2 3" xfId="44083" xr:uid="{00000000-0005-0000-0000-000028A60000}"/>
    <cellStyle name="Note 2 2 17 3" xfId="44084" xr:uid="{00000000-0005-0000-0000-000029A60000}"/>
    <cellStyle name="Note 2 2 17 3 2" xfId="44085" xr:uid="{00000000-0005-0000-0000-00002AA60000}"/>
    <cellStyle name="Note 2 2 17 3 3" xfId="44086" xr:uid="{00000000-0005-0000-0000-00002BA60000}"/>
    <cellStyle name="Note 2 2 17 4" xfId="44087" xr:uid="{00000000-0005-0000-0000-00002CA60000}"/>
    <cellStyle name="Note 2 2 17 4 2" xfId="44088" xr:uid="{00000000-0005-0000-0000-00002DA60000}"/>
    <cellStyle name="Note 2 2 17 4 3" xfId="44089" xr:uid="{00000000-0005-0000-0000-00002EA60000}"/>
    <cellStyle name="Note 2 2 17 5" xfId="44090" xr:uid="{00000000-0005-0000-0000-00002FA60000}"/>
    <cellStyle name="Note 2 2 17 5 2" xfId="44091" xr:uid="{00000000-0005-0000-0000-000030A60000}"/>
    <cellStyle name="Note 2 2 17 5 3" xfId="44092" xr:uid="{00000000-0005-0000-0000-000031A60000}"/>
    <cellStyle name="Note 2 2 17 6" xfId="44093" xr:uid="{00000000-0005-0000-0000-000032A60000}"/>
    <cellStyle name="Note 2 2 17 7" xfId="44094" xr:uid="{00000000-0005-0000-0000-000033A60000}"/>
    <cellStyle name="Note 2 2 18" xfId="44095" xr:uid="{00000000-0005-0000-0000-000034A60000}"/>
    <cellStyle name="Note 2 2 18 2" xfId="44096" xr:uid="{00000000-0005-0000-0000-000035A60000}"/>
    <cellStyle name="Note 2 2 18 2 2" xfId="44097" xr:uid="{00000000-0005-0000-0000-000036A60000}"/>
    <cellStyle name="Note 2 2 18 2 3" xfId="44098" xr:uid="{00000000-0005-0000-0000-000037A60000}"/>
    <cellStyle name="Note 2 2 18 3" xfId="44099" xr:uid="{00000000-0005-0000-0000-000038A60000}"/>
    <cellStyle name="Note 2 2 18 3 2" xfId="44100" xr:uid="{00000000-0005-0000-0000-000039A60000}"/>
    <cellStyle name="Note 2 2 18 3 3" xfId="44101" xr:uid="{00000000-0005-0000-0000-00003AA60000}"/>
    <cellStyle name="Note 2 2 18 4" xfId="44102" xr:uid="{00000000-0005-0000-0000-00003BA60000}"/>
    <cellStyle name="Note 2 2 18 4 2" xfId="44103" xr:uid="{00000000-0005-0000-0000-00003CA60000}"/>
    <cellStyle name="Note 2 2 18 4 3" xfId="44104" xr:uid="{00000000-0005-0000-0000-00003DA60000}"/>
    <cellStyle name="Note 2 2 18 5" xfId="44105" xr:uid="{00000000-0005-0000-0000-00003EA60000}"/>
    <cellStyle name="Note 2 2 18 5 2" xfId="44106" xr:uid="{00000000-0005-0000-0000-00003FA60000}"/>
    <cellStyle name="Note 2 2 18 5 3" xfId="44107" xr:uid="{00000000-0005-0000-0000-000040A60000}"/>
    <cellStyle name="Note 2 2 18 6" xfId="44108" xr:uid="{00000000-0005-0000-0000-000041A60000}"/>
    <cellStyle name="Note 2 2 18 7" xfId="44109" xr:uid="{00000000-0005-0000-0000-000042A60000}"/>
    <cellStyle name="Note 2 2 19" xfId="44110" xr:uid="{00000000-0005-0000-0000-000043A60000}"/>
    <cellStyle name="Note 2 2 19 2" xfId="44111" xr:uid="{00000000-0005-0000-0000-000044A60000}"/>
    <cellStyle name="Note 2 2 19 2 2" xfId="44112" xr:uid="{00000000-0005-0000-0000-000045A60000}"/>
    <cellStyle name="Note 2 2 19 2 3" xfId="44113" xr:uid="{00000000-0005-0000-0000-000046A60000}"/>
    <cellStyle name="Note 2 2 19 3" xfId="44114" xr:uid="{00000000-0005-0000-0000-000047A60000}"/>
    <cellStyle name="Note 2 2 19 3 2" xfId="44115" xr:uid="{00000000-0005-0000-0000-000048A60000}"/>
    <cellStyle name="Note 2 2 19 3 3" xfId="44116" xr:uid="{00000000-0005-0000-0000-000049A60000}"/>
    <cellStyle name="Note 2 2 19 4" xfId="44117" xr:uid="{00000000-0005-0000-0000-00004AA60000}"/>
    <cellStyle name="Note 2 2 19 4 2" xfId="44118" xr:uid="{00000000-0005-0000-0000-00004BA60000}"/>
    <cellStyle name="Note 2 2 19 4 3" xfId="44119" xr:uid="{00000000-0005-0000-0000-00004CA60000}"/>
    <cellStyle name="Note 2 2 19 5" xfId="44120" xr:uid="{00000000-0005-0000-0000-00004DA60000}"/>
    <cellStyle name="Note 2 2 19 5 2" xfId="44121" xr:uid="{00000000-0005-0000-0000-00004EA60000}"/>
    <cellStyle name="Note 2 2 19 5 3" xfId="44122" xr:uid="{00000000-0005-0000-0000-00004FA60000}"/>
    <cellStyle name="Note 2 2 19 6" xfId="44123" xr:uid="{00000000-0005-0000-0000-000050A60000}"/>
    <cellStyle name="Note 2 2 19 7" xfId="44124" xr:uid="{00000000-0005-0000-0000-000051A60000}"/>
    <cellStyle name="Note 2 2 2" xfId="5736" xr:uid="{00000000-0005-0000-0000-000052A60000}"/>
    <cellStyle name="Note 2 2 2 2" xfId="44125" xr:uid="{00000000-0005-0000-0000-000053A60000}"/>
    <cellStyle name="Note 2 2 2 2 10" xfId="44126" xr:uid="{00000000-0005-0000-0000-000054A60000}"/>
    <cellStyle name="Note 2 2 2 2 2" xfId="44127" xr:uid="{00000000-0005-0000-0000-000055A60000}"/>
    <cellStyle name="Note 2 2 2 2 2 2" xfId="44128" xr:uid="{00000000-0005-0000-0000-000056A60000}"/>
    <cellStyle name="Note 2 2 2 2 2 3" xfId="44129" xr:uid="{00000000-0005-0000-0000-000057A60000}"/>
    <cellStyle name="Note 2 2 2 2 2 4" xfId="44130" xr:uid="{00000000-0005-0000-0000-000058A60000}"/>
    <cellStyle name="Note 2 2 2 2 3" xfId="44131" xr:uid="{00000000-0005-0000-0000-000059A60000}"/>
    <cellStyle name="Note 2 2 2 2 3 2" xfId="44132" xr:uid="{00000000-0005-0000-0000-00005AA60000}"/>
    <cellStyle name="Note 2 2 2 2 3 3" xfId="44133" xr:uid="{00000000-0005-0000-0000-00005BA60000}"/>
    <cellStyle name="Note 2 2 2 2 3 4" xfId="44134" xr:uid="{00000000-0005-0000-0000-00005CA60000}"/>
    <cellStyle name="Note 2 2 2 2 4" xfId="44135" xr:uid="{00000000-0005-0000-0000-00005DA60000}"/>
    <cellStyle name="Note 2 2 2 2 4 2" xfId="44136" xr:uid="{00000000-0005-0000-0000-00005EA60000}"/>
    <cellStyle name="Note 2 2 2 2 4 3" xfId="44137" xr:uid="{00000000-0005-0000-0000-00005FA60000}"/>
    <cellStyle name="Note 2 2 2 2 4 4" xfId="44138" xr:uid="{00000000-0005-0000-0000-000060A60000}"/>
    <cellStyle name="Note 2 2 2 2 5" xfId="44139" xr:uid="{00000000-0005-0000-0000-000061A60000}"/>
    <cellStyle name="Note 2 2 2 2 5 2" xfId="44140" xr:uid="{00000000-0005-0000-0000-000062A60000}"/>
    <cellStyle name="Note 2 2 2 2 5 3" xfId="44141" xr:uid="{00000000-0005-0000-0000-000063A60000}"/>
    <cellStyle name="Note 2 2 2 2 6" xfId="44142" xr:uid="{00000000-0005-0000-0000-000064A60000}"/>
    <cellStyle name="Note 2 2 2 2 6 2" xfId="44143" xr:uid="{00000000-0005-0000-0000-000065A60000}"/>
    <cellStyle name="Note 2 2 2 2 6 3" xfId="44144" xr:uid="{00000000-0005-0000-0000-000066A60000}"/>
    <cellStyle name="Note 2 2 2 2 7" xfId="44145" xr:uid="{00000000-0005-0000-0000-000067A60000}"/>
    <cellStyle name="Note 2 2 2 2 7 2" xfId="44146" xr:uid="{00000000-0005-0000-0000-000068A60000}"/>
    <cellStyle name="Note 2 2 2 2 7 3" xfId="44147" xr:uid="{00000000-0005-0000-0000-000069A60000}"/>
    <cellStyle name="Note 2 2 2 2 8" xfId="44148" xr:uid="{00000000-0005-0000-0000-00006AA60000}"/>
    <cellStyle name="Note 2 2 2 2 9" xfId="44149" xr:uid="{00000000-0005-0000-0000-00006BA60000}"/>
    <cellStyle name="Note 2 2 2 3" xfId="44150" xr:uid="{00000000-0005-0000-0000-00006CA60000}"/>
    <cellStyle name="Note 2 2 2 3 2" xfId="44151" xr:uid="{00000000-0005-0000-0000-00006DA60000}"/>
    <cellStyle name="Note 2 2 2 3 2 2" xfId="44152" xr:uid="{00000000-0005-0000-0000-00006EA60000}"/>
    <cellStyle name="Note 2 2 2 3 2 3" xfId="44153" xr:uid="{00000000-0005-0000-0000-00006FA60000}"/>
    <cellStyle name="Note 2 2 2 3 2 4" xfId="44154" xr:uid="{00000000-0005-0000-0000-000070A60000}"/>
    <cellStyle name="Note 2 2 2 3 3" xfId="44155" xr:uid="{00000000-0005-0000-0000-000071A60000}"/>
    <cellStyle name="Note 2 2 2 3 3 2" xfId="44156" xr:uid="{00000000-0005-0000-0000-000072A60000}"/>
    <cellStyle name="Note 2 2 2 3 3 3" xfId="44157" xr:uid="{00000000-0005-0000-0000-000073A60000}"/>
    <cellStyle name="Note 2 2 2 3 4" xfId="44158" xr:uid="{00000000-0005-0000-0000-000074A60000}"/>
    <cellStyle name="Note 2 2 2 3 4 2" xfId="44159" xr:uid="{00000000-0005-0000-0000-000075A60000}"/>
    <cellStyle name="Note 2 2 2 3 4 3" xfId="44160" xr:uid="{00000000-0005-0000-0000-000076A60000}"/>
    <cellStyle name="Note 2 2 2 3 5" xfId="44161" xr:uid="{00000000-0005-0000-0000-000077A60000}"/>
    <cellStyle name="Note 2 2 2 3 6" xfId="44162" xr:uid="{00000000-0005-0000-0000-000078A60000}"/>
    <cellStyle name="Note 2 2 2 3 7" xfId="44163" xr:uid="{00000000-0005-0000-0000-000079A60000}"/>
    <cellStyle name="Note 2 2 2 4" xfId="44164" xr:uid="{00000000-0005-0000-0000-00007AA60000}"/>
    <cellStyle name="Note 2 2 2 4 2" xfId="44165" xr:uid="{00000000-0005-0000-0000-00007BA60000}"/>
    <cellStyle name="Note 2 2 2 4 3" xfId="44166" xr:uid="{00000000-0005-0000-0000-00007CA60000}"/>
    <cellStyle name="Note 2 2 2 4 4" xfId="44167" xr:uid="{00000000-0005-0000-0000-00007DA60000}"/>
    <cellStyle name="Note 2 2 2 5" xfId="44168" xr:uid="{00000000-0005-0000-0000-00007EA60000}"/>
    <cellStyle name="Note 2 2 2 5 2" xfId="44169" xr:uid="{00000000-0005-0000-0000-00007FA60000}"/>
    <cellStyle name="Note 2 2 2 5 3" xfId="44170" xr:uid="{00000000-0005-0000-0000-000080A60000}"/>
    <cellStyle name="Note 2 2 2 5 4" xfId="44171" xr:uid="{00000000-0005-0000-0000-000081A60000}"/>
    <cellStyle name="Note 2 2 2 6" xfId="44172" xr:uid="{00000000-0005-0000-0000-000082A60000}"/>
    <cellStyle name="Note 2 2 2 6 2" xfId="44173" xr:uid="{00000000-0005-0000-0000-000083A60000}"/>
    <cellStyle name="Note 2 2 2 6 3" xfId="44174" xr:uid="{00000000-0005-0000-0000-000084A60000}"/>
    <cellStyle name="Note 2 2 2 7" xfId="44175" xr:uid="{00000000-0005-0000-0000-000085A60000}"/>
    <cellStyle name="Note 2 2 2 7 2" xfId="44176" xr:uid="{00000000-0005-0000-0000-000086A60000}"/>
    <cellStyle name="Note 2 2 2 7 3" xfId="44177" xr:uid="{00000000-0005-0000-0000-000087A60000}"/>
    <cellStyle name="Note 2 2 2 8" xfId="44178" xr:uid="{00000000-0005-0000-0000-000088A60000}"/>
    <cellStyle name="Note 2 2 20" xfId="44179" xr:uid="{00000000-0005-0000-0000-000089A60000}"/>
    <cellStyle name="Note 2 2 20 2" xfId="44180" xr:uid="{00000000-0005-0000-0000-00008AA60000}"/>
    <cellStyle name="Note 2 2 20 2 2" xfId="44181" xr:uid="{00000000-0005-0000-0000-00008BA60000}"/>
    <cellStyle name="Note 2 2 20 2 3" xfId="44182" xr:uid="{00000000-0005-0000-0000-00008CA60000}"/>
    <cellStyle name="Note 2 2 20 3" xfId="44183" xr:uid="{00000000-0005-0000-0000-00008DA60000}"/>
    <cellStyle name="Note 2 2 20 3 2" xfId="44184" xr:uid="{00000000-0005-0000-0000-00008EA60000}"/>
    <cellStyle name="Note 2 2 20 3 3" xfId="44185" xr:uid="{00000000-0005-0000-0000-00008FA60000}"/>
    <cellStyle name="Note 2 2 20 4" xfId="44186" xr:uid="{00000000-0005-0000-0000-000090A60000}"/>
    <cellStyle name="Note 2 2 20 4 2" xfId="44187" xr:uid="{00000000-0005-0000-0000-000091A60000}"/>
    <cellStyle name="Note 2 2 20 4 3" xfId="44188" xr:uid="{00000000-0005-0000-0000-000092A60000}"/>
    <cellStyle name="Note 2 2 20 5" xfId="44189" xr:uid="{00000000-0005-0000-0000-000093A60000}"/>
    <cellStyle name="Note 2 2 20 5 2" xfId="44190" xr:uid="{00000000-0005-0000-0000-000094A60000}"/>
    <cellStyle name="Note 2 2 20 5 3" xfId="44191" xr:uid="{00000000-0005-0000-0000-000095A60000}"/>
    <cellStyle name="Note 2 2 20 6" xfId="44192" xr:uid="{00000000-0005-0000-0000-000096A60000}"/>
    <cellStyle name="Note 2 2 20 7" xfId="44193" xr:uid="{00000000-0005-0000-0000-000097A60000}"/>
    <cellStyle name="Note 2 2 21" xfId="44194" xr:uid="{00000000-0005-0000-0000-000098A60000}"/>
    <cellStyle name="Note 2 2 21 2" xfId="44195" xr:uid="{00000000-0005-0000-0000-000099A60000}"/>
    <cellStyle name="Note 2 2 21 2 2" xfId="44196" xr:uid="{00000000-0005-0000-0000-00009AA60000}"/>
    <cellStyle name="Note 2 2 21 2 3" xfId="44197" xr:uid="{00000000-0005-0000-0000-00009BA60000}"/>
    <cellStyle name="Note 2 2 21 3" xfId="44198" xr:uid="{00000000-0005-0000-0000-00009CA60000}"/>
    <cellStyle name="Note 2 2 21 3 2" xfId="44199" xr:uid="{00000000-0005-0000-0000-00009DA60000}"/>
    <cellStyle name="Note 2 2 21 3 3" xfId="44200" xr:uid="{00000000-0005-0000-0000-00009EA60000}"/>
    <cellStyle name="Note 2 2 21 4" xfId="44201" xr:uid="{00000000-0005-0000-0000-00009FA60000}"/>
    <cellStyle name="Note 2 2 21 4 2" xfId="44202" xr:uid="{00000000-0005-0000-0000-0000A0A60000}"/>
    <cellStyle name="Note 2 2 21 4 3" xfId="44203" xr:uid="{00000000-0005-0000-0000-0000A1A60000}"/>
    <cellStyle name="Note 2 2 21 5" xfId="44204" xr:uid="{00000000-0005-0000-0000-0000A2A60000}"/>
    <cellStyle name="Note 2 2 21 5 2" xfId="44205" xr:uid="{00000000-0005-0000-0000-0000A3A60000}"/>
    <cellStyle name="Note 2 2 21 5 3" xfId="44206" xr:uid="{00000000-0005-0000-0000-0000A4A60000}"/>
    <cellStyle name="Note 2 2 21 6" xfId="44207" xr:uid="{00000000-0005-0000-0000-0000A5A60000}"/>
    <cellStyle name="Note 2 2 21 7" xfId="44208" xr:uid="{00000000-0005-0000-0000-0000A6A60000}"/>
    <cellStyle name="Note 2 2 22" xfId="44209" xr:uid="{00000000-0005-0000-0000-0000A7A60000}"/>
    <cellStyle name="Note 2 2 22 2" xfId="44210" xr:uid="{00000000-0005-0000-0000-0000A8A60000}"/>
    <cellStyle name="Note 2 2 22 3" xfId="44211" xr:uid="{00000000-0005-0000-0000-0000A9A60000}"/>
    <cellStyle name="Note 2 2 23" xfId="44212" xr:uid="{00000000-0005-0000-0000-0000AAA60000}"/>
    <cellStyle name="Note 2 2 24" xfId="44213" xr:uid="{00000000-0005-0000-0000-0000ABA60000}"/>
    <cellStyle name="Note 2 2 25" xfId="44214" xr:uid="{00000000-0005-0000-0000-0000ACA60000}"/>
    <cellStyle name="Note 2 2 3" xfId="44215" xr:uid="{00000000-0005-0000-0000-0000ADA60000}"/>
    <cellStyle name="Note 2 2 3 10" xfId="44216" xr:uid="{00000000-0005-0000-0000-0000AEA60000}"/>
    <cellStyle name="Note 2 2 3 2" xfId="44217" xr:uid="{00000000-0005-0000-0000-0000AFA60000}"/>
    <cellStyle name="Note 2 2 3 2 2" xfId="44218" xr:uid="{00000000-0005-0000-0000-0000B0A60000}"/>
    <cellStyle name="Note 2 2 3 2 3" xfId="44219" xr:uid="{00000000-0005-0000-0000-0000B1A60000}"/>
    <cellStyle name="Note 2 2 3 2 4" xfId="44220" xr:uid="{00000000-0005-0000-0000-0000B2A60000}"/>
    <cellStyle name="Note 2 2 3 3" xfId="44221" xr:uid="{00000000-0005-0000-0000-0000B3A60000}"/>
    <cellStyle name="Note 2 2 3 3 2" xfId="44222" xr:uid="{00000000-0005-0000-0000-0000B4A60000}"/>
    <cellStyle name="Note 2 2 3 3 3" xfId="44223" xr:uid="{00000000-0005-0000-0000-0000B5A60000}"/>
    <cellStyle name="Note 2 2 3 3 4" xfId="44224" xr:uid="{00000000-0005-0000-0000-0000B6A60000}"/>
    <cellStyle name="Note 2 2 3 4" xfId="44225" xr:uid="{00000000-0005-0000-0000-0000B7A60000}"/>
    <cellStyle name="Note 2 2 3 4 2" xfId="44226" xr:uid="{00000000-0005-0000-0000-0000B8A60000}"/>
    <cellStyle name="Note 2 2 3 4 3" xfId="44227" xr:uid="{00000000-0005-0000-0000-0000B9A60000}"/>
    <cellStyle name="Note 2 2 3 4 4" xfId="44228" xr:uid="{00000000-0005-0000-0000-0000BAA60000}"/>
    <cellStyle name="Note 2 2 3 5" xfId="44229" xr:uid="{00000000-0005-0000-0000-0000BBA60000}"/>
    <cellStyle name="Note 2 2 3 5 2" xfId="44230" xr:uid="{00000000-0005-0000-0000-0000BCA60000}"/>
    <cellStyle name="Note 2 2 3 5 3" xfId="44231" xr:uid="{00000000-0005-0000-0000-0000BDA60000}"/>
    <cellStyle name="Note 2 2 3 6" xfId="44232" xr:uid="{00000000-0005-0000-0000-0000BEA60000}"/>
    <cellStyle name="Note 2 2 3 6 2" xfId="44233" xr:uid="{00000000-0005-0000-0000-0000BFA60000}"/>
    <cellStyle name="Note 2 2 3 6 3" xfId="44234" xr:uid="{00000000-0005-0000-0000-0000C0A60000}"/>
    <cellStyle name="Note 2 2 3 7" xfId="44235" xr:uid="{00000000-0005-0000-0000-0000C1A60000}"/>
    <cellStyle name="Note 2 2 3 7 2" xfId="44236" xr:uid="{00000000-0005-0000-0000-0000C2A60000}"/>
    <cellStyle name="Note 2 2 3 7 3" xfId="44237" xr:uid="{00000000-0005-0000-0000-0000C3A60000}"/>
    <cellStyle name="Note 2 2 3 8" xfId="44238" xr:uid="{00000000-0005-0000-0000-0000C4A60000}"/>
    <cellStyle name="Note 2 2 3 9" xfId="44239" xr:uid="{00000000-0005-0000-0000-0000C5A60000}"/>
    <cellStyle name="Note 2 2 4" xfId="44240" xr:uid="{00000000-0005-0000-0000-0000C6A60000}"/>
    <cellStyle name="Note 2 2 4 10" xfId="44241" xr:uid="{00000000-0005-0000-0000-0000C7A60000}"/>
    <cellStyle name="Note 2 2 4 11" xfId="44242" xr:uid="{00000000-0005-0000-0000-0000C8A60000}"/>
    <cellStyle name="Note 2 2 4 2" xfId="44243" xr:uid="{00000000-0005-0000-0000-0000C9A60000}"/>
    <cellStyle name="Note 2 2 4 2 2" xfId="44244" xr:uid="{00000000-0005-0000-0000-0000CAA60000}"/>
    <cellStyle name="Note 2 2 4 2 3" xfId="44245" xr:uid="{00000000-0005-0000-0000-0000CBA60000}"/>
    <cellStyle name="Note 2 2 4 2 4" xfId="44246" xr:uid="{00000000-0005-0000-0000-0000CCA60000}"/>
    <cellStyle name="Note 2 2 4 3" xfId="44247" xr:uid="{00000000-0005-0000-0000-0000CDA60000}"/>
    <cellStyle name="Note 2 2 4 3 2" xfId="44248" xr:uid="{00000000-0005-0000-0000-0000CEA60000}"/>
    <cellStyle name="Note 2 2 4 3 3" xfId="44249" xr:uid="{00000000-0005-0000-0000-0000CFA60000}"/>
    <cellStyle name="Note 2 2 4 4" xfId="44250" xr:uid="{00000000-0005-0000-0000-0000D0A60000}"/>
    <cellStyle name="Note 2 2 4 4 2" xfId="44251" xr:uid="{00000000-0005-0000-0000-0000D1A60000}"/>
    <cellStyle name="Note 2 2 4 4 3" xfId="44252" xr:uid="{00000000-0005-0000-0000-0000D2A60000}"/>
    <cellStyle name="Note 2 2 4 5" xfId="44253" xr:uid="{00000000-0005-0000-0000-0000D3A60000}"/>
    <cellStyle name="Note 2 2 4 5 2" xfId="44254" xr:uid="{00000000-0005-0000-0000-0000D4A60000}"/>
    <cellStyle name="Note 2 2 4 5 3" xfId="44255" xr:uid="{00000000-0005-0000-0000-0000D5A60000}"/>
    <cellStyle name="Note 2 2 4 6" xfId="44256" xr:uid="{00000000-0005-0000-0000-0000D6A60000}"/>
    <cellStyle name="Note 2 2 4 6 2" xfId="44257" xr:uid="{00000000-0005-0000-0000-0000D7A60000}"/>
    <cellStyle name="Note 2 2 4 6 3" xfId="44258" xr:uid="{00000000-0005-0000-0000-0000D8A60000}"/>
    <cellStyle name="Note 2 2 4 7" xfId="44259" xr:uid="{00000000-0005-0000-0000-0000D9A60000}"/>
    <cellStyle name="Note 2 2 4 7 2" xfId="44260" xr:uid="{00000000-0005-0000-0000-0000DAA60000}"/>
    <cellStyle name="Note 2 2 4 7 3" xfId="44261" xr:uid="{00000000-0005-0000-0000-0000DBA60000}"/>
    <cellStyle name="Note 2 2 4 8" xfId="44262" xr:uid="{00000000-0005-0000-0000-0000DCA60000}"/>
    <cellStyle name="Note 2 2 4 8 2" xfId="44263" xr:uid="{00000000-0005-0000-0000-0000DDA60000}"/>
    <cellStyle name="Note 2 2 4 8 3" xfId="44264" xr:uid="{00000000-0005-0000-0000-0000DEA60000}"/>
    <cellStyle name="Note 2 2 4 9" xfId="44265" xr:uid="{00000000-0005-0000-0000-0000DFA60000}"/>
    <cellStyle name="Note 2 2 5" xfId="44266" xr:uid="{00000000-0005-0000-0000-0000E0A60000}"/>
    <cellStyle name="Note 2 2 5 2" xfId="44267" xr:uid="{00000000-0005-0000-0000-0000E1A60000}"/>
    <cellStyle name="Note 2 2 5 2 2" xfId="44268" xr:uid="{00000000-0005-0000-0000-0000E2A60000}"/>
    <cellStyle name="Note 2 2 5 2 3" xfId="44269" xr:uid="{00000000-0005-0000-0000-0000E3A60000}"/>
    <cellStyle name="Note 2 2 5 3" xfId="44270" xr:uid="{00000000-0005-0000-0000-0000E4A60000}"/>
    <cellStyle name="Note 2 2 5 3 2" xfId="44271" xr:uid="{00000000-0005-0000-0000-0000E5A60000}"/>
    <cellStyle name="Note 2 2 5 3 3" xfId="44272" xr:uid="{00000000-0005-0000-0000-0000E6A60000}"/>
    <cellStyle name="Note 2 2 5 4" xfId="44273" xr:uid="{00000000-0005-0000-0000-0000E7A60000}"/>
    <cellStyle name="Note 2 2 5 4 2" xfId="44274" xr:uid="{00000000-0005-0000-0000-0000E8A60000}"/>
    <cellStyle name="Note 2 2 5 4 3" xfId="44275" xr:uid="{00000000-0005-0000-0000-0000E9A60000}"/>
    <cellStyle name="Note 2 2 5 5" xfId="44276" xr:uid="{00000000-0005-0000-0000-0000EAA60000}"/>
    <cellStyle name="Note 2 2 5 5 2" xfId="44277" xr:uid="{00000000-0005-0000-0000-0000EBA60000}"/>
    <cellStyle name="Note 2 2 5 5 3" xfId="44278" xr:uid="{00000000-0005-0000-0000-0000ECA60000}"/>
    <cellStyle name="Note 2 2 5 6" xfId="44279" xr:uid="{00000000-0005-0000-0000-0000EDA60000}"/>
    <cellStyle name="Note 2 2 6" xfId="44280" xr:uid="{00000000-0005-0000-0000-0000EEA60000}"/>
    <cellStyle name="Note 2 2 6 2" xfId="44281" xr:uid="{00000000-0005-0000-0000-0000EFA60000}"/>
    <cellStyle name="Note 2 2 6 2 2" xfId="44282" xr:uid="{00000000-0005-0000-0000-0000F0A60000}"/>
    <cellStyle name="Note 2 2 6 2 3" xfId="44283" xr:uid="{00000000-0005-0000-0000-0000F1A60000}"/>
    <cellStyle name="Note 2 2 6 3" xfId="44284" xr:uid="{00000000-0005-0000-0000-0000F2A60000}"/>
    <cellStyle name="Note 2 2 6 3 2" xfId="44285" xr:uid="{00000000-0005-0000-0000-0000F3A60000}"/>
    <cellStyle name="Note 2 2 6 3 3" xfId="44286" xr:uid="{00000000-0005-0000-0000-0000F4A60000}"/>
    <cellStyle name="Note 2 2 6 4" xfId="44287" xr:uid="{00000000-0005-0000-0000-0000F5A60000}"/>
    <cellStyle name="Note 2 2 6 4 2" xfId="44288" xr:uid="{00000000-0005-0000-0000-0000F6A60000}"/>
    <cellStyle name="Note 2 2 6 4 3" xfId="44289" xr:uid="{00000000-0005-0000-0000-0000F7A60000}"/>
    <cellStyle name="Note 2 2 6 5" xfId="44290" xr:uid="{00000000-0005-0000-0000-0000F8A60000}"/>
    <cellStyle name="Note 2 2 6 5 2" xfId="44291" xr:uid="{00000000-0005-0000-0000-0000F9A60000}"/>
    <cellStyle name="Note 2 2 6 5 3" xfId="44292" xr:uid="{00000000-0005-0000-0000-0000FAA60000}"/>
    <cellStyle name="Note 2 2 6 6" xfId="44293" xr:uid="{00000000-0005-0000-0000-0000FBA60000}"/>
    <cellStyle name="Note 2 2 7" xfId="44294" xr:uid="{00000000-0005-0000-0000-0000FCA60000}"/>
    <cellStyle name="Note 2 2 7 2" xfId="44295" xr:uid="{00000000-0005-0000-0000-0000FDA60000}"/>
    <cellStyle name="Note 2 2 7 2 2" xfId="44296" xr:uid="{00000000-0005-0000-0000-0000FEA60000}"/>
    <cellStyle name="Note 2 2 7 2 3" xfId="44297" xr:uid="{00000000-0005-0000-0000-0000FFA60000}"/>
    <cellStyle name="Note 2 2 7 3" xfId="44298" xr:uid="{00000000-0005-0000-0000-000000A70000}"/>
    <cellStyle name="Note 2 2 7 3 2" xfId="44299" xr:uid="{00000000-0005-0000-0000-000001A70000}"/>
    <cellStyle name="Note 2 2 7 3 3" xfId="44300" xr:uid="{00000000-0005-0000-0000-000002A70000}"/>
    <cellStyle name="Note 2 2 7 4" xfId="44301" xr:uid="{00000000-0005-0000-0000-000003A70000}"/>
    <cellStyle name="Note 2 2 7 4 2" xfId="44302" xr:uid="{00000000-0005-0000-0000-000004A70000}"/>
    <cellStyle name="Note 2 2 7 4 3" xfId="44303" xr:uid="{00000000-0005-0000-0000-000005A70000}"/>
    <cellStyle name="Note 2 2 7 5" xfId="44304" xr:uid="{00000000-0005-0000-0000-000006A70000}"/>
    <cellStyle name="Note 2 2 7 5 2" xfId="44305" xr:uid="{00000000-0005-0000-0000-000007A70000}"/>
    <cellStyle name="Note 2 2 7 5 3" xfId="44306" xr:uid="{00000000-0005-0000-0000-000008A70000}"/>
    <cellStyle name="Note 2 2 7 6" xfId="44307" xr:uid="{00000000-0005-0000-0000-000009A70000}"/>
    <cellStyle name="Note 2 2 8" xfId="44308" xr:uid="{00000000-0005-0000-0000-00000AA70000}"/>
    <cellStyle name="Note 2 2 8 2" xfId="44309" xr:uid="{00000000-0005-0000-0000-00000BA70000}"/>
    <cellStyle name="Note 2 2 8 2 2" xfId="44310" xr:uid="{00000000-0005-0000-0000-00000CA70000}"/>
    <cellStyle name="Note 2 2 8 2 3" xfId="44311" xr:uid="{00000000-0005-0000-0000-00000DA70000}"/>
    <cellStyle name="Note 2 2 8 3" xfId="44312" xr:uid="{00000000-0005-0000-0000-00000EA70000}"/>
    <cellStyle name="Note 2 2 8 3 2" xfId="44313" xr:uid="{00000000-0005-0000-0000-00000FA70000}"/>
    <cellStyle name="Note 2 2 8 3 3" xfId="44314" xr:uid="{00000000-0005-0000-0000-000010A70000}"/>
    <cellStyle name="Note 2 2 8 4" xfId="44315" xr:uid="{00000000-0005-0000-0000-000011A70000}"/>
    <cellStyle name="Note 2 2 8 4 2" xfId="44316" xr:uid="{00000000-0005-0000-0000-000012A70000}"/>
    <cellStyle name="Note 2 2 8 4 3" xfId="44317" xr:uid="{00000000-0005-0000-0000-000013A70000}"/>
    <cellStyle name="Note 2 2 8 5" xfId="44318" xr:uid="{00000000-0005-0000-0000-000014A70000}"/>
    <cellStyle name="Note 2 2 8 5 2" xfId="44319" xr:uid="{00000000-0005-0000-0000-000015A70000}"/>
    <cellStyle name="Note 2 2 8 5 3" xfId="44320" xr:uid="{00000000-0005-0000-0000-000016A70000}"/>
    <cellStyle name="Note 2 2 8 6" xfId="44321" xr:uid="{00000000-0005-0000-0000-000017A70000}"/>
    <cellStyle name="Note 2 2 9" xfId="44322" xr:uid="{00000000-0005-0000-0000-000018A70000}"/>
    <cellStyle name="Note 2 2 9 2" xfId="44323" xr:uid="{00000000-0005-0000-0000-000019A70000}"/>
    <cellStyle name="Note 2 2 9 2 2" xfId="44324" xr:uid="{00000000-0005-0000-0000-00001AA70000}"/>
    <cellStyle name="Note 2 2 9 2 3" xfId="44325" xr:uid="{00000000-0005-0000-0000-00001BA70000}"/>
    <cellStyle name="Note 2 2 9 3" xfId="44326" xr:uid="{00000000-0005-0000-0000-00001CA70000}"/>
    <cellStyle name="Note 2 2 9 3 2" xfId="44327" xr:uid="{00000000-0005-0000-0000-00001DA70000}"/>
    <cellStyle name="Note 2 2 9 3 3" xfId="44328" xr:uid="{00000000-0005-0000-0000-00001EA70000}"/>
    <cellStyle name="Note 2 2 9 4" xfId="44329" xr:uid="{00000000-0005-0000-0000-00001FA70000}"/>
    <cellStyle name="Note 2 2 9 4 2" xfId="44330" xr:uid="{00000000-0005-0000-0000-000020A70000}"/>
    <cellStyle name="Note 2 2 9 4 3" xfId="44331" xr:uid="{00000000-0005-0000-0000-000021A70000}"/>
    <cellStyle name="Note 2 2 9 5" xfId="44332" xr:uid="{00000000-0005-0000-0000-000022A70000}"/>
    <cellStyle name="Note 2 2 9 5 2" xfId="44333" xr:uid="{00000000-0005-0000-0000-000023A70000}"/>
    <cellStyle name="Note 2 2 9 5 3" xfId="44334" xr:uid="{00000000-0005-0000-0000-000024A70000}"/>
    <cellStyle name="Note 2 2 9 6" xfId="44335" xr:uid="{00000000-0005-0000-0000-000025A70000}"/>
    <cellStyle name="Note 2 3" xfId="5737" xr:uid="{00000000-0005-0000-0000-000026A70000}"/>
    <cellStyle name="Note 2 3 10" xfId="44336" xr:uid="{00000000-0005-0000-0000-000027A70000}"/>
    <cellStyle name="Note 2 3 10 2" xfId="44337" xr:uid="{00000000-0005-0000-0000-000028A70000}"/>
    <cellStyle name="Note 2 3 10 2 2" xfId="44338" xr:uid="{00000000-0005-0000-0000-000029A70000}"/>
    <cellStyle name="Note 2 3 10 2 3" xfId="44339" xr:uid="{00000000-0005-0000-0000-00002AA70000}"/>
    <cellStyle name="Note 2 3 10 3" xfId="44340" xr:uid="{00000000-0005-0000-0000-00002BA70000}"/>
    <cellStyle name="Note 2 3 10 3 2" xfId="44341" xr:uid="{00000000-0005-0000-0000-00002CA70000}"/>
    <cellStyle name="Note 2 3 10 3 3" xfId="44342" xr:uid="{00000000-0005-0000-0000-00002DA70000}"/>
    <cellStyle name="Note 2 3 10 4" xfId="44343" xr:uid="{00000000-0005-0000-0000-00002EA70000}"/>
    <cellStyle name="Note 2 3 10 4 2" xfId="44344" xr:uid="{00000000-0005-0000-0000-00002FA70000}"/>
    <cellStyle name="Note 2 3 10 4 3" xfId="44345" xr:uid="{00000000-0005-0000-0000-000030A70000}"/>
    <cellStyle name="Note 2 3 10 5" xfId="44346" xr:uid="{00000000-0005-0000-0000-000031A70000}"/>
    <cellStyle name="Note 2 3 10 5 2" xfId="44347" xr:uid="{00000000-0005-0000-0000-000032A70000}"/>
    <cellStyle name="Note 2 3 10 5 3" xfId="44348" xr:uid="{00000000-0005-0000-0000-000033A70000}"/>
    <cellStyle name="Note 2 3 10 6" xfId="44349" xr:uid="{00000000-0005-0000-0000-000034A70000}"/>
    <cellStyle name="Note 2 3 10 7" xfId="44350" xr:uid="{00000000-0005-0000-0000-000035A70000}"/>
    <cellStyle name="Note 2 3 11" xfId="44351" xr:uid="{00000000-0005-0000-0000-000036A70000}"/>
    <cellStyle name="Note 2 3 11 2" xfId="44352" xr:uid="{00000000-0005-0000-0000-000037A70000}"/>
    <cellStyle name="Note 2 3 11 2 2" xfId="44353" xr:uid="{00000000-0005-0000-0000-000038A70000}"/>
    <cellStyle name="Note 2 3 11 2 3" xfId="44354" xr:uid="{00000000-0005-0000-0000-000039A70000}"/>
    <cellStyle name="Note 2 3 11 3" xfId="44355" xr:uid="{00000000-0005-0000-0000-00003AA70000}"/>
    <cellStyle name="Note 2 3 11 3 2" xfId="44356" xr:uid="{00000000-0005-0000-0000-00003BA70000}"/>
    <cellStyle name="Note 2 3 11 3 3" xfId="44357" xr:uid="{00000000-0005-0000-0000-00003CA70000}"/>
    <cellStyle name="Note 2 3 11 4" xfId="44358" xr:uid="{00000000-0005-0000-0000-00003DA70000}"/>
    <cellStyle name="Note 2 3 11 4 2" xfId="44359" xr:uid="{00000000-0005-0000-0000-00003EA70000}"/>
    <cellStyle name="Note 2 3 11 4 3" xfId="44360" xr:uid="{00000000-0005-0000-0000-00003FA70000}"/>
    <cellStyle name="Note 2 3 11 5" xfId="44361" xr:uid="{00000000-0005-0000-0000-000040A70000}"/>
    <cellStyle name="Note 2 3 11 5 2" xfId="44362" xr:uid="{00000000-0005-0000-0000-000041A70000}"/>
    <cellStyle name="Note 2 3 11 5 3" xfId="44363" xr:uid="{00000000-0005-0000-0000-000042A70000}"/>
    <cellStyle name="Note 2 3 11 6" xfId="44364" xr:uid="{00000000-0005-0000-0000-000043A70000}"/>
    <cellStyle name="Note 2 3 11 7" xfId="44365" xr:uid="{00000000-0005-0000-0000-000044A70000}"/>
    <cellStyle name="Note 2 3 12" xfId="44366" xr:uid="{00000000-0005-0000-0000-000045A70000}"/>
    <cellStyle name="Note 2 3 12 2" xfId="44367" xr:uid="{00000000-0005-0000-0000-000046A70000}"/>
    <cellStyle name="Note 2 3 12 2 2" xfId="44368" xr:uid="{00000000-0005-0000-0000-000047A70000}"/>
    <cellStyle name="Note 2 3 12 2 3" xfId="44369" xr:uid="{00000000-0005-0000-0000-000048A70000}"/>
    <cellStyle name="Note 2 3 12 3" xfId="44370" xr:uid="{00000000-0005-0000-0000-000049A70000}"/>
    <cellStyle name="Note 2 3 12 3 2" xfId="44371" xr:uid="{00000000-0005-0000-0000-00004AA70000}"/>
    <cellStyle name="Note 2 3 12 3 3" xfId="44372" xr:uid="{00000000-0005-0000-0000-00004BA70000}"/>
    <cellStyle name="Note 2 3 12 4" xfId="44373" xr:uid="{00000000-0005-0000-0000-00004CA70000}"/>
    <cellStyle name="Note 2 3 12 4 2" xfId="44374" xr:uid="{00000000-0005-0000-0000-00004DA70000}"/>
    <cellStyle name="Note 2 3 12 4 3" xfId="44375" xr:uid="{00000000-0005-0000-0000-00004EA70000}"/>
    <cellStyle name="Note 2 3 12 5" xfId="44376" xr:uid="{00000000-0005-0000-0000-00004FA70000}"/>
    <cellStyle name="Note 2 3 12 5 2" xfId="44377" xr:uid="{00000000-0005-0000-0000-000050A70000}"/>
    <cellStyle name="Note 2 3 12 5 3" xfId="44378" xr:uid="{00000000-0005-0000-0000-000051A70000}"/>
    <cellStyle name="Note 2 3 12 6" xfId="44379" xr:uid="{00000000-0005-0000-0000-000052A70000}"/>
    <cellStyle name="Note 2 3 12 7" xfId="44380" xr:uid="{00000000-0005-0000-0000-000053A70000}"/>
    <cellStyle name="Note 2 3 13" xfId="44381" xr:uid="{00000000-0005-0000-0000-000054A70000}"/>
    <cellStyle name="Note 2 3 13 2" xfId="44382" xr:uid="{00000000-0005-0000-0000-000055A70000}"/>
    <cellStyle name="Note 2 3 13 2 2" xfId="44383" xr:uid="{00000000-0005-0000-0000-000056A70000}"/>
    <cellStyle name="Note 2 3 13 2 3" xfId="44384" xr:uid="{00000000-0005-0000-0000-000057A70000}"/>
    <cellStyle name="Note 2 3 13 3" xfId="44385" xr:uid="{00000000-0005-0000-0000-000058A70000}"/>
    <cellStyle name="Note 2 3 13 3 2" xfId="44386" xr:uid="{00000000-0005-0000-0000-000059A70000}"/>
    <cellStyle name="Note 2 3 13 3 3" xfId="44387" xr:uid="{00000000-0005-0000-0000-00005AA70000}"/>
    <cellStyle name="Note 2 3 13 4" xfId="44388" xr:uid="{00000000-0005-0000-0000-00005BA70000}"/>
    <cellStyle name="Note 2 3 13 4 2" xfId="44389" xr:uid="{00000000-0005-0000-0000-00005CA70000}"/>
    <cellStyle name="Note 2 3 13 4 3" xfId="44390" xr:uid="{00000000-0005-0000-0000-00005DA70000}"/>
    <cellStyle name="Note 2 3 13 5" xfId="44391" xr:uid="{00000000-0005-0000-0000-00005EA70000}"/>
    <cellStyle name="Note 2 3 13 5 2" xfId="44392" xr:uid="{00000000-0005-0000-0000-00005FA70000}"/>
    <cellStyle name="Note 2 3 13 5 3" xfId="44393" xr:uid="{00000000-0005-0000-0000-000060A70000}"/>
    <cellStyle name="Note 2 3 13 6" xfId="44394" xr:uid="{00000000-0005-0000-0000-000061A70000}"/>
    <cellStyle name="Note 2 3 13 7" xfId="44395" xr:uid="{00000000-0005-0000-0000-000062A70000}"/>
    <cellStyle name="Note 2 3 14" xfId="44396" xr:uid="{00000000-0005-0000-0000-000063A70000}"/>
    <cellStyle name="Note 2 3 14 2" xfId="44397" xr:uid="{00000000-0005-0000-0000-000064A70000}"/>
    <cellStyle name="Note 2 3 14 2 2" xfId="44398" xr:uid="{00000000-0005-0000-0000-000065A70000}"/>
    <cellStyle name="Note 2 3 14 2 3" xfId="44399" xr:uid="{00000000-0005-0000-0000-000066A70000}"/>
    <cellStyle name="Note 2 3 14 3" xfId="44400" xr:uid="{00000000-0005-0000-0000-000067A70000}"/>
    <cellStyle name="Note 2 3 14 3 2" xfId="44401" xr:uid="{00000000-0005-0000-0000-000068A70000}"/>
    <cellStyle name="Note 2 3 14 3 3" xfId="44402" xr:uid="{00000000-0005-0000-0000-000069A70000}"/>
    <cellStyle name="Note 2 3 14 4" xfId="44403" xr:uid="{00000000-0005-0000-0000-00006AA70000}"/>
    <cellStyle name="Note 2 3 14 4 2" xfId="44404" xr:uid="{00000000-0005-0000-0000-00006BA70000}"/>
    <cellStyle name="Note 2 3 14 4 3" xfId="44405" xr:uid="{00000000-0005-0000-0000-00006CA70000}"/>
    <cellStyle name="Note 2 3 14 5" xfId="44406" xr:uid="{00000000-0005-0000-0000-00006DA70000}"/>
    <cellStyle name="Note 2 3 14 5 2" xfId="44407" xr:uid="{00000000-0005-0000-0000-00006EA70000}"/>
    <cellStyle name="Note 2 3 14 5 3" xfId="44408" xr:uid="{00000000-0005-0000-0000-00006FA70000}"/>
    <cellStyle name="Note 2 3 14 6" xfId="44409" xr:uid="{00000000-0005-0000-0000-000070A70000}"/>
    <cellStyle name="Note 2 3 14 7" xfId="44410" xr:uid="{00000000-0005-0000-0000-000071A70000}"/>
    <cellStyle name="Note 2 3 15" xfId="44411" xr:uid="{00000000-0005-0000-0000-000072A70000}"/>
    <cellStyle name="Note 2 3 15 2" xfId="44412" xr:uid="{00000000-0005-0000-0000-000073A70000}"/>
    <cellStyle name="Note 2 3 15 2 2" xfId="44413" xr:uid="{00000000-0005-0000-0000-000074A70000}"/>
    <cellStyle name="Note 2 3 15 2 3" xfId="44414" xr:uid="{00000000-0005-0000-0000-000075A70000}"/>
    <cellStyle name="Note 2 3 15 3" xfId="44415" xr:uid="{00000000-0005-0000-0000-000076A70000}"/>
    <cellStyle name="Note 2 3 15 3 2" xfId="44416" xr:uid="{00000000-0005-0000-0000-000077A70000}"/>
    <cellStyle name="Note 2 3 15 3 3" xfId="44417" xr:uid="{00000000-0005-0000-0000-000078A70000}"/>
    <cellStyle name="Note 2 3 15 4" xfId="44418" xr:uid="{00000000-0005-0000-0000-000079A70000}"/>
    <cellStyle name="Note 2 3 15 4 2" xfId="44419" xr:uid="{00000000-0005-0000-0000-00007AA70000}"/>
    <cellStyle name="Note 2 3 15 4 3" xfId="44420" xr:uid="{00000000-0005-0000-0000-00007BA70000}"/>
    <cellStyle name="Note 2 3 15 5" xfId="44421" xr:uid="{00000000-0005-0000-0000-00007CA70000}"/>
    <cellStyle name="Note 2 3 15 5 2" xfId="44422" xr:uid="{00000000-0005-0000-0000-00007DA70000}"/>
    <cellStyle name="Note 2 3 15 5 3" xfId="44423" xr:uid="{00000000-0005-0000-0000-00007EA70000}"/>
    <cellStyle name="Note 2 3 15 6" xfId="44424" xr:uid="{00000000-0005-0000-0000-00007FA70000}"/>
    <cellStyle name="Note 2 3 15 7" xfId="44425" xr:uid="{00000000-0005-0000-0000-000080A70000}"/>
    <cellStyle name="Note 2 3 16" xfId="44426" xr:uid="{00000000-0005-0000-0000-000081A70000}"/>
    <cellStyle name="Note 2 3 16 2" xfId="44427" xr:uid="{00000000-0005-0000-0000-000082A70000}"/>
    <cellStyle name="Note 2 3 16 2 2" xfId="44428" xr:uid="{00000000-0005-0000-0000-000083A70000}"/>
    <cellStyle name="Note 2 3 16 2 3" xfId="44429" xr:uid="{00000000-0005-0000-0000-000084A70000}"/>
    <cellStyle name="Note 2 3 16 3" xfId="44430" xr:uid="{00000000-0005-0000-0000-000085A70000}"/>
    <cellStyle name="Note 2 3 16 3 2" xfId="44431" xr:uid="{00000000-0005-0000-0000-000086A70000}"/>
    <cellStyle name="Note 2 3 16 3 3" xfId="44432" xr:uid="{00000000-0005-0000-0000-000087A70000}"/>
    <cellStyle name="Note 2 3 16 4" xfId="44433" xr:uid="{00000000-0005-0000-0000-000088A70000}"/>
    <cellStyle name="Note 2 3 16 4 2" xfId="44434" xr:uid="{00000000-0005-0000-0000-000089A70000}"/>
    <cellStyle name="Note 2 3 16 4 3" xfId="44435" xr:uid="{00000000-0005-0000-0000-00008AA70000}"/>
    <cellStyle name="Note 2 3 16 5" xfId="44436" xr:uid="{00000000-0005-0000-0000-00008BA70000}"/>
    <cellStyle name="Note 2 3 16 5 2" xfId="44437" xr:uid="{00000000-0005-0000-0000-00008CA70000}"/>
    <cellStyle name="Note 2 3 16 5 3" xfId="44438" xr:uid="{00000000-0005-0000-0000-00008DA70000}"/>
    <cellStyle name="Note 2 3 16 6" xfId="44439" xr:uid="{00000000-0005-0000-0000-00008EA70000}"/>
    <cellStyle name="Note 2 3 16 7" xfId="44440" xr:uid="{00000000-0005-0000-0000-00008FA70000}"/>
    <cellStyle name="Note 2 3 17" xfId="44441" xr:uid="{00000000-0005-0000-0000-000090A70000}"/>
    <cellStyle name="Note 2 3 17 2" xfId="44442" xr:uid="{00000000-0005-0000-0000-000091A70000}"/>
    <cellStyle name="Note 2 3 17 2 2" xfId="44443" xr:uid="{00000000-0005-0000-0000-000092A70000}"/>
    <cellStyle name="Note 2 3 17 2 3" xfId="44444" xr:uid="{00000000-0005-0000-0000-000093A70000}"/>
    <cellStyle name="Note 2 3 17 3" xfId="44445" xr:uid="{00000000-0005-0000-0000-000094A70000}"/>
    <cellStyle name="Note 2 3 17 3 2" xfId="44446" xr:uid="{00000000-0005-0000-0000-000095A70000}"/>
    <cellStyle name="Note 2 3 17 3 3" xfId="44447" xr:uid="{00000000-0005-0000-0000-000096A70000}"/>
    <cellStyle name="Note 2 3 17 4" xfId="44448" xr:uid="{00000000-0005-0000-0000-000097A70000}"/>
    <cellStyle name="Note 2 3 17 4 2" xfId="44449" xr:uid="{00000000-0005-0000-0000-000098A70000}"/>
    <cellStyle name="Note 2 3 17 4 3" xfId="44450" xr:uid="{00000000-0005-0000-0000-000099A70000}"/>
    <cellStyle name="Note 2 3 17 5" xfId="44451" xr:uid="{00000000-0005-0000-0000-00009AA70000}"/>
    <cellStyle name="Note 2 3 17 5 2" xfId="44452" xr:uid="{00000000-0005-0000-0000-00009BA70000}"/>
    <cellStyle name="Note 2 3 17 5 3" xfId="44453" xr:uid="{00000000-0005-0000-0000-00009CA70000}"/>
    <cellStyle name="Note 2 3 17 6" xfId="44454" xr:uid="{00000000-0005-0000-0000-00009DA70000}"/>
    <cellStyle name="Note 2 3 17 7" xfId="44455" xr:uid="{00000000-0005-0000-0000-00009EA70000}"/>
    <cellStyle name="Note 2 3 18" xfId="44456" xr:uid="{00000000-0005-0000-0000-00009FA70000}"/>
    <cellStyle name="Note 2 3 18 2" xfId="44457" xr:uid="{00000000-0005-0000-0000-0000A0A70000}"/>
    <cellStyle name="Note 2 3 18 2 2" xfId="44458" xr:uid="{00000000-0005-0000-0000-0000A1A70000}"/>
    <cellStyle name="Note 2 3 18 2 3" xfId="44459" xr:uid="{00000000-0005-0000-0000-0000A2A70000}"/>
    <cellStyle name="Note 2 3 18 3" xfId="44460" xr:uid="{00000000-0005-0000-0000-0000A3A70000}"/>
    <cellStyle name="Note 2 3 18 3 2" xfId="44461" xr:uid="{00000000-0005-0000-0000-0000A4A70000}"/>
    <cellStyle name="Note 2 3 18 3 3" xfId="44462" xr:uid="{00000000-0005-0000-0000-0000A5A70000}"/>
    <cellStyle name="Note 2 3 18 4" xfId="44463" xr:uid="{00000000-0005-0000-0000-0000A6A70000}"/>
    <cellStyle name="Note 2 3 18 4 2" xfId="44464" xr:uid="{00000000-0005-0000-0000-0000A7A70000}"/>
    <cellStyle name="Note 2 3 18 4 3" xfId="44465" xr:uid="{00000000-0005-0000-0000-0000A8A70000}"/>
    <cellStyle name="Note 2 3 18 5" xfId="44466" xr:uid="{00000000-0005-0000-0000-0000A9A70000}"/>
    <cellStyle name="Note 2 3 18 5 2" xfId="44467" xr:uid="{00000000-0005-0000-0000-0000AAA70000}"/>
    <cellStyle name="Note 2 3 18 5 3" xfId="44468" xr:uid="{00000000-0005-0000-0000-0000ABA70000}"/>
    <cellStyle name="Note 2 3 18 6" xfId="44469" xr:uid="{00000000-0005-0000-0000-0000ACA70000}"/>
    <cellStyle name="Note 2 3 18 7" xfId="44470" xr:uid="{00000000-0005-0000-0000-0000ADA70000}"/>
    <cellStyle name="Note 2 3 19" xfId="44471" xr:uid="{00000000-0005-0000-0000-0000AEA70000}"/>
    <cellStyle name="Note 2 3 19 2" xfId="44472" xr:uid="{00000000-0005-0000-0000-0000AFA70000}"/>
    <cellStyle name="Note 2 3 19 2 2" xfId="44473" xr:uid="{00000000-0005-0000-0000-0000B0A70000}"/>
    <cellStyle name="Note 2 3 19 2 3" xfId="44474" xr:uid="{00000000-0005-0000-0000-0000B1A70000}"/>
    <cellStyle name="Note 2 3 19 3" xfId="44475" xr:uid="{00000000-0005-0000-0000-0000B2A70000}"/>
    <cellStyle name="Note 2 3 19 3 2" xfId="44476" xr:uid="{00000000-0005-0000-0000-0000B3A70000}"/>
    <cellStyle name="Note 2 3 19 3 3" xfId="44477" xr:uid="{00000000-0005-0000-0000-0000B4A70000}"/>
    <cellStyle name="Note 2 3 19 4" xfId="44478" xr:uid="{00000000-0005-0000-0000-0000B5A70000}"/>
    <cellStyle name="Note 2 3 19 4 2" xfId="44479" xr:uid="{00000000-0005-0000-0000-0000B6A70000}"/>
    <cellStyle name="Note 2 3 19 4 3" xfId="44480" xr:uid="{00000000-0005-0000-0000-0000B7A70000}"/>
    <cellStyle name="Note 2 3 19 5" xfId="44481" xr:uid="{00000000-0005-0000-0000-0000B8A70000}"/>
    <cellStyle name="Note 2 3 19 5 2" xfId="44482" xr:uid="{00000000-0005-0000-0000-0000B9A70000}"/>
    <cellStyle name="Note 2 3 19 5 3" xfId="44483" xr:uid="{00000000-0005-0000-0000-0000BAA70000}"/>
    <cellStyle name="Note 2 3 19 6" xfId="44484" xr:uid="{00000000-0005-0000-0000-0000BBA70000}"/>
    <cellStyle name="Note 2 3 19 7" xfId="44485" xr:uid="{00000000-0005-0000-0000-0000BCA70000}"/>
    <cellStyle name="Note 2 3 2" xfId="44486" xr:uid="{00000000-0005-0000-0000-0000BDA70000}"/>
    <cellStyle name="Note 2 3 2 2" xfId="44487" xr:uid="{00000000-0005-0000-0000-0000BEA70000}"/>
    <cellStyle name="Note 2 3 2 2 2" xfId="44488" xr:uid="{00000000-0005-0000-0000-0000BFA70000}"/>
    <cellStyle name="Note 2 3 2 2 3" xfId="44489" xr:uid="{00000000-0005-0000-0000-0000C0A70000}"/>
    <cellStyle name="Note 2 3 2 2 4" xfId="44490" xr:uid="{00000000-0005-0000-0000-0000C1A70000}"/>
    <cellStyle name="Note 2 3 2 3" xfId="44491" xr:uid="{00000000-0005-0000-0000-0000C2A70000}"/>
    <cellStyle name="Note 2 3 2 3 2" xfId="44492" xr:uid="{00000000-0005-0000-0000-0000C3A70000}"/>
    <cellStyle name="Note 2 3 2 3 3" xfId="44493" xr:uid="{00000000-0005-0000-0000-0000C4A70000}"/>
    <cellStyle name="Note 2 3 2 3 4" xfId="44494" xr:uid="{00000000-0005-0000-0000-0000C5A70000}"/>
    <cellStyle name="Note 2 3 2 4" xfId="44495" xr:uid="{00000000-0005-0000-0000-0000C6A70000}"/>
    <cellStyle name="Note 2 3 2 4 2" xfId="44496" xr:uid="{00000000-0005-0000-0000-0000C7A70000}"/>
    <cellStyle name="Note 2 3 2 4 3" xfId="44497" xr:uid="{00000000-0005-0000-0000-0000C8A70000}"/>
    <cellStyle name="Note 2 3 2 4 4" xfId="44498" xr:uid="{00000000-0005-0000-0000-0000C9A70000}"/>
    <cellStyle name="Note 2 3 2 5" xfId="44499" xr:uid="{00000000-0005-0000-0000-0000CAA70000}"/>
    <cellStyle name="Note 2 3 2 5 2" xfId="44500" xr:uid="{00000000-0005-0000-0000-0000CBA70000}"/>
    <cellStyle name="Note 2 3 2 5 3" xfId="44501" xr:uid="{00000000-0005-0000-0000-0000CCA70000}"/>
    <cellStyle name="Note 2 3 2 6" xfId="44502" xr:uid="{00000000-0005-0000-0000-0000CDA70000}"/>
    <cellStyle name="Note 2 3 2 6 2" xfId="44503" xr:uid="{00000000-0005-0000-0000-0000CEA70000}"/>
    <cellStyle name="Note 2 3 2 6 3" xfId="44504" xr:uid="{00000000-0005-0000-0000-0000CFA70000}"/>
    <cellStyle name="Note 2 3 2 7" xfId="44505" xr:uid="{00000000-0005-0000-0000-0000D0A70000}"/>
    <cellStyle name="Note 2 3 2 8" xfId="44506" xr:uid="{00000000-0005-0000-0000-0000D1A70000}"/>
    <cellStyle name="Note 2 3 2 9" xfId="44507" xr:uid="{00000000-0005-0000-0000-0000D2A70000}"/>
    <cellStyle name="Note 2 3 20" xfId="44508" xr:uid="{00000000-0005-0000-0000-0000D3A70000}"/>
    <cellStyle name="Note 2 3 20 2" xfId="44509" xr:uid="{00000000-0005-0000-0000-0000D4A70000}"/>
    <cellStyle name="Note 2 3 20 2 2" xfId="44510" xr:uid="{00000000-0005-0000-0000-0000D5A70000}"/>
    <cellStyle name="Note 2 3 20 2 3" xfId="44511" xr:uid="{00000000-0005-0000-0000-0000D6A70000}"/>
    <cellStyle name="Note 2 3 20 3" xfId="44512" xr:uid="{00000000-0005-0000-0000-0000D7A70000}"/>
    <cellStyle name="Note 2 3 20 3 2" xfId="44513" xr:uid="{00000000-0005-0000-0000-0000D8A70000}"/>
    <cellStyle name="Note 2 3 20 3 3" xfId="44514" xr:uid="{00000000-0005-0000-0000-0000D9A70000}"/>
    <cellStyle name="Note 2 3 20 4" xfId="44515" xr:uid="{00000000-0005-0000-0000-0000DAA70000}"/>
    <cellStyle name="Note 2 3 20 4 2" xfId="44516" xr:uid="{00000000-0005-0000-0000-0000DBA70000}"/>
    <cellStyle name="Note 2 3 20 4 3" xfId="44517" xr:uid="{00000000-0005-0000-0000-0000DCA70000}"/>
    <cellStyle name="Note 2 3 20 5" xfId="44518" xr:uid="{00000000-0005-0000-0000-0000DDA70000}"/>
    <cellStyle name="Note 2 3 20 5 2" xfId="44519" xr:uid="{00000000-0005-0000-0000-0000DEA70000}"/>
    <cellStyle name="Note 2 3 20 5 3" xfId="44520" xr:uid="{00000000-0005-0000-0000-0000DFA70000}"/>
    <cellStyle name="Note 2 3 20 6" xfId="44521" xr:uid="{00000000-0005-0000-0000-0000E0A70000}"/>
    <cellStyle name="Note 2 3 20 7" xfId="44522" xr:uid="{00000000-0005-0000-0000-0000E1A70000}"/>
    <cellStyle name="Note 2 3 21" xfId="44523" xr:uid="{00000000-0005-0000-0000-0000E2A70000}"/>
    <cellStyle name="Note 2 3 21 2" xfId="44524" xr:uid="{00000000-0005-0000-0000-0000E3A70000}"/>
    <cellStyle name="Note 2 3 21 2 2" xfId="44525" xr:uid="{00000000-0005-0000-0000-0000E4A70000}"/>
    <cellStyle name="Note 2 3 21 2 3" xfId="44526" xr:uid="{00000000-0005-0000-0000-0000E5A70000}"/>
    <cellStyle name="Note 2 3 21 3" xfId="44527" xr:uid="{00000000-0005-0000-0000-0000E6A70000}"/>
    <cellStyle name="Note 2 3 21 3 2" xfId="44528" xr:uid="{00000000-0005-0000-0000-0000E7A70000}"/>
    <cellStyle name="Note 2 3 21 3 3" xfId="44529" xr:uid="{00000000-0005-0000-0000-0000E8A70000}"/>
    <cellStyle name="Note 2 3 21 4" xfId="44530" xr:uid="{00000000-0005-0000-0000-0000E9A70000}"/>
    <cellStyle name="Note 2 3 21 4 2" xfId="44531" xr:uid="{00000000-0005-0000-0000-0000EAA70000}"/>
    <cellStyle name="Note 2 3 21 4 3" xfId="44532" xr:uid="{00000000-0005-0000-0000-0000EBA70000}"/>
    <cellStyle name="Note 2 3 21 5" xfId="44533" xr:uid="{00000000-0005-0000-0000-0000ECA70000}"/>
    <cellStyle name="Note 2 3 21 5 2" xfId="44534" xr:uid="{00000000-0005-0000-0000-0000EDA70000}"/>
    <cellStyle name="Note 2 3 21 5 3" xfId="44535" xr:uid="{00000000-0005-0000-0000-0000EEA70000}"/>
    <cellStyle name="Note 2 3 21 6" xfId="44536" xr:uid="{00000000-0005-0000-0000-0000EFA70000}"/>
    <cellStyle name="Note 2 3 21 7" xfId="44537" xr:uid="{00000000-0005-0000-0000-0000F0A70000}"/>
    <cellStyle name="Note 2 3 22" xfId="44538" xr:uid="{00000000-0005-0000-0000-0000F1A70000}"/>
    <cellStyle name="Note 2 3 22 2" xfId="44539" xr:uid="{00000000-0005-0000-0000-0000F2A70000}"/>
    <cellStyle name="Note 2 3 22 2 2" xfId="44540" xr:uid="{00000000-0005-0000-0000-0000F3A70000}"/>
    <cellStyle name="Note 2 3 22 2 3" xfId="44541" xr:uid="{00000000-0005-0000-0000-0000F4A70000}"/>
    <cellStyle name="Note 2 3 22 3" xfId="44542" xr:uid="{00000000-0005-0000-0000-0000F5A70000}"/>
    <cellStyle name="Note 2 3 22 3 2" xfId="44543" xr:uid="{00000000-0005-0000-0000-0000F6A70000}"/>
    <cellStyle name="Note 2 3 22 3 3" xfId="44544" xr:uid="{00000000-0005-0000-0000-0000F7A70000}"/>
    <cellStyle name="Note 2 3 22 4" xfId="44545" xr:uid="{00000000-0005-0000-0000-0000F8A70000}"/>
    <cellStyle name="Note 2 3 22 4 2" xfId="44546" xr:uid="{00000000-0005-0000-0000-0000F9A70000}"/>
    <cellStyle name="Note 2 3 22 4 3" xfId="44547" xr:uid="{00000000-0005-0000-0000-0000FAA70000}"/>
    <cellStyle name="Note 2 3 22 5" xfId="44548" xr:uid="{00000000-0005-0000-0000-0000FBA70000}"/>
    <cellStyle name="Note 2 3 22 5 2" xfId="44549" xr:uid="{00000000-0005-0000-0000-0000FCA70000}"/>
    <cellStyle name="Note 2 3 22 5 3" xfId="44550" xr:uid="{00000000-0005-0000-0000-0000FDA70000}"/>
    <cellStyle name="Note 2 3 22 6" xfId="44551" xr:uid="{00000000-0005-0000-0000-0000FEA70000}"/>
    <cellStyle name="Note 2 3 22 7" xfId="44552" xr:uid="{00000000-0005-0000-0000-0000FFA70000}"/>
    <cellStyle name="Note 2 3 23" xfId="44553" xr:uid="{00000000-0005-0000-0000-000000A80000}"/>
    <cellStyle name="Note 2 3 3" xfId="44554" xr:uid="{00000000-0005-0000-0000-000001A80000}"/>
    <cellStyle name="Note 2 3 3 2" xfId="44555" xr:uid="{00000000-0005-0000-0000-000002A80000}"/>
    <cellStyle name="Note 2 3 3 2 2" xfId="44556" xr:uid="{00000000-0005-0000-0000-000003A80000}"/>
    <cellStyle name="Note 2 3 3 2 3" xfId="44557" xr:uid="{00000000-0005-0000-0000-000004A80000}"/>
    <cellStyle name="Note 2 3 3 2 4" xfId="44558" xr:uid="{00000000-0005-0000-0000-000005A80000}"/>
    <cellStyle name="Note 2 3 3 3" xfId="44559" xr:uid="{00000000-0005-0000-0000-000006A80000}"/>
    <cellStyle name="Note 2 3 3 3 2" xfId="44560" xr:uid="{00000000-0005-0000-0000-000007A80000}"/>
    <cellStyle name="Note 2 3 3 3 3" xfId="44561" xr:uid="{00000000-0005-0000-0000-000008A80000}"/>
    <cellStyle name="Note 2 3 3 4" xfId="44562" xr:uid="{00000000-0005-0000-0000-000009A80000}"/>
    <cellStyle name="Note 2 3 3 4 2" xfId="44563" xr:uid="{00000000-0005-0000-0000-00000AA80000}"/>
    <cellStyle name="Note 2 3 3 4 3" xfId="44564" xr:uid="{00000000-0005-0000-0000-00000BA80000}"/>
    <cellStyle name="Note 2 3 3 5" xfId="44565" xr:uid="{00000000-0005-0000-0000-00000CA80000}"/>
    <cellStyle name="Note 2 3 3 5 2" xfId="44566" xr:uid="{00000000-0005-0000-0000-00000DA80000}"/>
    <cellStyle name="Note 2 3 3 5 3" xfId="44567" xr:uid="{00000000-0005-0000-0000-00000EA80000}"/>
    <cellStyle name="Note 2 3 3 6" xfId="44568" xr:uid="{00000000-0005-0000-0000-00000FA80000}"/>
    <cellStyle name="Note 2 3 3 6 2" xfId="44569" xr:uid="{00000000-0005-0000-0000-000010A80000}"/>
    <cellStyle name="Note 2 3 3 6 3" xfId="44570" xr:uid="{00000000-0005-0000-0000-000011A80000}"/>
    <cellStyle name="Note 2 3 3 7" xfId="44571" xr:uid="{00000000-0005-0000-0000-000012A80000}"/>
    <cellStyle name="Note 2 3 3 7 2" xfId="44572" xr:uid="{00000000-0005-0000-0000-000013A80000}"/>
    <cellStyle name="Note 2 3 3 7 3" xfId="44573" xr:uid="{00000000-0005-0000-0000-000014A80000}"/>
    <cellStyle name="Note 2 3 3 8" xfId="44574" xr:uid="{00000000-0005-0000-0000-000015A80000}"/>
    <cellStyle name="Note 2 3 3 9" xfId="44575" xr:uid="{00000000-0005-0000-0000-000016A80000}"/>
    <cellStyle name="Note 2 3 4" xfId="44576" xr:uid="{00000000-0005-0000-0000-000017A80000}"/>
    <cellStyle name="Note 2 3 4 2" xfId="44577" xr:uid="{00000000-0005-0000-0000-000018A80000}"/>
    <cellStyle name="Note 2 3 4 2 2" xfId="44578" xr:uid="{00000000-0005-0000-0000-000019A80000}"/>
    <cellStyle name="Note 2 3 4 2 3" xfId="44579" xr:uid="{00000000-0005-0000-0000-00001AA80000}"/>
    <cellStyle name="Note 2 3 4 3" xfId="44580" xr:uid="{00000000-0005-0000-0000-00001BA80000}"/>
    <cellStyle name="Note 2 3 4 3 2" xfId="44581" xr:uid="{00000000-0005-0000-0000-00001CA80000}"/>
    <cellStyle name="Note 2 3 4 3 3" xfId="44582" xr:uid="{00000000-0005-0000-0000-00001DA80000}"/>
    <cellStyle name="Note 2 3 4 4" xfId="44583" xr:uid="{00000000-0005-0000-0000-00001EA80000}"/>
    <cellStyle name="Note 2 3 4 4 2" xfId="44584" xr:uid="{00000000-0005-0000-0000-00001FA80000}"/>
    <cellStyle name="Note 2 3 4 4 3" xfId="44585" xr:uid="{00000000-0005-0000-0000-000020A80000}"/>
    <cellStyle name="Note 2 3 4 5" xfId="44586" xr:uid="{00000000-0005-0000-0000-000021A80000}"/>
    <cellStyle name="Note 2 3 4 5 2" xfId="44587" xr:uid="{00000000-0005-0000-0000-000022A80000}"/>
    <cellStyle name="Note 2 3 4 5 3" xfId="44588" xr:uid="{00000000-0005-0000-0000-000023A80000}"/>
    <cellStyle name="Note 2 3 4 6" xfId="44589" xr:uid="{00000000-0005-0000-0000-000024A80000}"/>
    <cellStyle name="Note 2 3 5" xfId="44590" xr:uid="{00000000-0005-0000-0000-000025A80000}"/>
    <cellStyle name="Note 2 3 5 2" xfId="44591" xr:uid="{00000000-0005-0000-0000-000026A80000}"/>
    <cellStyle name="Note 2 3 5 2 2" xfId="44592" xr:uid="{00000000-0005-0000-0000-000027A80000}"/>
    <cellStyle name="Note 2 3 5 2 3" xfId="44593" xr:uid="{00000000-0005-0000-0000-000028A80000}"/>
    <cellStyle name="Note 2 3 5 3" xfId="44594" xr:uid="{00000000-0005-0000-0000-000029A80000}"/>
    <cellStyle name="Note 2 3 5 3 2" xfId="44595" xr:uid="{00000000-0005-0000-0000-00002AA80000}"/>
    <cellStyle name="Note 2 3 5 3 3" xfId="44596" xr:uid="{00000000-0005-0000-0000-00002BA80000}"/>
    <cellStyle name="Note 2 3 5 4" xfId="44597" xr:uid="{00000000-0005-0000-0000-00002CA80000}"/>
    <cellStyle name="Note 2 3 5 4 2" xfId="44598" xr:uid="{00000000-0005-0000-0000-00002DA80000}"/>
    <cellStyle name="Note 2 3 5 4 3" xfId="44599" xr:uid="{00000000-0005-0000-0000-00002EA80000}"/>
    <cellStyle name="Note 2 3 5 5" xfId="44600" xr:uid="{00000000-0005-0000-0000-00002FA80000}"/>
    <cellStyle name="Note 2 3 5 5 2" xfId="44601" xr:uid="{00000000-0005-0000-0000-000030A80000}"/>
    <cellStyle name="Note 2 3 5 5 3" xfId="44602" xr:uid="{00000000-0005-0000-0000-000031A80000}"/>
    <cellStyle name="Note 2 3 5 6" xfId="44603" xr:uid="{00000000-0005-0000-0000-000032A80000}"/>
    <cellStyle name="Note 2 3 6" xfId="44604" xr:uid="{00000000-0005-0000-0000-000033A80000}"/>
    <cellStyle name="Note 2 3 6 2" xfId="44605" xr:uid="{00000000-0005-0000-0000-000034A80000}"/>
    <cellStyle name="Note 2 3 6 2 2" xfId="44606" xr:uid="{00000000-0005-0000-0000-000035A80000}"/>
    <cellStyle name="Note 2 3 6 2 3" xfId="44607" xr:uid="{00000000-0005-0000-0000-000036A80000}"/>
    <cellStyle name="Note 2 3 6 3" xfId="44608" xr:uid="{00000000-0005-0000-0000-000037A80000}"/>
    <cellStyle name="Note 2 3 6 3 2" xfId="44609" xr:uid="{00000000-0005-0000-0000-000038A80000}"/>
    <cellStyle name="Note 2 3 6 3 3" xfId="44610" xr:uid="{00000000-0005-0000-0000-000039A80000}"/>
    <cellStyle name="Note 2 3 6 4" xfId="44611" xr:uid="{00000000-0005-0000-0000-00003AA80000}"/>
    <cellStyle name="Note 2 3 6 4 2" xfId="44612" xr:uid="{00000000-0005-0000-0000-00003BA80000}"/>
    <cellStyle name="Note 2 3 6 4 3" xfId="44613" xr:uid="{00000000-0005-0000-0000-00003CA80000}"/>
    <cellStyle name="Note 2 3 6 5" xfId="44614" xr:uid="{00000000-0005-0000-0000-00003DA80000}"/>
    <cellStyle name="Note 2 3 6 5 2" xfId="44615" xr:uid="{00000000-0005-0000-0000-00003EA80000}"/>
    <cellStyle name="Note 2 3 6 5 3" xfId="44616" xr:uid="{00000000-0005-0000-0000-00003FA80000}"/>
    <cellStyle name="Note 2 3 6 6" xfId="44617" xr:uid="{00000000-0005-0000-0000-000040A80000}"/>
    <cellStyle name="Note 2 3 7" xfId="44618" xr:uid="{00000000-0005-0000-0000-000041A80000}"/>
    <cellStyle name="Note 2 3 7 2" xfId="44619" xr:uid="{00000000-0005-0000-0000-000042A80000}"/>
    <cellStyle name="Note 2 3 7 2 2" xfId="44620" xr:uid="{00000000-0005-0000-0000-000043A80000}"/>
    <cellStyle name="Note 2 3 7 2 3" xfId="44621" xr:uid="{00000000-0005-0000-0000-000044A80000}"/>
    <cellStyle name="Note 2 3 7 3" xfId="44622" xr:uid="{00000000-0005-0000-0000-000045A80000}"/>
    <cellStyle name="Note 2 3 7 3 2" xfId="44623" xr:uid="{00000000-0005-0000-0000-000046A80000}"/>
    <cellStyle name="Note 2 3 7 3 3" xfId="44624" xr:uid="{00000000-0005-0000-0000-000047A80000}"/>
    <cellStyle name="Note 2 3 7 4" xfId="44625" xr:uid="{00000000-0005-0000-0000-000048A80000}"/>
    <cellStyle name="Note 2 3 7 4 2" xfId="44626" xr:uid="{00000000-0005-0000-0000-000049A80000}"/>
    <cellStyle name="Note 2 3 7 4 3" xfId="44627" xr:uid="{00000000-0005-0000-0000-00004AA80000}"/>
    <cellStyle name="Note 2 3 7 5" xfId="44628" xr:uid="{00000000-0005-0000-0000-00004BA80000}"/>
    <cellStyle name="Note 2 3 7 5 2" xfId="44629" xr:uid="{00000000-0005-0000-0000-00004CA80000}"/>
    <cellStyle name="Note 2 3 7 5 3" xfId="44630" xr:uid="{00000000-0005-0000-0000-00004DA80000}"/>
    <cellStyle name="Note 2 3 7 6" xfId="44631" xr:uid="{00000000-0005-0000-0000-00004EA80000}"/>
    <cellStyle name="Note 2 3 8" xfId="44632" xr:uid="{00000000-0005-0000-0000-00004FA80000}"/>
    <cellStyle name="Note 2 3 8 2" xfId="44633" xr:uid="{00000000-0005-0000-0000-000050A80000}"/>
    <cellStyle name="Note 2 3 8 2 2" xfId="44634" xr:uid="{00000000-0005-0000-0000-000051A80000}"/>
    <cellStyle name="Note 2 3 8 2 3" xfId="44635" xr:uid="{00000000-0005-0000-0000-000052A80000}"/>
    <cellStyle name="Note 2 3 8 3" xfId="44636" xr:uid="{00000000-0005-0000-0000-000053A80000}"/>
    <cellStyle name="Note 2 3 8 3 2" xfId="44637" xr:uid="{00000000-0005-0000-0000-000054A80000}"/>
    <cellStyle name="Note 2 3 8 3 3" xfId="44638" xr:uid="{00000000-0005-0000-0000-000055A80000}"/>
    <cellStyle name="Note 2 3 8 4" xfId="44639" xr:uid="{00000000-0005-0000-0000-000056A80000}"/>
    <cellStyle name="Note 2 3 8 4 2" xfId="44640" xr:uid="{00000000-0005-0000-0000-000057A80000}"/>
    <cellStyle name="Note 2 3 8 4 3" xfId="44641" xr:uid="{00000000-0005-0000-0000-000058A80000}"/>
    <cellStyle name="Note 2 3 8 5" xfId="44642" xr:uid="{00000000-0005-0000-0000-000059A80000}"/>
    <cellStyle name="Note 2 3 8 5 2" xfId="44643" xr:uid="{00000000-0005-0000-0000-00005AA80000}"/>
    <cellStyle name="Note 2 3 8 5 3" xfId="44644" xr:uid="{00000000-0005-0000-0000-00005BA80000}"/>
    <cellStyle name="Note 2 3 8 6" xfId="44645" xr:uid="{00000000-0005-0000-0000-00005CA80000}"/>
    <cellStyle name="Note 2 3 9" xfId="44646" xr:uid="{00000000-0005-0000-0000-00005DA80000}"/>
    <cellStyle name="Note 2 3 9 2" xfId="44647" xr:uid="{00000000-0005-0000-0000-00005EA80000}"/>
    <cellStyle name="Note 2 3 9 2 2" xfId="44648" xr:uid="{00000000-0005-0000-0000-00005FA80000}"/>
    <cellStyle name="Note 2 3 9 2 3" xfId="44649" xr:uid="{00000000-0005-0000-0000-000060A80000}"/>
    <cellStyle name="Note 2 3 9 3" xfId="44650" xr:uid="{00000000-0005-0000-0000-000061A80000}"/>
    <cellStyle name="Note 2 3 9 3 2" xfId="44651" xr:uid="{00000000-0005-0000-0000-000062A80000}"/>
    <cellStyle name="Note 2 3 9 3 3" xfId="44652" xr:uid="{00000000-0005-0000-0000-000063A80000}"/>
    <cellStyle name="Note 2 3 9 4" xfId="44653" xr:uid="{00000000-0005-0000-0000-000064A80000}"/>
    <cellStyle name="Note 2 3 9 4 2" xfId="44654" xr:uid="{00000000-0005-0000-0000-000065A80000}"/>
    <cellStyle name="Note 2 3 9 4 3" xfId="44655" xr:uid="{00000000-0005-0000-0000-000066A80000}"/>
    <cellStyle name="Note 2 3 9 5" xfId="44656" xr:uid="{00000000-0005-0000-0000-000067A80000}"/>
    <cellStyle name="Note 2 3 9 5 2" xfId="44657" xr:uid="{00000000-0005-0000-0000-000068A80000}"/>
    <cellStyle name="Note 2 3 9 5 3" xfId="44658" xr:uid="{00000000-0005-0000-0000-000069A80000}"/>
    <cellStyle name="Note 2 3 9 6" xfId="44659" xr:uid="{00000000-0005-0000-0000-00006AA80000}"/>
    <cellStyle name="Note 2 4" xfId="5738" xr:uid="{00000000-0005-0000-0000-00006BA80000}"/>
    <cellStyle name="Note 2 4 10" xfId="44660" xr:uid="{00000000-0005-0000-0000-00006CA80000}"/>
    <cellStyle name="Note 2 4 10 2" xfId="44661" xr:uid="{00000000-0005-0000-0000-00006DA80000}"/>
    <cellStyle name="Note 2 4 10 2 2" xfId="44662" xr:uid="{00000000-0005-0000-0000-00006EA80000}"/>
    <cellStyle name="Note 2 4 10 2 3" xfId="44663" xr:uid="{00000000-0005-0000-0000-00006FA80000}"/>
    <cellStyle name="Note 2 4 10 3" xfId="44664" xr:uid="{00000000-0005-0000-0000-000070A80000}"/>
    <cellStyle name="Note 2 4 10 3 2" xfId="44665" xr:uid="{00000000-0005-0000-0000-000071A80000}"/>
    <cellStyle name="Note 2 4 10 3 3" xfId="44666" xr:uid="{00000000-0005-0000-0000-000072A80000}"/>
    <cellStyle name="Note 2 4 10 4" xfId="44667" xr:uid="{00000000-0005-0000-0000-000073A80000}"/>
    <cellStyle name="Note 2 4 10 4 2" xfId="44668" xr:uid="{00000000-0005-0000-0000-000074A80000}"/>
    <cellStyle name="Note 2 4 10 4 3" xfId="44669" xr:uid="{00000000-0005-0000-0000-000075A80000}"/>
    <cellStyle name="Note 2 4 10 5" xfId="44670" xr:uid="{00000000-0005-0000-0000-000076A80000}"/>
    <cellStyle name="Note 2 4 10 5 2" xfId="44671" xr:uid="{00000000-0005-0000-0000-000077A80000}"/>
    <cellStyle name="Note 2 4 10 5 3" xfId="44672" xr:uid="{00000000-0005-0000-0000-000078A80000}"/>
    <cellStyle name="Note 2 4 10 6" xfId="44673" xr:uid="{00000000-0005-0000-0000-000079A80000}"/>
    <cellStyle name="Note 2 4 10 7" xfId="44674" xr:uid="{00000000-0005-0000-0000-00007AA80000}"/>
    <cellStyle name="Note 2 4 11" xfId="44675" xr:uid="{00000000-0005-0000-0000-00007BA80000}"/>
    <cellStyle name="Note 2 4 11 2" xfId="44676" xr:uid="{00000000-0005-0000-0000-00007CA80000}"/>
    <cellStyle name="Note 2 4 11 2 2" xfId="44677" xr:uid="{00000000-0005-0000-0000-00007DA80000}"/>
    <cellStyle name="Note 2 4 11 2 3" xfId="44678" xr:uid="{00000000-0005-0000-0000-00007EA80000}"/>
    <cellStyle name="Note 2 4 11 3" xfId="44679" xr:uid="{00000000-0005-0000-0000-00007FA80000}"/>
    <cellStyle name="Note 2 4 11 3 2" xfId="44680" xr:uid="{00000000-0005-0000-0000-000080A80000}"/>
    <cellStyle name="Note 2 4 11 3 3" xfId="44681" xr:uid="{00000000-0005-0000-0000-000081A80000}"/>
    <cellStyle name="Note 2 4 11 4" xfId="44682" xr:uid="{00000000-0005-0000-0000-000082A80000}"/>
    <cellStyle name="Note 2 4 11 4 2" xfId="44683" xr:uid="{00000000-0005-0000-0000-000083A80000}"/>
    <cellStyle name="Note 2 4 11 4 3" xfId="44684" xr:uid="{00000000-0005-0000-0000-000084A80000}"/>
    <cellStyle name="Note 2 4 11 5" xfId="44685" xr:uid="{00000000-0005-0000-0000-000085A80000}"/>
    <cellStyle name="Note 2 4 11 5 2" xfId="44686" xr:uid="{00000000-0005-0000-0000-000086A80000}"/>
    <cellStyle name="Note 2 4 11 5 3" xfId="44687" xr:uid="{00000000-0005-0000-0000-000087A80000}"/>
    <cellStyle name="Note 2 4 11 6" xfId="44688" xr:uid="{00000000-0005-0000-0000-000088A80000}"/>
    <cellStyle name="Note 2 4 11 7" xfId="44689" xr:uid="{00000000-0005-0000-0000-000089A80000}"/>
    <cellStyle name="Note 2 4 12" xfId="44690" xr:uid="{00000000-0005-0000-0000-00008AA80000}"/>
    <cellStyle name="Note 2 4 12 2" xfId="44691" xr:uid="{00000000-0005-0000-0000-00008BA80000}"/>
    <cellStyle name="Note 2 4 12 2 2" xfId="44692" xr:uid="{00000000-0005-0000-0000-00008CA80000}"/>
    <cellStyle name="Note 2 4 12 2 3" xfId="44693" xr:uid="{00000000-0005-0000-0000-00008DA80000}"/>
    <cellStyle name="Note 2 4 12 3" xfId="44694" xr:uid="{00000000-0005-0000-0000-00008EA80000}"/>
    <cellStyle name="Note 2 4 12 3 2" xfId="44695" xr:uid="{00000000-0005-0000-0000-00008FA80000}"/>
    <cellStyle name="Note 2 4 12 3 3" xfId="44696" xr:uid="{00000000-0005-0000-0000-000090A80000}"/>
    <cellStyle name="Note 2 4 12 4" xfId="44697" xr:uid="{00000000-0005-0000-0000-000091A80000}"/>
    <cellStyle name="Note 2 4 12 4 2" xfId="44698" xr:uid="{00000000-0005-0000-0000-000092A80000}"/>
    <cellStyle name="Note 2 4 12 4 3" xfId="44699" xr:uid="{00000000-0005-0000-0000-000093A80000}"/>
    <cellStyle name="Note 2 4 12 5" xfId="44700" xr:uid="{00000000-0005-0000-0000-000094A80000}"/>
    <cellStyle name="Note 2 4 12 5 2" xfId="44701" xr:uid="{00000000-0005-0000-0000-000095A80000}"/>
    <cellStyle name="Note 2 4 12 5 3" xfId="44702" xr:uid="{00000000-0005-0000-0000-000096A80000}"/>
    <cellStyle name="Note 2 4 12 6" xfId="44703" xr:uid="{00000000-0005-0000-0000-000097A80000}"/>
    <cellStyle name="Note 2 4 12 7" xfId="44704" xr:uid="{00000000-0005-0000-0000-000098A80000}"/>
    <cellStyle name="Note 2 4 13" xfId="44705" xr:uid="{00000000-0005-0000-0000-000099A80000}"/>
    <cellStyle name="Note 2 4 13 2" xfId="44706" xr:uid="{00000000-0005-0000-0000-00009AA80000}"/>
    <cellStyle name="Note 2 4 13 2 2" xfId="44707" xr:uid="{00000000-0005-0000-0000-00009BA80000}"/>
    <cellStyle name="Note 2 4 13 2 3" xfId="44708" xr:uid="{00000000-0005-0000-0000-00009CA80000}"/>
    <cellStyle name="Note 2 4 13 3" xfId="44709" xr:uid="{00000000-0005-0000-0000-00009DA80000}"/>
    <cellStyle name="Note 2 4 13 3 2" xfId="44710" xr:uid="{00000000-0005-0000-0000-00009EA80000}"/>
    <cellStyle name="Note 2 4 13 3 3" xfId="44711" xr:uid="{00000000-0005-0000-0000-00009FA80000}"/>
    <cellStyle name="Note 2 4 13 4" xfId="44712" xr:uid="{00000000-0005-0000-0000-0000A0A80000}"/>
    <cellStyle name="Note 2 4 13 4 2" xfId="44713" xr:uid="{00000000-0005-0000-0000-0000A1A80000}"/>
    <cellStyle name="Note 2 4 13 4 3" xfId="44714" xr:uid="{00000000-0005-0000-0000-0000A2A80000}"/>
    <cellStyle name="Note 2 4 13 5" xfId="44715" xr:uid="{00000000-0005-0000-0000-0000A3A80000}"/>
    <cellStyle name="Note 2 4 13 5 2" xfId="44716" xr:uid="{00000000-0005-0000-0000-0000A4A80000}"/>
    <cellStyle name="Note 2 4 13 5 3" xfId="44717" xr:uid="{00000000-0005-0000-0000-0000A5A80000}"/>
    <cellStyle name="Note 2 4 13 6" xfId="44718" xr:uid="{00000000-0005-0000-0000-0000A6A80000}"/>
    <cellStyle name="Note 2 4 13 7" xfId="44719" xr:uid="{00000000-0005-0000-0000-0000A7A80000}"/>
    <cellStyle name="Note 2 4 14" xfId="44720" xr:uid="{00000000-0005-0000-0000-0000A8A80000}"/>
    <cellStyle name="Note 2 4 14 2" xfId="44721" xr:uid="{00000000-0005-0000-0000-0000A9A80000}"/>
    <cellStyle name="Note 2 4 14 2 2" xfId="44722" xr:uid="{00000000-0005-0000-0000-0000AAA80000}"/>
    <cellStyle name="Note 2 4 14 2 3" xfId="44723" xr:uid="{00000000-0005-0000-0000-0000ABA80000}"/>
    <cellStyle name="Note 2 4 14 3" xfId="44724" xr:uid="{00000000-0005-0000-0000-0000ACA80000}"/>
    <cellStyle name="Note 2 4 14 3 2" xfId="44725" xr:uid="{00000000-0005-0000-0000-0000ADA80000}"/>
    <cellStyle name="Note 2 4 14 3 3" xfId="44726" xr:uid="{00000000-0005-0000-0000-0000AEA80000}"/>
    <cellStyle name="Note 2 4 14 4" xfId="44727" xr:uid="{00000000-0005-0000-0000-0000AFA80000}"/>
    <cellStyle name="Note 2 4 14 4 2" xfId="44728" xr:uid="{00000000-0005-0000-0000-0000B0A80000}"/>
    <cellStyle name="Note 2 4 14 4 3" xfId="44729" xr:uid="{00000000-0005-0000-0000-0000B1A80000}"/>
    <cellStyle name="Note 2 4 14 5" xfId="44730" xr:uid="{00000000-0005-0000-0000-0000B2A80000}"/>
    <cellStyle name="Note 2 4 14 5 2" xfId="44731" xr:uid="{00000000-0005-0000-0000-0000B3A80000}"/>
    <cellStyle name="Note 2 4 14 5 3" xfId="44732" xr:uid="{00000000-0005-0000-0000-0000B4A80000}"/>
    <cellStyle name="Note 2 4 14 6" xfId="44733" xr:uid="{00000000-0005-0000-0000-0000B5A80000}"/>
    <cellStyle name="Note 2 4 14 7" xfId="44734" xr:uid="{00000000-0005-0000-0000-0000B6A80000}"/>
    <cellStyle name="Note 2 4 15" xfId="44735" xr:uid="{00000000-0005-0000-0000-0000B7A80000}"/>
    <cellStyle name="Note 2 4 15 2" xfId="44736" xr:uid="{00000000-0005-0000-0000-0000B8A80000}"/>
    <cellStyle name="Note 2 4 15 2 2" xfId="44737" xr:uid="{00000000-0005-0000-0000-0000B9A80000}"/>
    <cellStyle name="Note 2 4 15 2 3" xfId="44738" xr:uid="{00000000-0005-0000-0000-0000BAA80000}"/>
    <cellStyle name="Note 2 4 15 3" xfId="44739" xr:uid="{00000000-0005-0000-0000-0000BBA80000}"/>
    <cellStyle name="Note 2 4 15 3 2" xfId="44740" xr:uid="{00000000-0005-0000-0000-0000BCA80000}"/>
    <cellStyle name="Note 2 4 15 3 3" xfId="44741" xr:uid="{00000000-0005-0000-0000-0000BDA80000}"/>
    <cellStyle name="Note 2 4 15 4" xfId="44742" xr:uid="{00000000-0005-0000-0000-0000BEA80000}"/>
    <cellStyle name="Note 2 4 15 4 2" xfId="44743" xr:uid="{00000000-0005-0000-0000-0000BFA80000}"/>
    <cellStyle name="Note 2 4 15 4 3" xfId="44744" xr:uid="{00000000-0005-0000-0000-0000C0A80000}"/>
    <cellStyle name="Note 2 4 15 5" xfId="44745" xr:uid="{00000000-0005-0000-0000-0000C1A80000}"/>
    <cellStyle name="Note 2 4 15 5 2" xfId="44746" xr:uid="{00000000-0005-0000-0000-0000C2A80000}"/>
    <cellStyle name="Note 2 4 15 5 3" xfId="44747" xr:uid="{00000000-0005-0000-0000-0000C3A80000}"/>
    <cellStyle name="Note 2 4 15 6" xfId="44748" xr:uid="{00000000-0005-0000-0000-0000C4A80000}"/>
    <cellStyle name="Note 2 4 15 7" xfId="44749" xr:uid="{00000000-0005-0000-0000-0000C5A80000}"/>
    <cellStyle name="Note 2 4 16" xfId="44750" xr:uid="{00000000-0005-0000-0000-0000C6A80000}"/>
    <cellStyle name="Note 2 4 16 2" xfId="44751" xr:uid="{00000000-0005-0000-0000-0000C7A80000}"/>
    <cellStyle name="Note 2 4 16 2 2" xfId="44752" xr:uid="{00000000-0005-0000-0000-0000C8A80000}"/>
    <cellStyle name="Note 2 4 16 2 3" xfId="44753" xr:uid="{00000000-0005-0000-0000-0000C9A80000}"/>
    <cellStyle name="Note 2 4 16 3" xfId="44754" xr:uid="{00000000-0005-0000-0000-0000CAA80000}"/>
    <cellStyle name="Note 2 4 16 3 2" xfId="44755" xr:uid="{00000000-0005-0000-0000-0000CBA80000}"/>
    <cellStyle name="Note 2 4 16 3 3" xfId="44756" xr:uid="{00000000-0005-0000-0000-0000CCA80000}"/>
    <cellStyle name="Note 2 4 16 4" xfId="44757" xr:uid="{00000000-0005-0000-0000-0000CDA80000}"/>
    <cellStyle name="Note 2 4 16 4 2" xfId="44758" xr:uid="{00000000-0005-0000-0000-0000CEA80000}"/>
    <cellStyle name="Note 2 4 16 4 3" xfId="44759" xr:uid="{00000000-0005-0000-0000-0000CFA80000}"/>
    <cellStyle name="Note 2 4 16 5" xfId="44760" xr:uid="{00000000-0005-0000-0000-0000D0A80000}"/>
    <cellStyle name="Note 2 4 16 5 2" xfId="44761" xr:uid="{00000000-0005-0000-0000-0000D1A80000}"/>
    <cellStyle name="Note 2 4 16 5 3" xfId="44762" xr:uid="{00000000-0005-0000-0000-0000D2A80000}"/>
    <cellStyle name="Note 2 4 16 6" xfId="44763" xr:uid="{00000000-0005-0000-0000-0000D3A80000}"/>
    <cellStyle name="Note 2 4 16 7" xfId="44764" xr:uid="{00000000-0005-0000-0000-0000D4A80000}"/>
    <cellStyle name="Note 2 4 17" xfId="44765" xr:uid="{00000000-0005-0000-0000-0000D5A80000}"/>
    <cellStyle name="Note 2 4 17 2" xfId="44766" xr:uid="{00000000-0005-0000-0000-0000D6A80000}"/>
    <cellStyle name="Note 2 4 17 2 2" xfId="44767" xr:uid="{00000000-0005-0000-0000-0000D7A80000}"/>
    <cellStyle name="Note 2 4 17 2 3" xfId="44768" xr:uid="{00000000-0005-0000-0000-0000D8A80000}"/>
    <cellStyle name="Note 2 4 17 3" xfId="44769" xr:uid="{00000000-0005-0000-0000-0000D9A80000}"/>
    <cellStyle name="Note 2 4 17 3 2" xfId="44770" xr:uid="{00000000-0005-0000-0000-0000DAA80000}"/>
    <cellStyle name="Note 2 4 17 3 3" xfId="44771" xr:uid="{00000000-0005-0000-0000-0000DBA80000}"/>
    <cellStyle name="Note 2 4 17 4" xfId="44772" xr:uid="{00000000-0005-0000-0000-0000DCA80000}"/>
    <cellStyle name="Note 2 4 17 4 2" xfId="44773" xr:uid="{00000000-0005-0000-0000-0000DDA80000}"/>
    <cellStyle name="Note 2 4 17 4 3" xfId="44774" xr:uid="{00000000-0005-0000-0000-0000DEA80000}"/>
    <cellStyle name="Note 2 4 17 5" xfId="44775" xr:uid="{00000000-0005-0000-0000-0000DFA80000}"/>
    <cellStyle name="Note 2 4 17 5 2" xfId="44776" xr:uid="{00000000-0005-0000-0000-0000E0A80000}"/>
    <cellStyle name="Note 2 4 17 5 3" xfId="44777" xr:uid="{00000000-0005-0000-0000-0000E1A80000}"/>
    <cellStyle name="Note 2 4 17 6" xfId="44778" xr:uid="{00000000-0005-0000-0000-0000E2A80000}"/>
    <cellStyle name="Note 2 4 17 7" xfId="44779" xr:uid="{00000000-0005-0000-0000-0000E3A80000}"/>
    <cellStyle name="Note 2 4 18" xfId="44780" xr:uid="{00000000-0005-0000-0000-0000E4A80000}"/>
    <cellStyle name="Note 2 4 18 2" xfId="44781" xr:uid="{00000000-0005-0000-0000-0000E5A80000}"/>
    <cellStyle name="Note 2 4 18 2 2" xfId="44782" xr:uid="{00000000-0005-0000-0000-0000E6A80000}"/>
    <cellStyle name="Note 2 4 18 2 3" xfId="44783" xr:uid="{00000000-0005-0000-0000-0000E7A80000}"/>
    <cellStyle name="Note 2 4 18 3" xfId="44784" xr:uid="{00000000-0005-0000-0000-0000E8A80000}"/>
    <cellStyle name="Note 2 4 18 3 2" xfId="44785" xr:uid="{00000000-0005-0000-0000-0000E9A80000}"/>
    <cellStyle name="Note 2 4 18 3 3" xfId="44786" xr:uid="{00000000-0005-0000-0000-0000EAA80000}"/>
    <cellStyle name="Note 2 4 18 4" xfId="44787" xr:uid="{00000000-0005-0000-0000-0000EBA80000}"/>
    <cellStyle name="Note 2 4 18 4 2" xfId="44788" xr:uid="{00000000-0005-0000-0000-0000ECA80000}"/>
    <cellStyle name="Note 2 4 18 4 3" xfId="44789" xr:uid="{00000000-0005-0000-0000-0000EDA80000}"/>
    <cellStyle name="Note 2 4 18 5" xfId="44790" xr:uid="{00000000-0005-0000-0000-0000EEA80000}"/>
    <cellStyle name="Note 2 4 18 5 2" xfId="44791" xr:uid="{00000000-0005-0000-0000-0000EFA80000}"/>
    <cellStyle name="Note 2 4 18 5 3" xfId="44792" xr:uid="{00000000-0005-0000-0000-0000F0A80000}"/>
    <cellStyle name="Note 2 4 18 6" xfId="44793" xr:uid="{00000000-0005-0000-0000-0000F1A80000}"/>
    <cellStyle name="Note 2 4 18 7" xfId="44794" xr:uid="{00000000-0005-0000-0000-0000F2A80000}"/>
    <cellStyle name="Note 2 4 19" xfId="44795" xr:uid="{00000000-0005-0000-0000-0000F3A80000}"/>
    <cellStyle name="Note 2 4 19 2" xfId="44796" xr:uid="{00000000-0005-0000-0000-0000F4A80000}"/>
    <cellStyle name="Note 2 4 19 3" xfId="44797" xr:uid="{00000000-0005-0000-0000-0000F5A80000}"/>
    <cellStyle name="Note 2 4 2" xfId="44798" xr:uid="{00000000-0005-0000-0000-0000F6A80000}"/>
    <cellStyle name="Note 2 4 2 10" xfId="44799" xr:uid="{00000000-0005-0000-0000-0000F7A80000}"/>
    <cellStyle name="Note 2 4 2 2" xfId="44800" xr:uid="{00000000-0005-0000-0000-0000F8A80000}"/>
    <cellStyle name="Note 2 4 2 2 2" xfId="44801" xr:uid="{00000000-0005-0000-0000-0000F9A80000}"/>
    <cellStyle name="Note 2 4 2 2 3" xfId="44802" xr:uid="{00000000-0005-0000-0000-0000FAA80000}"/>
    <cellStyle name="Note 2 4 2 2 4" xfId="44803" xr:uid="{00000000-0005-0000-0000-0000FBA80000}"/>
    <cellStyle name="Note 2 4 2 3" xfId="44804" xr:uid="{00000000-0005-0000-0000-0000FCA80000}"/>
    <cellStyle name="Note 2 4 2 3 2" xfId="44805" xr:uid="{00000000-0005-0000-0000-0000FDA80000}"/>
    <cellStyle name="Note 2 4 2 3 3" xfId="44806" xr:uid="{00000000-0005-0000-0000-0000FEA80000}"/>
    <cellStyle name="Note 2 4 2 3 4" xfId="44807" xr:uid="{00000000-0005-0000-0000-0000FFA80000}"/>
    <cellStyle name="Note 2 4 2 4" xfId="44808" xr:uid="{00000000-0005-0000-0000-000000A90000}"/>
    <cellStyle name="Note 2 4 2 4 2" xfId="44809" xr:uid="{00000000-0005-0000-0000-000001A90000}"/>
    <cellStyle name="Note 2 4 2 4 3" xfId="44810" xr:uid="{00000000-0005-0000-0000-000002A90000}"/>
    <cellStyle name="Note 2 4 2 4 4" xfId="44811" xr:uid="{00000000-0005-0000-0000-000003A90000}"/>
    <cellStyle name="Note 2 4 2 5" xfId="44812" xr:uid="{00000000-0005-0000-0000-000004A90000}"/>
    <cellStyle name="Note 2 4 2 5 2" xfId="44813" xr:uid="{00000000-0005-0000-0000-000005A90000}"/>
    <cellStyle name="Note 2 4 2 5 3" xfId="44814" xr:uid="{00000000-0005-0000-0000-000006A90000}"/>
    <cellStyle name="Note 2 4 2 5 4" xfId="44815" xr:uid="{00000000-0005-0000-0000-000007A90000}"/>
    <cellStyle name="Note 2 4 2 6" xfId="44816" xr:uid="{00000000-0005-0000-0000-000008A90000}"/>
    <cellStyle name="Note 2 4 2 6 2" xfId="44817" xr:uid="{00000000-0005-0000-0000-000009A90000}"/>
    <cellStyle name="Note 2 4 2 6 3" xfId="44818" xr:uid="{00000000-0005-0000-0000-00000AA90000}"/>
    <cellStyle name="Note 2 4 2 7" xfId="44819" xr:uid="{00000000-0005-0000-0000-00000BA90000}"/>
    <cellStyle name="Note 2 4 2 7 2" xfId="44820" xr:uid="{00000000-0005-0000-0000-00000CA90000}"/>
    <cellStyle name="Note 2 4 2 7 3" xfId="44821" xr:uid="{00000000-0005-0000-0000-00000DA90000}"/>
    <cellStyle name="Note 2 4 2 8" xfId="44822" xr:uid="{00000000-0005-0000-0000-00000EA90000}"/>
    <cellStyle name="Note 2 4 2 9" xfId="44823" xr:uid="{00000000-0005-0000-0000-00000FA90000}"/>
    <cellStyle name="Note 2 4 20" xfId="44824" xr:uid="{00000000-0005-0000-0000-000010A90000}"/>
    <cellStyle name="Note 2 4 20 2" xfId="44825" xr:uid="{00000000-0005-0000-0000-000011A90000}"/>
    <cellStyle name="Note 2 4 20 3" xfId="44826" xr:uid="{00000000-0005-0000-0000-000012A90000}"/>
    <cellStyle name="Note 2 4 21" xfId="44827" xr:uid="{00000000-0005-0000-0000-000013A90000}"/>
    <cellStyle name="Note 2 4 21 2" xfId="44828" xr:uid="{00000000-0005-0000-0000-000014A90000}"/>
    <cellStyle name="Note 2 4 21 3" xfId="44829" xr:uid="{00000000-0005-0000-0000-000015A90000}"/>
    <cellStyle name="Note 2 4 22" xfId="44830" xr:uid="{00000000-0005-0000-0000-000016A90000}"/>
    <cellStyle name="Note 2 4 22 2" xfId="44831" xr:uid="{00000000-0005-0000-0000-000017A90000}"/>
    <cellStyle name="Note 2 4 22 3" xfId="44832" xr:uid="{00000000-0005-0000-0000-000018A90000}"/>
    <cellStyle name="Note 2 4 23" xfId="44833" xr:uid="{00000000-0005-0000-0000-000019A90000}"/>
    <cellStyle name="Note 2 4 24" xfId="44834" xr:uid="{00000000-0005-0000-0000-00001AA90000}"/>
    <cellStyle name="Note 2 4 25" xfId="44835" xr:uid="{00000000-0005-0000-0000-00001BA90000}"/>
    <cellStyle name="Note 2 4 3" xfId="44836" xr:uid="{00000000-0005-0000-0000-00001CA90000}"/>
    <cellStyle name="Note 2 4 3 10" xfId="44837" xr:uid="{00000000-0005-0000-0000-00001DA90000}"/>
    <cellStyle name="Note 2 4 3 11" xfId="44838" xr:uid="{00000000-0005-0000-0000-00001EA90000}"/>
    <cellStyle name="Note 2 4 3 2" xfId="44839" xr:uid="{00000000-0005-0000-0000-00001FA90000}"/>
    <cellStyle name="Note 2 4 3 2 2" xfId="44840" xr:uid="{00000000-0005-0000-0000-000020A90000}"/>
    <cellStyle name="Note 2 4 3 2 3" xfId="44841" xr:uid="{00000000-0005-0000-0000-000021A90000}"/>
    <cellStyle name="Note 2 4 3 2 4" xfId="44842" xr:uid="{00000000-0005-0000-0000-000022A90000}"/>
    <cellStyle name="Note 2 4 3 3" xfId="44843" xr:uid="{00000000-0005-0000-0000-000023A90000}"/>
    <cellStyle name="Note 2 4 3 3 2" xfId="44844" xr:uid="{00000000-0005-0000-0000-000024A90000}"/>
    <cellStyle name="Note 2 4 3 3 3" xfId="44845" xr:uid="{00000000-0005-0000-0000-000025A90000}"/>
    <cellStyle name="Note 2 4 3 4" xfId="44846" xr:uid="{00000000-0005-0000-0000-000026A90000}"/>
    <cellStyle name="Note 2 4 3 4 2" xfId="44847" xr:uid="{00000000-0005-0000-0000-000027A90000}"/>
    <cellStyle name="Note 2 4 3 4 3" xfId="44848" xr:uid="{00000000-0005-0000-0000-000028A90000}"/>
    <cellStyle name="Note 2 4 3 5" xfId="44849" xr:uid="{00000000-0005-0000-0000-000029A90000}"/>
    <cellStyle name="Note 2 4 3 5 2" xfId="44850" xr:uid="{00000000-0005-0000-0000-00002AA90000}"/>
    <cellStyle name="Note 2 4 3 5 3" xfId="44851" xr:uid="{00000000-0005-0000-0000-00002BA90000}"/>
    <cellStyle name="Note 2 4 3 6" xfId="44852" xr:uid="{00000000-0005-0000-0000-00002CA90000}"/>
    <cellStyle name="Note 2 4 3 6 2" xfId="44853" xr:uid="{00000000-0005-0000-0000-00002DA90000}"/>
    <cellStyle name="Note 2 4 3 6 3" xfId="44854" xr:uid="{00000000-0005-0000-0000-00002EA90000}"/>
    <cellStyle name="Note 2 4 3 7" xfId="44855" xr:uid="{00000000-0005-0000-0000-00002FA90000}"/>
    <cellStyle name="Note 2 4 3 7 2" xfId="44856" xr:uid="{00000000-0005-0000-0000-000030A90000}"/>
    <cellStyle name="Note 2 4 3 7 3" xfId="44857" xr:uid="{00000000-0005-0000-0000-000031A90000}"/>
    <cellStyle name="Note 2 4 3 8" xfId="44858" xr:uid="{00000000-0005-0000-0000-000032A90000}"/>
    <cellStyle name="Note 2 4 3 8 2" xfId="44859" xr:uid="{00000000-0005-0000-0000-000033A90000}"/>
    <cellStyle name="Note 2 4 3 8 3" xfId="44860" xr:uid="{00000000-0005-0000-0000-000034A90000}"/>
    <cellStyle name="Note 2 4 3 9" xfId="44861" xr:uid="{00000000-0005-0000-0000-000035A90000}"/>
    <cellStyle name="Note 2 4 4" xfId="44862" xr:uid="{00000000-0005-0000-0000-000036A90000}"/>
    <cellStyle name="Note 2 4 4 2" xfId="44863" xr:uid="{00000000-0005-0000-0000-000037A90000}"/>
    <cellStyle name="Note 2 4 4 2 2" xfId="44864" xr:uid="{00000000-0005-0000-0000-000038A90000}"/>
    <cellStyle name="Note 2 4 4 2 3" xfId="44865" xr:uid="{00000000-0005-0000-0000-000039A90000}"/>
    <cellStyle name="Note 2 4 4 3" xfId="44866" xr:uid="{00000000-0005-0000-0000-00003AA90000}"/>
    <cellStyle name="Note 2 4 4 3 2" xfId="44867" xr:uid="{00000000-0005-0000-0000-00003BA90000}"/>
    <cellStyle name="Note 2 4 4 3 3" xfId="44868" xr:uid="{00000000-0005-0000-0000-00003CA90000}"/>
    <cellStyle name="Note 2 4 4 4" xfId="44869" xr:uid="{00000000-0005-0000-0000-00003DA90000}"/>
    <cellStyle name="Note 2 4 4 4 2" xfId="44870" xr:uid="{00000000-0005-0000-0000-00003EA90000}"/>
    <cellStyle name="Note 2 4 4 4 3" xfId="44871" xr:uid="{00000000-0005-0000-0000-00003FA90000}"/>
    <cellStyle name="Note 2 4 4 5" xfId="44872" xr:uid="{00000000-0005-0000-0000-000040A90000}"/>
    <cellStyle name="Note 2 4 4 5 2" xfId="44873" xr:uid="{00000000-0005-0000-0000-000041A90000}"/>
    <cellStyle name="Note 2 4 4 5 3" xfId="44874" xr:uid="{00000000-0005-0000-0000-000042A90000}"/>
    <cellStyle name="Note 2 4 4 6" xfId="44875" xr:uid="{00000000-0005-0000-0000-000043A90000}"/>
    <cellStyle name="Note 2 4 5" xfId="44876" xr:uid="{00000000-0005-0000-0000-000044A90000}"/>
    <cellStyle name="Note 2 4 5 2" xfId="44877" xr:uid="{00000000-0005-0000-0000-000045A90000}"/>
    <cellStyle name="Note 2 4 5 2 2" xfId="44878" xr:uid="{00000000-0005-0000-0000-000046A90000}"/>
    <cellStyle name="Note 2 4 5 2 3" xfId="44879" xr:uid="{00000000-0005-0000-0000-000047A90000}"/>
    <cellStyle name="Note 2 4 5 3" xfId="44880" xr:uid="{00000000-0005-0000-0000-000048A90000}"/>
    <cellStyle name="Note 2 4 5 3 2" xfId="44881" xr:uid="{00000000-0005-0000-0000-000049A90000}"/>
    <cellStyle name="Note 2 4 5 3 3" xfId="44882" xr:uid="{00000000-0005-0000-0000-00004AA90000}"/>
    <cellStyle name="Note 2 4 5 4" xfId="44883" xr:uid="{00000000-0005-0000-0000-00004BA90000}"/>
    <cellStyle name="Note 2 4 5 4 2" xfId="44884" xr:uid="{00000000-0005-0000-0000-00004CA90000}"/>
    <cellStyle name="Note 2 4 5 4 3" xfId="44885" xr:uid="{00000000-0005-0000-0000-00004DA90000}"/>
    <cellStyle name="Note 2 4 5 5" xfId="44886" xr:uid="{00000000-0005-0000-0000-00004EA90000}"/>
    <cellStyle name="Note 2 4 5 5 2" xfId="44887" xr:uid="{00000000-0005-0000-0000-00004FA90000}"/>
    <cellStyle name="Note 2 4 5 5 3" xfId="44888" xr:uid="{00000000-0005-0000-0000-000050A90000}"/>
    <cellStyle name="Note 2 4 5 6" xfId="44889" xr:uid="{00000000-0005-0000-0000-000051A90000}"/>
    <cellStyle name="Note 2 4 6" xfId="44890" xr:uid="{00000000-0005-0000-0000-000052A90000}"/>
    <cellStyle name="Note 2 4 6 2" xfId="44891" xr:uid="{00000000-0005-0000-0000-000053A90000}"/>
    <cellStyle name="Note 2 4 6 2 2" xfId="44892" xr:uid="{00000000-0005-0000-0000-000054A90000}"/>
    <cellStyle name="Note 2 4 6 2 3" xfId="44893" xr:uid="{00000000-0005-0000-0000-000055A90000}"/>
    <cellStyle name="Note 2 4 6 3" xfId="44894" xr:uid="{00000000-0005-0000-0000-000056A90000}"/>
    <cellStyle name="Note 2 4 6 3 2" xfId="44895" xr:uid="{00000000-0005-0000-0000-000057A90000}"/>
    <cellStyle name="Note 2 4 6 3 3" xfId="44896" xr:uid="{00000000-0005-0000-0000-000058A90000}"/>
    <cellStyle name="Note 2 4 6 4" xfId="44897" xr:uid="{00000000-0005-0000-0000-000059A90000}"/>
    <cellStyle name="Note 2 4 6 4 2" xfId="44898" xr:uid="{00000000-0005-0000-0000-00005AA90000}"/>
    <cellStyle name="Note 2 4 6 4 3" xfId="44899" xr:uid="{00000000-0005-0000-0000-00005BA90000}"/>
    <cellStyle name="Note 2 4 6 5" xfId="44900" xr:uid="{00000000-0005-0000-0000-00005CA90000}"/>
    <cellStyle name="Note 2 4 6 5 2" xfId="44901" xr:uid="{00000000-0005-0000-0000-00005DA90000}"/>
    <cellStyle name="Note 2 4 6 5 3" xfId="44902" xr:uid="{00000000-0005-0000-0000-00005EA90000}"/>
    <cellStyle name="Note 2 4 6 6" xfId="44903" xr:uid="{00000000-0005-0000-0000-00005FA90000}"/>
    <cellStyle name="Note 2 4 7" xfId="44904" xr:uid="{00000000-0005-0000-0000-000060A90000}"/>
    <cellStyle name="Note 2 4 7 2" xfId="44905" xr:uid="{00000000-0005-0000-0000-000061A90000}"/>
    <cellStyle name="Note 2 4 7 2 2" xfId="44906" xr:uid="{00000000-0005-0000-0000-000062A90000}"/>
    <cellStyle name="Note 2 4 7 2 3" xfId="44907" xr:uid="{00000000-0005-0000-0000-000063A90000}"/>
    <cellStyle name="Note 2 4 7 3" xfId="44908" xr:uid="{00000000-0005-0000-0000-000064A90000}"/>
    <cellStyle name="Note 2 4 7 3 2" xfId="44909" xr:uid="{00000000-0005-0000-0000-000065A90000}"/>
    <cellStyle name="Note 2 4 7 3 3" xfId="44910" xr:uid="{00000000-0005-0000-0000-000066A90000}"/>
    <cellStyle name="Note 2 4 7 4" xfId="44911" xr:uid="{00000000-0005-0000-0000-000067A90000}"/>
    <cellStyle name="Note 2 4 7 4 2" xfId="44912" xr:uid="{00000000-0005-0000-0000-000068A90000}"/>
    <cellStyle name="Note 2 4 7 4 3" xfId="44913" xr:uid="{00000000-0005-0000-0000-000069A90000}"/>
    <cellStyle name="Note 2 4 7 5" xfId="44914" xr:uid="{00000000-0005-0000-0000-00006AA90000}"/>
    <cellStyle name="Note 2 4 7 5 2" xfId="44915" xr:uid="{00000000-0005-0000-0000-00006BA90000}"/>
    <cellStyle name="Note 2 4 7 5 3" xfId="44916" xr:uid="{00000000-0005-0000-0000-00006CA90000}"/>
    <cellStyle name="Note 2 4 7 6" xfId="44917" xr:uid="{00000000-0005-0000-0000-00006DA90000}"/>
    <cellStyle name="Note 2 4 8" xfId="44918" xr:uid="{00000000-0005-0000-0000-00006EA90000}"/>
    <cellStyle name="Note 2 4 8 2" xfId="44919" xr:uid="{00000000-0005-0000-0000-00006FA90000}"/>
    <cellStyle name="Note 2 4 8 2 2" xfId="44920" xr:uid="{00000000-0005-0000-0000-000070A90000}"/>
    <cellStyle name="Note 2 4 8 2 3" xfId="44921" xr:uid="{00000000-0005-0000-0000-000071A90000}"/>
    <cellStyle name="Note 2 4 8 3" xfId="44922" xr:uid="{00000000-0005-0000-0000-000072A90000}"/>
    <cellStyle name="Note 2 4 8 3 2" xfId="44923" xr:uid="{00000000-0005-0000-0000-000073A90000}"/>
    <cellStyle name="Note 2 4 8 3 3" xfId="44924" xr:uid="{00000000-0005-0000-0000-000074A90000}"/>
    <cellStyle name="Note 2 4 8 4" xfId="44925" xr:uid="{00000000-0005-0000-0000-000075A90000}"/>
    <cellStyle name="Note 2 4 8 4 2" xfId="44926" xr:uid="{00000000-0005-0000-0000-000076A90000}"/>
    <cellStyle name="Note 2 4 8 4 3" xfId="44927" xr:uid="{00000000-0005-0000-0000-000077A90000}"/>
    <cellStyle name="Note 2 4 8 5" xfId="44928" xr:uid="{00000000-0005-0000-0000-000078A90000}"/>
    <cellStyle name="Note 2 4 8 5 2" xfId="44929" xr:uid="{00000000-0005-0000-0000-000079A90000}"/>
    <cellStyle name="Note 2 4 8 5 3" xfId="44930" xr:uid="{00000000-0005-0000-0000-00007AA90000}"/>
    <cellStyle name="Note 2 4 8 6" xfId="44931" xr:uid="{00000000-0005-0000-0000-00007BA90000}"/>
    <cellStyle name="Note 2 4 9" xfId="44932" xr:uid="{00000000-0005-0000-0000-00007CA90000}"/>
    <cellStyle name="Note 2 4 9 2" xfId="44933" xr:uid="{00000000-0005-0000-0000-00007DA90000}"/>
    <cellStyle name="Note 2 4 9 2 2" xfId="44934" xr:uid="{00000000-0005-0000-0000-00007EA90000}"/>
    <cellStyle name="Note 2 4 9 2 3" xfId="44935" xr:uid="{00000000-0005-0000-0000-00007FA90000}"/>
    <cellStyle name="Note 2 4 9 3" xfId="44936" xr:uid="{00000000-0005-0000-0000-000080A90000}"/>
    <cellStyle name="Note 2 4 9 3 2" xfId="44937" xr:uid="{00000000-0005-0000-0000-000081A90000}"/>
    <cellStyle name="Note 2 4 9 3 3" xfId="44938" xr:uid="{00000000-0005-0000-0000-000082A90000}"/>
    <cellStyle name="Note 2 4 9 4" xfId="44939" xr:uid="{00000000-0005-0000-0000-000083A90000}"/>
    <cellStyle name="Note 2 4 9 4 2" xfId="44940" xr:uid="{00000000-0005-0000-0000-000084A90000}"/>
    <cellStyle name="Note 2 4 9 4 3" xfId="44941" xr:uid="{00000000-0005-0000-0000-000085A90000}"/>
    <cellStyle name="Note 2 4 9 5" xfId="44942" xr:uid="{00000000-0005-0000-0000-000086A90000}"/>
    <cellStyle name="Note 2 4 9 5 2" xfId="44943" xr:uid="{00000000-0005-0000-0000-000087A90000}"/>
    <cellStyle name="Note 2 4 9 5 3" xfId="44944" xr:uid="{00000000-0005-0000-0000-000088A90000}"/>
    <cellStyle name="Note 2 4 9 6" xfId="44945" xr:uid="{00000000-0005-0000-0000-000089A90000}"/>
    <cellStyle name="Note 2 4 9 7" xfId="44946" xr:uid="{00000000-0005-0000-0000-00008AA90000}"/>
    <cellStyle name="Note 2 5" xfId="5739" xr:uid="{00000000-0005-0000-0000-00008BA90000}"/>
    <cellStyle name="Note 2 5 10" xfId="44947" xr:uid="{00000000-0005-0000-0000-00008CA90000}"/>
    <cellStyle name="Note 2 5 11" xfId="44948" xr:uid="{00000000-0005-0000-0000-00008DA90000}"/>
    <cellStyle name="Note 2 5 2" xfId="44949" xr:uid="{00000000-0005-0000-0000-00008EA90000}"/>
    <cellStyle name="Note 2 5 2 10" xfId="44950" xr:uid="{00000000-0005-0000-0000-00008FA90000}"/>
    <cellStyle name="Note 2 5 2 2" xfId="44951" xr:uid="{00000000-0005-0000-0000-000090A90000}"/>
    <cellStyle name="Note 2 5 2 2 2" xfId="44952" xr:uid="{00000000-0005-0000-0000-000091A90000}"/>
    <cellStyle name="Note 2 5 2 2 3" xfId="44953" xr:uid="{00000000-0005-0000-0000-000092A90000}"/>
    <cellStyle name="Note 2 5 2 2 4" xfId="44954" xr:uid="{00000000-0005-0000-0000-000093A90000}"/>
    <cellStyle name="Note 2 5 2 3" xfId="44955" xr:uid="{00000000-0005-0000-0000-000094A90000}"/>
    <cellStyle name="Note 2 5 2 3 2" xfId="44956" xr:uid="{00000000-0005-0000-0000-000095A90000}"/>
    <cellStyle name="Note 2 5 2 3 3" xfId="44957" xr:uid="{00000000-0005-0000-0000-000096A90000}"/>
    <cellStyle name="Note 2 5 2 3 4" xfId="44958" xr:uid="{00000000-0005-0000-0000-000097A90000}"/>
    <cellStyle name="Note 2 5 2 4" xfId="44959" xr:uid="{00000000-0005-0000-0000-000098A90000}"/>
    <cellStyle name="Note 2 5 2 4 2" xfId="44960" xr:uid="{00000000-0005-0000-0000-000099A90000}"/>
    <cellStyle name="Note 2 5 2 4 3" xfId="44961" xr:uid="{00000000-0005-0000-0000-00009AA90000}"/>
    <cellStyle name="Note 2 5 2 4 4" xfId="44962" xr:uid="{00000000-0005-0000-0000-00009BA90000}"/>
    <cellStyle name="Note 2 5 2 5" xfId="44963" xr:uid="{00000000-0005-0000-0000-00009CA90000}"/>
    <cellStyle name="Note 2 5 2 5 2" xfId="44964" xr:uid="{00000000-0005-0000-0000-00009DA90000}"/>
    <cellStyle name="Note 2 5 2 5 3" xfId="44965" xr:uid="{00000000-0005-0000-0000-00009EA90000}"/>
    <cellStyle name="Note 2 5 2 6" xfId="44966" xr:uid="{00000000-0005-0000-0000-00009FA90000}"/>
    <cellStyle name="Note 2 5 2 6 2" xfId="44967" xr:uid="{00000000-0005-0000-0000-0000A0A90000}"/>
    <cellStyle name="Note 2 5 2 6 3" xfId="44968" xr:uid="{00000000-0005-0000-0000-0000A1A90000}"/>
    <cellStyle name="Note 2 5 2 7" xfId="44969" xr:uid="{00000000-0005-0000-0000-0000A2A90000}"/>
    <cellStyle name="Note 2 5 2 7 2" xfId="44970" xr:uid="{00000000-0005-0000-0000-0000A3A90000}"/>
    <cellStyle name="Note 2 5 2 7 3" xfId="44971" xr:uid="{00000000-0005-0000-0000-0000A4A90000}"/>
    <cellStyle name="Note 2 5 2 8" xfId="44972" xr:uid="{00000000-0005-0000-0000-0000A5A90000}"/>
    <cellStyle name="Note 2 5 2 9" xfId="44973" xr:uid="{00000000-0005-0000-0000-0000A6A90000}"/>
    <cellStyle name="Note 2 5 3" xfId="44974" xr:uid="{00000000-0005-0000-0000-0000A7A90000}"/>
    <cellStyle name="Note 2 5 3 2" xfId="44975" xr:uid="{00000000-0005-0000-0000-0000A8A90000}"/>
    <cellStyle name="Note 2 5 3 2 2" xfId="44976" xr:uid="{00000000-0005-0000-0000-0000A9A90000}"/>
    <cellStyle name="Note 2 5 3 2 3" xfId="44977" xr:uid="{00000000-0005-0000-0000-0000AAA90000}"/>
    <cellStyle name="Note 2 5 3 2 4" xfId="44978" xr:uid="{00000000-0005-0000-0000-0000ABA90000}"/>
    <cellStyle name="Note 2 5 3 3" xfId="44979" xr:uid="{00000000-0005-0000-0000-0000ACA90000}"/>
    <cellStyle name="Note 2 5 3 3 2" xfId="44980" xr:uid="{00000000-0005-0000-0000-0000ADA90000}"/>
    <cellStyle name="Note 2 5 3 3 3" xfId="44981" xr:uid="{00000000-0005-0000-0000-0000AEA90000}"/>
    <cellStyle name="Note 2 5 3 4" xfId="44982" xr:uid="{00000000-0005-0000-0000-0000AFA90000}"/>
    <cellStyle name="Note 2 5 3 4 2" xfId="44983" xr:uid="{00000000-0005-0000-0000-0000B0A90000}"/>
    <cellStyle name="Note 2 5 3 4 3" xfId="44984" xr:uid="{00000000-0005-0000-0000-0000B1A90000}"/>
    <cellStyle name="Note 2 5 3 5" xfId="44985" xr:uid="{00000000-0005-0000-0000-0000B2A90000}"/>
    <cellStyle name="Note 2 5 3 6" xfId="44986" xr:uid="{00000000-0005-0000-0000-0000B3A90000}"/>
    <cellStyle name="Note 2 5 3 7" xfId="44987" xr:uid="{00000000-0005-0000-0000-0000B4A90000}"/>
    <cellStyle name="Note 2 5 4" xfId="44988" xr:uid="{00000000-0005-0000-0000-0000B5A90000}"/>
    <cellStyle name="Note 2 5 4 2" xfId="44989" xr:uid="{00000000-0005-0000-0000-0000B6A90000}"/>
    <cellStyle name="Note 2 5 4 3" xfId="44990" xr:uid="{00000000-0005-0000-0000-0000B7A90000}"/>
    <cellStyle name="Note 2 5 4 4" xfId="44991" xr:uid="{00000000-0005-0000-0000-0000B8A90000}"/>
    <cellStyle name="Note 2 5 5" xfId="44992" xr:uid="{00000000-0005-0000-0000-0000B9A90000}"/>
    <cellStyle name="Note 2 5 5 2" xfId="44993" xr:uid="{00000000-0005-0000-0000-0000BAA90000}"/>
    <cellStyle name="Note 2 5 5 3" xfId="44994" xr:uid="{00000000-0005-0000-0000-0000BBA90000}"/>
    <cellStyle name="Note 2 5 6" xfId="44995" xr:uid="{00000000-0005-0000-0000-0000BCA90000}"/>
    <cellStyle name="Note 2 5 6 2" xfId="44996" xr:uid="{00000000-0005-0000-0000-0000BDA90000}"/>
    <cellStyle name="Note 2 5 6 3" xfId="44997" xr:uid="{00000000-0005-0000-0000-0000BEA90000}"/>
    <cellStyle name="Note 2 5 7" xfId="44998" xr:uid="{00000000-0005-0000-0000-0000BFA90000}"/>
    <cellStyle name="Note 2 5 7 2" xfId="44999" xr:uid="{00000000-0005-0000-0000-0000C0A90000}"/>
    <cellStyle name="Note 2 5 7 3" xfId="45000" xr:uid="{00000000-0005-0000-0000-0000C1A90000}"/>
    <cellStyle name="Note 2 5 8" xfId="45001" xr:uid="{00000000-0005-0000-0000-0000C2A90000}"/>
    <cellStyle name="Note 2 5 8 2" xfId="45002" xr:uid="{00000000-0005-0000-0000-0000C3A90000}"/>
    <cellStyle name="Note 2 5 8 3" xfId="45003" xr:uid="{00000000-0005-0000-0000-0000C4A90000}"/>
    <cellStyle name="Note 2 5 9" xfId="45004" xr:uid="{00000000-0005-0000-0000-0000C5A90000}"/>
    <cellStyle name="Note 2 6" xfId="5740" xr:uid="{00000000-0005-0000-0000-0000C6A90000}"/>
    <cellStyle name="Note 2 6 10" xfId="45005" xr:uid="{00000000-0005-0000-0000-0000C7A90000}"/>
    <cellStyle name="Note 2 6 11" xfId="45006" xr:uid="{00000000-0005-0000-0000-0000C8A90000}"/>
    <cellStyle name="Note 2 6 2" xfId="45007" xr:uid="{00000000-0005-0000-0000-0000C9A90000}"/>
    <cellStyle name="Note 2 6 2 2" xfId="45008" xr:uid="{00000000-0005-0000-0000-0000CAA90000}"/>
    <cellStyle name="Note 2 6 2 2 2" xfId="45009" xr:uid="{00000000-0005-0000-0000-0000CBA90000}"/>
    <cellStyle name="Note 2 6 2 2 3" xfId="45010" xr:uid="{00000000-0005-0000-0000-0000CCA90000}"/>
    <cellStyle name="Note 2 6 2 2 4" xfId="45011" xr:uid="{00000000-0005-0000-0000-0000CDA90000}"/>
    <cellStyle name="Note 2 6 2 3" xfId="45012" xr:uid="{00000000-0005-0000-0000-0000CEA90000}"/>
    <cellStyle name="Note 2 6 2 3 2" xfId="45013" xr:uid="{00000000-0005-0000-0000-0000CFA90000}"/>
    <cellStyle name="Note 2 6 2 3 3" xfId="45014" xr:uid="{00000000-0005-0000-0000-0000D0A90000}"/>
    <cellStyle name="Note 2 6 2 3 4" xfId="45015" xr:uid="{00000000-0005-0000-0000-0000D1A90000}"/>
    <cellStyle name="Note 2 6 2 4" xfId="45016" xr:uid="{00000000-0005-0000-0000-0000D2A90000}"/>
    <cellStyle name="Note 2 6 2 5" xfId="45017" xr:uid="{00000000-0005-0000-0000-0000D3A90000}"/>
    <cellStyle name="Note 2 6 2 6" xfId="45018" xr:uid="{00000000-0005-0000-0000-0000D4A90000}"/>
    <cellStyle name="Note 2 6 3" xfId="45019" xr:uid="{00000000-0005-0000-0000-0000D5A90000}"/>
    <cellStyle name="Note 2 6 3 2" xfId="45020" xr:uid="{00000000-0005-0000-0000-0000D6A90000}"/>
    <cellStyle name="Note 2 6 3 2 2" xfId="45021" xr:uid="{00000000-0005-0000-0000-0000D7A90000}"/>
    <cellStyle name="Note 2 6 3 2 3" xfId="45022" xr:uid="{00000000-0005-0000-0000-0000D8A90000}"/>
    <cellStyle name="Note 2 6 3 2 4" xfId="45023" xr:uid="{00000000-0005-0000-0000-0000D9A90000}"/>
    <cellStyle name="Note 2 6 3 3" xfId="45024" xr:uid="{00000000-0005-0000-0000-0000DAA90000}"/>
    <cellStyle name="Note 2 6 3 3 2" xfId="45025" xr:uid="{00000000-0005-0000-0000-0000DBA90000}"/>
    <cellStyle name="Note 2 6 3 3 3" xfId="45026" xr:uid="{00000000-0005-0000-0000-0000DCA90000}"/>
    <cellStyle name="Note 2 6 3 4" xfId="45027" xr:uid="{00000000-0005-0000-0000-0000DDA90000}"/>
    <cellStyle name="Note 2 6 3 4 2" xfId="45028" xr:uid="{00000000-0005-0000-0000-0000DEA90000}"/>
    <cellStyle name="Note 2 6 3 4 3" xfId="45029" xr:uid="{00000000-0005-0000-0000-0000DFA90000}"/>
    <cellStyle name="Note 2 6 3 5" xfId="45030" xr:uid="{00000000-0005-0000-0000-0000E0A90000}"/>
    <cellStyle name="Note 2 6 3 6" xfId="45031" xr:uid="{00000000-0005-0000-0000-0000E1A90000}"/>
    <cellStyle name="Note 2 6 3 7" xfId="45032" xr:uid="{00000000-0005-0000-0000-0000E2A90000}"/>
    <cellStyle name="Note 2 6 4" xfId="45033" xr:uid="{00000000-0005-0000-0000-0000E3A90000}"/>
    <cellStyle name="Note 2 6 4 2" xfId="45034" xr:uid="{00000000-0005-0000-0000-0000E4A90000}"/>
    <cellStyle name="Note 2 6 4 3" xfId="45035" xr:uid="{00000000-0005-0000-0000-0000E5A90000}"/>
    <cellStyle name="Note 2 6 4 4" xfId="45036" xr:uid="{00000000-0005-0000-0000-0000E6A90000}"/>
    <cellStyle name="Note 2 6 5" xfId="45037" xr:uid="{00000000-0005-0000-0000-0000E7A90000}"/>
    <cellStyle name="Note 2 6 5 2" xfId="45038" xr:uid="{00000000-0005-0000-0000-0000E8A90000}"/>
    <cellStyle name="Note 2 6 5 3" xfId="45039" xr:uid="{00000000-0005-0000-0000-0000E9A90000}"/>
    <cellStyle name="Note 2 6 6" xfId="45040" xr:uid="{00000000-0005-0000-0000-0000EAA90000}"/>
    <cellStyle name="Note 2 6 6 2" xfId="45041" xr:uid="{00000000-0005-0000-0000-0000EBA90000}"/>
    <cellStyle name="Note 2 6 6 3" xfId="45042" xr:uid="{00000000-0005-0000-0000-0000ECA90000}"/>
    <cellStyle name="Note 2 6 7" xfId="45043" xr:uid="{00000000-0005-0000-0000-0000EDA90000}"/>
    <cellStyle name="Note 2 6 7 2" xfId="45044" xr:uid="{00000000-0005-0000-0000-0000EEA90000}"/>
    <cellStyle name="Note 2 6 7 3" xfId="45045" xr:uid="{00000000-0005-0000-0000-0000EFA90000}"/>
    <cellStyle name="Note 2 6 8" xfId="45046" xr:uid="{00000000-0005-0000-0000-0000F0A90000}"/>
    <cellStyle name="Note 2 6 8 2" xfId="45047" xr:uid="{00000000-0005-0000-0000-0000F1A90000}"/>
    <cellStyle name="Note 2 6 8 3" xfId="45048" xr:uid="{00000000-0005-0000-0000-0000F2A90000}"/>
    <cellStyle name="Note 2 6 9" xfId="45049" xr:uid="{00000000-0005-0000-0000-0000F3A90000}"/>
    <cellStyle name="Note 2 7" xfId="5741" xr:uid="{00000000-0005-0000-0000-0000F4A90000}"/>
    <cellStyle name="Note 2 7 10" xfId="45050" xr:uid="{00000000-0005-0000-0000-0000F5A90000}"/>
    <cellStyle name="Note 2 7 11" xfId="45051" xr:uid="{00000000-0005-0000-0000-0000F6A90000}"/>
    <cellStyle name="Note 2 7 2" xfId="45052" xr:uid="{00000000-0005-0000-0000-0000F7A90000}"/>
    <cellStyle name="Note 2 7 2 2" xfId="45053" xr:uid="{00000000-0005-0000-0000-0000F8A90000}"/>
    <cellStyle name="Note 2 7 2 2 2" xfId="45054" xr:uid="{00000000-0005-0000-0000-0000F9A90000}"/>
    <cellStyle name="Note 2 7 2 2 3" xfId="45055" xr:uid="{00000000-0005-0000-0000-0000FAA90000}"/>
    <cellStyle name="Note 2 7 2 2 4" xfId="45056" xr:uid="{00000000-0005-0000-0000-0000FBA90000}"/>
    <cellStyle name="Note 2 7 2 3" xfId="45057" xr:uid="{00000000-0005-0000-0000-0000FCA90000}"/>
    <cellStyle name="Note 2 7 2 3 2" xfId="45058" xr:uid="{00000000-0005-0000-0000-0000FDA90000}"/>
    <cellStyle name="Note 2 7 2 3 3" xfId="45059" xr:uid="{00000000-0005-0000-0000-0000FEA90000}"/>
    <cellStyle name="Note 2 7 2 3 4" xfId="45060" xr:uid="{00000000-0005-0000-0000-0000FFA90000}"/>
    <cellStyle name="Note 2 7 2 4" xfId="45061" xr:uid="{00000000-0005-0000-0000-000000AA0000}"/>
    <cellStyle name="Note 2 7 2 5" xfId="45062" xr:uid="{00000000-0005-0000-0000-000001AA0000}"/>
    <cellStyle name="Note 2 7 2 6" xfId="45063" xr:uid="{00000000-0005-0000-0000-000002AA0000}"/>
    <cellStyle name="Note 2 7 3" xfId="45064" xr:uid="{00000000-0005-0000-0000-000003AA0000}"/>
    <cellStyle name="Note 2 7 3 2" xfId="45065" xr:uid="{00000000-0005-0000-0000-000004AA0000}"/>
    <cellStyle name="Note 2 7 3 2 2" xfId="45066" xr:uid="{00000000-0005-0000-0000-000005AA0000}"/>
    <cellStyle name="Note 2 7 3 2 3" xfId="45067" xr:uid="{00000000-0005-0000-0000-000006AA0000}"/>
    <cellStyle name="Note 2 7 3 2 4" xfId="45068" xr:uid="{00000000-0005-0000-0000-000007AA0000}"/>
    <cellStyle name="Note 2 7 3 3" xfId="45069" xr:uid="{00000000-0005-0000-0000-000008AA0000}"/>
    <cellStyle name="Note 2 7 3 3 2" xfId="45070" xr:uid="{00000000-0005-0000-0000-000009AA0000}"/>
    <cellStyle name="Note 2 7 3 3 3" xfId="45071" xr:uid="{00000000-0005-0000-0000-00000AAA0000}"/>
    <cellStyle name="Note 2 7 3 4" xfId="45072" xr:uid="{00000000-0005-0000-0000-00000BAA0000}"/>
    <cellStyle name="Note 2 7 3 4 2" xfId="45073" xr:uid="{00000000-0005-0000-0000-00000CAA0000}"/>
    <cellStyle name="Note 2 7 3 4 3" xfId="45074" xr:uid="{00000000-0005-0000-0000-00000DAA0000}"/>
    <cellStyle name="Note 2 7 3 5" xfId="45075" xr:uid="{00000000-0005-0000-0000-00000EAA0000}"/>
    <cellStyle name="Note 2 7 3 6" xfId="45076" xr:uid="{00000000-0005-0000-0000-00000FAA0000}"/>
    <cellStyle name="Note 2 7 3 7" xfId="45077" xr:uid="{00000000-0005-0000-0000-000010AA0000}"/>
    <cellStyle name="Note 2 7 4" xfId="45078" xr:uid="{00000000-0005-0000-0000-000011AA0000}"/>
    <cellStyle name="Note 2 7 4 2" xfId="45079" xr:uid="{00000000-0005-0000-0000-000012AA0000}"/>
    <cellStyle name="Note 2 7 4 3" xfId="45080" xr:uid="{00000000-0005-0000-0000-000013AA0000}"/>
    <cellStyle name="Note 2 7 4 4" xfId="45081" xr:uid="{00000000-0005-0000-0000-000014AA0000}"/>
    <cellStyle name="Note 2 7 5" xfId="45082" xr:uid="{00000000-0005-0000-0000-000015AA0000}"/>
    <cellStyle name="Note 2 7 5 2" xfId="45083" xr:uid="{00000000-0005-0000-0000-000016AA0000}"/>
    <cellStyle name="Note 2 7 5 3" xfId="45084" xr:uid="{00000000-0005-0000-0000-000017AA0000}"/>
    <cellStyle name="Note 2 7 6" xfId="45085" xr:uid="{00000000-0005-0000-0000-000018AA0000}"/>
    <cellStyle name="Note 2 7 6 2" xfId="45086" xr:uid="{00000000-0005-0000-0000-000019AA0000}"/>
    <cellStyle name="Note 2 7 6 3" xfId="45087" xr:uid="{00000000-0005-0000-0000-00001AAA0000}"/>
    <cellStyle name="Note 2 7 7" xfId="45088" xr:uid="{00000000-0005-0000-0000-00001BAA0000}"/>
    <cellStyle name="Note 2 7 7 2" xfId="45089" xr:uid="{00000000-0005-0000-0000-00001CAA0000}"/>
    <cellStyle name="Note 2 7 7 3" xfId="45090" xr:uid="{00000000-0005-0000-0000-00001DAA0000}"/>
    <cellStyle name="Note 2 7 8" xfId="45091" xr:uid="{00000000-0005-0000-0000-00001EAA0000}"/>
    <cellStyle name="Note 2 7 8 2" xfId="45092" xr:uid="{00000000-0005-0000-0000-00001FAA0000}"/>
    <cellStyle name="Note 2 7 8 3" xfId="45093" xr:uid="{00000000-0005-0000-0000-000020AA0000}"/>
    <cellStyle name="Note 2 7 9" xfId="45094" xr:uid="{00000000-0005-0000-0000-000021AA0000}"/>
    <cellStyle name="Note 2 8" xfId="45095" xr:uid="{00000000-0005-0000-0000-000022AA0000}"/>
    <cellStyle name="Note 2 8 10" xfId="45096" xr:uid="{00000000-0005-0000-0000-000023AA0000}"/>
    <cellStyle name="Note 2 8 2" xfId="45097" xr:uid="{00000000-0005-0000-0000-000024AA0000}"/>
    <cellStyle name="Note 2 8 2 2" xfId="45098" xr:uid="{00000000-0005-0000-0000-000025AA0000}"/>
    <cellStyle name="Note 2 8 2 3" xfId="45099" xr:uid="{00000000-0005-0000-0000-000026AA0000}"/>
    <cellStyle name="Note 2 8 2 4" xfId="45100" xr:uid="{00000000-0005-0000-0000-000027AA0000}"/>
    <cellStyle name="Note 2 8 3" xfId="45101" xr:uid="{00000000-0005-0000-0000-000028AA0000}"/>
    <cellStyle name="Note 2 8 3 2" xfId="45102" xr:uid="{00000000-0005-0000-0000-000029AA0000}"/>
    <cellStyle name="Note 2 8 3 3" xfId="45103" xr:uid="{00000000-0005-0000-0000-00002AAA0000}"/>
    <cellStyle name="Note 2 8 3 4" xfId="45104" xr:uid="{00000000-0005-0000-0000-00002BAA0000}"/>
    <cellStyle name="Note 2 8 4" xfId="45105" xr:uid="{00000000-0005-0000-0000-00002CAA0000}"/>
    <cellStyle name="Note 2 8 4 2" xfId="45106" xr:uid="{00000000-0005-0000-0000-00002DAA0000}"/>
    <cellStyle name="Note 2 8 4 3" xfId="45107" xr:uid="{00000000-0005-0000-0000-00002EAA0000}"/>
    <cellStyle name="Note 2 8 4 4" xfId="45108" xr:uid="{00000000-0005-0000-0000-00002FAA0000}"/>
    <cellStyle name="Note 2 8 5" xfId="45109" xr:uid="{00000000-0005-0000-0000-000030AA0000}"/>
    <cellStyle name="Note 2 8 5 2" xfId="45110" xr:uid="{00000000-0005-0000-0000-000031AA0000}"/>
    <cellStyle name="Note 2 8 5 3" xfId="45111" xr:uid="{00000000-0005-0000-0000-000032AA0000}"/>
    <cellStyle name="Note 2 8 6" xfId="45112" xr:uid="{00000000-0005-0000-0000-000033AA0000}"/>
    <cellStyle name="Note 2 8 6 2" xfId="45113" xr:uid="{00000000-0005-0000-0000-000034AA0000}"/>
    <cellStyle name="Note 2 8 6 3" xfId="45114" xr:uid="{00000000-0005-0000-0000-000035AA0000}"/>
    <cellStyle name="Note 2 8 7" xfId="45115" xr:uid="{00000000-0005-0000-0000-000036AA0000}"/>
    <cellStyle name="Note 2 8 7 2" xfId="45116" xr:uid="{00000000-0005-0000-0000-000037AA0000}"/>
    <cellStyle name="Note 2 8 7 3" xfId="45117" xr:uid="{00000000-0005-0000-0000-000038AA0000}"/>
    <cellStyle name="Note 2 8 8" xfId="45118" xr:uid="{00000000-0005-0000-0000-000039AA0000}"/>
    <cellStyle name="Note 2 8 9" xfId="45119" xr:uid="{00000000-0005-0000-0000-00003AAA0000}"/>
    <cellStyle name="Note 2 9" xfId="45120" xr:uid="{00000000-0005-0000-0000-00003BAA0000}"/>
    <cellStyle name="Note 2 9 2" xfId="45121" xr:uid="{00000000-0005-0000-0000-00003CAA0000}"/>
    <cellStyle name="Note 2 9 2 2" xfId="45122" xr:uid="{00000000-0005-0000-0000-00003DAA0000}"/>
    <cellStyle name="Note 2 9 2 3" xfId="45123" xr:uid="{00000000-0005-0000-0000-00003EAA0000}"/>
    <cellStyle name="Note 2 9 2 4" xfId="45124" xr:uid="{00000000-0005-0000-0000-00003FAA0000}"/>
    <cellStyle name="Note 2 9 3" xfId="45125" xr:uid="{00000000-0005-0000-0000-000040AA0000}"/>
    <cellStyle name="Note 2 9 3 2" xfId="45126" xr:uid="{00000000-0005-0000-0000-000041AA0000}"/>
    <cellStyle name="Note 2 9 3 3" xfId="45127" xr:uid="{00000000-0005-0000-0000-000042AA0000}"/>
    <cellStyle name="Note 2 9 4" xfId="45128" xr:uid="{00000000-0005-0000-0000-000043AA0000}"/>
    <cellStyle name="Note 2 9 4 2" xfId="45129" xr:uid="{00000000-0005-0000-0000-000044AA0000}"/>
    <cellStyle name="Note 2 9 4 3" xfId="45130" xr:uid="{00000000-0005-0000-0000-000045AA0000}"/>
    <cellStyle name="Note 2 9 5" xfId="45131" xr:uid="{00000000-0005-0000-0000-000046AA0000}"/>
    <cellStyle name="Note 2 9 6" xfId="45132" xr:uid="{00000000-0005-0000-0000-000047AA0000}"/>
    <cellStyle name="Note 2 9 7" xfId="45133" xr:uid="{00000000-0005-0000-0000-000048AA0000}"/>
    <cellStyle name="Note 2_FAS 112" xfId="45134" xr:uid="{00000000-0005-0000-0000-000049AA0000}"/>
    <cellStyle name="Note 3" xfId="5742" xr:uid="{00000000-0005-0000-0000-00004AAA0000}"/>
    <cellStyle name="Note 3 10" xfId="45135" xr:uid="{00000000-0005-0000-0000-00004BAA0000}"/>
    <cellStyle name="Note 3 10 2" xfId="45136" xr:uid="{00000000-0005-0000-0000-00004CAA0000}"/>
    <cellStyle name="Note 3 10 3" xfId="45137" xr:uid="{00000000-0005-0000-0000-00004DAA0000}"/>
    <cellStyle name="Note 3 10 4" xfId="45138" xr:uid="{00000000-0005-0000-0000-00004EAA0000}"/>
    <cellStyle name="Note 3 11" xfId="45139" xr:uid="{00000000-0005-0000-0000-00004FAA0000}"/>
    <cellStyle name="Note 3 11 2" xfId="45140" xr:uid="{00000000-0005-0000-0000-000050AA0000}"/>
    <cellStyle name="Note 3 11 3" xfId="45141" xr:uid="{00000000-0005-0000-0000-000051AA0000}"/>
    <cellStyle name="Note 3 11 4" xfId="45142" xr:uid="{00000000-0005-0000-0000-000052AA0000}"/>
    <cellStyle name="Note 3 12" xfId="45143" xr:uid="{00000000-0005-0000-0000-000053AA0000}"/>
    <cellStyle name="Note 3 12 2" xfId="45144" xr:uid="{00000000-0005-0000-0000-000054AA0000}"/>
    <cellStyle name="Note 3 12 3" xfId="45145" xr:uid="{00000000-0005-0000-0000-000055AA0000}"/>
    <cellStyle name="Note 3 12 4" xfId="45146" xr:uid="{00000000-0005-0000-0000-000056AA0000}"/>
    <cellStyle name="Note 3 13" xfId="45147" xr:uid="{00000000-0005-0000-0000-000057AA0000}"/>
    <cellStyle name="Note 3 13 2" xfId="45148" xr:uid="{00000000-0005-0000-0000-000058AA0000}"/>
    <cellStyle name="Note 3 13 3" xfId="45149" xr:uid="{00000000-0005-0000-0000-000059AA0000}"/>
    <cellStyle name="Note 3 13 4" xfId="45150" xr:uid="{00000000-0005-0000-0000-00005AAA0000}"/>
    <cellStyle name="Note 3 14" xfId="45151" xr:uid="{00000000-0005-0000-0000-00005BAA0000}"/>
    <cellStyle name="Note 3 14 2" xfId="45152" xr:uid="{00000000-0005-0000-0000-00005CAA0000}"/>
    <cellStyle name="Note 3 14 3" xfId="45153" xr:uid="{00000000-0005-0000-0000-00005DAA0000}"/>
    <cellStyle name="Note 3 15" xfId="45154" xr:uid="{00000000-0005-0000-0000-00005EAA0000}"/>
    <cellStyle name="Note 3 15 2" xfId="45155" xr:uid="{00000000-0005-0000-0000-00005FAA0000}"/>
    <cellStyle name="Note 3 15 3" xfId="45156" xr:uid="{00000000-0005-0000-0000-000060AA0000}"/>
    <cellStyle name="Note 3 2" xfId="5743" xr:uid="{00000000-0005-0000-0000-000061AA0000}"/>
    <cellStyle name="Note 3 2 10" xfId="45157" xr:uid="{00000000-0005-0000-0000-000062AA0000}"/>
    <cellStyle name="Note 3 2 10 2" xfId="45158" xr:uid="{00000000-0005-0000-0000-000063AA0000}"/>
    <cellStyle name="Note 3 2 10 2 2" xfId="45159" xr:uid="{00000000-0005-0000-0000-000064AA0000}"/>
    <cellStyle name="Note 3 2 10 2 3" xfId="45160" xr:uid="{00000000-0005-0000-0000-000065AA0000}"/>
    <cellStyle name="Note 3 2 10 3" xfId="45161" xr:uid="{00000000-0005-0000-0000-000066AA0000}"/>
    <cellStyle name="Note 3 2 10 3 2" xfId="45162" xr:uid="{00000000-0005-0000-0000-000067AA0000}"/>
    <cellStyle name="Note 3 2 10 3 3" xfId="45163" xr:uid="{00000000-0005-0000-0000-000068AA0000}"/>
    <cellStyle name="Note 3 2 10 4" xfId="45164" xr:uid="{00000000-0005-0000-0000-000069AA0000}"/>
    <cellStyle name="Note 3 2 10 4 2" xfId="45165" xr:uid="{00000000-0005-0000-0000-00006AAA0000}"/>
    <cellStyle name="Note 3 2 10 4 3" xfId="45166" xr:uid="{00000000-0005-0000-0000-00006BAA0000}"/>
    <cellStyle name="Note 3 2 10 5" xfId="45167" xr:uid="{00000000-0005-0000-0000-00006CAA0000}"/>
    <cellStyle name="Note 3 2 10 5 2" xfId="45168" xr:uid="{00000000-0005-0000-0000-00006DAA0000}"/>
    <cellStyle name="Note 3 2 10 5 3" xfId="45169" xr:uid="{00000000-0005-0000-0000-00006EAA0000}"/>
    <cellStyle name="Note 3 2 10 6" xfId="45170" xr:uid="{00000000-0005-0000-0000-00006FAA0000}"/>
    <cellStyle name="Note 3 2 10 7" xfId="45171" xr:uid="{00000000-0005-0000-0000-000070AA0000}"/>
    <cellStyle name="Note 3 2 11" xfId="45172" xr:uid="{00000000-0005-0000-0000-000071AA0000}"/>
    <cellStyle name="Note 3 2 11 2" xfId="45173" xr:uid="{00000000-0005-0000-0000-000072AA0000}"/>
    <cellStyle name="Note 3 2 11 2 2" xfId="45174" xr:uid="{00000000-0005-0000-0000-000073AA0000}"/>
    <cellStyle name="Note 3 2 11 2 3" xfId="45175" xr:uid="{00000000-0005-0000-0000-000074AA0000}"/>
    <cellStyle name="Note 3 2 11 3" xfId="45176" xr:uid="{00000000-0005-0000-0000-000075AA0000}"/>
    <cellStyle name="Note 3 2 11 3 2" xfId="45177" xr:uid="{00000000-0005-0000-0000-000076AA0000}"/>
    <cellStyle name="Note 3 2 11 3 3" xfId="45178" xr:uid="{00000000-0005-0000-0000-000077AA0000}"/>
    <cellStyle name="Note 3 2 11 4" xfId="45179" xr:uid="{00000000-0005-0000-0000-000078AA0000}"/>
    <cellStyle name="Note 3 2 11 4 2" xfId="45180" xr:uid="{00000000-0005-0000-0000-000079AA0000}"/>
    <cellStyle name="Note 3 2 11 4 3" xfId="45181" xr:uid="{00000000-0005-0000-0000-00007AAA0000}"/>
    <cellStyle name="Note 3 2 11 5" xfId="45182" xr:uid="{00000000-0005-0000-0000-00007BAA0000}"/>
    <cellStyle name="Note 3 2 11 5 2" xfId="45183" xr:uid="{00000000-0005-0000-0000-00007CAA0000}"/>
    <cellStyle name="Note 3 2 11 5 3" xfId="45184" xr:uid="{00000000-0005-0000-0000-00007DAA0000}"/>
    <cellStyle name="Note 3 2 11 6" xfId="45185" xr:uid="{00000000-0005-0000-0000-00007EAA0000}"/>
    <cellStyle name="Note 3 2 11 7" xfId="45186" xr:uid="{00000000-0005-0000-0000-00007FAA0000}"/>
    <cellStyle name="Note 3 2 12" xfId="45187" xr:uid="{00000000-0005-0000-0000-000080AA0000}"/>
    <cellStyle name="Note 3 2 12 2" xfId="45188" xr:uid="{00000000-0005-0000-0000-000081AA0000}"/>
    <cellStyle name="Note 3 2 12 2 2" xfId="45189" xr:uid="{00000000-0005-0000-0000-000082AA0000}"/>
    <cellStyle name="Note 3 2 12 2 3" xfId="45190" xr:uid="{00000000-0005-0000-0000-000083AA0000}"/>
    <cellStyle name="Note 3 2 12 3" xfId="45191" xr:uid="{00000000-0005-0000-0000-000084AA0000}"/>
    <cellStyle name="Note 3 2 12 3 2" xfId="45192" xr:uid="{00000000-0005-0000-0000-000085AA0000}"/>
    <cellStyle name="Note 3 2 12 3 3" xfId="45193" xr:uid="{00000000-0005-0000-0000-000086AA0000}"/>
    <cellStyle name="Note 3 2 12 4" xfId="45194" xr:uid="{00000000-0005-0000-0000-000087AA0000}"/>
    <cellStyle name="Note 3 2 12 4 2" xfId="45195" xr:uid="{00000000-0005-0000-0000-000088AA0000}"/>
    <cellStyle name="Note 3 2 12 4 3" xfId="45196" xr:uid="{00000000-0005-0000-0000-000089AA0000}"/>
    <cellStyle name="Note 3 2 12 5" xfId="45197" xr:uid="{00000000-0005-0000-0000-00008AAA0000}"/>
    <cellStyle name="Note 3 2 12 5 2" xfId="45198" xr:uid="{00000000-0005-0000-0000-00008BAA0000}"/>
    <cellStyle name="Note 3 2 12 5 3" xfId="45199" xr:uid="{00000000-0005-0000-0000-00008CAA0000}"/>
    <cellStyle name="Note 3 2 12 6" xfId="45200" xr:uid="{00000000-0005-0000-0000-00008DAA0000}"/>
    <cellStyle name="Note 3 2 12 7" xfId="45201" xr:uid="{00000000-0005-0000-0000-00008EAA0000}"/>
    <cellStyle name="Note 3 2 13" xfId="45202" xr:uid="{00000000-0005-0000-0000-00008FAA0000}"/>
    <cellStyle name="Note 3 2 13 2" xfId="45203" xr:uid="{00000000-0005-0000-0000-000090AA0000}"/>
    <cellStyle name="Note 3 2 13 2 2" xfId="45204" xr:uid="{00000000-0005-0000-0000-000091AA0000}"/>
    <cellStyle name="Note 3 2 13 2 3" xfId="45205" xr:uid="{00000000-0005-0000-0000-000092AA0000}"/>
    <cellStyle name="Note 3 2 13 3" xfId="45206" xr:uid="{00000000-0005-0000-0000-000093AA0000}"/>
    <cellStyle name="Note 3 2 13 3 2" xfId="45207" xr:uid="{00000000-0005-0000-0000-000094AA0000}"/>
    <cellStyle name="Note 3 2 13 3 3" xfId="45208" xr:uid="{00000000-0005-0000-0000-000095AA0000}"/>
    <cellStyle name="Note 3 2 13 4" xfId="45209" xr:uid="{00000000-0005-0000-0000-000096AA0000}"/>
    <cellStyle name="Note 3 2 13 4 2" xfId="45210" xr:uid="{00000000-0005-0000-0000-000097AA0000}"/>
    <cellStyle name="Note 3 2 13 4 3" xfId="45211" xr:uid="{00000000-0005-0000-0000-000098AA0000}"/>
    <cellStyle name="Note 3 2 13 5" xfId="45212" xr:uid="{00000000-0005-0000-0000-000099AA0000}"/>
    <cellStyle name="Note 3 2 13 5 2" xfId="45213" xr:uid="{00000000-0005-0000-0000-00009AAA0000}"/>
    <cellStyle name="Note 3 2 13 5 3" xfId="45214" xr:uid="{00000000-0005-0000-0000-00009BAA0000}"/>
    <cellStyle name="Note 3 2 13 6" xfId="45215" xr:uid="{00000000-0005-0000-0000-00009CAA0000}"/>
    <cellStyle name="Note 3 2 13 7" xfId="45216" xr:uid="{00000000-0005-0000-0000-00009DAA0000}"/>
    <cellStyle name="Note 3 2 14" xfId="45217" xr:uid="{00000000-0005-0000-0000-00009EAA0000}"/>
    <cellStyle name="Note 3 2 14 2" xfId="45218" xr:uid="{00000000-0005-0000-0000-00009FAA0000}"/>
    <cellStyle name="Note 3 2 14 2 2" xfId="45219" xr:uid="{00000000-0005-0000-0000-0000A0AA0000}"/>
    <cellStyle name="Note 3 2 14 2 3" xfId="45220" xr:uid="{00000000-0005-0000-0000-0000A1AA0000}"/>
    <cellStyle name="Note 3 2 14 3" xfId="45221" xr:uid="{00000000-0005-0000-0000-0000A2AA0000}"/>
    <cellStyle name="Note 3 2 14 3 2" xfId="45222" xr:uid="{00000000-0005-0000-0000-0000A3AA0000}"/>
    <cellStyle name="Note 3 2 14 3 3" xfId="45223" xr:uid="{00000000-0005-0000-0000-0000A4AA0000}"/>
    <cellStyle name="Note 3 2 14 4" xfId="45224" xr:uid="{00000000-0005-0000-0000-0000A5AA0000}"/>
    <cellStyle name="Note 3 2 14 4 2" xfId="45225" xr:uid="{00000000-0005-0000-0000-0000A6AA0000}"/>
    <cellStyle name="Note 3 2 14 4 3" xfId="45226" xr:uid="{00000000-0005-0000-0000-0000A7AA0000}"/>
    <cellStyle name="Note 3 2 14 5" xfId="45227" xr:uid="{00000000-0005-0000-0000-0000A8AA0000}"/>
    <cellStyle name="Note 3 2 14 5 2" xfId="45228" xr:uid="{00000000-0005-0000-0000-0000A9AA0000}"/>
    <cellStyle name="Note 3 2 14 5 3" xfId="45229" xr:uid="{00000000-0005-0000-0000-0000AAAA0000}"/>
    <cellStyle name="Note 3 2 14 6" xfId="45230" xr:uid="{00000000-0005-0000-0000-0000ABAA0000}"/>
    <cellStyle name="Note 3 2 14 7" xfId="45231" xr:uid="{00000000-0005-0000-0000-0000ACAA0000}"/>
    <cellStyle name="Note 3 2 15" xfId="45232" xr:uid="{00000000-0005-0000-0000-0000ADAA0000}"/>
    <cellStyle name="Note 3 2 15 2" xfId="45233" xr:uid="{00000000-0005-0000-0000-0000AEAA0000}"/>
    <cellStyle name="Note 3 2 15 2 2" xfId="45234" xr:uid="{00000000-0005-0000-0000-0000AFAA0000}"/>
    <cellStyle name="Note 3 2 15 2 3" xfId="45235" xr:uid="{00000000-0005-0000-0000-0000B0AA0000}"/>
    <cellStyle name="Note 3 2 15 3" xfId="45236" xr:uid="{00000000-0005-0000-0000-0000B1AA0000}"/>
    <cellStyle name="Note 3 2 15 3 2" xfId="45237" xr:uid="{00000000-0005-0000-0000-0000B2AA0000}"/>
    <cellStyle name="Note 3 2 15 3 3" xfId="45238" xr:uid="{00000000-0005-0000-0000-0000B3AA0000}"/>
    <cellStyle name="Note 3 2 15 4" xfId="45239" xr:uid="{00000000-0005-0000-0000-0000B4AA0000}"/>
    <cellStyle name="Note 3 2 15 4 2" xfId="45240" xr:uid="{00000000-0005-0000-0000-0000B5AA0000}"/>
    <cellStyle name="Note 3 2 15 4 3" xfId="45241" xr:uid="{00000000-0005-0000-0000-0000B6AA0000}"/>
    <cellStyle name="Note 3 2 15 5" xfId="45242" xr:uid="{00000000-0005-0000-0000-0000B7AA0000}"/>
    <cellStyle name="Note 3 2 15 5 2" xfId="45243" xr:uid="{00000000-0005-0000-0000-0000B8AA0000}"/>
    <cellStyle name="Note 3 2 15 5 3" xfId="45244" xr:uid="{00000000-0005-0000-0000-0000B9AA0000}"/>
    <cellStyle name="Note 3 2 15 6" xfId="45245" xr:uid="{00000000-0005-0000-0000-0000BAAA0000}"/>
    <cellStyle name="Note 3 2 15 7" xfId="45246" xr:uid="{00000000-0005-0000-0000-0000BBAA0000}"/>
    <cellStyle name="Note 3 2 16" xfId="45247" xr:uid="{00000000-0005-0000-0000-0000BCAA0000}"/>
    <cellStyle name="Note 3 2 16 2" xfId="45248" xr:uid="{00000000-0005-0000-0000-0000BDAA0000}"/>
    <cellStyle name="Note 3 2 16 2 2" xfId="45249" xr:uid="{00000000-0005-0000-0000-0000BEAA0000}"/>
    <cellStyle name="Note 3 2 16 2 3" xfId="45250" xr:uid="{00000000-0005-0000-0000-0000BFAA0000}"/>
    <cellStyle name="Note 3 2 16 3" xfId="45251" xr:uid="{00000000-0005-0000-0000-0000C0AA0000}"/>
    <cellStyle name="Note 3 2 16 3 2" xfId="45252" xr:uid="{00000000-0005-0000-0000-0000C1AA0000}"/>
    <cellStyle name="Note 3 2 16 3 3" xfId="45253" xr:uid="{00000000-0005-0000-0000-0000C2AA0000}"/>
    <cellStyle name="Note 3 2 16 4" xfId="45254" xr:uid="{00000000-0005-0000-0000-0000C3AA0000}"/>
    <cellStyle name="Note 3 2 16 4 2" xfId="45255" xr:uid="{00000000-0005-0000-0000-0000C4AA0000}"/>
    <cellStyle name="Note 3 2 16 4 3" xfId="45256" xr:uid="{00000000-0005-0000-0000-0000C5AA0000}"/>
    <cellStyle name="Note 3 2 16 5" xfId="45257" xr:uid="{00000000-0005-0000-0000-0000C6AA0000}"/>
    <cellStyle name="Note 3 2 16 5 2" xfId="45258" xr:uid="{00000000-0005-0000-0000-0000C7AA0000}"/>
    <cellStyle name="Note 3 2 16 5 3" xfId="45259" xr:uid="{00000000-0005-0000-0000-0000C8AA0000}"/>
    <cellStyle name="Note 3 2 16 6" xfId="45260" xr:uid="{00000000-0005-0000-0000-0000C9AA0000}"/>
    <cellStyle name="Note 3 2 16 7" xfId="45261" xr:uid="{00000000-0005-0000-0000-0000CAAA0000}"/>
    <cellStyle name="Note 3 2 17" xfId="45262" xr:uid="{00000000-0005-0000-0000-0000CBAA0000}"/>
    <cellStyle name="Note 3 2 17 2" xfId="45263" xr:uid="{00000000-0005-0000-0000-0000CCAA0000}"/>
    <cellStyle name="Note 3 2 17 2 2" xfId="45264" xr:uid="{00000000-0005-0000-0000-0000CDAA0000}"/>
    <cellStyle name="Note 3 2 17 2 3" xfId="45265" xr:uid="{00000000-0005-0000-0000-0000CEAA0000}"/>
    <cellStyle name="Note 3 2 17 3" xfId="45266" xr:uid="{00000000-0005-0000-0000-0000CFAA0000}"/>
    <cellStyle name="Note 3 2 17 3 2" xfId="45267" xr:uid="{00000000-0005-0000-0000-0000D0AA0000}"/>
    <cellStyle name="Note 3 2 17 3 3" xfId="45268" xr:uid="{00000000-0005-0000-0000-0000D1AA0000}"/>
    <cellStyle name="Note 3 2 17 4" xfId="45269" xr:uid="{00000000-0005-0000-0000-0000D2AA0000}"/>
    <cellStyle name="Note 3 2 17 4 2" xfId="45270" xr:uid="{00000000-0005-0000-0000-0000D3AA0000}"/>
    <cellStyle name="Note 3 2 17 4 3" xfId="45271" xr:uid="{00000000-0005-0000-0000-0000D4AA0000}"/>
    <cellStyle name="Note 3 2 17 5" xfId="45272" xr:uid="{00000000-0005-0000-0000-0000D5AA0000}"/>
    <cellStyle name="Note 3 2 17 5 2" xfId="45273" xr:uid="{00000000-0005-0000-0000-0000D6AA0000}"/>
    <cellStyle name="Note 3 2 17 5 3" xfId="45274" xr:uid="{00000000-0005-0000-0000-0000D7AA0000}"/>
    <cellStyle name="Note 3 2 17 6" xfId="45275" xr:uid="{00000000-0005-0000-0000-0000D8AA0000}"/>
    <cellStyle name="Note 3 2 17 7" xfId="45276" xr:uid="{00000000-0005-0000-0000-0000D9AA0000}"/>
    <cellStyle name="Note 3 2 18" xfId="45277" xr:uid="{00000000-0005-0000-0000-0000DAAA0000}"/>
    <cellStyle name="Note 3 2 18 2" xfId="45278" xr:uid="{00000000-0005-0000-0000-0000DBAA0000}"/>
    <cellStyle name="Note 3 2 18 2 2" xfId="45279" xr:uid="{00000000-0005-0000-0000-0000DCAA0000}"/>
    <cellStyle name="Note 3 2 18 2 3" xfId="45280" xr:uid="{00000000-0005-0000-0000-0000DDAA0000}"/>
    <cellStyle name="Note 3 2 18 3" xfId="45281" xr:uid="{00000000-0005-0000-0000-0000DEAA0000}"/>
    <cellStyle name="Note 3 2 18 3 2" xfId="45282" xr:uid="{00000000-0005-0000-0000-0000DFAA0000}"/>
    <cellStyle name="Note 3 2 18 3 3" xfId="45283" xr:uid="{00000000-0005-0000-0000-0000E0AA0000}"/>
    <cellStyle name="Note 3 2 18 4" xfId="45284" xr:uid="{00000000-0005-0000-0000-0000E1AA0000}"/>
    <cellStyle name="Note 3 2 18 4 2" xfId="45285" xr:uid="{00000000-0005-0000-0000-0000E2AA0000}"/>
    <cellStyle name="Note 3 2 18 4 3" xfId="45286" xr:uid="{00000000-0005-0000-0000-0000E3AA0000}"/>
    <cellStyle name="Note 3 2 18 5" xfId="45287" xr:uid="{00000000-0005-0000-0000-0000E4AA0000}"/>
    <cellStyle name="Note 3 2 18 5 2" xfId="45288" xr:uid="{00000000-0005-0000-0000-0000E5AA0000}"/>
    <cellStyle name="Note 3 2 18 5 3" xfId="45289" xr:uid="{00000000-0005-0000-0000-0000E6AA0000}"/>
    <cellStyle name="Note 3 2 18 6" xfId="45290" xr:uid="{00000000-0005-0000-0000-0000E7AA0000}"/>
    <cellStyle name="Note 3 2 18 7" xfId="45291" xr:uid="{00000000-0005-0000-0000-0000E8AA0000}"/>
    <cellStyle name="Note 3 2 19" xfId="45292" xr:uid="{00000000-0005-0000-0000-0000E9AA0000}"/>
    <cellStyle name="Note 3 2 19 2" xfId="45293" xr:uid="{00000000-0005-0000-0000-0000EAAA0000}"/>
    <cellStyle name="Note 3 2 19 3" xfId="45294" xr:uid="{00000000-0005-0000-0000-0000EBAA0000}"/>
    <cellStyle name="Note 3 2 2" xfId="5744" xr:uid="{00000000-0005-0000-0000-0000ECAA0000}"/>
    <cellStyle name="Note 3 2 2 2" xfId="45295" xr:uid="{00000000-0005-0000-0000-0000EDAA0000}"/>
    <cellStyle name="Note 3 2 2 2 10" xfId="45296" xr:uid="{00000000-0005-0000-0000-0000EEAA0000}"/>
    <cellStyle name="Note 3 2 2 2 2" xfId="45297" xr:uid="{00000000-0005-0000-0000-0000EFAA0000}"/>
    <cellStyle name="Note 3 2 2 2 2 2" xfId="45298" xr:uid="{00000000-0005-0000-0000-0000F0AA0000}"/>
    <cellStyle name="Note 3 2 2 2 2 3" xfId="45299" xr:uid="{00000000-0005-0000-0000-0000F1AA0000}"/>
    <cellStyle name="Note 3 2 2 2 2 4" xfId="45300" xr:uid="{00000000-0005-0000-0000-0000F2AA0000}"/>
    <cellStyle name="Note 3 2 2 2 3" xfId="45301" xr:uid="{00000000-0005-0000-0000-0000F3AA0000}"/>
    <cellStyle name="Note 3 2 2 2 3 2" xfId="45302" xr:uid="{00000000-0005-0000-0000-0000F4AA0000}"/>
    <cellStyle name="Note 3 2 2 2 3 3" xfId="45303" xr:uid="{00000000-0005-0000-0000-0000F5AA0000}"/>
    <cellStyle name="Note 3 2 2 2 3 4" xfId="45304" xr:uid="{00000000-0005-0000-0000-0000F6AA0000}"/>
    <cellStyle name="Note 3 2 2 2 4" xfId="45305" xr:uid="{00000000-0005-0000-0000-0000F7AA0000}"/>
    <cellStyle name="Note 3 2 2 2 4 2" xfId="45306" xr:uid="{00000000-0005-0000-0000-0000F8AA0000}"/>
    <cellStyle name="Note 3 2 2 2 4 3" xfId="45307" xr:uid="{00000000-0005-0000-0000-0000F9AA0000}"/>
    <cellStyle name="Note 3 2 2 2 5" xfId="45308" xr:uid="{00000000-0005-0000-0000-0000FAAA0000}"/>
    <cellStyle name="Note 3 2 2 2 5 2" xfId="45309" xr:uid="{00000000-0005-0000-0000-0000FBAA0000}"/>
    <cellStyle name="Note 3 2 2 2 5 3" xfId="45310" xr:uid="{00000000-0005-0000-0000-0000FCAA0000}"/>
    <cellStyle name="Note 3 2 2 2 6" xfId="45311" xr:uid="{00000000-0005-0000-0000-0000FDAA0000}"/>
    <cellStyle name="Note 3 2 2 2 6 2" xfId="45312" xr:uid="{00000000-0005-0000-0000-0000FEAA0000}"/>
    <cellStyle name="Note 3 2 2 2 6 3" xfId="45313" xr:uid="{00000000-0005-0000-0000-0000FFAA0000}"/>
    <cellStyle name="Note 3 2 2 2 7" xfId="45314" xr:uid="{00000000-0005-0000-0000-000000AB0000}"/>
    <cellStyle name="Note 3 2 2 2 7 2" xfId="45315" xr:uid="{00000000-0005-0000-0000-000001AB0000}"/>
    <cellStyle name="Note 3 2 2 2 7 3" xfId="45316" xr:uid="{00000000-0005-0000-0000-000002AB0000}"/>
    <cellStyle name="Note 3 2 2 2 8" xfId="45317" xr:uid="{00000000-0005-0000-0000-000003AB0000}"/>
    <cellStyle name="Note 3 2 2 2 9" xfId="45318" xr:uid="{00000000-0005-0000-0000-000004AB0000}"/>
    <cellStyle name="Note 3 2 2 3" xfId="45319" xr:uid="{00000000-0005-0000-0000-000005AB0000}"/>
    <cellStyle name="Note 3 2 2 3 2" xfId="45320" xr:uid="{00000000-0005-0000-0000-000006AB0000}"/>
    <cellStyle name="Note 3 2 2 3 2 2" xfId="45321" xr:uid="{00000000-0005-0000-0000-000007AB0000}"/>
    <cellStyle name="Note 3 2 2 3 2 3" xfId="45322" xr:uid="{00000000-0005-0000-0000-000008AB0000}"/>
    <cellStyle name="Note 3 2 2 3 2 4" xfId="45323" xr:uid="{00000000-0005-0000-0000-000009AB0000}"/>
    <cellStyle name="Note 3 2 2 3 3" xfId="45324" xr:uid="{00000000-0005-0000-0000-00000AAB0000}"/>
    <cellStyle name="Note 3 2 2 3 3 2" xfId="45325" xr:uid="{00000000-0005-0000-0000-00000BAB0000}"/>
    <cellStyle name="Note 3 2 2 3 3 3" xfId="45326" xr:uid="{00000000-0005-0000-0000-00000CAB0000}"/>
    <cellStyle name="Note 3 2 2 3 4" xfId="45327" xr:uid="{00000000-0005-0000-0000-00000DAB0000}"/>
    <cellStyle name="Note 3 2 2 3 4 2" xfId="45328" xr:uid="{00000000-0005-0000-0000-00000EAB0000}"/>
    <cellStyle name="Note 3 2 2 3 4 3" xfId="45329" xr:uid="{00000000-0005-0000-0000-00000FAB0000}"/>
    <cellStyle name="Note 3 2 2 3 5" xfId="45330" xr:uid="{00000000-0005-0000-0000-000010AB0000}"/>
    <cellStyle name="Note 3 2 2 3 6" xfId="45331" xr:uid="{00000000-0005-0000-0000-000011AB0000}"/>
    <cellStyle name="Note 3 2 2 3 7" xfId="45332" xr:uid="{00000000-0005-0000-0000-000012AB0000}"/>
    <cellStyle name="Note 3 2 2 4" xfId="45333" xr:uid="{00000000-0005-0000-0000-000013AB0000}"/>
    <cellStyle name="Note 3 2 2 4 2" xfId="45334" xr:uid="{00000000-0005-0000-0000-000014AB0000}"/>
    <cellStyle name="Note 3 2 2 4 3" xfId="45335" xr:uid="{00000000-0005-0000-0000-000015AB0000}"/>
    <cellStyle name="Note 3 2 2 4 4" xfId="45336" xr:uid="{00000000-0005-0000-0000-000016AB0000}"/>
    <cellStyle name="Note 3 2 2 5" xfId="45337" xr:uid="{00000000-0005-0000-0000-000017AB0000}"/>
    <cellStyle name="Note 3 2 2 5 2" xfId="45338" xr:uid="{00000000-0005-0000-0000-000018AB0000}"/>
    <cellStyle name="Note 3 2 2 5 3" xfId="45339" xr:uid="{00000000-0005-0000-0000-000019AB0000}"/>
    <cellStyle name="Note 3 2 2 6" xfId="45340" xr:uid="{00000000-0005-0000-0000-00001AAB0000}"/>
    <cellStyle name="Note 3 2 2 6 2" xfId="45341" xr:uid="{00000000-0005-0000-0000-00001BAB0000}"/>
    <cellStyle name="Note 3 2 2 6 3" xfId="45342" xr:uid="{00000000-0005-0000-0000-00001CAB0000}"/>
    <cellStyle name="Note 3 2 2 7" xfId="45343" xr:uid="{00000000-0005-0000-0000-00001DAB0000}"/>
    <cellStyle name="Note 3 2 2 8" xfId="45344" xr:uid="{00000000-0005-0000-0000-00001EAB0000}"/>
    <cellStyle name="Note 3 2 20" xfId="45345" xr:uid="{00000000-0005-0000-0000-00001FAB0000}"/>
    <cellStyle name="Note 3 2 20 2" xfId="45346" xr:uid="{00000000-0005-0000-0000-000020AB0000}"/>
    <cellStyle name="Note 3 2 20 3" xfId="45347" xr:uid="{00000000-0005-0000-0000-000021AB0000}"/>
    <cellStyle name="Note 3 2 21" xfId="45348" xr:uid="{00000000-0005-0000-0000-000022AB0000}"/>
    <cellStyle name="Note 3 2 21 2" xfId="45349" xr:uid="{00000000-0005-0000-0000-000023AB0000}"/>
    <cellStyle name="Note 3 2 21 3" xfId="45350" xr:uid="{00000000-0005-0000-0000-000024AB0000}"/>
    <cellStyle name="Note 3 2 22" xfId="45351" xr:uid="{00000000-0005-0000-0000-000025AB0000}"/>
    <cellStyle name="Note 3 2 23" xfId="45352" xr:uid="{00000000-0005-0000-0000-000026AB0000}"/>
    <cellStyle name="Note 3 2 24" xfId="45353" xr:uid="{00000000-0005-0000-0000-000027AB0000}"/>
    <cellStyle name="Note 3 2 3" xfId="45354" xr:uid="{00000000-0005-0000-0000-000028AB0000}"/>
    <cellStyle name="Note 3 2 3 10" xfId="45355" xr:uid="{00000000-0005-0000-0000-000029AB0000}"/>
    <cellStyle name="Note 3 2 3 2" xfId="45356" xr:uid="{00000000-0005-0000-0000-00002AAB0000}"/>
    <cellStyle name="Note 3 2 3 2 2" xfId="45357" xr:uid="{00000000-0005-0000-0000-00002BAB0000}"/>
    <cellStyle name="Note 3 2 3 2 3" xfId="45358" xr:uid="{00000000-0005-0000-0000-00002CAB0000}"/>
    <cellStyle name="Note 3 2 3 2 4" xfId="45359" xr:uid="{00000000-0005-0000-0000-00002DAB0000}"/>
    <cellStyle name="Note 3 2 3 3" xfId="45360" xr:uid="{00000000-0005-0000-0000-00002EAB0000}"/>
    <cellStyle name="Note 3 2 3 3 2" xfId="45361" xr:uid="{00000000-0005-0000-0000-00002FAB0000}"/>
    <cellStyle name="Note 3 2 3 3 3" xfId="45362" xr:uid="{00000000-0005-0000-0000-000030AB0000}"/>
    <cellStyle name="Note 3 2 3 3 4" xfId="45363" xr:uid="{00000000-0005-0000-0000-000031AB0000}"/>
    <cellStyle name="Note 3 2 3 4" xfId="45364" xr:uid="{00000000-0005-0000-0000-000032AB0000}"/>
    <cellStyle name="Note 3 2 3 4 2" xfId="45365" xr:uid="{00000000-0005-0000-0000-000033AB0000}"/>
    <cellStyle name="Note 3 2 3 4 3" xfId="45366" xr:uid="{00000000-0005-0000-0000-000034AB0000}"/>
    <cellStyle name="Note 3 2 3 5" xfId="45367" xr:uid="{00000000-0005-0000-0000-000035AB0000}"/>
    <cellStyle name="Note 3 2 3 5 2" xfId="45368" xr:uid="{00000000-0005-0000-0000-000036AB0000}"/>
    <cellStyle name="Note 3 2 3 5 3" xfId="45369" xr:uid="{00000000-0005-0000-0000-000037AB0000}"/>
    <cellStyle name="Note 3 2 3 6" xfId="45370" xr:uid="{00000000-0005-0000-0000-000038AB0000}"/>
    <cellStyle name="Note 3 2 3 6 2" xfId="45371" xr:uid="{00000000-0005-0000-0000-000039AB0000}"/>
    <cellStyle name="Note 3 2 3 6 3" xfId="45372" xr:uid="{00000000-0005-0000-0000-00003AAB0000}"/>
    <cellStyle name="Note 3 2 3 7" xfId="45373" xr:uid="{00000000-0005-0000-0000-00003BAB0000}"/>
    <cellStyle name="Note 3 2 3 7 2" xfId="45374" xr:uid="{00000000-0005-0000-0000-00003CAB0000}"/>
    <cellStyle name="Note 3 2 3 7 3" xfId="45375" xr:uid="{00000000-0005-0000-0000-00003DAB0000}"/>
    <cellStyle name="Note 3 2 3 8" xfId="45376" xr:uid="{00000000-0005-0000-0000-00003EAB0000}"/>
    <cellStyle name="Note 3 2 3 9" xfId="45377" xr:uid="{00000000-0005-0000-0000-00003FAB0000}"/>
    <cellStyle name="Note 3 2 4" xfId="45378" xr:uid="{00000000-0005-0000-0000-000040AB0000}"/>
    <cellStyle name="Note 3 2 4 10" xfId="45379" xr:uid="{00000000-0005-0000-0000-000041AB0000}"/>
    <cellStyle name="Note 3 2 4 11" xfId="45380" xr:uid="{00000000-0005-0000-0000-000042AB0000}"/>
    <cellStyle name="Note 3 2 4 2" xfId="45381" xr:uid="{00000000-0005-0000-0000-000043AB0000}"/>
    <cellStyle name="Note 3 2 4 2 2" xfId="45382" xr:uid="{00000000-0005-0000-0000-000044AB0000}"/>
    <cellStyle name="Note 3 2 4 2 3" xfId="45383" xr:uid="{00000000-0005-0000-0000-000045AB0000}"/>
    <cellStyle name="Note 3 2 4 2 4" xfId="45384" xr:uid="{00000000-0005-0000-0000-000046AB0000}"/>
    <cellStyle name="Note 3 2 4 3" xfId="45385" xr:uid="{00000000-0005-0000-0000-000047AB0000}"/>
    <cellStyle name="Note 3 2 4 3 2" xfId="45386" xr:uid="{00000000-0005-0000-0000-000048AB0000}"/>
    <cellStyle name="Note 3 2 4 3 3" xfId="45387" xr:uid="{00000000-0005-0000-0000-000049AB0000}"/>
    <cellStyle name="Note 3 2 4 4" xfId="45388" xr:uid="{00000000-0005-0000-0000-00004AAB0000}"/>
    <cellStyle name="Note 3 2 4 4 2" xfId="45389" xr:uid="{00000000-0005-0000-0000-00004BAB0000}"/>
    <cellStyle name="Note 3 2 4 4 3" xfId="45390" xr:uid="{00000000-0005-0000-0000-00004CAB0000}"/>
    <cellStyle name="Note 3 2 4 5" xfId="45391" xr:uid="{00000000-0005-0000-0000-00004DAB0000}"/>
    <cellStyle name="Note 3 2 4 5 2" xfId="45392" xr:uid="{00000000-0005-0000-0000-00004EAB0000}"/>
    <cellStyle name="Note 3 2 4 5 3" xfId="45393" xr:uid="{00000000-0005-0000-0000-00004FAB0000}"/>
    <cellStyle name="Note 3 2 4 6" xfId="45394" xr:uid="{00000000-0005-0000-0000-000050AB0000}"/>
    <cellStyle name="Note 3 2 4 6 2" xfId="45395" xr:uid="{00000000-0005-0000-0000-000051AB0000}"/>
    <cellStyle name="Note 3 2 4 6 3" xfId="45396" xr:uid="{00000000-0005-0000-0000-000052AB0000}"/>
    <cellStyle name="Note 3 2 4 7" xfId="45397" xr:uid="{00000000-0005-0000-0000-000053AB0000}"/>
    <cellStyle name="Note 3 2 4 7 2" xfId="45398" xr:uid="{00000000-0005-0000-0000-000054AB0000}"/>
    <cellStyle name="Note 3 2 4 7 3" xfId="45399" xr:uid="{00000000-0005-0000-0000-000055AB0000}"/>
    <cellStyle name="Note 3 2 4 8" xfId="45400" xr:uid="{00000000-0005-0000-0000-000056AB0000}"/>
    <cellStyle name="Note 3 2 4 8 2" xfId="45401" xr:uid="{00000000-0005-0000-0000-000057AB0000}"/>
    <cellStyle name="Note 3 2 4 8 3" xfId="45402" xr:uid="{00000000-0005-0000-0000-000058AB0000}"/>
    <cellStyle name="Note 3 2 4 9" xfId="45403" xr:uid="{00000000-0005-0000-0000-000059AB0000}"/>
    <cellStyle name="Note 3 2 5" xfId="45404" xr:uid="{00000000-0005-0000-0000-00005AAB0000}"/>
    <cellStyle name="Note 3 2 5 2" xfId="45405" xr:uid="{00000000-0005-0000-0000-00005BAB0000}"/>
    <cellStyle name="Note 3 2 5 2 2" xfId="45406" xr:uid="{00000000-0005-0000-0000-00005CAB0000}"/>
    <cellStyle name="Note 3 2 5 2 3" xfId="45407" xr:uid="{00000000-0005-0000-0000-00005DAB0000}"/>
    <cellStyle name="Note 3 2 5 3" xfId="45408" xr:uid="{00000000-0005-0000-0000-00005EAB0000}"/>
    <cellStyle name="Note 3 2 5 3 2" xfId="45409" xr:uid="{00000000-0005-0000-0000-00005FAB0000}"/>
    <cellStyle name="Note 3 2 5 3 3" xfId="45410" xr:uid="{00000000-0005-0000-0000-000060AB0000}"/>
    <cellStyle name="Note 3 2 5 4" xfId="45411" xr:uid="{00000000-0005-0000-0000-000061AB0000}"/>
    <cellStyle name="Note 3 2 5 4 2" xfId="45412" xr:uid="{00000000-0005-0000-0000-000062AB0000}"/>
    <cellStyle name="Note 3 2 5 4 3" xfId="45413" xr:uid="{00000000-0005-0000-0000-000063AB0000}"/>
    <cellStyle name="Note 3 2 5 5" xfId="45414" xr:uid="{00000000-0005-0000-0000-000064AB0000}"/>
    <cellStyle name="Note 3 2 5 5 2" xfId="45415" xr:uid="{00000000-0005-0000-0000-000065AB0000}"/>
    <cellStyle name="Note 3 2 5 5 3" xfId="45416" xr:uid="{00000000-0005-0000-0000-000066AB0000}"/>
    <cellStyle name="Note 3 2 5 6" xfId="45417" xr:uid="{00000000-0005-0000-0000-000067AB0000}"/>
    <cellStyle name="Note 3 2 6" xfId="45418" xr:uid="{00000000-0005-0000-0000-000068AB0000}"/>
    <cellStyle name="Note 3 2 6 2" xfId="45419" xr:uid="{00000000-0005-0000-0000-000069AB0000}"/>
    <cellStyle name="Note 3 2 6 2 2" xfId="45420" xr:uid="{00000000-0005-0000-0000-00006AAB0000}"/>
    <cellStyle name="Note 3 2 6 2 3" xfId="45421" xr:uid="{00000000-0005-0000-0000-00006BAB0000}"/>
    <cellStyle name="Note 3 2 6 3" xfId="45422" xr:uid="{00000000-0005-0000-0000-00006CAB0000}"/>
    <cellStyle name="Note 3 2 6 3 2" xfId="45423" xr:uid="{00000000-0005-0000-0000-00006DAB0000}"/>
    <cellStyle name="Note 3 2 6 3 3" xfId="45424" xr:uid="{00000000-0005-0000-0000-00006EAB0000}"/>
    <cellStyle name="Note 3 2 6 4" xfId="45425" xr:uid="{00000000-0005-0000-0000-00006FAB0000}"/>
    <cellStyle name="Note 3 2 6 4 2" xfId="45426" xr:uid="{00000000-0005-0000-0000-000070AB0000}"/>
    <cellStyle name="Note 3 2 6 4 3" xfId="45427" xr:uid="{00000000-0005-0000-0000-000071AB0000}"/>
    <cellStyle name="Note 3 2 6 5" xfId="45428" xr:uid="{00000000-0005-0000-0000-000072AB0000}"/>
    <cellStyle name="Note 3 2 6 5 2" xfId="45429" xr:uid="{00000000-0005-0000-0000-000073AB0000}"/>
    <cellStyle name="Note 3 2 6 5 3" xfId="45430" xr:uid="{00000000-0005-0000-0000-000074AB0000}"/>
    <cellStyle name="Note 3 2 6 6" xfId="45431" xr:uid="{00000000-0005-0000-0000-000075AB0000}"/>
    <cellStyle name="Note 3 2 7" xfId="45432" xr:uid="{00000000-0005-0000-0000-000076AB0000}"/>
    <cellStyle name="Note 3 2 7 2" xfId="45433" xr:uid="{00000000-0005-0000-0000-000077AB0000}"/>
    <cellStyle name="Note 3 2 7 2 2" xfId="45434" xr:uid="{00000000-0005-0000-0000-000078AB0000}"/>
    <cellStyle name="Note 3 2 7 2 3" xfId="45435" xr:uid="{00000000-0005-0000-0000-000079AB0000}"/>
    <cellStyle name="Note 3 2 7 3" xfId="45436" xr:uid="{00000000-0005-0000-0000-00007AAB0000}"/>
    <cellStyle name="Note 3 2 7 3 2" xfId="45437" xr:uid="{00000000-0005-0000-0000-00007BAB0000}"/>
    <cellStyle name="Note 3 2 7 3 3" xfId="45438" xr:uid="{00000000-0005-0000-0000-00007CAB0000}"/>
    <cellStyle name="Note 3 2 7 4" xfId="45439" xr:uid="{00000000-0005-0000-0000-00007DAB0000}"/>
    <cellStyle name="Note 3 2 7 4 2" xfId="45440" xr:uid="{00000000-0005-0000-0000-00007EAB0000}"/>
    <cellStyle name="Note 3 2 7 4 3" xfId="45441" xr:uid="{00000000-0005-0000-0000-00007FAB0000}"/>
    <cellStyle name="Note 3 2 7 5" xfId="45442" xr:uid="{00000000-0005-0000-0000-000080AB0000}"/>
    <cellStyle name="Note 3 2 7 5 2" xfId="45443" xr:uid="{00000000-0005-0000-0000-000081AB0000}"/>
    <cellStyle name="Note 3 2 7 5 3" xfId="45444" xr:uid="{00000000-0005-0000-0000-000082AB0000}"/>
    <cellStyle name="Note 3 2 7 6" xfId="45445" xr:uid="{00000000-0005-0000-0000-000083AB0000}"/>
    <cellStyle name="Note 3 2 8" xfId="45446" xr:uid="{00000000-0005-0000-0000-000084AB0000}"/>
    <cellStyle name="Note 3 2 8 2" xfId="45447" xr:uid="{00000000-0005-0000-0000-000085AB0000}"/>
    <cellStyle name="Note 3 2 8 2 2" xfId="45448" xr:uid="{00000000-0005-0000-0000-000086AB0000}"/>
    <cellStyle name="Note 3 2 8 2 3" xfId="45449" xr:uid="{00000000-0005-0000-0000-000087AB0000}"/>
    <cellStyle name="Note 3 2 8 3" xfId="45450" xr:uid="{00000000-0005-0000-0000-000088AB0000}"/>
    <cellStyle name="Note 3 2 8 3 2" xfId="45451" xr:uid="{00000000-0005-0000-0000-000089AB0000}"/>
    <cellStyle name="Note 3 2 8 3 3" xfId="45452" xr:uid="{00000000-0005-0000-0000-00008AAB0000}"/>
    <cellStyle name="Note 3 2 8 4" xfId="45453" xr:uid="{00000000-0005-0000-0000-00008BAB0000}"/>
    <cellStyle name="Note 3 2 8 4 2" xfId="45454" xr:uid="{00000000-0005-0000-0000-00008CAB0000}"/>
    <cellStyle name="Note 3 2 8 4 3" xfId="45455" xr:uid="{00000000-0005-0000-0000-00008DAB0000}"/>
    <cellStyle name="Note 3 2 8 5" xfId="45456" xr:uid="{00000000-0005-0000-0000-00008EAB0000}"/>
    <cellStyle name="Note 3 2 8 5 2" xfId="45457" xr:uid="{00000000-0005-0000-0000-00008FAB0000}"/>
    <cellStyle name="Note 3 2 8 5 3" xfId="45458" xr:uid="{00000000-0005-0000-0000-000090AB0000}"/>
    <cellStyle name="Note 3 2 8 6" xfId="45459" xr:uid="{00000000-0005-0000-0000-000091AB0000}"/>
    <cellStyle name="Note 3 2 9" xfId="45460" xr:uid="{00000000-0005-0000-0000-000092AB0000}"/>
    <cellStyle name="Note 3 2 9 2" xfId="45461" xr:uid="{00000000-0005-0000-0000-000093AB0000}"/>
    <cellStyle name="Note 3 2 9 2 2" xfId="45462" xr:uid="{00000000-0005-0000-0000-000094AB0000}"/>
    <cellStyle name="Note 3 2 9 2 3" xfId="45463" xr:uid="{00000000-0005-0000-0000-000095AB0000}"/>
    <cellStyle name="Note 3 2 9 3" xfId="45464" xr:uid="{00000000-0005-0000-0000-000096AB0000}"/>
    <cellStyle name="Note 3 2 9 3 2" xfId="45465" xr:uid="{00000000-0005-0000-0000-000097AB0000}"/>
    <cellStyle name="Note 3 2 9 3 3" xfId="45466" xr:uid="{00000000-0005-0000-0000-000098AB0000}"/>
    <cellStyle name="Note 3 2 9 4" xfId="45467" xr:uid="{00000000-0005-0000-0000-000099AB0000}"/>
    <cellStyle name="Note 3 2 9 4 2" xfId="45468" xr:uid="{00000000-0005-0000-0000-00009AAB0000}"/>
    <cellStyle name="Note 3 2 9 4 3" xfId="45469" xr:uid="{00000000-0005-0000-0000-00009BAB0000}"/>
    <cellStyle name="Note 3 2 9 5" xfId="45470" xr:uid="{00000000-0005-0000-0000-00009CAB0000}"/>
    <cellStyle name="Note 3 2 9 5 2" xfId="45471" xr:uid="{00000000-0005-0000-0000-00009DAB0000}"/>
    <cellStyle name="Note 3 2 9 5 3" xfId="45472" xr:uid="{00000000-0005-0000-0000-00009EAB0000}"/>
    <cellStyle name="Note 3 2 9 6" xfId="45473" xr:uid="{00000000-0005-0000-0000-00009FAB0000}"/>
    <cellStyle name="Note 3 2 9 7" xfId="45474" xr:uid="{00000000-0005-0000-0000-0000A0AB0000}"/>
    <cellStyle name="Note 3 3" xfId="5745" xr:uid="{00000000-0005-0000-0000-0000A1AB0000}"/>
    <cellStyle name="Note 3 3 10" xfId="45475" xr:uid="{00000000-0005-0000-0000-0000A2AB0000}"/>
    <cellStyle name="Note 3 3 11" xfId="45476" xr:uid="{00000000-0005-0000-0000-0000A3AB0000}"/>
    <cellStyle name="Note 3 3 2" xfId="45477" xr:uid="{00000000-0005-0000-0000-0000A4AB0000}"/>
    <cellStyle name="Note 3 3 2 10" xfId="45478" xr:uid="{00000000-0005-0000-0000-0000A5AB0000}"/>
    <cellStyle name="Note 3 3 2 2" xfId="45479" xr:uid="{00000000-0005-0000-0000-0000A6AB0000}"/>
    <cellStyle name="Note 3 3 2 2 2" xfId="45480" xr:uid="{00000000-0005-0000-0000-0000A7AB0000}"/>
    <cellStyle name="Note 3 3 2 2 3" xfId="45481" xr:uid="{00000000-0005-0000-0000-0000A8AB0000}"/>
    <cellStyle name="Note 3 3 2 2 4" xfId="45482" xr:uid="{00000000-0005-0000-0000-0000A9AB0000}"/>
    <cellStyle name="Note 3 3 2 3" xfId="45483" xr:uid="{00000000-0005-0000-0000-0000AAAB0000}"/>
    <cellStyle name="Note 3 3 2 3 2" xfId="45484" xr:uid="{00000000-0005-0000-0000-0000ABAB0000}"/>
    <cellStyle name="Note 3 3 2 3 3" xfId="45485" xr:uid="{00000000-0005-0000-0000-0000ACAB0000}"/>
    <cellStyle name="Note 3 3 2 3 4" xfId="45486" xr:uid="{00000000-0005-0000-0000-0000ADAB0000}"/>
    <cellStyle name="Note 3 3 2 4" xfId="45487" xr:uid="{00000000-0005-0000-0000-0000AEAB0000}"/>
    <cellStyle name="Note 3 3 2 4 2" xfId="45488" xr:uid="{00000000-0005-0000-0000-0000AFAB0000}"/>
    <cellStyle name="Note 3 3 2 4 3" xfId="45489" xr:uid="{00000000-0005-0000-0000-0000B0AB0000}"/>
    <cellStyle name="Note 3 3 2 4 4" xfId="45490" xr:uid="{00000000-0005-0000-0000-0000B1AB0000}"/>
    <cellStyle name="Note 3 3 2 5" xfId="45491" xr:uid="{00000000-0005-0000-0000-0000B2AB0000}"/>
    <cellStyle name="Note 3 3 2 5 2" xfId="45492" xr:uid="{00000000-0005-0000-0000-0000B3AB0000}"/>
    <cellStyle name="Note 3 3 2 5 3" xfId="45493" xr:uid="{00000000-0005-0000-0000-0000B4AB0000}"/>
    <cellStyle name="Note 3 3 2 6" xfId="45494" xr:uid="{00000000-0005-0000-0000-0000B5AB0000}"/>
    <cellStyle name="Note 3 3 2 6 2" xfId="45495" xr:uid="{00000000-0005-0000-0000-0000B6AB0000}"/>
    <cellStyle name="Note 3 3 2 6 3" xfId="45496" xr:uid="{00000000-0005-0000-0000-0000B7AB0000}"/>
    <cellStyle name="Note 3 3 2 7" xfId="45497" xr:uid="{00000000-0005-0000-0000-0000B8AB0000}"/>
    <cellStyle name="Note 3 3 2 7 2" xfId="45498" xr:uid="{00000000-0005-0000-0000-0000B9AB0000}"/>
    <cellStyle name="Note 3 3 2 7 3" xfId="45499" xr:uid="{00000000-0005-0000-0000-0000BAAB0000}"/>
    <cellStyle name="Note 3 3 2 8" xfId="45500" xr:uid="{00000000-0005-0000-0000-0000BBAB0000}"/>
    <cellStyle name="Note 3 3 2 9" xfId="45501" xr:uid="{00000000-0005-0000-0000-0000BCAB0000}"/>
    <cellStyle name="Note 3 3 3" xfId="45502" xr:uid="{00000000-0005-0000-0000-0000BDAB0000}"/>
    <cellStyle name="Note 3 3 3 2" xfId="45503" xr:uid="{00000000-0005-0000-0000-0000BEAB0000}"/>
    <cellStyle name="Note 3 3 3 2 2" xfId="45504" xr:uid="{00000000-0005-0000-0000-0000BFAB0000}"/>
    <cellStyle name="Note 3 3 3 2 3" xfId="45505" xr:uid="{00000000-0005-0000-0000-0000C0AB0000}"/>
    <cellStyle name="Note 3 3 3 2 4" xfId="45506" xr:uid="{00000000-0005-0000-0000-0000C1AB0000}"/>
    <cellStyle name="Note 3 3 3 3" xfId="45507" xr:uid="{00000000-0005-0000-0000-0000C2AB0000}"/>
    <cellStyle name="Note 3 3 3 3 2" xfId="45508" xr:uid="{00000000-0005-0000-0000-0000C3AB0000}"/>
    <cellStyle name="Note 3 3 3 3 3" xfId="45509" xr:uid="{00000000-0005-0000-0000-0000C4AB0000}"/>
    <cellStyle name="Note 3 3 3 4" xfId="45510" xr:uid="{00000000-0005-0000-0000-0000C5AB0000}"/>
    <cellStyle name="Note 3 3 3 4 2" xfId="45511" xr:uid="{00000000-0005-0000-0000-0000C6AB0000}"/>
    <cellStyle name="Note 3 3 3 4 3" xfId="45512" xr:uid="{00000000-0005-0000-0000-0000C7AB0000}"/>
    <cellStyle name="Note 3 3 3 5" xfId="45513" xr:uid="{00000000-0005-0000-0000-0000C8AB0000}"/>
    <cellStyle name="Note 3 3 3 6" xfId="45514" xr:uid="{00000000-0005-0000-0000-0000C9AB0000}"/>
    <cellStyle name="Note 3 3 3 7" xfId="45515" xr:uid="{00000000-0005-0000-0000-0000CAAB0000}"/>
    <cellStyle name="Note 3 3 4" xfId="45516" xr:uid="{00000000-0005-0000-0000-0000CBAB0000}"/>
    <cellStyle name="Note 3 3 4 2" xfId="45517" xr:uid="{00000000-0005-0000-0000-0000CCAB0000}"/>
    <cellStyle name="Note 3 3 4 3" xfId="45518" xr:uid="{00000000-0005-0000-0000-0000CDAB0000}"/>
    <cellStyle name="Note 3 3 4 4" xfId="45519" xr:uid="{00000000-0005-0000-0000-0000CEAB0000}"/>
    <cellStyle name="Note 3 3 5" xfId="45520" xr:uid="{00000000-0005-0000-0000-0000CFAB0000}"/>
    <cellStyle name="Note 3 3 5 2" xfId="45521" xr:uid="{00000000-0005-0000-0000-0000D0AB0000}"/>
    <cellStyle name="Note 3 3 5 3" xfId="45522" xr:uid="{00000000-0005-0000-0000-0000D1AB0000}"/>
    <cellStyle name="Note 3 3 5 4" xfId="45523" xr:uid="{00000000-0005-0000-0000-0000D2AB0000}"/>
    <cellStyle name="Note 3 3 6" xfId="45524" xr:uid="{00000000-0005-0000-0000-0000D3AB0000}"/>
    <cellStyle name="Note 3 3 6 2" xfId="45525" xr:uid="{00000000-0005-0000-0000-0000D4AB0000}"/>
    <cellStyle name="Note 3 3 6 3" xfId="45526" xr:uid="{00000000-0005-0000-0000-0000D5AB0000}"/>
    <cellStyle name="Note 3 3 6 4" xfId="45527" xr:uid="{00000000-0005-0000-0000-0000D6AB0000}"/>
    <cellStyle name="Note 3 3 7" xfId="45528" xr:uid="{00000000-0005-0000-0000-0000D7AB0000}"/>
    <cellStyle name="Note 3 3 7 2" xfId="45529" xr:uid="{00000000-0005-0000-0000-0000D8AB0000}"/>
    <cellStyle name="Note 3 3 7 3" xfId="45530" xr:uid="{00000000-0005-0000-0000-0000D9AB0000}"/>
    <cellStyle name="Note 3 3 8" xfId="45531" xr:uid="{00000000-0005-0000-0000-0000DAAB0000}"/>
    <cellStyle name="Note 3 3 8 2" xfId="45532" xr:uid="{00000000-0005-0000-0000-0000DBAB0000}"/>
    <cellStyle name="Note 3 3 8 3" xfId="45533" xr:uid="{00000000-0005-0000-0000-0000DCAB0000}"/>
    <cellStyle name="Note 3 3 9" xfId="45534" xr:uid="{00000000-0005-0000-0000-0000DDAB0000}"/>
    <cellStyle name="Note 3 4" xfId="5746" xr:uid="{00000000-0005-0000-0000-0000DEAB0000}"/>
    <cellStyle name="Note 3 4 10" xfId="45535" xr:uid="{00000000-0005-0000-0000-0000DFAB0000}"/>
    <cellStyle name="Note 3 4 11" xfId="45536" xr:uid="{00000000-0005-0000-0000-0000E0AB0000}"/>
    <cellStyle name="Note 3 4 2" xfId="45537" xr:uid="{00000000-0005-0000-0000-0000E1AB0000}"/>
    <cellStyle name="Note 3 4 2 10" xfId="45538" xr:uid="{00000000-0005-0000-0000-0000E2AB0000}"/>
    <cellStyle name="Note 3 4 2 2" xfId="45539" xr:uid="{00000000-0005-0000-0000-0000E3AB0000}"/>
    <cellStyle name="Note 3 4 2 2 2" xfId="45540" xr:uid="{00000000-0005-0000-0000-0000E4AB0000}"/>
    <cellStyle name="Note 3 4 2 2 3" xfId="45541" xr:uid="{00000000-0005-0000-0000-0000E5AB0000}"/>
    <cellStyle name="Note 3 4 2 2 4" xfId="45542" xr:uid="{00000000-0005-0000-0000-0000E6AB0000}"/>
    <cellStyle name="Note 3 4 2 3" xfId="45543" xr:uid="{00000000-0005-0000-0000-0000E7AB0000}"/>
    <cellStyle name="Note 3 4 2 3 2" xfId="45544" xr:uid="{00000000-0005-0000-0000-0000E8AB0000}"/>
    <cellStyle name="Note 3 4 2 3 3" xfId="45545" xr:uid="{00000000-0005-0000-0000-0000E9AB0000}"/>
    <cellStyle name="Note 3 4 2 3 4" xfId="45546" xr:uid="{00000000-0005-0000-0000-0000EAAB0000}"/>
    <cellStyle name="Note 3 4 2 4" xfId="45547" xr:uid="{00000000-0005-0000-0000-0000EBAB0000}"/>
    <cellStyle name="Note 3 4 2 4 2" xfId="45548" xr:uid="{00000000-0005-0000-0000-0000ECAB0000}"/>
    <cellStyle name="Note 3 4 2 4 3" xfId="45549" xr:uid="{00000000-0005-0000-0000-0000EDAB0000}"/>
    <cellStyle name="Note 3 4 2 4 4" xfId="45550" xr:uid="{00000000-0005-0000-0000-0000EEAB0000}"/>
    <cellStyle name="Note 3 4 2 5" xfId="45551" xr:uid="{00000000-0005-0000-0000-0000EFAB0000}"/>
    <cellStyle name="Note 3 4 2 5 2" xfId="45552" xr:uid="{00000000-0005-0000-0000-0000F0AB0000}"/>
    <cellStyle name="Note 3 4 2 5 3" xfId="45553" xr:uid="{00000000-0005-0000-0000-0000F1AB0000}"/>
    <cellStyle name="Note 3 4 2 6" xfId="45554" xr:uid="{00000000-0005-0000-0000-0000F2AB0000}"/>
    <cellStyle name="Note 3 4 2 6 2" xfId="45555" xr:uid="{00000000-0005-0000-0000-0000F3AB0000}"/>
    <cellStyle name="Note 3 4 2 6 3" xfId="45556" xr:uid="{00000000-0005-0000-0000-0000F4AB0000}"/>
    <cellStyle name="Note 3 4 2 7" xfId="45557" xr:uid="{00000000-0005-0000-0000-0000F5AB0000}"/>
    <cellStyle name="Note 3 4 2 7 2" xfId="45558" xr:uid="{00000000-0005-0000-0000-0000F6AB0000}"/>
    <cellStyle name="Note 3 4 2 7 3" xfId="45559" xr:uid="{00000000-0005-0000-0000-0000F7AB0000}"/>
    <cellStyle name="Note 3 4 2 8" xfId="45560" xr:uid="{00000000-0005-0000-0000-0000F8AB0000}"/>
    <cellStyle name="Note 3 4 2 9" xfId="45561" xr:uid="{00000000-0005-0000-0000-0000F9AB0000}"/>
    <cellStyle name="Note 3 4 3" xfId="45562" xr:uid="{00000000-0005-0000-0000-0000FAAB0000}"/>
    <cellStyle name="Note 3 4 3 2" xfId="45563" xr:uid="{00000000-0005-0000-0000-0000FBAB0000}"/>
    <cellStyle name="Note 3 4 3 2 2" xfId="45564" xr:uid="{00000000-0005-0000-0000-0000FCAB0000}"/>
    <cellStyle name="Note 3 4 3 2 3" xfId="45565" xr:uid="{00000000-0005-0000-0000-0000FDAB0000}"/>
    <cellStyle name="Note 3 4 3 2 4" xfId="45566" xr:uid="{00000000-0005-0000-0000-0000FEAB0000}"/>
    <cellStyle name="Note 3 4 3 3" xfId="45567" xr:uid="{00000000-0005-0000-0000-0000FFAB0000}"/>
    <cellStyle name="Note 3 4 3 3 2" xfId="45568" xr:uid="{00000000-0005-0000-0000-000000AC0000}"/>
    <cellStyle name="Note 3 4 3 3 3" xfId="45569" xr:uid="{00000000-0005-0000-0000-000001AC0000}"/>
    <cellStyle name="Note 3 4 3 4" xfId="45570" xr:uid="{00000000-0005-0000-0000-000002AC0000}"/>
    <cellStyle name="Note 3 4 3 4 2" xfId="45571" xr:uid="{00000000-0005-0000-0000-000003AC0000}"/>
    <cellStyle name="Note 3 4 3 4 3" xfId="45572" xr:uid="{00000000-0005-0000-0000-000004AC0000}"/>
    <cellStyle name="Note 3 4 3 5" xfId="45573" xr:uid="{00000000-0005-0000-0000-000005AC0000}"/>
    <cellStyle name="Note 3 4 3 6" xfId="45574" xr:uid="{00000000-0005-0000-0000-000006AC0000}"/>
    <cellStyle name="Note 3 4 3 7" xfId="45575" xr:uid="{00000000-0005-0000-0000-000007AC0000}"/>
    <cellStyle name="Note 3 4 4" xfId="45576" xr:uid="{00000000-0005-0000-0000-000008AC0000}"/>
    <cellStyle name="Note 3 4 4 2" xfId="45577" xr:uid="{00000000-0005-0000-0000-000009AC0000}"/>
    <cellStyle name="Note 3 4 4 3" xfId="45578" xr:uid="{00000000-0005-0000-0000-00000AAC0000}"/>
    <cellStyle name="Note 3 4 4 4" xfId="45579" xr:uid="{00000000-0005-0000-0000-00000BAC0000}"/>
    <cellStyle name="Note 3 4 5" xfId="45580" xr:uid="{00000000-0005-0000-0000-00000CAC0000}"/>
    <cellStyle name="Note 3 4 5 2" xfId="45581" xr:uid="{00000000-0005-0000-0000-00000DAC0000}"/>
    <cellStyle name="Note 3 4 5 3" xfId="45582" xr:uid="{00000000-0005-0000-0000-00000EAC0000}"/>
    <cellStyle name="Note 3 4 5 4" xfId="45583" xr:uid="{00000000-0005-0000-0000-00000FAC0000}"/>
    <cellStyle name="Note 3 4 6" xfId="45584" xr:uid="{00000000-0005-0000-0000-000010AC0000}"/>
    <cellStyle name="Note 3 4 6 2" xfId="45585" xr:uid="{00000000-0005-0000-0000-000011AC0000}"/>
    <cellStyle name="Note 3 4 6 3" xfId="45586" xr:uid="{00000000-0005-0000-0000-000012AC0000}"/>
    <cellStyle name="Note 3 4 6 4" xfId="45587" xr:uid="{00000000-0005-0000-0000-000013AC0000}"/>
    <cellStyle name="Note 3 4 7" xfId="45588" xr:uid="{00000000-0005-0000-0000-000014AC0000}"/>
    <cellStyle name="Note 3 4 7 2" xfId="45589" xr:uid="{00000000-0005-0000-0000-000015AC0000}"/>
    <cellStyle name="Note 3 4 7 3" xfId="45590" xr:uid="{00000000-0005-0000-0000-000016AC0000}"/>
    <cellStyle name="Note 3 4 8" xfId="45591" xr:uid="{00000000-0005-0000-0000-000017AC0000}"/>
    <cellStyle name="Note 3 4 8 2" xfId="45592" xr:uid="{00000000-0005-0000-0000-000018AC0000}"/>
    <cellStyle name="Note 3 4 8 3" xfId="45593" xr:uid="{00000000-0005-0000-0000-000019AC0000}"/>
    <cellStyle name="Note 3 4 9" xfId="45594" xr:uid="{00000000-0005-0000-0000-00001AAC0000}"/>
    <cellStyle name="Note 3 5" xfId="5747" xr:uid="{00000000-0005-0000-0000-00001BAC0000}"/>
    <cellStyle name="Note 3 5 10" xfId="45595" xr:uid="{00000000-0005-0000-0000-00001CAC0000}"/>
    <cellStyle name="Note 3 5 11" xfId="45596" xr:uid="{00000000-0005-0000-0000-00001DAC0000}"/>
    <cellStyle name="Note 3 5 2" xfId="45597" xr:uid="{00000000-0005-0000-0000-00001EAC0000}"/>
    <cellStyle name="Note 3 5 2 2" xfId="45598" xr:uid="{00000000-0005-0000-0000-00001FAC0000}"/>
    <cellStyle name="Note 3 5 2 2 2" xfId="45599" xr:uid="{00000000-0005-0000-0000-000020AC0000}"/>
    <cellStyle name="Note 3 5 2 2 3" xfId="45600" xr:uid="{00000000-0005-0000-0000-000021AC0000}"/>
    <cellStyle name="Note 3 5 2 2 4" xfId="45601" xr:uid="{00000000-0005-0000-0000-000022AC0000}"/>
    <cellStyle name="Note 3 5 2 3" xfId="45602" xr:uid="{00000000-0005-0000-0000-000023AC0000}"/>
    <cellStyle name="Note 3 5 2 3 2" xfId="45603" xr:uid="{00000000-0005-0000-0000-000024AC0000}"/>
    <cellStyle name="Note 3 5 2 3 3" xfId="45604" xr:uid="{00000000-0005-0000-0000-000025AC0000}"/>
    <cellStyle name="Note 3 5 2 3 4" xfId="45605" xr:uid="{00000000-0005-0000-0000-000026AC0000}"/>
    <cellStyle name="Note 3 5 2 4" xfId="45606" xr:uid="{00000000-0005-0000-0000-000027AC0000}"/>
    <cellStyle name="Note 3 5 2 4 2" xfId="45607" xr:uid="{00000000-0005-0000-0000-000028AC0000}"/>
    <cellStyle name="Note 3 5 2 5" xfId="45608" xr:uid="{00000000-0005-0000-0000-000029AC0000}"/>
    <cellStyle name="Note 3 5 2 6" xfId="45609" xr:uid="{00000000-0005-0000-0000-00002AAC0000}"/>
    <cellStyle name="Note 3 5 3" xfId="45610" xr:uid="{00000000-0005-0000-0000-00002BAC0000}"/>
    <cellStyle name="Note 3 5 3 2" xfId="45611" xr:uid="{00000000-0005-0000-0000-00002CAC0000}"/>
    <cellStyle name="Note 3 5 3 2 2" xfId="45612" xr:uid="{00000000-0005-0000-0000-00002DAC0000}"/>
    <cellStyle name="Note 3 5 3 2 3" xfId="45613" xr:uid="{00000000-0005-0000-0000-00002EAC0000}"/>
    <cellStyle name="Note 3 5 3 2 4" xfId="45614" xr:uid="{00000000-0005-0000-0000-00002FAC0000}"/>
    <cellStyle name="Note 3 5 3 3" xfId="45615" xr:uid="{00000000-0005-0000-0000-000030AC0000}"/>
    <cellStyle name="Note 3 5 3 3 2" xfId="45616" xr:uid="{00000000-0005-0000-0000-000031AC0000}"/>
    <cellStyle name="Note 3 5 3 3 3" xfId="45617" xr:uid="{00000000-0005-0000-0000-000032AC0000}"/>
    <cellStyle name="Note 3 5 3 4" xfId="45618" xr:uid="{00000000-0005-0000-0000-000033AC0000}"/>
    <cellStyle name="Note 3 5 3 4 2" xfId="45619" xr:uid="{00000000-0005-0000-0000-000034AC0000}"/>
    <cellStyle name="Note 3 5 3 4 3" xfId="45620" xr:uid="{00000000-0005-0000-0000-000035AC0000}"/>
    <cellStyle name="Note 3 5 3 5" xfId="45621" xr:uid="{00000000-0005-0000-0000-000036AC0000}"/>
    <cellStyle name="Note 3 5 3 6" xfId="45622" xr:uid="{00000000-0005-0000-0000-000037AC0000}"/>
    <cellStyle name="Note 3 5 3 7" xfId="45623" xr:uid="{00000000-0005-0000-0000-000038AC0000}"/>
    <cellStyle name="Note 3 5 4" xfId="45624" xr:uid="{00000000-0005-0000-0000-000039AC0000}"/>
    <cellStyle name="Note 3 5 4 2" xfId="45625" xr:uid="{00000000-0005-0000-0000-00003AAC0000}"/>
    <cellStyle name="Note 3 5 4 3" xfId="45626" xr:uid="{00000000-0005-0000-0000-00003BAC0000}"/>
    <cellStyle name="Note 3 5 4 4" xfId="45627" xr:uid="{00000000-0005-0000-0000-00003CAC0000}"/>
    <cellStyle name="Note 3 5 5" xfId="45628" xr:uid="{00000000-0005-0000-0000-00003DAC0000}"/>
    <cellStyle name="Note 3 5 5 2" xfId="45629" xr:uid="{00000000-0005-0000-0000-00003EAC0000}"/>
    <cellStyle name="Note 3 5 5 3" xfId="45630" xr:uid="{00000000-0005-0000-0000-00003FAC0000}"/>
    <cellStyle name="Note 3 5 6" xfId="45631" xr:uid="{00000000-0005-0000-0000-000040AC0000}"/>
    <cellStyle name="Note 3 5 6 2" xfId="45632" xr:uid="{00000000-0005-0000-0000-000041AC0000}"/>
    <cellStyle name="Note 3 5 6 3" xfId="45633" xr:uid="{00000000-0005-0000-0000-000042AC0000}"/>
    <cellStyle name="Note 3 5 7" xfId="45634" xr:uid="{00000000-0005-0000-0000-000043AC0000}"/>
    <cellStyle name="Note 3 5 7 2" xfId="45635" xr:uid="{00000000-0005-0000-0000-000044AC0000}"/>
    <cellStyle name="Note 3 5 7 3" xfId="45636" xr:uid="{00000000-0005-0000-0000-000045AC0000}"/>
    <cellStyle name="Note 3 5 8" xfId="45637" xr:uid="{00000000-0005-0000-0000-000046AC0000}"/>
    <cellStyle name="Note 3 5 8 2" xfId="45638" xr:uid="{00000000-0005-0000-0000-000047AC0000}"/>
    <cellStyle name="Note 3 5 8 3" xfId="45639" xr:uid="{00000000-0005-0000-0000-000048AC0000}"/>
    <cellStyle name="Note 3 5 9" xfId="45640" xr:uid="{00000000-0005-0000-0000-000049AC0000}"/>
    <cellStyle name="Note 3 6" xfId="5748" xr:uid="{00000000-0005-0000-0000-00004AAC0000}"/>
    <cellStyle name="Note 3 6 10" xfId="45641" xr:uid="{00000000-0005-0000-0000-00004BAC0000}"/>
    <cellStyle name="Note 3 6 11" xfId="45642" xr:uid="{00000000-0005-0000-0000-00004CAC0000}"/>
    <cellStyle name="Note 3 6 2" xfId="45643" xr:uid="{00000000-0005-0000-0000-00004DAC0000}"/>
    <cellStyle name="Note 3 6 2 2" xfId="45644" xr:uid="{00000000-0005-0000-0000-00004EAC0000}"/>
    <cellStyle name="Note 3 6 2 2 2" xfId="45645" xr:uid="{00000000-0005-0000-0000-00004FAC0000}"/>
    <cellStyle name="Note 3 6 2 2 3" xfId="45646" xr:uid="{00000000-0005-0000-0000-000050AC0000}"/>
    <cellStyle name="Note 3 6 2 2 4" xfId="45647" xr:uid="{00000000-0005-0000-0000-000051AC0000}"/>
    <cellStyle name="Note 3 6 2 3" xfId="45648" xr:uid="{00000000-0005-0000-0000-000052AC0000}"/>
    <cellStyle name="Note 3 6 2 3 2" xfId="45649" xr:uid="{00000000-0005-0000-0000-000053AC0000}"/>
    <cellStyle name="Note 3 6 2 3 3" xfId="45650" xr:uid="{00000000-0005-0000-0000-000054AC0000}"/>
    <cellStyle name="Note 3 6 2 3 4" xfId="45651" xr:uid="{00000000-0005-0000-0000-000055AC0000}"/>
    <cellStyle name="Note 3 6 2 4" xfId="45652" xr:uid="{00000000-0005-0000-0000-000056AC0000}"/>
    <cellStyle name="Note 3 6 2 5" xfId="45653" xr:uid="{00000000-0005-0000-0000-000057AC0000}"/>
    <cellStyle name="Note 3 6 2 6" xfId="45654" xr:uid="{00000000-0005-0000-0000-000058AC0000}"/>
    <cellStyle name="Note 3 6 3" xfId="45655" xr:uid="{00000000-0005-0000-0000-000059AC0000}"/>
    <cellStyle name="Note 3 6 3 2" xfId="45656" xr:uid="{00000000-0005-0000-0000-00005AAC0000}"/>
    <cellStyle name="Note 3 6 3 2 2" xfId="45657" xr:uid="{00000000-0005-0000-0000-00005BAC0000}"/>
    <cellStyle name="Note 3 6 3 2 3" xfId="45658" xr:uid="{00000000-0005-0000-0000-00005CAC0000}"/>
    <cellStyle name="Note 3 6 3 2 4" xfId="45659" xr:uid="{00000000-0005-0000-0000-00005DAC0000}"/>
    <cellStyle name="Note 3 6 3 3" xfId="45660" xr:uid="{00000000-0005-0000-0000-00005EAC0000}"/>
    <cellStyle name="Note 3 6 3 3 2" xfId="45661" xr:uid="{00000000-0005-0000-0000-00005FAC0000}"/>
    <cellStyle name="Note 3 6 3 3 3" xfId="45662" xr:uid="{00000000-0005-0000-0000-000060AC0000}"/>
    <cellStyle name="Note 3 6 3 4" xfId="45663" xr:uid="{00000000-0005-0000-0000-000061AC0000}"/>
    <cellStyle name="Note 3 6 3 4 2" xfId="45664" xr:uid="{00000000-0005-0000-0000-000062AC0000}"/>
    <cellStyle name="Note 3 6 3 4 3" xfId="45665" xr:uid="{00000000-0005-0000-0000-000063AC0000}"/>
    <cellStyle name="Note 3 6 3 5" xfId="45666" xr:uid="{00000000-0005-0000-0000-000064AC0000}"/>
    <cellStyle name="Note 3 6 3 6" xfId="45667" xr:uid="{00000000-0005-0000-0000-000065AC0000}"/>
    <cellStyle name="Note 3 6 3 7" xfId="45668" xr:uid="{00000000-0005-0000-0000-000066AC0000}"/>
    <cellStyle name="Note 3 6 4" xfId="45669" xr:uid="{00000000-0005-0000-0000-000067AC0000}"/>
    <cellStyle name="Note 3 6 4 2" xfId="45670" xr:uid="{00000000-0005-0000-0000-000068AC0000}"/>
    <cellStyle name="Note 3 6 4 3" xfId="45671" xr:uid="{00000000-0005-0000-0000-000069AC0000}"/>
    <cellStyle name="Note 3 6 4 4" xfId="45672" xr:uid="{00000000-0005-0000-0000-00006AAC0000}"/>
    <cellStyle name="Note 3 6 5" xfId="45673" xr:uid="{00000000-0005-0000-0000-00006BAC0000}"/>
    <cellStyle name="Note 3 6 5 2" xfId="45674" xr:uid="{00000000-0005-0000-0000-00006CAC0000}"/>
    <cellStyle name="Note 3 6 5 3" xfId="45675" xr:uid="{00000000-0005-0000-0000-00006DAC0000}"/>
    <cellStyle name="Note 3 6 6" xfId="45676" xr:uid="{00000000-0005-0000-0000-00006EAC0000}"/>
    <cellStyle name="Note 3 6 6 2" xfId="45677" xr:uid="{00000000-0005-0000-0000-00006FAC0000}"/>
    <cellStyle name="Note 3 6 6 3" xfId="45678" xr:uid="{00000000-0005-0000-0000-000070AC0000}"/>
    <cellStyle name="Note 3 6 7" xfId="45679" xr:uid="{00000000-0005-0000-0000-000071AC0000}"/>
    <cellStyle name="Note 3 6 7 2" xfId="45680" xr:uid="{00000000-0005-0000-0000-000072AC0000}"/>
    <cellStyle name="Note 3 6 7 3" xfId="45681" xr:uid="{00000000-0005-0000-0000-000073AC0000}"/>
    <cellStyle name="Note 3 6 8" xfId="45682" xr:uid="{00000000-0005-0000-0000-000074AC0000}"/>
    <cellStyle name="Note 3 6 8 2" xfId="45683" xr:uid="{00000000-0005-0000-0000-000075AC0000}"/>
    <cellStyle name="Note 3 6 8 3" xfId="45684" xr:uid="{00000000-0005-0000-0000-000076AC0000}"/>
    <cellStyle name="Note 3 6 9" xfId="45685" xr:uid="{00000000-0005-0000-0000-000077AC0000}"/>
    <cellStyle name="Note 3 7" xfId="5749" xr:uid="{00000000-0005-0000-0000-000078AC0000}"/>
    <cellStyle name="Note 3 7 10" xfId="45686" xr:uid="{00000000-0005-0000-0000-000079AC0000}"/>
    <cellStyle name="Note 3 7 11" xfId="45687" xr:uid="{00000000-0005-0000-0000-00007AAC0000}"/>
    <cellStyle name="Note 3 7 2" xfId="45688" xr:uid="{00000000-0005-0000-0000-00007BAC0000}"/>
    <cellStyle name="Note 3 7 2 2" xfId="45689" xr:uid="{00000000-0005-0000-0000-00007CAC0000}"/>
    <cellStyle name="Note 3 7 2 2 2" xfId="45690" xr:uid="{00000000-0005-0000-0000-00007DAC0000}"/>
    <cellStyle name="Note 3 7 2 2 3" xfId="45691" xr:uid="{00000000-0005-0000-0000-00007EAC0000}"/>
    <cellStyle name="Note 3 7 2 2 4" xfId="45692" xr:uid="{00000000-0005-0000-0000-00007FAC0000}"/>
    <cellStyle name="Note 3 7 2 3" xfId="45693" xr:uid="{00000000-0005-0000-0000-000080AC0000}"/>
    <cellStyle name="Note 3 7 2 3 2" xfId="45694" xr:uid="{00000000-0005-0000-0000-000081AC0000}"/>
    <cellStyle name="Note 3 7 2 3 3" xfId="45695" xr:uid="{00000000-0005-0000-0000-000082AC0000}"/>
    <cellStyle name="Note 3 7 2 3 4" xfId="45696" xr:uid="{00000000-0005-0000-0000-000083AC0000}"/>
    <cellStyle name="Note 3 7 2 4" xfId="45697" xr:uid="{00000000-0005-0000-0000-000084AC0000}"/>
    <cellStyle name="Note 3 7 2 5" xfId="45698" xr:uid="{00000000-0005-0000-0000-000085AC0000}"/>
    <cellStyle name="Note 3 7 2 6" xfId="45699" xr:uid="{00000000-0005-0000-0000-000086AC0000}"/>
    <cellStyle name="Note 3 7 3" xfId="45700" xr:uid="{00000000-0005-0000-0000-000087AC0000}"/>
    <cellStyle name="Note 3 7 3 2" xfId="45701" xr:uid="{00000000-0005-0000-0000-000088AC0000}"/>
    <cellStyle name="Note 3 7 3 2 2" xfId="45702" xr:uid="{00000000-0005-0000-0000-000089AC0000}"/>
    <cellStyle name="Note 3 7 3 2 3" xfId="45703" xr:uid="{00000000-0005-0000-0000-00008AAC0000}"/>
    <cellStyle name="Note 3 7 3 2 4" xfId="45704" xr:uid="{00000000-0005-0000-0000-00008BAC0000}"/>
    <cellStyle name="Note 3 7 3 3" xfId="45705" xr:uid="{00000000-0005-0000-0000-00008CAC0000}"/>
    <cellStyle name="Note 3 7 3 3 2" xfId="45706" xr:uid="{00000000-0005-0000-0000-00008DAC0000}"/>
    <cellStyle name="Note 3 7 3 3 3" xfId="45707" xr:uid="{00000000-0005-0000-0000-00008EAC0000}"/>
    <cellStyle name="Note 3 7 3 4" xfId="45708" xr:uid="{00000000-0005-0000-0000-00008FAC0000}"/>
    <cellStyle name="Note 3 7 3 4 2" xfId="45709" xr:uid="{00000000-0005-0000-0000-000090AC0000}"/>
    <cellStyle name="Note 3 7 3 4 3" xfId="45710" xr:uid="{00000000-0005-0000-0000-000091AC0000}"/>
    <cellStyle name="Note 3 7 3 5" xfId="45711" xr:uid="{00000000-0005-0000-0000-000092AC0000}"/>
    <cellStyle name="Note 3 7 3 6" xfId="45712" xr:uid="{00000000-0005-0000-0000-000093AC0000}"/>
    <cellStyle name="Note 3 7 3 7" xfId="45713" xr:uid="{00000000-0005-0000-0000-000094AC0000}"/>
    <cellStyle name="Note 3 7 4" xfId="45714" xr:uid="{00000000-0005-0000-0000-000095AC0000}"/>
    <cellStyle name="Note 3 7 4 2" xfId="45715" xr:uid="{00000000-0005-0000-0000-000096AC0000}"/>
    <cellStyle name="Note 3 7 4 3" xfId="45716" xr:uid="{00000000-0005-0000-0000-000097AC0000}"/>
    <cellStyle name="Note 3 7 4 4" xfId="45717" xr:uid="{00000000-0005-0000-0000-000098AC0000}"/>
    <cellStyle name="Note 3 7 5" xfId="45718" xr:uid="{00000000-0005-0000-0000-000099AC0000}"/>
    <cellStyle name="Note 3 7 5 2" xfId="45719" xr:uid="{00000000-0005-0000-0000-00009AAC0000}"/>
    <cellStyle name="Note 3 7 5 3" xfId="45720" xr:uid="{00000000-0005-0000-0000-00009BAC0000}"/>
    <cellStyle name="Note 3 7 6" xfId="45721" xr:uid="{00000000-0005-0000-0000-00009CAC0000}"/>
    <cellStyle name="Note 3 7 6 2" xfId="45722" xr:uid="{00000000-0005-0000-0000-00009DAC0000}"/>
    <cellStyle name="Note 3 7 6 3" xfId="45723" xr:uid="{00000000-0005-0000-0000-00009EAC0000}"/>
    <cellStyle name="Note 3 7 7" xfId="45724" xr:uid="{00000000-0005-0000-0000-00009FAC0000}"/>
    <cellStyle name="Note 3 7 7 2" xfId="45725" xr:uid="{00000000-0005-0000-0000-0000A0AC0000}"/>
    <cellStyle name="Note 3 7 7 3" xfId="45726" xr:uid="{00000000-0005-0000-0000-0000A1AC0000}"/>
    <cellStyle name="Note 3 7 8" xfId="45727" xr:uid="{00000000-0005-0000-0000-0000A2AC0000}"/>
    <cellStyle name="Note 3 7 8 2" xfId="45728" xr:uid="{00000000-0005-0000-0000-0000A3AC0000}"/>
    <cellStyle name="Note 3 7 8 3" xfId="45729" xr:uid="{00000000-0005-0000-0000-0000A4AC0000}"/>
    <cellStyle name="Note 3 7 9" xfId="45730" xr:uid="{00000000-0005-0000-0000-0000A5AC0000}"/>
    <cellStyle name="Note 3 8" xfId="45731" xr:uid="{00000000-0005-0000-0000-0000A6AC0000}"/>
    <cellStyle name="Note 3 8 10" xfId="45732" xr:uid="{00000000-0005-0000-0000-0000A7AC0000}"/>
    <cellStyle name="Note 3 8 2" xfId="45733" xr:uid="{00000000-0005-0000-0000-0000A8AC0000}"/>
    <cellStyle name="Note 3 8 2 2" xfId="45734" xr:uid="{00000000-0005-0000-0000-0000A9AC0000}"/>
    <cellStyle name="Note 3 8 2 3" xfId="45735" xr:uid="{00000000-0005-0000-0000-0000AAAC0000}"/>
    <cellStyle name="Note 3 8 2 4" xfId="45736" xr:uid="{00000000-0005-0000-0000-0000ABAC0000}"/>
    <cellStyle name="Note 3 8 3" xfId="45737" xr:uid="{00000000-0005-0000-0000-0000ACAC0000}"/>
    <cellStyle name="Note 3 8 3 2" xfId="45738" xr:uid="{00000000-0005-0000-0000-0000ADAC0000}"/>
    <cellStyle name="Note 3 8 3 3" xfId="45739" xr:uid="{00000000-0005-0000-0000-0000AEAC0000}"/>
    <cellStyle name="Note 3 8 3 4" xfId="45740" xr:uid="{00000000-0005-0000-0000-0000AFAC0000}"/>
    <cellStyle name="Note 3 8 4" xfId="45741" xr:uid="{00000000-0005-0000-0000-0000B0AC0000}"/>
    <cellStyle name="Note 3 8 4 2" xfId="45742" xr:uid="{00000000-0005-0000-0000-0000B1AC0000}"/>
    <cellStyle name="Note 3 8 4 3" xfId="45743" xr:uid="{00000000-0005-0000-0000-0000B2AC0000}"/>
    <cellStyle name="Note 3 8 4 4" xfId="45744" xr:uid="{00000000-0005-0000-0000-0000B3AC0000}"/>
    <cellStyle name="Note 3 8 5" xfId="45745" xr:uid="{00000000-0005-0000-0000-0000B4AC0000}"/>
    <cellStyle name="Note 3 8 5 2" xfId="45746" xr:uid="{00000000-0005-0000-0000-0000B5AC0000}"/>
    <cellStyle name="Note 3 8 5 3" xfId="45747" xr:uid="{00000000-0005-0000-0000-0000B6AC0000}"/>
    <cellStyle name="Note 3 8 6" xfId="45748" xr:uid="{00000000-0005-0000-0000-0000B7AC0000}"/>
    <cellStyle name="Note 3 8 6 2" xfId="45749" xr:uid="{00000000-0005-0000-0000-0000B8AC0000}"/>
    <cellStyle name="Note 3 8 6 3" xfId="45750" xr:uid="{00000000-0005-0000-0000-0000B9AC0000}"/>
    <cellStyle name="Note 3 8 7" xfId="45751" xr:uid="{00000000-0005-0000-0000-0000BAAC0000}"/>
    <cellStyle name="Note 3 8 7 2" xfId="45752" xr:uid="{00000000-0005-0000-0000-0000BBAC0000}"/>
    <cellStyle name="Note 3 8 7 3" xfId="45753" xr:uid="{00000000-0005-0000-0000-0000BCAC0000}"/>
    <cellStyle name="Note 3 8 8" xfId="45754" xr:uid="{00000000-0005-0000-0000-0000BDAC0000}"/>
    <cellStyle name="Note 3 8 9" xfId="45755" xr:uid="{00000000-0005-0000-0000-0000BEAC0000}"/>
    <cellStyle name="Note 3 9" xfId="45756" xr:uid="{00000000-0005-0000-0000-0000BFAC0000}"/>
    <cellStyle name="Note 3 9 2" xfId="45757" xr:uid="{00000000-0005-0000-0000-0000C0AC0000}"/>
    <cellStyle name="Note 3 9 2 2" xfId="45758" xr:uid="{00000000-0005-0000-0000-0000C1AC0000}"/>
    <cellStyle name="Note 3 9 2 3" xfId="45759" xr:uid="{00000000-0005-0000-0000-0000C2AC0000}"/>
    <cellStyle name="Note 3 9 2 4" xfId="45760" xr:uid="{00000000-0005-0000-0000-0000C3AC0000}"/>
    <cellStyle name="Note 3 9 3" xfId="45761" xr:uid="{00000000-0005-0000-0000-0000C4AC0000}"/>
    <cellStyle name="Note 3 9 3 2" xfId="45762" xr:uid="{00000000-0005-0000-0000-0000C5AC0000}"/>
    <cellStyle name="Note 3 9 3 3" xfId="45763" xr:uid="{00000000-0005-0000-0000-0000C6AC0000}"/>
    <cellStyle name="Note 3 9 4" xfId="45764" xr:uid="{00000000-0005-0000-0000-0000C7AC0000}"/>
    <cellStyle name="Note 3 9 4 2" xfId="45765" xr:uid="{00000000-0005-0000-0000-0000C8AC0000}"/>
    <cellStyle name="Note 3 9 4 3" xfId="45766" xr:uid="{00000000-0005-0000-0000-0000C9AC0000}"/>
    <cellStyle name="Note 3 9 5" xfId="45767" xr:uid="{00000000-0005-0000-0000-0000CAAC0000}"/>
    <cellStyle name="Note 3 9 6" xfId="45768" xr:uid="{00000000-0005-0000-0000-0000CBAC0000}"/>
    <cellStyle name="Note 3 9 7" xfId="45769" xr:uid="{00000000-0005-0000-0000-0000CCAC0000}"/>
    <cellStyle name="Note 3_Journal 2" xfId="45770" xr:uid="{00000000-0005-0000-0000-0000CDAC0000}"/>
    <cellStyle name="Note 4" xfId="5750" xr:uid="{00000000-0005-0000-0000-0000CEAC0000}"/>
    <cellStyle name="Note 4 10" xfId="45771" xr:uid="{00000000-0005-0000-0000-0000CFAC0000}"/>
    <cellStyle name="Note 4 10 2" xfId="45772" xr:uid="{00000000-0005-0000-0000-0000D0AC0000}"/>
    <cellStyle name="Note 4 10 3" xfId="45773" xr:uid="{00000000-0005-0000-0000-0000D1AC0000}"/>
    <cellStyle name="Note 4 10 4" xfId="45774" xr:uid="{00000000-0005-0000-0000-0000D2AC0000}"/>
    <cellStyle name="Note 4 11" xfId="45775" xr:uid="{00000000-0005-0000-0000-0000D3AC0000}"/>
    <cellStyle name="Note 4 11 2" xfId="45776" xr:uid="{00000000-0005-0000-0000-0000D4AC0000}"/>
    <cellStyle name="Note 4 11 3" xfId="45777" xr:uid="{00000000-0005-0000-0000-0000D5AC0000}"/>
    <cellStyle name="Note 4 11 4" xfId="45778" xr:uid="{00000000-0005-0000-0000-0000D6AC0000}"/>
    <cellStyle name="Note 4 12" xfId="45779" xr:uid="{00000000-0005-0000-0000-0000D7AC0000}"/>
    <cellStyle name="Note 4 12 2" xfId="45780" xr:uid="{00000000-0005-0000-0000-0000D8AC0000}"/>
    <cellStyle name="Note 4 12 3" xfId="45781" xr:uid="{00000000-0005-0000-0000-0000D9AC0000}"/>
    <cellStyle name="Note 4 12 4" xfId="45782" xr:uid="{00000000-0005-0000-0000-0000DAAC0000}"/>
    <cellStyle name="Note 4 13" xfId="45783" xr:uid="{00000000-0005-0000-0000-0000DBAC0000}"/>
    <cellStyle name="Note 4 13 2" xfId="45784" xr:uid="{00000000-0005-0000-0000-0000DCAC0000}"/>
    <cellStyle name="Note 4 13 3" xfId="45785" xr:uid="{00000000-0005-0000-0000-0000DDAC0000}"/>
    <cellStyle name="Note 4 14" xfId="45786" xr:uid="{00000000-0005-0000-0000-0000DEAC0000}"/>
    <cellStyle name="Note 4 14 2" xfId="45787" xr:uid="{00000000-0005-0000-0000-0000DFAC0000}"/>
    <cellStyle name="Note 4 14 3" xfId="45788" xr:uid="{00000000-0005-0000-0000-0000E0AC0000}"/>
    <cellStyle name="Note 4 2" xfId="5751" xr:uid="{00000000-0005-0000-0000-0000E1AC0000}"/>
    <cellStyle name="Note 4 2 10" xfId="45789" xr:uid="{00000000-0005-0000-0000-0000E2AC0000}"/>
    <cellStyle name="Note 4 2 10 2" xfId="45790" xr:uid="{00000000-0005-0000-0000-0000E3AC0000}"/>
    <cellStyle name="Note 4 2 10 2 2" xfId="45791" xr:uid="{00000000-0005-0000-0000-0000E4AC0000}"/>
    <cellStyle name="Note 4 2 10 2 3" xfId="45792" xr:uid="{00000000-0005-0000-0000-0000E5AC0000}"/>
    <cellStyle name="Note 4 2 10 3" xfId="45793" xr:uid="{00000000-0005-0000-0000-0000E6AC0000}"/>
    <cellStyle name="Note 4 2 10 3 2" xfId="45794" xr:uid="{00000000-0005-0000-0000-0000E7AC0000}"/>
    <cellStyle name="Note 4 2 10 3 3" xfId="45795" xr:uid="{00000000-0005-0000-0000-0000E8AC0000}"/>
    <cellStyle name="Note 4 2 10 4" xfId="45796" xr:uid="{00000000-0005-0000-0000-0000E9AC0000}"/>
    <cellStyle name="Note 4 2 10 4 2" xfId="45797" xr:uid="{00000000-0005-0000-0000-0000EAAC0000}"/>
    <cellStyle name="Note 4 2 10 4 3" xfId="45798" xr:uid="{00000000-0005-0000-0000-0000EBAC0000}"/>
    <cellStyle name="Note 4 2 10 5" xfId="45799" xr:uid="{00000000-0005-0000-0000-0000ECAC0000}"/>
    <cellStyle name="Note 4 2 10 5 2" xfId="45800" xr:uid="{00000000-0005-0000-0000-0000EDAC0000}"/>
    <cellStyle name="Note 4 2 10 5 3" xfId="45801" xr:uid="{00000000-0005-0000-0000-0000EEAC0000}"/>
    <cellStyle name="Note 4 2 10 6" xfId="45802" xr:uid="{00000000-0005-0000-0000-0000EFAC0000}"/>
    <cellStyle name="Note 4 2 10 7" xfId="45803" xr:uid="{00000000-0005-0000-0000-0000F0AC0000}"/>
    <cellStyle name="Note 4 2 11" xfId="45804" xr:uid="{00000000-0005-0000-0000-0000F1AC0000}"/>
    <cellStyle name="Note 4 2 11 2" xfId="45805" xr:uid="{00000000-0005-0000-0000-0000F2AC0000}"/>
    <cellStyle name="Note 4 2 11 2 2" xfId="45806" xr:uid="{00000000-0005-0000-0000-0000F3AC0000}"/>
    <cellStyle name="Note 4 2 11 2 3" xfId="45807" xr:uid="{00000000-0005-0000-0000-0000F4AC0000}"/>
    <cellStyle name="Note 4 2 11 3" xfId="45808" xr:uid="{00000000-0005-0000-0000-0000F5AC0000}"/>
    <cellStyle name="Note 4 2 11 3 2" xfId="45809" xr:uid="{00000000-0005-0000-0000-0000F6AC0000}"/>
    <cellStyle name="Note 4 2 11 3 3" xfId="45810" xr:uid="{00000000-0005-0000-0000-0000F7AC0000}"/>
    <cellStyle name="Note 4 2 11 4" xfId="45811" xr:uid="{00000000-0005-0000-0000-0000F8AC0000}"/>
    <cellStyle name="Note 4 2 11 4 2" xfId="45812" xr:uid="{00000000-0005-0000-0000-0000F9AC0000}"/>
    <cellStyle name="Note 4 2 11 4 3" xfId="45813" xr:uid="{00000000-0005-0000-0000-0000FAAC0000}"/>
    <cellStyle name="Note 4 2 11 5" xfId="45814" xr:uid="{00000000-0005-0000-0000-0000FBAC0000}"/>
    <cellStyle name="Note 4 2 11 5 2" xfId="45815" xr:uid="{00000000-0005-0000-0000-0000FCAC0000}"/>
    <cellStyle name="Note 4 2 11 5 3" xfId="45816" xr:uid="{00000000-0005-0000-0000-0000FDAC0000}"/>
    <cellStyle name="Note 4 2 11 6" xfId="45817" xr:uid="{00000000-0005-0000-0000-0000FEAC0000}"/>
    <cellStyle name="Note 4 2 11 7" xfId="45818" xr:uid="{00000000-0005-0000-0000-0000FFAC0000}"/>
    <cellStyle name="Note 4 2 12" xfId="45819" xr:uid="{00000000-0005-0000-0000-000000AD0000}"/>
    <cellStyle name="Note 4 2 12 2" xfId="45820" xr:uid="{00000000-0005-0000-0000-000001AD0000}"/>
    <cellStyle name="Note 4 2 12 2 2" xfId="45821" xr:uid="{00000000-0005-0000-0000-000002AD0000}"/>
    <cellStyle name="Note 4 2 12 2 3" xfId="45822" xr:uid="{00000000-0005-0000-0000-000003AD0000}"/>
    <cellStyle name="Note 4 2 12 3" xfId="45823" xr:uid="{00000000-0005-0000-0000-000004AD0000}"/>
    <cellStyle name="Note 4 2 12 3 2" xfId="45824" xr:uid="{00000000-0005-0000-0000-000005AD0000}"/>
    <cellStyle name="Note 4 2 12 3 3" xfId="45825" xr:uid="{00000000-0005-0000-0000-000006AD0000}"/>
    <cellStyle name="Note 4 2 12 4" xfId="45826" xr:uid="{00000000-0005-0000-0000-000007AD0000}"/>
    <cellStyle name="Note 4 2 12 4 2" xfId="45827" xr:uid="{00000000-0005-0000-0000-000008AD0000}"/>
    <cellStyle name="Note 4 2 12 4 3" xfId="45828" xr:uid="{00000000-0005-0000-0000-000009AD0000}"/>
    <cellStyle name="Note 4 2 12 5" xfId="45829" xr:uid="{00000000-0005-0000-0000-00000AAD0000}"/>
    <cellStyle name="Note 4 2 12 5 2" xfId="45830" xr:uid="{00000000-0005-0000-0000-00000BAD0000}"/>
    <cellStyle name="Note 4 2 12 5 3" xfId="45831" xr:uid="{00000000-0005-0000-0000-00000CAD0000}"/>
    <cellStyle name="Note 4 2 12 6" xfId="45832" xr:uid="{00000000-0005-0000-0000-00000DAD0000}"/>
    <cellStyle name="Note 4 2 12 7" xfId="45833" xr:uid="{00000000-0005-0000-0000-00000EAD0000}"/>
    <cellStyle name="Note 4 2 13" xfId="45834" xr:uid="{00000000-0005-0000-0000-00000FAD0000}"/>
    <cellStyle name="Note 4 2 13 2" xfId="45835" xr:uid="{00000000-0005-0000-0000-000010AD0000}"/>
    <cellStyle name="Note 4 2 13 2 2" xfId="45836" xr:uid="{00000000-0005-0000-0000-000011AD0000}"/>
    <cellStyle name="Note 4 2 13 2 3" xfId="45837" xr:uid="{00000000-0005-0000-0000-000012AD0000}"/>
    <cellStyle name="Note 4 2 13 3" xfId="45838" xr:uid="{00000000-0005-0000-0000-000013AD0000}"/>
    <cellStyle name="Note 4 2 13 3 2" xfId="45839" xr:uid="{00000000-0005-0000-0000-000014AD0000}"/>
    <cellStyle name="Note 4 2 13 3 3" xfId="45840" xr:uid="{00000000-0005-0000-0000-000015AD0000}"/>
    <cellStyle name="Note 4 2 13 4" xfId="45841" xr:uid="{00000000-0005-0000-0000-000016AD0000}"/>
    <cellStyle name="Note 4 2 13 4 2" xfId="45842" xr:uid="{00000000-0005-0000-0000-000017AD0000}"/>
    <cellStyle name="Note 4 2 13 4 3" xfId="45843" xr:uid="{00000000-0005-0000-0000-000018AD0000}"/>
    <cellStyle name="Note 4 2 13 5" xfId="45844" xr:uid="{00000000-0005-0000-0000-000019AD0000}"/>
    <cellStyle name="Note 4 2 13 5 2" xfId="45845" xr:uid="{00000000-0005-0000-0000-00001AAD0000}"/>
    <cellStyle name="Note 4 2 13 5 3" xfId="45846" xr:uid="{00000000-0005-0000-0000-00001BAD0000}"/>
    <cellStyle name="Note 4 2 13 6" xfId="45847" xr:uid="{00000000-0005-0000-0000-00001CAD0000}"/>
    <cellStyle name="Note 4 2 13 7" xfId="45848" xr:uid="{00000000-0005-0000-0000-00001DAD0000}"/>
    <cellStyle name="Note 4 2 14" xfId="45849" xr:uid="{00000000-0005-0000-0000-00001EAD0000}"/>
    <cellStyle name="Note 4 2 14 2" xfId="45850" xr:uid="{00000000-0005-0000-0000-00001FAD0000}"/>
    <cellStyle name="Note 4 2 14 2 2" xfId="45851" xr:uid="{00000000-0005-0000-0000-000020AD0000}"/>
    <cellStyle name="Note 4 2 14 2 3" xfId="45852" xr:uid="{00000000-0005-0000-0000-000021AD0000}"/>
    <cellStyle name="Note 4 2 14 3" xfId="45853" xr:uid="{00000000-0005-0000-0000-000022AD0000}"/>
    <cellStyle name="Note 4 2 14 3 2" xfId="45854" xr:uid="{00000000-0005-0000-0000-000023AD0000}"/>
    <cellStyle name="Note 4 2 14 3 3" xfId="45855" xr:uid="{00000000-0005-0000-0000-000024AD0000}"/>
    <cellStyle name="Note 4 2 14 4" xfId="45856" xr:uid="{00000000-0005-0000-0000-000025AD0000}"/>
    <cellStyle name="Note 4 2 14 4 2" xfId="45857" xr:uid="{00000000-0005-0000-0000-000026AD0000}"/>
    <cellStyle name="Note 4 2 14 4 3" xfId="45858" xr:uid="{00000000-0005-0000-0000-000027AD0000}"/>
    <cellStyle name="Note 4 2 14 5" xfId="45859" xr:uid="{00000000-0005-0000-0000-000028AD0000}"/>
    <cellStyle name="Note 4 2 14 5 2" xfId="45860" xr:uid="{00000000-0005-0000-0000-000029AD0000}"/>
    <cellStyle name="Note 4 2 14 5 3" xfId="45861" xr:uid="{00000000-0005-0000-0000-00002AAD0000}"/>
    <cellStyle name="Note 4 2 14 6" xfId="45862" xr:uid="{00000000-0005-0000-0000-00002BAD0000}"/>
    <cellStyle name="Note 4 2 14 7" xfId="45863" xr:uid="{00000000-0005-0000-0000-00002CAD0000}"/>
    <cellStyle name="Note 4 2 15" xfId="45864" xr:uid="{00000000-0005-0000-0000-00002DAD0000}"/>
    <cellStyle name="Note 4 2 15 2" xfId="45865" xr:uid="{00000000-0005-0000-0000-00002EAD0000}"/>
    <cellStyle name="Note 4 2 15 2 2" xfId="45866" xr:uid="{00000000-0005-0000-0000-00002FAD0000}"/>
    <cellStyle name="Note 4 2 15 2 3" xfId="45867" xr:uid="{00000000-0005-0000-0000-000030AD0000}"/>
    <cellStyle name="Note 4 2 15 3" xfId="45868" xr:uid="{00000000-0005-0000-0000-000031AD0000}"/>
    <cellStyle name="Note 4 2 15 3 2" xfId="45869" xr:uid="{00000000-0005-0000-0000-000032AD0000}"/>
    <cellStyle name="Note 4 2 15 3 3" xfId="45870" xr:uid="{00000000-0005-0000-0000-000033AD0000}"/>
    <cellStyle name="Note 4 2 15 4" xfId="45871" xr:uid="{00000000-0005-0000-0000-000034AD0000}"/>
    <cellStyle name="Note 4 2 15 4 2" xfId="45872" xr:uid="{00000000-0005-0000-0000-000035AD0000}"/>
    <cellStyle name="Note 4 2 15 4 3" xfId="45873" xr:uid="{00000000-0005-0000-0000-000036AD0000}"/>
    <cellStyle name="Note 4 2 15 5" xfId="45874" xr:uid="{00000000-0005-0000-0000-000037AD0000}"/>
    <cellStyle name="Note 4 2 15 5 2" xfId="45875" xr:uid="{00000000-0005-0000-0000-000038AD0000}"/>
    <cellStyle name="Note 4 2 15 5 3" xfId="45876" xr:uid="{00000000-0005-0000-0000-000039AD0000}"/>
    <cellStyle name="Note 4 2 15 6" xfId="45877" xr:uid="{00000000-0005-0000-0000-00003AAD0000}"/>
    <cellStyle name="Note 4 2 15 7" xfId="45878" xr:uid="{00000000-0005-0000-0000-00003BAD0000}"/>
    <cellStyle name="Note 4 2 16" xfId="45879" xr:uid="{00000000-0005-0000-0000-00003CAD0000}"/>
    <cellStyle name="Note 4 2 16 2" xfId="45880" xr:uid="{00000000-0005-0000-0000-00003DAD0000}"/>
    <cellStyle name="Note 4 2 16 2 2" xfId="45881" xr:uid="{00000000-0005-0000-0000-00003EAD0000}"/>
    <cellStyle name="Note 4 2 16 2 3" xfId="45882" xr:uid="{00000000-0005-0000-0000-00003FAD0000}"/>
    <cellStyle name="Note 4 2 16 3" xfId="45883" xr:uid="{00000000-0005-0000-0000-000040AD0000}"/>
    <cellStyle name="Note 4 2 16 3 2" xfId="45884" xr:uid="{00000000-0005-0000-0000-000041AD0000}"/>
    <cellStyle name="Note 4 2 16 3 3" xfId="45885" xr:uid="{00000000-0005-0000-0000-000042AD0000}"/>
    <cellStyle name="Note 4 2 16 4" xfId="45886" xr:uid="{00000000-0005-0000-0000-000043AD0000}"/>
    <cellStyle name="Note 4 2 16 4 2" xfId="45887" xr:uid="{00000000-0005-0000-0000-000044AD0000}"/>
    <cellStyle name="Note 4 2 16 4 3" xfId="45888" xr:uid="{00000000-0005-0000-0000-000045AD0000}"/>
    <cellStyle name="Note 4 2 16 5" xfId="45889" xr:uid="{00000000-0005-0000-0000-000046AD0000}"/>
    <cellStyle name="Note 4 2 16 5 2" xfId="45890" xr:uid="{00000000-0005-0000-0000-000047AD0000}"/>
    <cellStyle name="Note 4 2 16 5 3" xfId="45891" xr:uid="{00000000-0005-0000-0000-000048AD0000}"/>
    <cellStyle name="Note 4 2 16 6" xfId="45892" xr:uid="{00000000-0005-0000-0000-000049AD0000}"/>
    <cellStyle name="Note 4 2 16 7" xfId="45893" xr:uid="{00000000-0005-0000-0000-00004AAD0000}"/>
    <cellStyle name="Note 4 2 17" xfId="45894" xr:uid="{00000000-0005-0000-0000-00004BAD0000}"/>
    <cellStyle name="Note 4 2 17 2" xfId="45895" xr:uid="{00000000-0005-0000-0000-00004CAD0000}"/>
    <cellStyle name="Note 4 2 17 2 2" xfId="45896" xr:uid="{00000000-0005-0000-0000-00004DAD0000}"/>
    <cellStyle name="Note 4 2 17 2 3" xfId="45897" xr:uid="{00000000-0005-0000-0000-00004EAD0000}"/>
    <cellStyle name="Note 4 2 17 3" xfId="45898" xr:uid="{00000000-0005-0000-0000-00004FAD0000}"/>
    <cellStyle name="Note 4 2 17 3 2" xfId="45899" xr:uid="{00000000-0005-0000-0000-000050AD0000}"/>
    <cellStyle name="Note 4 2 17 3 3" xfId="45900" xr:uid="{00000000-0005-0000-0000-000051AD0000}"/>
    <cellStyle name="Note 4 2 17 4" xfId="45901" xr:uid="{00000000-0005-0000-0000-000052AD0000}"/>
    <cellStyle name="Note 4 2 17 4 2" xfId="45902" xr:uid="{00000000-0005-0000-0000-000053AD0000}"/>
    <cellStyle name="Note 4 2 17 4 3" xfId="45903" xr:uid="{00000000-0005-0000-0000-000054AD0000}"/>
    <cellStyle name="Note 4 2 17 5" xfId="45904" xr:uid="{00000000-0005-0000-0000-000055AD0000}"/>
    <cellStyle name="Note 4 2 17 5 2" xfId="45905" xr:uid="{00000000-0005-0000-0000-000056AD0000}"/>
    <cellStyle name="Note 4 2 17 5 3" xfId="45906" xr:uid="{00000000-0005-0000-0000-000057AD0000}"/>
    <cellStyle name="Note 4 2 17 6" xfId="45907" xr:uid="{00000000-0005-0000-0000-000058AD0000}"/>
    <cellStyle name="Note 4 2 17 7" xfId="45908" xr:uid="{00000000-0005-0000-0000-000059AD0000}"/>
    <cellStyle name="Note 4 2 18" xfId="45909" xr:uid="{00000000-0005-0000-0000-00005AAD0000}"/>
    <cellStyle name="Note 4 2 18 2" xfId="45910" xr:uid="{00000000-0005-0000-0000-00005BAD0000}"/>
    <cellStyle name="Note 4 2 18 2 2" xfId="45911" xr:uid="{00000000-0005-0000-0000-00005CAD0000}"/>
    <cellStyle name="Note 4 2 18 2 3" xfId="45912" xr:uid="{00000000-0005-0000-0000-00005DAD0000}"/>
    <cellStyle name="Note 4 2 18 3" xfId="45913" xr:uid="{00000000-0005-0000-0000-00005EAD0000}"/>
    <cellStyle name="Note 4 2 18 3 2" xfId="45914" xr:uid="{00000000-0005-0000-0000-00005FAD0000}"/>
    <cellStyle name="Note 4 2 18 3 3" xfId="45915" xr:uid="{00000000-0005-0000-0000-000060AD0000}"/>
    <cellStyle name="Note 4 2 18 4" xfId="45916" xr:uid="{00000000-0005-0000-0000-000061AD0000}"/>
    <cellStyle name="Note 4 2 18 4 2" xfId="45917" xr:uid="{00000000-0005-0000-0000-000062AD0000}"/>
    <cellStyle name="Note 4 2 18 4 3" xfId="45918" xr:uid="{00000000-0005-0000-0000-000063AD0000}"/>
    <cellStyle name="Note 4 2 18 5" xfId="45919" xr:uid="{00000000-0005-0000-0000-000064AD0000}"/>
    <cellStyle name="Note 4 2 18 5 2" xfId="45920" xr:uid="{00000000-0005-0000-0000-000065AD0000}"/>
    <cellStyle name="Note 4 2 18 5 3" xfId="45921" xr:uid="{00000000-0005-0000-0000-000066AD0000}"/>
    <cellStyle name="Note 4 2 18 6" xfId="45922" xr:uid="{00000000-0005-0000-0000-000067AD0000}"/>
    <cellStyle name="Note 4 2 18 7" xfId="45923" xr:uid="{00000000-0005-0000-0000-000068AD0000}"/>
    <cellStyle name="Note 4 2 19" xfId="45924" xr:uid="{00000000-0005-0000-0000-000069AD0000}"/>
    <cellStyle name="Note 4 2 19 2" xfId="45925" xr:uid="{00000000-0005-0000-0000-00006AAD0000}"/>
    <cellStyle name="Note 4 2 19 3" xfId="45926" xr:uid="{00000000-0005-0000-0000-00006BAD0000}"/>
    <cellStyle name="Note 4 2 2" xfId="5752" xr:uid="{00000000-0005-0000-0000-00006CAD0000}"/>
    <cellStyle name="Note 4 2 2 10" xfId="45927" xr:uid="{00000000-0005-0000-0000-00006DAD0000}"/>
    <cellStyle name="Note 4 2 2 11" xfId="45928" xr:uid="{00000000-0005-0000-0000-00006EAD0000}"/>
    <cellStyle name="Note 4 2 2 2" xfId="45929" xr:uid="{00000000-0005-0000-0000-00006FAD0000}"/>
    <cellStyle name="Note 4 2 2 2 10" xfId="45930" xr:uid="{00000000-0005-0000-0000-000070AD0000}"/>
    <cellStyle name="Note 4 2 2 2 2" xfId="45931" xr:uid="{00000000-0005-0000-0000-000071AD0000}"/>
    <cellStyle name="Note 4 2 2 2 2 2" xfId="45932" xr:uid="{00000000-0005-0000-0000-000072AD0000}"/>
    <cellStyle name="Note 4 2 2 2 2 3" xfId="45933" xr:uid="{00000000-0005-0000-0000-000073AD0000}"/>
    <cellStyle name="Note 4 2 2 2 2 4" xfId="45934" xr:uid="{00000000-0005-0000-0000-000074AD0000}"/>
    <cellStyle name="Note 4 2 2 2 3" xfId="45935" xr:uid="{00000000-0005-0000-0000-000075AD0000}"/>
    <cellStyle name="Note 4 2 2 2 3 2" xfId="45936" xr:uid="{00000000-0005-0000-0000-000076AD0000}"/>
    <cellStyle name="Note 4 2 2 2 3 3" xfId="45937" xr:uid="{00000000-0005-0000-0000-000077AD0000}"/>
    <cellStyle name="Note 4 2 2 2 3 4" xfId="45938" xr:uid="{00000000-0005-0000-0000-000078AD0000}"/>
    <cellStyle name="Note 4 2 2 2 4" xfId="45939" xr:uid="{00000000-0005-0000-0000-000079AD0000}"/>
    <cellStyle name="Note 4 2 2 2 4 2" xfId="45940" xr:uid="{00000000-0005-0000-0000-00007AAD0000}"/>
    <cellStyle name="Note 4 2 2 2 4 3" xfId="45941" xr:uid="{00000000-0005-0000-0000-00007BAD0000}"/>
    <cellStyle name="Note 4 2 2 2 5" xfId="45942" xr:uid="{00000000-0005-0000-0000-00007CAD0000}"/>
    <cellStyle name="Note 4 2 2 2 5 2" xfId="45943" xr:uid="{00000000-0005-0000-0000-00007DAD0000}"/>
    <cellStyle name="Note 4 2 2 2 5 3" xfId="45944" xr:uid="{00000000-0005-0000-0000-00007EAD0000}"/>
    <cellStyle name="Note 4 2 2 2 6" xfId="45945" xr:uid="{00000000-0005-0000-0000-00007FAD0000}"/>
    <cellStyle name="Note 4 2 2 2 6 2" xfId="45946" xr:uid="{00000000-0005-0000-0000-000080AD0000}"/>
    <cellStyle name="Note 4 2 2 2 6 3" xfId="45947" xr:uid="{00000000-0005-0000-0000-000081AD0000}"/>
    <cellStyle name="Note 4 2 2 2 7" xfId="45948" xr:uid="{00000000-0005-0000-0000-000082AD0000}"/>
    <cellStyle name="Note 4 2 2 2 7 2" xfId="45949" xr:uid="{00000000-0005-0000-0000-000083AD0000}"/>
    <cellStyle name="Note 4 2 2 2 7 3" xfId="45950" xr:uid="{00000000-0005-0000-0000-000084AD0000}"/>
    <cellStyle name="Note 4 2 2 2 8" xfId="45951" xr:uid="{00000000-0005-0000-0000-000085AD0000}"/>
    <cellStyle name="Note 4 2 2 2 9" xfId="45952" xr:uid="{00000000-0005-0000-0000-000086AD0000}"/>
    <cellStyle name="Note 4 2 2 3" xfId="45953" xr:uid="{00000000-0005-0000-0000-000087AD0000}"/>
    <cellStyle name="Note 4 2 2 3 2" xfId="45954" xr:uid="{00000000-0005-0000-0000-000088AD0000}"/>
    <cellStyle name="Note 4 2 2 3 2 2" xfId="45955" xr:uid="{00000000-0005-0000-0000-000089AD0000}"/>
    <cellStyle name="Note 4 2 2 3 2 3" xfId="45956" xr:uid="{00000000-0005-0000-0000-00008AAD0000}"/>
    <cellStyle name="Note 4 2 2 3 2 4" xfId="45957" xr:uid="{00000000-0005-0000-0000-00008BAD0000}"/>
    <cellStyle name="Note 4 2 2 3 3" xfId="45958" xr:uid="{00000000-0005-0000-0000-00008CAD0000}"/>
    <cellStyle name="Note 4 2 2 3 3 2" xfId="45959" xr:uid="{00000000-0005-0000-0000-00008DAD0000}"/>
    <cellStyle name="Note 4 2 2 3 3 3" xfId="45960" xr:uid="{00000000-0005-0000-0000-00008EAD0000}"/>
    <cellStyle name="Note 4 2 2 3 4" xfId="45961" xr:uid="{00000000-0005-0000-0000-00008FAD0000}"/>
    <cellStyle name="Note 4 2 2 3 4 2" xfId="45962" xr:uid="{00000000-0005-0000-0000-000090AD0000}"/>
    <cellStyle name="Note 4 2 2 3 4 3" xfId="45963" xr:uid="{00000000-0005-0000-0000-000091AD0000}"/>
    <cellStyle name="Note 4 2 2 3 5" xfId="45964" xr:uid="{00000000-0005-0000-0000-000092AD0000}"/>
    <cellStyle name="Note 4 2 2 3 6" xfId="45965" xr:uid="{00000000-0005-0000-0000-000093AD0000}"/>
    <cellStyle name="Note 4 2 2 3 7" xfId="45966" xr:uid="{00000000-0005-0000-0000-000094AD0000}"/>
    <cellStyle name="Note 4 2 2 4" xfId="45967" xr:uid="{00000000-0005-0000-0000-000095AD0000}"/>
    <cellStyle name="Note 4 2 2 4 2" xfId="45968" xr:uid="{00000000-0005-0000-0000-000096AD0000}"/>
    <cellStyle name="Note 4 2 2 4 3" xfId="45969" xr:uid="{00000000-0005-0000-0000-000097AD0000}"/>
    <cellStyle name="Note 4 2 2 4 4" xfId="45970" xr:uid="{00000000-0005-0000-0000-000098AD0000}"/>
    <cellStyle name="Note 4 2 2 5" xfId="45971" xr:uid="{00000000-0005-0000-0000-000099AD0000}"/>
    <cellStyle name="Note 4 2 2 5 2" xfId="45972" xr:uid="{00000000-0005-0000-0000-00009AAD0000}"/>
    <cellStyle name="Note 4 2 2 5 3" xfId="45973" xr:uid="{00000000-0005-0000-0000-00009BAD0000}"/>
    <cellStyle name="Note 4 2 2 6" xfId="45974" xr:uid="{00000000-0005-0000-0000-00009CAD0000}"/>
    <cellStyle name="Note 4 2 2 6 2" xfId="45975" xr:uid="{00000000-0005-0000-0000-00009DAD0000}"/>
    <cellStyle name="Note 4 2 2 6 3" xfId="45976" xr:uid="{00000000-0005-0000-0000-00009EAD0000}"/>
    <cellStyle name="Note 4 2 2 7" xfId="45977" xr:uid="{00000000-0005-0000-0000-00009FAD0000}"/>
    <cellStyle name="Note 4 2 2 7 2" xfId="45978" xr:uid="{00000000-0005-0000-0000-0000A0AD0000}"/>
    <cellStyle name="Note 4 2 2 7 3" xfId="45979" xr:uid="{00000000-0005-0000-0000-0000A1AD0000}"/>
    <cellStyle name="Note 4 2 2 8" xfId="45980" xr:uid="{00000000-0005-0000-0000-0000A2AD0000}"/>
    <cellStyle name="Note 4 2 2 8 2" xfId="45981" xr:uid="{00000000-0005-0000-0000-0000A3AD0000}"/>
    <cellStyle name="Note 4 2 2 8 3" xfId="45982" xr:uid="{00000000-0005-0000-0000-0000A4AD0000}"/>
    <cellStyle name="Note 4 2 2 9" xfId="45983" xr:uid="{00000000-0005-0000-0000-0000A5AD0000}"/>
    <cellStyle name="Note 4 2 20" xfId="45984" xr:uid="{00000000-0005-0000-0000-0000A6AD0000}"/>
    <cellStyle name="Note 4 2 20 2" xfId="45985" xr:uid="{00000000-0005-0000-0000-0000A7AD0000}"/>
    <cellStyle name="Note 4 2 20 3" xfId="45986" xr:uid="{00000000-0005-0000-0000-0000A8AD0000}"/>
    <cellStyle name="Note 4 2 21" xfId="45987" xr:uid="{00000000-0005-0000-0000-0000A9AD0000}"/>
    <cellStyle name="Note 4 2 21 2" xfId="45988" xr:uid="{00000000-0005-0000-0000-0000AAAD0000}"/>
    <cellStyle name="Note 4 2 21 3" xfId="45989" xr:uid="{00000000-0005-0000-0000-0000ABAD0000}"/>
    <cellStyle name="Note 4 2 22" xfId="45990" xr:uid="{00000000-0005-0000-0000-0000ACAD0000}"/>
    <cellStyle name="Note 4 2 3" xfId="45991" xr:uid="{00000000-0005-0000-0000-0000ADAD0000}"/>
    <cellStyle name="Note 4 2 3 10" xfId="45992" xr:uid="{00000000-0005-0000-0000-0000AEAD0000}"/>
    <cellStyle name="Note 4 2 3 2" xfId="45993" xr:uid="{00000000-0005-0000-0000-0000AFAD0000}"/>
    <cellStyle name="Note 4 2 3 2 2" xfId="45994" xr:uid="{00000000-0005-0000-0000-0000B0AD0000}"/>
    <cellStyle name="Note 4 2 3 2 3" xfId="45995" xr:uid="{00000000-0005-0000-0000-0000B1AD0000}"/>
    <cellStyle name="Note 4 2 3 2 4" xfId="45996" xr:uid="{00000000-0005-0000-0000-0000B2AD0000}"/>
    <cellStyle name="Note 4 2 3 3" xfId="45997" xr:uid="{00000000-0005-0000-0000-0000B3AD0000}"/>
    <cellStyle name="Note 4 2 3 3 2" xfId="45998" xr:uid="{00000000-0005-0000-0000-0000B4AD0000}"/>
    <cellStyle name="Note 4 2 3 3 3" xfId="45999" xr:uid="{00000000-0005-0000-0000-0000B5AD0000}"/>
    <cellStyle name="Note 4 2 3 3 4" xfId="46000" xr:uid="{00000000-0005-0000-0000-0000B6AD0000}"/>
    <cellStyle name="Note 4 2 3 4" xfId="46001" xr:uid="{00000000-0005-0000-0000-0000B7AD0000}"/>
    <cellStyle name="Note 4 2 3 4 2" xfId="46002" xr:uid="{00000000-0005-0000-0000-0000B8AD0000}"/>
    <cellStyle name="Note 4 2 3 4 3" xfId="46003" xr:uid="{00000000-0005-0000-0000-0000B9AD0000}"/>
    <cellStyle name="Note 4 2 3 5" xfId="46004" xr:uid="{00000000-0005-0000-0000-0000BAAD0000}"/>
    <cellStyle name="Note 4 2 3 5 2" xfId="46005" xr:uid="{00000000-0005-0000-0000-0000BBAD0000}"/>
    <cellStyle name="Note 4 2 3 5 3" xfId="46006" xr:uid="{00000000-0005-0000-0000-0000BCAD0000}"/>
    <cellStyle name="Note 4 2 3 6" xfId="46007" xr:uid="{00000000-0005-0000-0000-0000BDAD0000}"/>
    <cellStyle name="Note 4 2 3 6 2" xfId="46008" xr:uid="{00000000-0005-0000-0000-0000BEAD0000}"/>
    <cellStyle name="Note 4 2 3 6 3" xfId="46009" xr:uid="{00000000-0005-0000-0000-0000BFAD0000}"/>
    <cellStyle name="Note 4 2 3 7" xfId="46010" xr:uid="{00000000-0005-0000-0000-0000C0AD0000}"/>
    <cellStyle name="Note 4 2 3 7 2" xfId="46011" xr:uid="{00000000-0005-0000-0000-0000C1AD0000}"/>
    <cellStyle name="Note 4 2 3 7 3" xfId="46012" xr:uid="{00000000-0005-0000-0000-0000C2AD0000}"/>
    <cellStyle name="Note 4 2 3 8" xfId="46013" xr:uid="{00000000-0005-0000-0000-0000C3AD0000}"/>
    <cellStyle name="Note 4 2 3 9" xfId="46014" xr:uid="{00000000-0005-0000-0000-0000C4AD0000}"/>
    <cellStyle name="Note 4 2 4" xfId="46015" xr:uid="{00000000-0005-0000-0000-0000C5AD0000}"/>
    <cellStyle name="Note 4 2 4 10" xfId="46016" xr:uid="{00000000-0005-0000-0000-0000C6AD0000}"/>
    <cellStyle name="Note 4 2 4 11" xfId="46017" xr:uid="{00000000-0005-0000-0000-0000C7AD0000}"/>
    <cellStyle name="Note 4 2 4 2" xfId="46018" xr:uid="{00000000-0005-0000-0000-0000C8AD0000}"/>
    <cellStyle name="Note 4 2 4 2 2" xfId="46019" xr:uid="{00000000-0005-0000-0000-0000C9AD0000}"/>
    <cellStyle name="Note 4 2 4 2 3" xfId="46020" xr:uid="{00000000-0005-0000-0000-0000CAAD0000}"/>
    <cellStyle name="Note 4 2 4 2 4" xfId="46021" xr:uid="{00000000-0005-0000-0000-0000CBAD0000}"/>
    <cellStyle name="Note 4 2 4 3" xfId="46022" xr:uid="{00000000-0005-0000-0000-0000CCAD0000}"/>
    <cellStyle name="Note 4 2 4 3 2" xfId="46023" xr:uid="{00000000-0005-0000-0000-0000CDAD0000}"/>
    <cellStyle name="Note 4 2 4 3 3" xfId="46024" xr:uid="{00000000-0005-0000-0000-0000CEAD0000}"/>
    <cellStyle name="Note 4 2 4 4" xfId="46025" xr:uid="{00000000-0005-0000-0000-0000CFAD0000}"/>
    <cellStyle name="Note 4 2 4 4 2" xfId="46026" xr:uid="{00000000-0005-0000-0000-0000D0AD0000}"/>
    <cellStyle name="Note 4 2 4 4 3" xfId="46027" xr:uid="{00000000-0005-0000-0000-0000D1AD0000}"/>
    <cellStyle name="Note 4 2 4 5" xfId="46028" xr:uid="{00000000-0005-0000-0000-0000D2AD0000}"/>
    <cellStyle name="Note 4 2 4 5 2" xfId="46029" xr:uid="{00000000-0005-0000-0000-0000D3AD0000}"/>
    <cellStyle name="Note 4 2 4 5 3" xfId="46030" xr:uid="{00000000-0005-0000-0000-0000D4AD0000}"/>
    <cellStyle name="Note 4 2 4 6" xfId="46031" xr:uid="{00000000-0005-0000-0000-0000D5AD0000}"/>
    <cellStyle name="Note 4 2 4 6 2" xfId="46032" xr:uid="{00000000-0005-0000-0000-0000D6AD0000}"/>
    <cellStyle name="Note 4 2 4 6 3" xfId="46033" xr:uid="{00000000-0005-0000-0000-0000D7AD0000}"/>
    <cellStyle name="Note 4 2 4 7" xfId="46034" xr:uid="{00000000-0005-0000-0000-0000D8AD0000}"/>
    <cellStyle name="Note 4 2 4 7 2" xfId="46035" xr:uid="{00000000-0005-0000-0000-0000D9AD0000}"/>
    <cellStyle name="Note 4 2 4 7 3" xfId="46036" xr:uid="{00000000-0005-0000-0000-0000DAAD0000}"/>
    <cellStyle name="Note 4 2 4 8" xfId="46037" xr:uid="{00000000-0005-0000-0000-0000DBAD0000}"/>
    <cellStyle name="Note 4 2 4 8 2" xfId="46038" xr:uid="{00000000-0005-0000-0000-0000DCAD0000}"/>
    <cellStyle name="Note 4 2 4 8 3" xfId="46039" xr:uid="{00000000-0005-0000-0000-0000DDAD0000}"/>
    <cellStyle name="Note 4 2 4 9" xfId="46040" xr:uid="{00000000-0005-0000-0000-0000DEAD0000}"/>
    <cellStyle name="Note 4 2 5" xfId="46041" xr:uid="{00000000-0005-0000-0000-0000DFAD0000}"/>
    <cellStyle name="Note 4 2 5 2" xfId="46042" xr:uid="{00000000-0005-0000-0000-0000E0AD0000}"/>
    <cellStyle name="Note 4 2 5 2 2" xfId="46043" xr:uid="{00000000-0005-0000-0000-0000E1AD0000}"/>
    <cellStyle name="Note 4 2 5 2 3" xfId="46044" xr:uid="{00000000-0005-0000-0000-0000E2AD0000}"/>
    <cellStyle name="Note 4 2 5 3" xfId="46045" xr:uid="{00000000-0005-0000-0000-0000E3AD0000}"/>
    <cellStyle name="Note 4 2 5 3 2" xfId="46046" xr:uid="{00000000-0005-0000-0000-0000E4AD0000}"/>
    <cellStyle name="Note 4 2 5 3 3" xfId="46047" xr:uid="{00000000-0005-0000-0000-0000E5AD0000}"/>
    <cellStyle name="Note 4 2 5 4" xfId="46048" xr:uid="{00000000-0005-0000-0000-0000E6AD0000}"/>
    <cellStyle name="Note 4 2 5 4 2" xfId="46049" xr:uid="{00000000-0005-0000-0000-0000E7AD0000}"/>
    <cellStyle name="Note 4 2 5 4 3" xfId="46050" xr:uid="{00000000-0005-0000-0000-0000E8AD0000}"/>
    <cellStyle name="Note 4 2 5 5" xfId="46051" xr:uid="{00000000-0005-0000-0000-0000E9AD0000}"/>
    <cellStyle name="Note 4 2 5 5 2" xfId="46052" xr:uid="{00000000-0005-0000-0000-0000EAAD0000}"/>
    <cellStyle name="Note 4 2 5 5 3" xfId="46053" xr:uid="{00000000-0005-0000-0000-0000EBAD0000}"/>
    <cellStyle name="Note 4 2 5 6" xfId="46054" xr:uid="{00000000-0005-0000-0000-0000ECAD0000}"/>
    <cellStyle name="Note 4 2 6" xfId="46055" xr:uid="{00000000-0005-0000-0000-0000EDAD0000}"/>
    <cellStyle name="Note 4 2 6 2" xfId="46056" xr:uid="{00000000-0005-0000-0000-0000EEAD0000}"/>
    <cellStyle name="Note 4 2 6 2 2" xfId="46057" xr:uid="{00000000-0005-0000-0000-0000EFAD0000}"/>
    <cellStyle name="Note 4 2 6 2 3" xfId="46058" xr:uid="{00000000-0005-0000-0000-0000F0AD0000}"/>
    <cellStyle name="Note 4 2 6 3" xfId="46059" xr:uid="{00000000-0005-0000-0000-0000F1AD0000}"/>
    <cellStyle name="Note 4 2 6 3 2" xfId="46060" xr:uid="{00000000-0005-0000-0000-0000F2AD0000}"/>
    <cellStyle name="Note 4 2 6 3 3" xfId="46061" xr:uid="{00000000-0005-0000-0000-0000F3AD0000}"/>
    <cellStyle name="Note 4 2 6 4" xfId="46062" xr:uid="{00000000-0005-0000-0000-0000F4AD0000}"/>
    <cellStyle name="Note 4 2 6 4 2" xfId="46063" xr:uid="{00000000-0005-0000-0000-0000F5AD0000}"/>
    <cellStyle name="Note 4 2 6 4 3" xfId="46064" xr:uid="{00000000-0005-0000-0000-0000F6AD0000}"/>
    <cellStyle name="Note 4 2 6 5" xfId="46065" xr:uid="{00000000-0005-0000-0000-0000F7AD0000}"/>
    <cellStyle name="Note 4 2 6 5 2" xfId="46066" xr:uid="{00000000-0005-0000-0000-0000F8AD0000}"/>
    <cellStyle name="Note 4 2 6 5 3" xfId="46067" xr:uid="{00000000-0005-0000-0000-0000F9AD0000}"/>
    <cellStyle name="Note 4 2 6 6" xfId="46068" xr:uid="{00000000-0005-0000-0000-0000FAAD0000}"/>
    <cellStyle name="Note 4 2 7" xfId="46069" xr:uid="{00000000-0005-0000-0000-0000FBAD0000}"/>
    <cellStyle name="Note 4 2 7 2" xfId="46070" xr:uid="{00000000-0005-0000-0000-0000FCAD0000}"/>
    <cellStyle name="Note 4 2 7 2 2" xfId="46071" xr:uid="{00000000-0005-0000-0000-0000FDAD0000}"/>
    <cellStyle name="Note 4 2 7 2 3" xfId="46072" xr:uid="{00000000-0005-0000-0000-0000FEAD0000}"/>
    <cellStyle name="Note 4 2 7 3" xfId="46073" xr:uid="{00000000-0005-0000-0000-0000FFAD0000}"/>
    <cellStyle name="Note 4 2 7 3 2" xfId="46074" xr:uid="{00000000-0005-0000-0000-000000AE0000}"/>
    <cellStyle name="Note 4 2 7 3 3" xfId="46075" xr:uid="{00000000-0005-0000-0000-000001AE0000}"/>
    <cellStyle name="Note 4 2 7 4" xfId="46076" xr:uid="{00000000-0005-0000-0000-000002AE0000}"/>
    <cellStyle name="Note 4 2 7 4 2" xfId="46077" xr:uid="{00000000-0005-0000-0000-000003AE0000}"/>
    <cellStyle name="Note 4 2 7 4 3" xfId="46078" xr:uid="{00000000-0005-0000-0000-000004AE0000}"/>
    <cellStyle name="Note 4 2 7 5" xfId="46079" xr:uid="{00000000-0005-0000-0000-000005AE0000}"/>
    <cellStyle name="Note 4 2 7 5 2" xfId="46080" xr:uid="{00000000-0005-0000-0000-000006AE0000}"/>
    <cellStyle name="Note 4 2 7 5 3" xfId="46081" xr:uid="{00000000-0005-0000-0000-000007AE0000}"/>
    <cellStyle name="Note 4 2 7 6" xfId="46082" xr:uid="{00000000-0005-0000-0000-000008AE0000}"/>
    <cellStyle name="Note 4 2 8" xfId="46083" xr:uid="{00000000-0005-0000-0000-000009AE0000}"/>
    <cellStyle name="Note 4 2 8 2" xfId="46084" xr:uid="{00000000-0005-0000-0000-00000AAE0000}"/>
    <cellStyle name="Note 4 2 8 2 2" xfId="46085" xr:uid="{00000000-0005-0000-0000-00000BAE0000}"/>
    <cellStyle name="Note 4 2 8 2 3" xfId="46086" xr:uid="{00000000-0005-0000-0000-00000CAE0000}"/>
    <cellStyle name="Note 4 2 8 3" xfId="46087" xr:uid="{00000000-0005-0000-0000-00000DAE0000}"/>
    <cellStyle name="Note 4 2 8 3 2" xfId="46088" xr:uid="{00000000-0005-0000-0000-00000EAE0000}"/>
    <cellStyle name="Note 4 2 8 3 3" xfId="46089" xr:uid="{00000000-0005-0000-0000-00000FAE0000}"/>
    <cellStyle name="Note 4 2 8 4" xfId="46090" xr:uid="{00000000-0005-0000-0000-000010AE0000}"/>
    <cellStyle name="Note 4 2 8 4 2" xfId="46091" xr:uid="{00000000-0005-0000-0000-000011AE0000}"/>
    <cellStyle name="Note 4 2 8 4 3" xfId="46092" xr:uid="{00000000-0005-0000-0000-000012AE0000}"/>
    <cellStyle name="Note 4 2 8 5" xfId="46093" xr:uid="{00000000-0005-0000-0000-000013AE0000}"/>
    <cellStyle name="Note 4 2 8 5 2" xfId="46094" xr:uid="{00000000-0005-0000-0000-000014AE0000}"/>
    <cellStyle name="Note 4 2 8 5 3" xfId="46095" xr:uid="{00000000-0005-0000-0000-000015AE0000}"/>
    <cellStyle name="Note 4 2 8 6" xfId="46096" xr:uid="{00000000-0005-0000-0000-000016AE0000}"/>
    <cellStyle name="Note 4 2 9" xfId="46097" xr:uid="{00000000-0005-0000-0000-000017AE0000}"/>
    <cellStyle name="Note 4 2 9 2" xfId="46098" xr:uid="{00000000-0005-0000-0000-000018AE0000}"/>
    <cellStyle name="Note 4 2 9 2 2" xfId="46099" xr:uid="{00000000-0005-0000-0000-000019AE0000}"/>
    <cellStyle name="Note 4 2 9 2 3" xfId="46100" xr:uid="{00000000-0005-0000-0000-00001AAE0000}"/>
    <cellStyle name="Note 4 2 9 3" xfId="46101" xr:uid="{00000000-0005-0000-0000-00001BAE0000}"/>
    <cellStyle name="Note 4 2 9 3 2" xfId="46102" xr:uid="{00000000-0005-0000-0000-00001CAE0000}"/>
    <cellStyle name="Note 4 2 9 3 3" xfId="46103" xr:uid="{00000000-0005-0000-0000-00001DAE0000}"/>
    <cellStyle name="Note 4 2 9 4" xfId="46104" xr:uid="{00000000-0005-0000-0000-00001EAE0000}"/>
    <cellStyle name="Note 4 2 9 4 2" xfId="46105" xr:uid="{00000000-0005-0000-0000-00001FAE0000}"/>
    <cellStyle name="Note 4 2 9 4 3" xfId="46106" xr:uid="{00000000-0005-0000-0000-000020AE0000}"/>
    <cellStyle name="Note 4 2 9 5" xfId="46107" xr:uid="{00000000-0005-0000-0000-000021AE0000}"/>
    <cellStyle name="Note 4 2 9 5 2" xfId="46108" xr:uid="{00000000-0005-0000-0000-000022AE0000}"/>
    <cellStyle name="Note 4 2 9 5 3" xfId="46109" xr:uid="{00000000-0005-0000-0000-000023AE0000}"/>
    <cellStyle name="Note 4 2 9 6" xfId="46110" xr:uid="{00000000-0005-0000-0000-000024AE0000}"/>
    <cellStyle name="Note 4 2 9 7" xfId="46111" xr:uid="{00000000-0005-0000-0000-000025AE0000}"/>
    <cellStyle name="Note 4 3" xfId="5753" xr:uid="{00000000-0005-0000-0000-000026AE0000}"/>
    <cellStyle name="Note 4 3 10" xfId="46112" xr:uid="{00000000-0005-0000-0000-000027AE0000}"/>
    <cellStyle name="Note 4 3 11" xfId="46113" xr:uid="{00000000-0005-0000-0000-000028AE0000}"/>
    <cellStyle name="Note 4 3 2" xfId="46114" xr:uid="{00000000-0005-0000-0000-000029AE0000}"/>
    <cellStyle name="Note 4 3 2 10" xfId="46115" xr:uid="{00000000-0005-0000-0000-00002AAE0000}"/>
    <cellStyle name="Note 4 3 2 2" xfId="46116" xr:uid="{00000000-0005-0000-0000-00002BAE0000}"/>
    <cellStyle name="Note 4 3 2 2 2" xfId="46117" xr:uid="{00000000-0005-0000-0000-00002CAE0000}"/>
    <cellStyle name="Note 4 3 2 2 3" xfId="46118" xr:uid="{00000000-0005-0000-0000-00002DAE0000}"/>
    <cellStyle name="Note 4 3 2 2 4" xfId="46119" xr:uid="{00000000-0005-0000-0000-00002EAE0000}"/>
    <cellStyle name="Note 4 3 2 3" xfId="46120" xr:uid="{00000000-0005-0000-0000-00002FAE0000}"/>
    <cellStyle name="Note 4 3 2 3 2" xfId="46121" xr:uid="{00000000-0005-0000-0000-000030AE0000}"/>
    <cellStyle name="Note 4 3 2 3 3" xfId="46122" xr:uid="{00000000-0005-0000-0000-000031AE0000}"/>
    <cellStyle name="Note 4 3 2 3 4" xfId="46123" xr:uid="{00000000-0005-0000-0000-000032AE0000}"/>
    <cellStyle name="Note 4 3 2 4" xfId="46124" xr:uid="{00000000-0005-0000-0000-000033AE0000}"/>
    <cellStyle name="Note 4 3 2 4 2" xfId="46125" xr:uid="{00000000-0005-0000-0000-000034AE0000}"/>
    <cellStyle name="Note 4 3 2 4 3" xfId="46126" xr:uid="{00000000-0005-0000-0000-000035AE0000}"/>
    <cellStyle name="Note 4 3 2 4 4" xfId="46127" xr:uid="{00000000-0005-0000-0000-000036AE0000}"/>
    <cellStyle name="Note 4 3 2 5" xfId="46128" xr:uid="{00000000-0005-0000-0000-000037AE0000}"/>
    <cellStyle name="Note 4 3 2 5 2" xfId="46129" xr:uid="{00000000-0005-0000-0000-000038AE0000}"/>
    <cellStyle name="Note 4 3 2 5 3" xfId="46130" xr:uid="{00000000-0005-0000-0000-000039AE0000}"/>
    <cellStyle name="Note 4 3 2 6" xfId="46131" xr:uid="{00000000-0005-0000-0000-00003AAE0000}"/>
    <cellStyle name="Note 4 3 2 6 2" xfId="46132" xr:uid="{00000000-0005-0000-0000-00003BAE0000}"/>
    <cellStyle name="Note 4 3 2 6 3" xfId="46133" xr:uid="{00000000-0005-0000-0000-00003CAE0000}"/>
    <cellStyle name="Note 4 3 2 7" xfId="46134" xr:uid="{00000000-0005-0000-0000-00003DAE0000}"/>
    <cellStyle name="Note 4 3 2 7 2" xfId="46135" xr:uid="{00000000-0005-0000-0000-00003EAE0000}"/>
    <cellStyle name="Note 4 3 2 7 3" xfId="46136" xr:uid="{00000000-0005-0000-0000-00003FAE0000}"/>
    <cellStyle name="Note 4 3 2 8" xfId="46137" xr:uid="{00000000-0005-0000-0000-000040AE0000}"/>
    <cellStyle name="Note 4 3 2 9" xfId="46138" xr:uid="{00000000-0005-0000-0000-000041AE0000}"/>
    <cellStyle name="Note 4 3 3" xfId="46139" xr:uid="{00000000-0005-0000-0000-000042AE0000}"/>
    <cellStyle name="Note 4 3 3 2" xfId="46140" xr:uid="{00000000-0005-0000-0000-000043AE0000}"/>
    <cellStyle name="Note 4 3 3 2 2" xfId="46141" xr:uid="{00000000-0005-0000-0000-000044AE0000}"/>
    <cellStyle name="Note 4 3 3 2 3" xfId="46142" xr:uid="{00000000-0005-0000-0000-000045AE0000}"/>
    <cellStyle name="Note 4 3 3 2 4" xfId="46143" xr:uid="{00000000-0005-0000-0000-000046AE0000}"/>
    <cellStyle name="Note 4 3 3 3" xfId="46144" xr:uid="{00000000-0005-0000-0000-000047AE0000}"/>
    <cellStyle name="Note 4 3 3 3 2" xfId="46145" xr:uid="{00000000-0005-0000-0000-000048AE0000}"/>
    <cellStyle name="Note 4 3 3 3 3" xfId="46146" xr:uid="{00000000-0005-0000-0000-000049AE0000}"/>
    <cellStyle name="Note 4 3 3 4" xfId="46147" xr:uid="{00000000-0005-0000-0000-00004AAE0000}"/>
    <cellStyle name="Note 4 3 3 4 2" xfId="46148" xr:uid="{00000000-0005-0000-0000-00004BAE0000}"/>
    <cellStyle name="Note 4 3 3 4 3" xfId="46149" xr:uid="{00000000-0005-0000-0000-00004CAE0000}"/>
    <cellStyle name="Note 4 3 3 5" xfId="46150" xr:uid="{00000000-0005-0000-0000-00004DAE0000}"/>
    <cellStyle name="Note 4 3 3 6" xfId="46151" xr:uid="{00000000-0005-0000-0000-00004EAE0000}"/>
    <cellStyle name="Note 4 3 3 7" xfId="46152" xr:uid="{00000000-0005-0000-0000-00004FAE0000}"/>
    <cellStyle name="Note 4 3 4" xfId="46153" xr:uid="{00000000-0005-0000-0000-000050AE0000}"/>
    <cellStyle name="Note 4 3 4 2" xfId="46154" xr:uid="{00000000-0005-0000-0000-000051AE0000}"/>
    <cellStyle name="Note 4 3 4 3" xfId="46155" xr:uid="{00000000-0005-0000-0000-000052AE0000}"/>
    <cellStyle name="Note 4 3 4 4" xfId="46156" xr:uid="{00000000-0005-0000-0000-000053AE0000}"/>
    <cellStyle name="Note 4 3 5" xfId="46157" xr:uid="{00000000-0005-0000-0000-000054AE0000}"/>
    <cellStyle name="Note 4 3 5 2" xfId="46158" xr:uid="{00000000-0005-0000-0000-000055AE0000}"/>
    <cellStyle name="Note 4 3 5 3" xfId="46159" xr:uid="{00000000-0005-0000-0000-000056AE0000}"/>
    <cellStyle name="Note 4 3 5 4" xfId="46160" xr:uid="{00000000-0005-0000-0000-000057AE0000}"/>
    <cellStyle name="Note 4 3 6" xfId="46161" xr:uid="{00000000-0005-0000-0000-000058AE0000}"/>
    <cellStyle name="Note 4 3 6 2" xfId="46162" xr:uid="{00000000-0005-0000-0000-000059AE0000}"/>
    <cellStyle name="Note 4 3 6 3" xfId="46163" xr:uid="{00000000-0005-0000-0000-00005AAE0000}"/>
    <cellStyle name="Note 4 3 6 4" xfId="46164" xr:uid="{00000000-0005-0000-0000-00005BAE0000}"/>
    <cellStyle name="Note 4 3 7" xfId="46165" xr:uid="{00000000-0005-0000-0000-00005CAE0000}"/>
    <cellStyle name="Note 4 3 7 2" xfId="46166" xr:uid="{00000000-0005-0000-0000-00005DAE0000}"/>
    <cellStyle name="Note 4 3 7 3" xfId="46167" xr:uid="{00000000-0005-0000-0000-00005EAE0000}"/>
    <cellStyle name="Note 4 3 8" xfId="46168" xr:uid="{00000000-0005-0000-0000-00005FAE0000}"/>
    <cellStyle name="Note 4 3 8 2" xfId="46169" xr:uid="{00000000-0005-0000-0000-000060AE0000}"/>
    <cellStyle name="Note 4 3 8 3" xfId="46170" xr:uid="{00000000-0005-0000-0000-000061AE0000}"/>
    <cellStyle name="Note 4 3 9" xfId="46171" xr:uid="{00000000-0005-0000-0000-000062AE0000}"/>
    <cellStyle name="Note 4 4" xfId="5754" xr:uid="{00000000-0005-0000-0000-000063AE0000}"/>
    <cellStyle name="Note 4 4 10" xfId="46172" xr:uid="{00000000-0005-0000-0000-000064AE0000}"/>
    <cellStyle name="Note 4 4 11" xfId="46173" xr:uid="{00000000-0005-0000-0000-000065AE0000}"/>
    <cellStyle name="Note 4 4 2" xfId="46174" xr:uid="{00000000-0005-0000-0000-000066AE0000}"/>
    <cellStyle name="Note 4 4 2 10" xfId="46175" xr:uid="{00000000-0005-0000-0000-000067AE0000}"/>
    <cellStyle name="Note 4 4 2 2" xfId="46176" xr:uid="{00000000-0005-0000-0000-000068AE0000}"/>
    <cellStyle name="Note 4 4 2 2 2" xfId="46177" xr:uid="{00000000-0005-0000-0000-000069AE0000}"/>
    <cellStyle name="Note 4 4 2 2 3" xfId="46178" xr:uid="{00000000-0005-0000-0000-00006AAE0000}"/>
    <cellStyle name="Note 4 4 2 2 4" xfId="46179" xr:uid="{00000000-0005-0000-0000-00006BAE0000}"/>
    <cellStyle name="Note 4 4 2 3" xfId="46180" xr:uid="{00000000-0005-0000-0000-00006CAE0000}"/>
    <cellStyle name="Note 4 4 2 3 2" xfId="46181" xr:uid="{00000000-0005-0000-0000-00006DAE0000}"/>
    <cellStyle name="Note 4 4 2 3 3" xfId="46182" xr:uid="{00000000-0005-0000-0000-00006EAE0000}"/>
    <cellStyle name="Note 4 4 2 3 4" xfId="46183" xr:uid="{00000000-0005-0000-0000-00006FAE0000}"/>
    <cellStyle name="Note 4 4 2 4" xfId="46184" xr:uid="{00000000-0005-0000-0000-000070AE0000}"/>
    <cellStyle name="Note 4 4 2 4 2" xfId="46185" xr:uid="{00000000-0005-0000-0000-000071AE0000}"/>
    <cellStyle name="Note 4 4 2 4 3" xfId="46186" xr:uid="{00000000-0005-0000-0000-000072AE0000}"/>
    <cellStyle name="Note 4 4 2 4 4" xfId="46187" xr:uid="{00000000-0005-0000-0000-000073AE0000}"/>
    <cellStyle name="Note 4 4 2 5" xfId="46188" xr:uid="{00000000-0005-0000-0000-000074AE0000}"/>
    <cellStyle name="Note 4 4 2 5 2" xfId="46189" xr:uid="{00000000-0005-0000-0000-000075AE0000}"/>
    <cellStyle name="Note 4 4 2 5 3" xfId="46190" xr:uid="{00000000-0005-0000-0000-000076AE0000}"/>
    <cellStyle name="Note 4 4 2 6" xfId="46191" xr:uid="{00000000-0005-0000-0000-000077AE0000}"/>
    <cellStyle name="Note 4 4 2 6 2" xfId="46192" xr:uid="{00000000-0005-0000-0000-000078AE0000}"/>
    <cellStyle name="Note 4 4 2 6 3" xfId="46193" xr:uid="{00000000-0005-0000-0000-000079AE0000}"/>
    <cellStyle name="Note 4 4 2 7" xfId="46194" xr:uid="{00000000-0005-0000-0000-00007AAE0000}"/>
    <cellStyle name="Note 4 4 2 7 2" xfId="46195" xr:uid="{00000000-0005-0000-0000-00007BAE0000}"/>
    <cellStyle name="Note 4 4 2 7 3" xfId="46196" xr:uid="{00000000-0005-0000-0000-00007CAE0000}"/>
    <cellStyle name="Note 4 4 2 8" xfId="46197" xr:uid="{00000000-0005-0000-0000-00007DAE0000}"/>
    <cellStyle name="Note 4 4 2 9" xfId="46198" xr:uid="{00000000-0005-0000-0000-00007EAE0000}"/>
    <cellStyle name="Note 4 4 3" xfId="46199" xr:uid="{00000000-0005-0000-0000-00007FAE0000}"/>
    <cellStyle name="Note 4 4 3 2" xfId="46200" xr:uid="{00000000-0005-0000-0000-000080AE0000}"/>
    <cellStyle name="Note 4 4 3 2 2" xfId="46201" xr:uid="{00000000-0005-0000-0000-000081AE0000}"/>
    <cellStyle name="Note 4 4 3 2 3" xfId="46202" xr:uid="{00000000-0005-0000-0000-000082AE0000}"/>
    <cellStyle name="Note 4 4 3 2 4" xfId="46203" xr:uid="{00000000-0005-0000-0000-000083AE0000}"/>
    <cellStyle name="Note 4 4 3 3" xfId="46204" xr:uid="{00000000-0005-0000-0000-000084AE0000}"/>
    <cellStyle name="Note 4 4 3 3 2" xfId="46205" xr:uid="{00000000-0005-0000-0000-000085AE0000}"/>
    <cellStyle name="Note 4 4 3 3 3" xfId="46206" xr:uid="{00000000-0005-0000-0000-000086AE0000}"/>
    <cellStyle name="Note 4 4 3 4" xfId="46207" xr:uid="{00000000-0005-0000-0000-000087AE0000}"/>
    <cellStyle name="Note 4 4 3 4 2" xfId="46208" xr:uid="{00000000-0005-0000-0000-000088AE0000}"/>
    <cellStyle name="Note 4 4 3 4 3" xfId="46209" xr:uid="{00000000-0005-0000-0000-000089AE0000}"/>
    <cellStyle name="Note 4 4 3 5" xfId="46210" xr:uid="{00000000-0005-0000-0000-00008AAE0000}"/>
    <cellStyle name="Note 4 4 3 6" xfId="46211" xr:uid="{00000000-0005-0000-0000-00008BAE0000}"/>
    <cellStyle name="Note 4 4 3 7" xfId="46212" xr:uid="{00000000-0005-0000-0000-00008CAE0000}"/>
    <cellStyle name="Note 4 4 4" xfId="46213" xr:uid="{00000000-0005-0000-0000-00008DAE0000}"/>
    <cellStyle name="Note 4 4 4 2" xfId="46214" xr:uid="{00000000-0005-0000-0000-00008EAE0000}"/>
    <cellStyle name="Note 4 4 4 3" xfId="46215" xr:uid="{00000000-0005-0000-0000-00008FAE0000}"/>
    <cellStyle name="Note 4 4 4 4" xfId="46216" xr:uid="{00000000-0005-0000-0000-000090AE0000}"/>
    <cellStyle name="Note 4 4 5" xfId="46217" xr:uid="{00000000-0005-0000-0000-000091AE0000}"/>
    <cellStyle name="Note 4 4 5 2" xfId="46218" xr:uid="{00000000-0005-0000-0000-000092AE0000}"/>
    <cellStyle name="Note 4 4 5 3" xfId="46219" xr:uid="{00000000-0005-0000-0000-000093AE0000}"/>
    <cellStyle name="Note 4 4 5 4" xfId="46220" xr:uid="{00000000-0005-0000-0000-000094AE0000}"/>
    <cellStyle name="Note 4 4 6" xfId="46221" xr:uid="{00000000-0005-0000-0000-000095AE0000}"/>
    <cellStyle name="Note 4 4 6 2" xfId="46222" xr:uid="{00000000-0005-0000-0000-000096AE0000}"/>
    <cellStyle name="Note 4 4 6 3" xfId="46223" xr:uid="{00000000-0005-0000-0000-000097AE0000}"/>
    <cellStyle name="Note 4 4 6 4" xfId="46224" xr:uid="{00000000-0005-0000-0000-000098AE0000}"/>
    <cellStyle name="Note 4 4 7" xfId="46225" xr:uid="{00000000-0005-0000-0000-000099AE0000}"/>
    <cellStyle name="Note 4 4 7 2" xfId="46226" xr:uid="{00000000-0005-0000-0000-00009AAE0000}"/>
    <cellStyle name="Note 4 4 7 3" xfId="46227" xr:uid="{00000000-0005-0000-0000-00009BAE0000}"/>
    <cellStyle name="Note 4 4 8" xfId="46228" xr:uid="{00000000-0005-0000-0000-00009CAE0000}"/>
    <cellStyle name="Note 4 4 8 2" xfId="46229" xr:uid="{00000000-0005-0000-0000-00009DAE0000}"/>
    <cellStyle name="Note 4 4 8 3" xfId="46230" xr:uid="{00000000-0005-0000-0000-00009EAE0000}"/>
    <cellStyle name="Note 4 4 9" xfId="46231" xr:uid="{00000000-0005-0000-0000-00009FAE0000}"/>
    <cellStyle name="Note 4 5" xfId="5755" xr:uid="{00000000-0005-0000-0000-0000A0AE0000}"/>
    <cellStyle name="Note 4 5 10" xfId="46232" xr:uid="{00000000-0005-0000-0000-0000A1AE0000}"/>
    <cellStyle name="Note 4 5 11" xfId="46233" xr:uid="{00000000-0005-0000-0000-0000A2AE0000}"/>
    <cellStyle name="Note 4 5 2" xfId="46234" xr:uid="{00000000-0005-0000-0000-0000A3AE0000}"/>
    <cellStyle name="Note 4 5 2 2" xfId="46235" xr:uid="{00000000-0005-0000-0000-0000A4AE0000}"/>
    <cellStyle name="Note 4 5 2 2 2" xfId="46236" xr:uid="{00000000-0005-0000-0000-0000A5AE0000}"/>
    <cellStyle name="Note 4 5 2 2 3" xfId="46237" xr:uid="{00000000-0005-0000-0000-0000A6AE0000}"/>
    <cellStyle name="Note 4 5 2 2 4" xfId="46238" xr:uid="{00000000-0005-0000-0000-0000A7AE0000}"/>
    <cellStyle name="Note 4 5 2 3" xfId="46239" xr:uid="{00000000-0005-0000-0000-0000A8AE0000}"/>
    <cellStyle name="Note 4 5 2 3 2" xfId="46240" xr:uid="{00000000-0005-0000-0000-0000A9AE0000}"/>
    <cellStyle name="Note 4 5 2 3 3" xfId="46241" xr:uid="{00000000-0005-0000-0000-0000AAAE0000}"/>
    <cellStyle name="Note 4 5 2 3 4" xfId="46242" xr:uid="{00000000-0005-0000-0000-0000ABAE0000}"/>
    <cellStyle name="Note 4 5 2 4" xfId="46243" xr:uid="{00000000-0005-0000-0000-0000ACAE0000}"/>
    <cellStyle name="Note 4 5 2 4 2" xfId="46244" xr:uid="{00000000-0005-0000-0000-0000ADAE0000}"/>
    <cellStyle name="Note 4 5 2 5" xfId="46245" xr:uid="{00000000-0005-0000-0000-0000AEAE0000}"/>
    <cellStyle name="Note 4 5 2 6" xfId="46246" xr:uid="{00000000-0005-0000-0000-0000AFAE0000}"/>
    <cellStyle name="Note 4 5 3" xfId="46247" xr:uid="{00000000-0005-0000-0000-0000B0AE0000}"/>
    <cellStyle name="Note 4 5 3 2" xfId="46248" xr:uid="{00000000-0005-0000-0000-0000B1AE0000}"/>
    <cellStyle name="Note 4 5 3 2 2" xfId="46249" xr:uid="{00000000-0005-0000-0000-0000B2AE0000}"/>
    <cellStyle name="Note 4 5 3 2 3" xfId="46250" xr:uid="{00000000-0005-0000-0000-0000B3AE0000}"/>
    <cellStyle name="Note 4 5 3 2 4" xfId="46251" xr:uid="{00000000-0005-0000-0000-0000B4AE0000}"/>
    <cellStyle name="Note 4 5 3 3" xfId="46252" xr:uid="{00000000-0005-0000-0000-0000B5AE0000}"/>
    <cellStyle name="Note 4 5 3 3 2" xfId="46253" xr:uid="{00000000-0005-0000-0000-0000B6AE0000}"/>
    <cellStyle name="Note 4 5 3 3 3" xfId="46254" xr:uid="{00000000-0005-0000-0000-0000B7AE0000}"/>
    <cellStyle name="Note 4 5 3 4" xfId="46255" xr:uid="{00000000-0005-0000-0000-0000B8AE0000}"/>
    <cellStyle name="Note 4 5 3 4 2" xfId="46256" xr:uid="{00000000-0005-0000-0000-0000B9AE0000}"/>
    <cellStyle name="Note 4 5 3 4 3" xfId="46257" xr:uid="{00000000-0005-0000-0000-0000BAAE0000}"/>
    <cellStyle name="Note 4 5 3 5" xfId="46258" xr:uid="{00000000-0005-0000-0000-0000BBAE0000}"/>
    <cellStyle name="Note 4 5 3 6" xfId="46259" xr:uid="{00000000-0005-0000-0000-0000BCAE0000}"/>
    <cellStyle name="Note 4 5 3 7" xfId="46260" xr:uid="{00000000-0005-0000-0000-0000BDAE0000}"/>
    <cellStyle name="Note 4 5 4" xfId="46261" xr:uid="{00000000-0005-0000-0000-0000BEAE0000}"/>
    <cellStyle name="Note 4 5 4 2" xfId="46262" xr:uid="{00000000-0005-0000-0000-0000BFAE0000}"/>
    <cellStyle name="Note 4 5 4 3" xfId="46263" xr:uid="{00000000-0005-0000-0000-0000C0AE0000}"/>
    <cellStyle name="Note 4 5 4 4" xfId="46264" xr:uid="{00000000-0005-0000-0000-0000C1AE0000}"/>
    <cellStyle name="Note 4 5 5" xfId="46265" xr:uid="{00000000-0005-0000-0000-0000C2AE0000}"/>
    <cellStyle name="Note 4 5 5 2" xfId="46266" xr:uid="{00000000-0005-0000-0000-0000C3AE0000}"/>
    <cellStyle name="Note 4 5 5 3" xfId="46267" xr:uid="{00000000-0005-0000-0000-0000C4AE0000}"/>
    <cellStyle name="Note 4 5 6" xfId="46268" xr:uid="{00000000-0005-0000-0000-0000C5AE0000}"/>
    <cellStyle name="Note 4 5 6 2" xfId="46269" xr:uid="{00000000-0005-0000-0000-0000C6AE0000}"/>
    <cellStyle name="Note 4 5 6 3" xfId="46270" xr:uid="{00000000-0005-0000-0000-0000C7AE0000}"/>
    <cellStyle name="Note 4 5 7" xfId="46271" xr:uid="{00000000-0005-0000-0000-0000C8AE0000}"/>
    <cellStyle name="Note 4 5 7 2" xfId="46272" xr:uid="{00000000-0005-0000-0000-0000C9AE0000}"/>
    <cellStyle name="Note 4 5 7 3" xfId="46273" xr:uid="{00000000-0005-0000-0000-0000CAAE0000}"/>
    <cellStyle name="Note 4 5 8" xfId="46274" xr:uid="{00000000-0005-0000-0000-0000CBAE0000}"/>
    <cellStyle name="Note 4 5 8 2" xfId="46275" xr:uid="{00000000-0005-0000-0000-0000CCAE0000}"/>
    <cellStyle name="Note 4 5 8 3" xfId="46276" xr:uid="{00000000-0005-0000-0000-0000CDAE0000}"/>
    <cellStyle name="Note 4 5 9" xfId="46277" xr:uid="{00000000-0005-0000-0000-0000CEAE0000}"/>
    <cellStyle name="Note 4 6" xfId="5756" xr:uid="{00000000-0005-0000-0000-0000CFAE0000}"/>
    <cellStyle name="Note 4 6 10" xfId="46278" xr:uid="{00000000-0005-0000-0000-0000D0AE0000}"/>
    <cellStyle name="Note 4 6 11" xfId="46279" xr:uid="{00000000-0005-0000-0000-0000D1AE0000}"/>
    <cellStyle name="Note 4 6 2" xfId="46280" xr:uid="{00000000-0005-0000-0000-0000D2AE0000}"/>
    <cellStyle name="Note 4 6 2 2" xfId="46281" xr:uid="{00000000-0005-0000-0000-0000D3AE0000}"/>
    <cellStyle name="Note 4 6 2 2 2" xfId="46282" xr:uid="{00000000-0005-0000-0000-0000D4AE0000}"/>
    <cellStyle name="Note 4 6 2 2 3" xfId="46283" xr:uid="{00000000-0005-0000-0000-0000D5AE0000}"/>
    <cellStyle name="Note 4 6 2 2 4" xfId="46284" xr:uid="{00000000-0005-0000-0000-0000D6AE0000}"/>
    <cellStyle name="Note 4 6 2 3" xfId="46285" xr:uid="{00000000-0005-0000-0000-0000D7AE0000}"/>
    <cellStyle name="Note 4 6 2 3 2" xfId="46286" xr:uid="{00000000-0005-0000-0000-0000D8AE0000}"/>
    <cellStyle name="Note 4 6 2 3 3" xfId="46287" xr:uid="{00000000-0005-0000-0000-0000D9AE0000}"/>
    <cellStyle name="Note 4 6 2 3 4" xfId="46288" xr:uid="{00000000-0005-0000-0000-0000DAAE0000}"/>
    <cellStyle name="Note 4 6 2 4" xfId="46289" xr:uid="{00000000-0005-0000-0000-0000DBAE0000}"/>
    <cellStyle name="Note 4 6 2 5" xfId="46290" xr:uid="{00000000-0005-0000-0000-0000DCAE0000}"/>
    <cellStyle name="Note 4 6 2 6" xfId="46291" xr:uid="{00000000-0005-0000-0000-0000DDAE0000}"/>
    <cellStyle name="Note 4 6 3" xfId="46292" xr:uid="{00000000-0005-0000-0000-0000DEAE0000}"/>
    <cellStyle name="Note 4 6 3 2" xfId="46293" xr:uid="{00000000-0005-0000-0000-0000DFAE0000}"/>
    <cellStyle name="Note 4 6 3 2 2" xfId="46294" xr:uid="{00000000-0005-0000-0000-0000E0AE0000}"/>
    <cellStyle name="Note 4 6 3 2 3" xfId="46295" xr:uid="{00000000-0005-0000-0000-0000E1AE0000}"/>
    <cellStyle name="Note 4 6 3 2 4" xfId="46296" xr:uid="{00000000-0005-0000-0000-0000E2AE0000}"/>
    <cellStyle name="Note 4 6 3 3" xfId="46297" xr:uid="{00000000-0005-0000-0000-0000E3AE0000}"/>
    <cellStyle name="Note 4 6 3 3 2" xfId="46298" xr:uid="{00000000-0005-0000-0000-0000E4AE0000}"/>
    <cellStyle name="Note 4 6 3 3 3" xfId="46299" xr:uid="{00000000-0005-0000-0000-0000E5AE0000}"/>
    <cellStyle name="Note 4 6 3 4" xfId="46300" xr:uid="{00000000-0005-0000-0000-0000E6AE0000}"/>
    <cellStyle name="Note 4 6 3 4 2" xfId="46301" xr:uid="{00000000-0005-0000-0000-0000E7AE0000}"/>
    <cellStyle name="Note 4 6 3 4 3" xfId="46302" xr:uid="{00000000-0005-0000-0000-0000E8AE0000}"/>
    <cellStyle name="Note 4 6 3 5" xfId="46303" xr:uid="{00000000-0005-0000-0000-0000E9AE0000}"/>
    <cellStyle name="Note 4 6 3 6" xfId="46304" xr:uid="{00000000-0005-0000-0000-0000EAAE0000}"/>
    <cellStyle name="Note 4 6 3 7" xfId="46305" xr:uid="{00000000-0005-0000-0000-0000EBAE0000}"/>
    <cellStyle name="Note 4 6 4" xfId="46306" xr:uid="{00000000-0005-0000-0000-0000ECAE0000}"/>
    <cellStyle name="Note 4 6 4 2" xfId="46307" xr:uid="{00000000-0005-0000-0000-0000EDAE0000}"/>
    <cellStyle name="Note 4 6 4 3" xfId="46308" xr:uid="{00000000-0005-0000-0000-0000EEAE0000}"/>
    <cellStyle name="Note 4 6 4 4" xfId="46309" xr:uid="{00000000-0005-0000-0000-0000EFAE0000}"/>
    <cellStyle name="Note 4 6 5" xfId="46310" xr:uid="{00000000-0005-0000-0000-0000F0AE0000}"/>
    <cellStyle name="Note 4 6 5 2" xfId="46311" xr:uid="{00000000-0005-0000-0000-0000F1AE0000}"/>
    <cellStyle name="Note 4 6 5 3" xfId="46312" xr:uid="{00000000-0005-0000-0000-0000F2AE0000}"/>
    <cellStyle name="Note 4 6 6" xfId="46313" xr:uid="{00000000-0005-0000-0000-0000F3AE0000}"/>
    <cellStyle name="Note 4 6 6 2" xfId="46314" xr:uid="{00000000-0005-0000-0000-0000F4AE0000}"/>
    <cellStyle name="Note 4 6 6 3" xfId="46315" xr:uid="{00000000-0005-0000-0000-0000F5AE0000}"/>
    <cellStyle name="Note 4 6 7" xfId="46316" xr:uid="{00000000-0005-0000-0000-0000F6AE0000}"/>
    <cellStyle name="Note 4 6 7 2" xfId="46317" xr:uid="{00000000-0005-0000-0000-0000F7AE0000}"/>
    <cellStyle name="Note 4 6 7 3" xfId="46318" xr:uid="{00000000-0005-0000-0000-0000F8AE0000}"/>
    <cellStyle name="Note 4 6 8" xfId="46319" xr:uid="{00000000-0005-0000-0000-0000F9AE0000}"/>
    <cellStyle name="Note 4 6 8 2" xfId="46320" xr:uid="{00000000-0005-0000-0000-0000FAAE0000}"/>
    <cellStyle name="Note 4 6 8 3" xfId="46321" xr:uid="{00000000-0005-0000-0000-0000FBAE0000}"/>
    <cellStyle name="Note 4 6 9" xfId="46322" xr:uid="{00000000-0005-0000-0000-0000FCAE0000}"/>
    <cellStyle name="Note 4 7" xfId="5757" xr:uid="{00000000-0005-0000-0000-0000FDAE0000}"/>
    <cellStyle name="Note 4 7 10" xfId="46323" xr:uid="{00000000-0005-0000-0000-0000FEAE0000}"/>
    <cellStyle name="Note 4 7 11" xfId="46324" xr:uid="{00000000-0005-0000-0000-0000FFAE0000}"/>
    <cellStyle name="Note 4 7 2" xfId="46325" xr:uid="{00000000-0005-0000-0000-000000AF0000}"/>
    <cellStyle name="Note 4 7 2 2" xfId="46326" xr:uid="{00000000-0005-0000-0000-000001AF0000}"/>
    <cellStyle name="Note 4 7 2 2 2" xfId="46327" xr:uid="{00000000-0005-0000-0000-000002AF0000}"/>
    <cellStyle name="Note 4 7 2 2 3" xfId="46328" xr:uid="{00000000-0005-0000-0000-000003AF0000}"/>
    <cellStyle name="Note 4 7 2 2 4" xfId="46329" xr:uid="{00000000-0005-0000-0000-000004AF0000}"/>
    <cellStyle name="Note 4 7 2 3" xfId="46330" xr:uid="{00000000-0005-0000-0000-000005AF0000}"/>
    <cellStyle name="Note 4 7 2 3 2" xfId="46331" xr:uid="{00000000-0005-0000-0000-000006AF0000}"/>
    <cellStyle name="Note 4 7 2 3 3" xfId="46332" xr:uid="{00000000-0005-0000-0000-000007AF0000}"/>
    <cellStyle name="Note 4 7 2 3 4" xfId="46333" xr:uid="{00000000-0005-0000-0000-000008AF0000}"/>
    <cellStyle name="Note 4 7 2 4" xfId="46334" xr:uid="{00000000-0005-0000-0000-000009AF0000}"/>
    <cellStyle name="Note 4 7 2 5" xfId="46335" xr:uid="{00000000-0005-0000-0000-00000AAF0000}"/>
    <cellStyle name="Note 4 7 2 6" xfId="46336" xr:uid="{00000000-0005-0000-0000-00000BAF0000}"/>
    <cellStyle name="Note 4 7 3" xfId="46337" xr:uid="{00000000-0005-0000-0000-00000CAF0000}"/>
    <cellStyle name="Note 4 7 3 2" xfId="46338" xr:uid="{00000000-0005-0000-0000-00000DAF0000}"/>
    <cellStyle name="Note 4 7 3 2 2" xfId="46339" xr:uid="{00000000-0005-0000-0000-00000EAF0000}"/>
    <cellStyle name="Note 4 7 3 2 3" xfId="46340" xr:uid="{00000000-0005-0000-0000-00000FAF0000}"/>
    <cellStyle name="Note 4 7 3 2 4" xfId="46341" xr:uid="{00000000-0005-0000-0000-000010AF0000}"/>
    <cellStyle name="Note 4 7 3 3" xfId="46342" xr:uid="{00000000-0005-0000-0000-000011AF0000}"/>
    <cellStyle name="Note 4 7 3 3 2" xfId="46343" xr:uid="{00000000-0005-0000-0000-000012AF0000}"/>
    <cellStyle name="Note 4 7 3 3 3" xfId="46344" xr:uid="{00000000-0005-0000-0000-000013AF0000}"/>
    <cellStyle name="Note 4 7 3 4" xfId="46345" xr:uid="{00000000-0005-0000-0000-000014AF0000}"/>
    <cellStyle name="Note 4 7 3 4 2" xfId="46346" xr:uid="{00000000-0005-0000-0000-000015AF0000}"/>
    <cellStyle name="Note 4 7 3 4 3" xfId="46347" xr:uid="{00000000-0005-0000-0000-000016AF0000}"/>
    <cellStyle name="Note 4 7 3 5" xfId="46348" xr:uid="{00000000-0005-0000-0000-000017AF0000}"/>
    <cellStyle name="Note 4 7 3 6" xfId="46349" xr:uid="{00000000-0005-0000-0000-000018AF0000}"/>
    <cellStyle name="Note 4 7 3 7" xfId="46350" xr:uid="{00000000-0005-0000-0000-000019AF0000}"/>
    <cellStyle name="Note 4 7 4" xfId="46351" xr:uid="{00000000-0005-0000-0000-00001AAF0000}"/>
    <cellStyle name="Note 4 7 4 2" xfId="46352" xr:uid="{00000000-0005-0000-0000-00001BAF0000}"/>
    <cellStyle name="Note 4 7 4 3" xfId="46353" xr:uid="{00000000-0005-0000-0000-00001CAF0000}"/>
    <cellStyle name="Note 4 7 4 4" xfId="46354" xr:uid="{00000000-0005-0000-0000-00001DAF0000}"/>
    <cellStyle name="Note 4 7 5" xfId="46355" xr:uid="{00000000-0005-0000-0000-00001EAF0000}"/>
    <cellStyle name="Note 4 7 5 2" xfId="46356" xr:uid="{00000000-0005-0000-0000-00001FAF0000}"/>
    <cellStyle name="Note 4 7 5 3" xfId="46357" xr:uid="{00000000-0005-0000-0000-000020AF0000}"/>
    <cellStyle name="Note 4 7 6" xfId="46358" xr:uid="{00000000-0005-0000-0000-000021AF0000}"/>
    <cellStyle name="Note 4 7 6 2" xfId="46359" xr:uid="{00000000-0005-0000-0000-000022AF0000}"/>
    <cellStyle name="Note 4 7 6 3" xfId="46360" xr:uid="{00000000-0005-0000-0000-000023AF0000}"/>
    <cellStyle name="Note 4 7 7" xfId="46361" xr:uid="{00000000-0005-0000-0000-000024AF0000}"/>
    <cellStyle name="Note 4 7 7 2" xfId="46362" xr:uid="{00000000-0005-0000-0000-000025AF0000}"/>
    <cellStyle name="Note 4 7 7 3" xfId="46363" xr:uid="{00000000-0005-0000-0000-000026AF0000}"/>
    <cellStyle name="Note 4 7 8" xfId="46364" xr:uid="{00000000-0005-0000-0000-000027AF0000}"/>
    <cellStyle name="Note 4 7 8 2" xfId="46365" xr:uid="{00000000-0005-0000-0000-000028AF0000}"/>
    <cellStyle name="Note 4 7 8 3" xfId="46366" xr:uid="{00000000-0005-0000-0000-000029AF0000}"/>
    <cellStyle name="Note 4 7 9" xfId="46367" xr:uid="{00000000-0005-0000-0000-00002AAF0000}"/>
    <cellStyle name="Note 4 8" xfId="46368" xr:uid="{00000000-0005-0000-0000-00002BAF0000}"/>
    <cellStyle name="Note 4 8 10" xfId="46369" xr:uid="{00000000-0005-0000-0000-00002CAF0000}"/>
    <cellStyle name="Note 4 8 2" xfId="46370" xr:uid="{00000000-0005-0000-0000-00002DAF0000}"/>
    <cellStyle name="Note 4 8 2 2" xfId="46371" xr:uid="{00000000-0005-0000-0000-00002EAF0000}"/>
    <cellStyle name="Note 4 8 2 3" xfId="46372" xr:uid="{00000000-0005-0000-0000-00002FAF0000}"/>
    <cellStyle name="Note 4 8 2 4" xfId="46373" xr:uid="{00000000-0005-0000-0000-000030AF0000}"/>
    <cellStyle name="Note 4 8 3" xfId="46374" xr:uid="{00000000-0005-0000-0000-000031AF0000}"/>
    <cellStyle name="Note 4 8 3 2" xfId="46375" xr:uid="{00000000-0005-0000-0000-000032AF0000}"/>
    <cellStyle name="Note 4 8 3 3" xfId="46376" xr:uid="{00000000-0005-0000-0000-000033AF0000}"/>
    <cellStyle name="Note 4 8 3 4" xfId="46377" xr:uid="{00000000-0005-0000-0000-000034AF0000}"/>
    <cellStyle name="Note 4 8 4" xfId="46378" xr:uid="{00000000-0005-0000-0000-000035AF0000}"/>
    <cellStyle name="Note 4 8 4 2" xfId="46379" xr:uid="{00000000-0005-0000-0000-000036AF0000}"/>
    <cellStyle name="Note 4 8 4 3" xfId="46380" xr:uid="{00000000-0005-0000-0000-000037AF0000}"/>
    <cellStyle name="Note 4 8 4 4" xfId="46381" xr:uid="{00000000-0005-0000-0000-000038AF0000}"/>
    <cellStyle name="Note 4 8 5" xfId="46382" xr:uid="{00000000-0005-0000-0000-000039AF0000}"/>
    <cellStyle name="Note 4 8 5 2" xfId="46383" xr:uid="{00000000-0005-0000-0000-00003AAF0000}"/>
    <cellStyle name="Note 4 8 5 3" xfId="46384" xr:uid="{00000000-0005-0000-0000-00003BAF0000}"/>
    <cellStyle name="Note 4 8 6" xfId="46385" xr:uid="{00000000-0005-0000-0000-00003CAF0000}"/>
    <cellStyle name="Note 4 8 6 2" xfId="46386" xr:uid="{00000000-0005-0000-0000-00003DAF0000}"/>
    <cellStyle name="Note 4 8 6 3" xfId="46387" xr:uid="{00000000-0005-0000-0000-00003EAF0000}"/>
    <cellStyle name="Note 4 8 7" xfId="46388" xr:uid="{00000000-0005-0000-0000-00003FAF0000}"/>
    <cellStyle name="Note 4 8 7 2" xfId="46389" xr:uid="{00000000-0005-0000-0000-000040AF0000}"/>
    <cellStyle name="Note 4 8 7 3" xfId="46390" xr:uid="{00000000-0005-0000-0000-000041AF0000}"/>
    <cellStyle name="Note 4 8 8" xfId="46391" xr:uid="{00000000-0005-0000-0000-000042AF0000}"/>
    <cellStyle name="Note 4 8 9" xfId="46392" xr:uid="{00000000-0005-0000-0000-000043AF0000}"/>
    <cellStyle name="Note 4 9" xfId="46393" xr:uid="{00000000-0005-0000-0000-000044AF0000}"/>
    <cellStyle name="Note 4 9 2" xfId="46394" xr:uid="{00000000-0005-0000-0000-000045AF0000}"/>
    <cellStyle name="Note 4 9 2 2" xfId="46395" xr:uid="{00000000-0005-0000-0000-000046AF0000}"/>
    <cellStyle name="Note 4 9 2 3" xfId="46396" xr:uid="{00000000-0005-0000-0000-000047AF0000}"/>
    <cellStyle name="Note 4 9 2 4" xfId="46397" xr:uid="{00000000-0005-0000-0000-000048AF0000}"/>
    <cellStyle name="Note 4 9 3" xfId="46398" xr:uid="{00000000-0005-0000-0000-000049AF0000}"/>
    <cellStyle name="Note 4 9 3 2" xfId="46399" xr:uid="{00000000-0005-0000-0000-00004AAF0000}"/>
    <cellStyle name="Note 4 9 3 3" xfId="46400" xr:uid="{00000000-0005-0000-0000-00004BAF0000}"/>
    <cellStyle name="Note 4 9 4" xfId="46401" xr:uid="{00000000-0005-0000-0000-00004CAF0000}"/>
    <cellStyle name="Note 4 9 4 2" xfId="46402" xr:uid="{00000000-0005-0000-0000-00004DAF0000}"/>
    <cellStyle name="Note 4 9 4 3" xfId="46403" xr:uid="{00000000-0005-0000-0000-00004EAF0000}"/>
    <cellStyle name="Note 4 9 5" xfId="46404" xr:uid="{00000000-0005-0000-0000-00004FAF0000}"/>
    <cellStyle name="Note 4 9 6" xfId="46405" xr:uid="{00000000-0005-0000-0000-000050AF0000}"/>
    <cellStyle name="Note 4 9 7" xfId="46406" xr:uid="{00000000-0005-0000-0000-000051AF0000}"/>
    <cellStyle name="Note 4_Journal 2" xfId="46407" xr:uid="{00000000-0005-0000-0000-000052AF0000}"/>
    <cellStyle name="Note 5" xfId="5758" xr:uid="{00000000-0005-0000-0000-000053AF0000}"/>
    <cellStyle name="Note 5 10" xfId="46408" xr:uid="{00000000-0005-0000-0000-000054AF0000}"/>
    <cellStyle name="Note 5 10 2" xfId="46409" xr:uid="{00000000-0005-0000-0000-000055AF0000}"/>
    <cellStyle name="Note 5 10 3" xfId="46410" xr:uid="{00000000-0005-0000-0000-000056AF0000}"/>
    <cellStyle name="Note 5 10 4" xfId="46411" xr:uid="{00000000-0005-0000-0000-000057AF0000}"/>
    <cellStyle name="Note 5 11" xfId="46412" xr:uid="{00000000-0005-0000-0000-000058AF0000}"/>
    <cellStyle name="Note 5 11 2" xfId="46413" xr:uid="{00000000-0005-0000-0000-000059AF0000}"/>
    <cellStyle name="Note 5 11 3" xfId="46414" xr:uid="{00000000-0005-0000-0000-00005AAF0000}"/>
    <cellStyle name="Note 5 11 4" xfId="46415" xr:uid="{00000000-0005-0000-0000-00005BAF0000}"/>
    <cellStyle name="Note 5 12" xfId="46416" xr:uid="{00000000-0005-0000-0000-00005CAF0000}"/>
    <cellStyle name="Note 5 12 2" xfId="46417" xr:uid="{00000000-0005-0000-0000-00005DAF0000}"/>
    <cellStyle name="Note 5 12 3" xfId="46418" xr:uid="{00000000-0005-0000-0000-00005EAF0000}"/>
    <cellStyle name="Note 5 12 4" xfId="46419" xr:uid="{00000000-0005-0000-0000-00005FAF0000}"/>
    <cellStyle name="Note 5 13" xfId="46420" xr:uid="{00000000-0005-0000-0000-000060AF0000}"/>
    <cellStyle name="Note 5 13 2" xfId="46421" xr:uid="{00000000-0005-0000-0000-000061AF0000}"/>
    <cellStyle name="Note 5 13 3" xfId="46422" xr:uid="{00000000-0005-0000-0000-000062AF0000}"/>
    <cellStyle name="Note 5 14" xfId="46423" xr:uid="{00000000-0005-0000-0000-000063AF0000}"/>
    <cellStyle name="Note 5 14 2" xfId="46424" xr:uid="{00000000-0005-0000-0000-000064AF0000}"/>
    <cellStyle name="Note 5 14 3" xfId="46425" xr:uid="{00000000-0005-0000-0000-000065AF0000}"/>
    <cellStyle name="Note 5 2" xfId="5759" xr:uid="{00000000-0005-0000-0000-000066AF0000}"/>
    <cellStyle name="Note 5 2 10" xfId="46426" xr:uid="{00000000-0005-0000-0000-000067AF0000}"/>
    <cellStyle name="Note 5 2 10 2" xfId="46427" xr:uid="{00000000-0005-0000-0000-000068AF0000}"/>
    <cellStyle name="Note 5 2 10 2 2" xfId="46428" xr:uid="{00000000-0005-0000-0000-000069AF0000}"/>
    <cellStyle name="Note 5 2 10 2 3" xfId="46429" xr:uid="{00000000-0005-0000-0000-00006AAF0000}"/>
    <cellStyle name="Note 5 2 10 3" xfId="46430" xr:uid="{00000000-0005-0000-0000-00006BAF0000}"/>
    <cellStyle name="Note 5 2 10 3 2" xfId="46431" xr:uid="{00000000-0005-0000-0000-00006CAF0000}"/>
    <cellStyle name="Note 5 2 10 3 3" xfId="46432" xr:uid="{00000000-0005-0000-0000-00006DAF0000}"/>
    <cellStyle name="Note 5 2 10 4" xfId="46433" xr:uid="{00000000-0005-0000-0000-00006EAF0000}"/>
    <cellStyle name="Note 5 2 10 4 2" xfId="46434" xr:uid="{00000000-0005-0000-0000-00006FAF0000}"/>
    <cellStyle name="Note 5 2 10 4 3" xfId="46435" xr:uid="{00000000-0005-0000-0000-000070AF0000}"/>
    <cellStyle name="Note 5 2 10 5" xfId="46436" xr:uid="{00000000-0005-0000-0000-000071AF0000}"/>
    <cellStyle name="Note 5 2 10 5 2" xfId="46437" xr:uid="{00000000-0005-0000-0000-000072AF0000}"/>
    <cellStyle name="Note 5 2 10 5 3" xfId="46438" xr:uid="{00000000-0005-0000-0000-000073AF0000}"/>
    <cellStyle name="Note 5 2 10 6" xfId="46439" xr:uid="{00000000-0005-0000-0000-000074AF0000}"/>
    <cellStyle name="Note 5 2 10 7" xfId="46440" xr:uid="{00000000-0005-0000-0000-000075AF0000}"/>
    <cellStyle name="Note 5 2 11" xfId="46441" xr:uid="{00000000-0005-0000-0000-000076AF0000}"/>
    <cellStyle name="Note 5 2 11 2" xfId="46442" xr:uid="{00000000-0005-0000-0000-000077AF0000}"/>
    <cellStyle name="Note 5 2 11 2 2" xfId="46443" xr:uid="{00000000-0005-0000-0000-000078AF0000}"/>
    <cellStyle name="Note 5 2 11 2 3" xfId="46444" xr:uid="{00000000-0005-0000-0000-000079AF0000}"/>
    <cellStyle name="Note 5 2 11 3" xfId="46445" xr:uid="{00000000-0005-0000-0000-00007AAF0000}"/>
    <cellStyle name="Note 5 2 11 3 2" xfId="46446" xr:uid="{00000000-0005-0000-0000-00007BAF0000}"/>
    <cellStyle name="Note 5 2 11 3 3" xfId="46447" xr:uid="{00000000-0005-0000-0000-00007CAF0000}"/>
    <cellStyle name="Note 5 2 11 4" xfId="46448" xr:uid="{00000000-0005-0000-0000-00007DAF0000}"/>
    <cellStyle name="Note 5 2 11 4 2" xfId="46449" xr:uid="{00000000-0005-0000-0000-00007EAF0000}"/>
    <cellStyle name="Note 5 2 11 4 3" xfId="46450" xr:uid="{00000000-0005-0000-0000-00007FAF0000}"/>
    <cellStyle name="Note 5 2 11 5" xfId="46451" xr:uid="{00000000-0005-0000-0000-000080AF0000}"/>
    <cellStyle name="Note 5 2 11 5 2" xfId="46452" xr:uid="{00000000-0005-0000-0000-000081AF0000}"/>
    <cellStyle name="Note 5 2 11 5 3" xfId="46453" xr:uid="{00000000-0005-0000-0000-000082AF0000}"/>
    <cellStyle name="Note 5 2 11 6" xfId="46454" xr:uid="{00000000-0005-0000-0000-000083AF0000}"/>
    <cellStyle name="Note 5 2 11 7" xfId="46455" xr:uid="{00000000-0005-0000-0000-000084AF0000}"/>
    <cellStyle name="Note 5 2 12" xfId="46456" xr:uid="{00000000-0005-0000-0000-000085AF0000}"/>
    <cellStyle name="Note 5 2 12 2" xfId="46457" xr:uid="{00000000-0005-0000-0000-000086AF0000}"/>
    <cellStyle name="Note 5 2 12 2 2" xfId="46458" xr:uid="{00000000-0005-0000-0000-000087AF0000}"/>
    <cellStyle name="Note 5 2 12 2 3" xfId="46459" xr:uid="{00000000-0005-0000-0000-000088AF0000}"/>
    <cellStyle name="Note 5 2 12 3" xfId="46460" xr:uid="{00000000-0005-0000-0000-000089AF0000}"/>
    <cellStyle name="Note 5 2 12 3 2" xfId="46461" xr:uid="{00000000-0005-0000-0000-00008AAF0000}"/>
    <cellStyle name="Note 5 2 12 3 3" xfId="46462" xr:uid="{00000000-0005-0000-0000-00008BAF0000}"/>
    <cellStyle name="Note 5 2 12 4" xfId="46463" xr:uid="{00000000-0005-0000-0000-00008CAF0000}"/>
    <cellStyle name="Note 5 2 12 4 2" xfId="46464" xr:uid="{00000000-0005-0000-0000-00008DAF0000}"/>
    <cellStyle name="Note 5 2 12 4 3" xfId="46465" xr:uid="{00000000-0005-0000-0000-00008EAF0000}"/>
    <cellStyle name="Note 5 2 12 5" xfId="46466" xr:uid="{00000000-0005-0000-0000-00008FAF0000}"/>
    <cellStyle name="Note 5 2 12 5 2" xfId="46467" xr:uid="{00000000-0005-0000-0000-000090AF0000}"/>
    <cellStyle name="Note 5 2 12 5 3" xfId="46468" xr:uid="{00000000-0005-0000-0000-000091AF0000}"/>
    <cellStyle name="Note 5 2 12 6" xfId="46469" xr:uid="{00000000-0005-0000-0000-000092AF0000}"/>
    <cellStyle name="Note 5 2 12 7" xfId="46470" xr:uid="{00000000-0005-0000-0000-000093AF0000}"/>
    <cellStyle name="Note 5 2 13" xfId="46471" xr:uid="{00000000-0005-0000-0000-000094AF0000}"/>
    <cellStyle name="Note 5 2 13 2" xfId="46472" xr:uid="{00000000-0005-0000-0000-000095AF0000}"/>
    <cellStyle name="Note 5 2 13 2 2" xfId="46473" xr:uid="{00000000-0005-0000-0000-000096AF0000}"/>
    <cellStyle name="Note 5 2 13 2 3" xfId="46474" xr:uid="{00000000-0005-0000-0000-000097AF0000}"/>
    <cellStyle name="Note 5 2 13 3" xfId="46475" xr:uid="{00000000-0005-0000-0000-000098AF0000}"/>
    <cellStyle name="Note 5 2 13 3 2" xfId="46476" xr:uid="{00000000-0005-0000-0000-000099AF0000}"/>
    <cellStyle name="Note 5 2 13 3 3" xfId="46477" xr:uid="{00000000-0005-0000-0000-00009AAF0000}"/>
    <cellStyle name="Note 5 2 13 4" xfId="46478" xr:uid="{00000000-0005-0000-0000-00009BAF0000}"/>
    <cellStyle name="Note 5 2 13 4 2" xfId="46479" xr:uid="{00000000-0005-0000-0000-00009CAF0000}"/>
    <cellStyle name="Note 5 2 13 4 3" xfId="46480" xr:uid="{00000000-0005-0000-0000-00009DAF0000}"/>
    <cellStyle name="Note 5 2 13 5" xfId="46481" xr:uid="{00000000-0005-0000-0000-00009EAF0000}"/>
    <cellStyle name="Note 5 2 13 5 2" xfId="46482" xr:uid="{00000000-0005-0000-0000-00009FAF0000}"/>
    <cellStyle name="Note 5 2 13 5 3" xfId="46483" xr:uid="{00000000-0005-0000-0000-0000A0AF0000}"/>
    <cellStyle name="Note 5 2 13 6" xfId="46484" xr:uid="{00000000-0005-0000-0000-0000A1AF0000}"/>
    <cellStyle name="Note 5 2 13 7" xfId="46485" xr:uid="{00000000-0005-0000-0000-0000A2AF0000}"/>
    <cellStyle name="Note 5 2 14" xfId="46486" xr:uid="{00000000-0005-0000-0000-0000A3AF0000}"/>
    <cellStyle name="Note 5 2 14 2" xfId="46487" xr:uid="{00000000-0005-0000-0000-0000A4AF0000}"/>
    <cellStyle name="Note 5 2 14 2 2" xfId="46488" xr:uid="{00000000-0005-0000-0000-0000A5AF0000}"/>
    <cellStyle name="Note 5 2 14 2 3" xfId="46489" xr:uid="{00000000-0005-0000-0000-0000A6AF0000}"/>
    <cellStyle name="Note 5 2 14 3" xfId="46490" xr:uid="{00000000-0005-0000-0000-0000A7AF0000}"/>
    <cellStyle name="Note 5 2 14 3 2" xfId="46491" xr:uid="{00000000-0005-0000-0000-0000A8AF0000}"/>
    <cellStyle name="Note 5 2 14 3 3" xfId="46492" xr:uid="{00000000-0005-0000-0000-0000A9AF0000}"/>
    <cellStyle name="Note 5 2 14 4" xfId="46493" xr:uid="{00000000-0005-0000-0000-0000AAAF0000}"/>
    <cellStyle name="Note 5 2 14 4 2" xfId="46494" xr:uid="{00000000-0005-0000-0000-0000ABAF0000}"/>
    <cellStyle name="Note 5 2 14 4 3" xfId="46495" xr:uid="{00000000-0005-0000-0000-0000ACAF0000}"/>
    <cellStyle name="Note 5 2 14 5" xfId="46496" xr:uid="{00000000-0005-0000-0000-0000ADAF0000}"/>
    <cellStyle name="Note 5 2 14 5 2" xfId="46497" xr:uid="{00000000-0005-0000-0000-0000AEAF0000}"/>
    <cellStyle name="Note 5 2 14 5 3" xfId="46498" xr:uid="{00000000-0005-0000-0000-0000AFAF0000}"/>
    <cellStyle name="Note 5 2 14 6" xfId="46499" xr:uid="{00000000-0005-0000-0000-0000B0AF0000}"/>
    <cellStyle name="Note 5 2 14 7" xfId="46500" xr:uid="{00000000-0005-0000-0000-0000B1AF0000}"/>
    <cellStyle name="Note 5 2 15" xfId="46501" xr:uid="{00000000-0005-0000-0000-0000B2AF0000}"/>
    <cellStyle name="Note 5 2 15 2" xfId="46502" xr:uid="{00000000-0005-0000-0000-0000B3AF0000}"/>
    <cellStyle name="Note 5 2 15 2 2" xfId="46503" xr:uid="{00000000-0005-0000-0000-0000B4AF0000}"/>
    <cellStyle name="Note 5 2 15 2 3" xfId="46504" xr:uid="{00000000-0005-0000-0000-0000B5AF0000}"/>
    <cellStyle name="Note 5 2 15 3" xfId="46505" xr:uid="{00000000-0005-0000-0000-0000B6AF0000}"/>
    <cellStyle name="Note 5 2 15 3 2" xfId="46506" xr:uid="{00000000-0005-0000-0000-0000B7AF0000}"/>
    <cellStyle name="Note 5 2 15 3 3" xfId="46507" xr:uid="{00000000-0005-0000-0000-0000B8AF0000}"/>
    <cellStyle name="Note 5 2 15 4" xfId="46508" xr:uid="{00000000-0005-0000-0000-0000B9AF0000}"/>
    <cellStyle name="Note 5 2 15 4 2" xfId="46509" xr:uid="{00000000-0005-0000-0000-0000BAAF0000}"/>
    <cellStyle name="Note 5 2 15 4 3" xfId="46510" xr:uid="{00000000-0005-0000-0000-0000BBAF0000}"/>
    <cellStyle name="Note 5 2 15 5" xfId="46511" xr:uid="{00000000-0005-0000-0000-0000BCAF0000}"/>
    <cellStyle name="Note 5 2 15 5 2" xfId="46512" xr:uid="{00000000-0005-0000-0000-0000BDAF0000}"/>
    <cellStyle name="Note 5 2 15 5 3" xfId="46513" xr:uid="{00000000-0005-0000-0000-0000BEAF0000}"/>
    <cellStyle name="Note 5 2 15 6" xfId="46514" xr:uid="{00000000-0005-0000-0000-0000BFAF0000}"/>
    <cellStyle name="Note 5 2 15 7" xfId="46515" xr:uid="{00000000-0005-0000-0000-0000C0AF0000}"/>
    <cellStyle name="Note 5 2 16" xfId="46516" xr:uid="{00000000-0005-0000-0000-0000C1AF0000}"/>
    <cellStyle name="Note 5 2 16 2" xfId="46517" xr:uid="{00000000-0005-0000-0000-0000C2AF0000}"/>
    <cellStyle name="Note 5 2 16 2 2" xfId="46518" xr:uid="{00000000-0005-0000-0000-0000C3AF0000}"/>
    <cellStyle name="Note 5 2 16 2 3" xfId="46519" xr:uid="{00000000-0005-0000-0000-0000C4AF0000}"/>
    <cellStyle name="Note 5 2 16 3" xfId="46520" xr:uid="{00000000-0005-0000-0000-0000C5AF0000}"/>
    <cellStyle name="Note 5 2 16 3 2" xfId="46521" xr:uid="{00000000-0005-0000-0000-0000C6AF0000}"/>
    <cellStyle name="Note 5 2 16 3 3" xfId="46522" xr:uid="{00000000-0005-0000-0000-0000C7AF0000}"/>
    <cellStyle name="Note 5 2 16 4" xfId="46523" xr:uid="{00000000-0005-0000-0000-0000C8AF0000}"/>
    <cellStyle name="Note 5 2 16 4 2" xfId="46524" xr:uid="{00000000-0005-0000-0000-0000C9AF0000}"/>
    <cellStyle name="Note 5 2 16 4 3" xfId="46525" xr:uid="{00000000-0005-0000-0000-0000CAAF0000}"/>
    <cellStyle name="Note 5 2 16 5" xfId="46526" xr:uid="{00000000-0005-0000-0000-0000CBAF0000}"/>
    <cellStyle name="Note 5 2 16 5 2" xfId="46527" xr:uid="{00000000-0005-0000-0000-0000CCAF0000}"/>
    <cellStyle name="Note 5 2 16 5 3" xfId="46528" xr:uid="{00000000-0005-0000-0000-0000CDAF0000}"/>
    <cellStyle name="Note 5 2 16 6" xfId="46529" xr:uid="{00000000-0005-0000-0000-0000CEAF0000}"/>
    <cellStyle name="Note 5 2 16 7" xfId="46530" xr:uid="{00000000-0005-0000-0000-0000CFAF0000}"/>
    <cellStyle name="Note 5 2 17" xfId="46531" xr:uid="{00000000-0005-0000-0000-0000D0AF0000}"/>
    <cellStyle name="Note 5 2 17 2" xfId="46532" xr:uid="{00000000-0005-0000-0000-0000D1AF0000}"/>
    <cellStyle name="Note 5 2 17 2 2" xfId="46533" xr:uid="{00000000-0005-0000-0000-0000D2AF0000}"/>
    <cellStyle name="Note 5 2 17 2 3" xfId="46534" xr:uid="{00000000-0005-0000-0000-0000D3AF0000}"/>
    <cellStyle name="Note 5 2 17 3" xfId="46535" xr:uid="{00000000-0005-0000-0000-0000D4AF0000}"/>
    <cellStyle name="Note 5 2 17 3 2" xfId="46536" xr:uid="{00000000-0005-0000-0000-0000D5AF0000}"/>
    <cellStyle name="Note 5 2 17 3 3" xfId="46537" xr:uid="{00000000-0005-0000-0000-0000D6AF0000}"/>
    <cellStyle name="Note 5 2 17 4" xfId="46538" xr:uid="{00000000-0005-0000-0000-0000D7AF0000}"/>
    <cellStyle name="Note 5 2 17 4 2" xfId="46539" xr:uid="{00000000-0005-0000-0000-0000D8AF0000}"/>
    <cellStyle name="Note 5 2 17 4 3" xfId="46540" xr:uid="{00000000-0005-0000-0000-0000D9AF0000}"/>
    <cellStyle name="Note 5 2 17 5" xfId="46541" xr:uid="{00000000-0005-0000-0000-0000DAAF0000}"/>
    <cellStyle name="Note 5 2 17 5 2" xfId="46542" xr:uid="{00000000-0005-0000-0000-0000DBAF0000}"/>
    <cellStyle name="Note 5 2 17 5 3" xfId="46543" xr:uid="{00000000-0005-0000-0000-0000DCAF0000}"/>
    <cellStyle name="Note 5 2 17 6" xfId="46544" xr:uid="{00000000-0005-0000-0000-0000DDAF0000}"/>
    <cellStyle name="Note 5 2 17 7" xfId="46545" xr:uid="{00000000-0005-0000-0000-0000DEAF0000}"/>
    <cellStyle name="Note 5 2 18" xfId="46546" xr:uid="{00000000-0005-0000-0000-0000DFAF0000}"/>
    <cellStyle name="Note 5 2 18 2" xfId="46547" xr:uid="{00000000-0005-0000-0000-0000E0AF0000}"/>
    <cellStyle name="Note 5 2 18 2 2" xfId="46548" xr:uid="{00000000-0005-0000-0000-0000E1AF0000}"/>
    <cellStyle name="Note 5 2 18 2 3" xfId="46549" xr:uid="{00000000-0005-0000-0000-0000E2AF0000}"/>
    <cellStyle name="Note 5 2 18 3" xfId="46550" xr:uid="{00000000-0005-0000-0000-0000E3AF0000}"/>
    <cellStyle name="Note 5 2 18 3 2" xfId="46551" xr:uid="{00000000-0005-0000-0000-0000E4AF0000}"/>
    <cellStyle name="Note 5 2 18 3 3" xfId="46552" xr:uid="{00000000-0005-0000-0000-0000E5AF0000}"/>
    <cellStyle name="Note 5 2 18 4" xfId="46553" xr:uid="{00000000-0005-0000-0000-0000E6AF0000}"/>
    <cellStyle name="Note 5 2 18 4 2" xfId="46554" xr:uid="{00000000-0005-0000-0000-0000E7AF0000}"/>
    <cellStyle name="Note 5 2 18 4 3" xfId="46555" xr:uid="{00000000-0005-0000-0000-0000E8AF0000}"/>
    <cellStyle name="Note 5 2 18 5" xfId="46556" xr:uid="{00000000-0005-0000-0000-0000E9AF0000}"/>
    <cellStyle name="Note 5 2 18 5 2" xfId="46557" xr:uid="{00000000-0005-0000-0000-0000EAAF0000}"/>
    <cellStyle name="Note 5 2 18 5 3" xfId="46558" xr:uid="{00000000-0005-0000-0000-0000EBAF0000}"/>
    <cellStyle name="Note 5 2 18 6" xfId="46559" xr:uid="{00000000-0005-0000-0000-0000ECAF0000}"/>
    <cellStyle name="Note 5 2 18 7" xfId="46560" xr:uid="{00000000-0005-0000-0000-0000EDAF0000}"/>
    <cellStyle name="Note 5 2 19" xfId="46561" xr:uid="{00000000-0005-0000-0000-0000EEAF0000}"/>
    <cellStyle name="Note 5 2 19 2" xfId="46562" xr:uid="{00000000-0005-0000-0000-0000EFAF0000}"/>
    <cellStyle name="Note 5 2 19 3" xfId="46563" xr:uid="{00000000-0005-0000-0000-0000F0AF0000}"/>
    <cellStyle name="Note 5 2 2" xfId="46564" xr:uid="{00000000-0005-0000-0000-0000F1AF0000}"/>
    <cellStyle name="Note 5 2 2 10" xfId="46565" xr:uid="{00000000-0005-0000-0000-0000F2AF0000}"/>
    <cellStyle name="Note 5 2 2 2" xfId="46566" xr:uid="{00000000-0005-0000-0000-0000F3AF0000}"/>
    <cellStyle name="Note 5 2 2 2 2" xfId="46567" xr:uid="{00000000-0005-0000-0000-0000F4AF0000}"/>
    <cellStyle name="Note 5 2 2 2 3" xfId="46568" xr:uid="{00000000-0005-0000-0000-0000F5AF0000}"/>
    <cellStyle name="Note 5 2 2 2 4" xfId="46569" xr:uid="{00000000-0005-0000-0000-0000F6AF0000}"/>
    <cellStyle name="Note 5 2 2 3" xfId="46570" xr:uid="{00000000-0005-0000-0000-0000F7AF0000}"/>
    <cellStyle name="Note 5 2 2 3 2" xfId="46571" xr:uid="{00000000-0005-0000-0000-0000F8AF0000}"/>
    <cellStyle name="Note 5 2 2 3 3" xfId="46572" xr:uid="{00000000-0005-0000-0000-0000F9AF0000}"/>
    <cellStyle name="Note 5 2 2 3 4" xfId="46573" xr:uid="{00000000-0005-0000-0000-0000FAAF0000}"/>
    <cellStyle name="Note 5 2 2 4" xfId="46574" xr:uid="{00000000-0005-0000-0000-0000FBAF0000}"/>
    <cellStyle name="Note 5 2 2 4 2" xfId="46575" xr:uid="{00000000-0005-0000-0000-0000FCAF0000}"/>
    <cellStyle name="Note 5 2 2 4 3" xfId="46576" xr:uid="{00000000-0005-0000-0000-0000FDAF0000}"/>
    <cellStyle name="Note 5 2 2 5" xfId="46577" xr:uid="{00000000-0005-0000-0000-0000FEAF0000}"/>
    <cellStyle name="Note 5 2 2 5 2" xfId="46578" xr:uid="{00000000-0005-0000-0000-0000FFAF0000}"/>
    <cellStyle name="Note 5 2 2 5 3" xfId="46579" xr:uid="{00000000-0005-0000-0000-000000B00000}"/>
    <cellStyle name="Note 5 2 2 6" xfId="46580" xr:uid="{00000000-0005-0000-0000-000001B00000}"/>
    <cellStyle name="Note 5 2 2 6 2" xfId="46581" xr:uid="{00000000-0005-0000-0000-000002B00000}"/>
    <cellStyle name="Note 5 2 2 6 3" xfId="46582" xr:uid="{00000000-0005-0000-0000-000003B00000}"/>
    <cellStyle name="Note 5 2 2 7" xfId="46583" xr:uid="{00000000-0005-0000-0000-000004B00000}"/>
    <cellStyle name="Note 5 2 2 7 2" xfId="46584" xr:uid="{00000000-0005-0000-0000-000005B00000}"/>
    <cellStyle name="Note 5 2 2 7 3" xfId="46585" xr:uid="{00000000-0005-0000-0000-000006B00000}"/>
    <cellStyle name="Note 5 2 2 8" xfId="46586" xr:uid="{00000000-0005-0000-0000-000007B00000}"/>
    <cellStyle name="Note 5 2 2 9" xfId="46587" xr:uid="{00000000-0005-0000-0000-000008B00000}"/>
    <cellStyle name="Note 5 2 20" xfId="46588" xr:uid="{00000000-0005-0000-0000-000009B00000}"/>
    <cellStyle name="Note 5 2 20 2" xfId="46589" xr:uid="{00000000-0005-0000-0000-00000AB00000}"/>
    <cellStyle name="Note 5 2 20 3" xfId="46590" xr:uid="{00000000-0005-0000-0000-00000BB00000}"/>
    <cellStyle name="Note 5 2 21" xfId="46591" xr:uid="{00000000-0005-0000-0000-00000CB00000}"/>
    <cellStyle name="Note 5 2 21 2" xfId="46592" xr:uid="{00000000-0005-0000-0000-00000DB00000}"/>
    <cellStyle name="Note 5 2 21 3" xfId="46593" xr:uid="{00000000-0005-0000-0000-00000EB00000}"/>
    <cellStyle name="Note 5 2 22" xfId="46594" xr:uid="{00000000-0005-0000-0000-00000FB00000}"/>
    <cellStyle name="Note 5 2 3" xfId="46595" xr:uid="{00000000-0005-0000-0000-000010B00000}"/>
    <cellStyle name="Note 5 2 3 10" xfId="46596" xr:uid="{00000000-0005-0000-0000-000011B00000}"/>
    <cellStyle name="Note 5 2 3 11" xfId="46597" xr:uid="{00000000-0005-0000-0000-000012B00000}"/>
    <cellStyle name="Note 5 2 3 2" xfId="46598" xr:uid="{00000000-0005-0000-0000-000013B00000}"/>
    <cellStyle name="Note 5 2 3 2 2" xfId="46599" xr:uid="{00000000-0005-0000-0000-000014B00000}"/>
    <cellStyle name="Note 5 2 3 2 3" xfId="46600" xr:uid="{00000000-0005-0000-0000-000015B00000}"/>
    <cellStyle name="Note 5 2 3 2 4" xfId="46601" xr:uid="{00000000-0005-0000-0000-000016B00000}"/>
    <cellStyle name="Note 5 2 3 3" xfId="46602" xr:uid="{00000000-0005-0000-0000-000017B00000}"/>
    <cellStyle name="Note 5 2 3 3 2" xfId="46603" xr:uid="{00000000-0005-0000-0000-000018B00000}"/>
    <cellStyle name="Note 5 2 3 3 3" xfId="46604" xr:uid="{00000000-0005-0000-0000-000019B00000}"/>
    <cellStyle name="Note 5 2 3 4" xfId="46605" xr:uid="{00000000-0005-0000-0000-00001AB00000}"/>
    <cellStyle name="Note 5 2 3 4 2" xfId="46606" xr:uid="{00000000-0005-0000-0000-00001BB00000}"/>
    <cellStyle name="Note 5 2 3 4 3" xfId="46607" xr:uid="{00000000-0005-0000-0000-00001CB00000}"/>
    <cellStyle name="Note 5 2 3 5" xfId="46608" xr:uid="{00000000-0005-0000-0000-00001DB00000}"/>
    <cellStyle name="Note 5 2 3 5 2" xfId="46609" xr:uid="{00000000-0005-0000-0000-00001EB00000}"/>
    <cellStyle name="Note 5 2 3 5 3" xfId="46610" xr:uid="{00000000-0005-0000-0000-00001FB00000}"/>
    <cellStyle name="Note 5 2 3 6" xfId="46611" xr:uid="{00000000-0005-0000-0000-000020B00000}"/>
    <cellStyle name="Note 5 2 3 6 2" xfId="46612" xr:uid="{00000000-0005-0000-0000-000021B00000}"/>
    <cellStyle name="Note 5 2 3 6 3" xfId="46613" xr:uid="{00000000-0005-0000-0000-000022B00000}"/>
    <cellStyle name="Note 5 2 3 7" xfId="46614" xr:uid="{00000000-0005-0000-0000-000023B00000}"/>
    <cellStyle name="Note 5 2 3 7 2" xfId="46615" xr:uid="{00000000-0005-0000-0000-000024B00000}"/>
    <cellStyle name="Note 5 2 3 7 3" xfId="46616" xr:uid="{00000000-0005-0000-0000-000025B00000}"/>
    <cellStyle name="Note 5 2 3 8" xfId="46617" xr:uid="{00000000-0005-0000-0000-000026B00000}"/>
    <cellStyle name="Note 5 2 3 8 2" xfId="46618" xr:uid="{00000000-0005-0000-0000-000027B00000}"/>
    <cellStyle name="Note 5 2 3 8 3" xfId="46619" xr:uid="{00000000-0005-0000-0000-000028B00000}"/>
    <cellStyle name="Note 5 2 3 9" xfId="46620" xr:uid="{00000000-0005-0000-0000-000029B00000}"/>
    <cellStyle name="Note 5 2 4" xfId="46621" xr:uid="{00000000-0005-0000-0000-00002AB00000}"/>
    <cellStyle name="Note 5 2 4 2" xfId="46622" xr:uid="{00000000-0005-0000-0000-00002BB00000}"/>
    <cellStyle name="Note 5 2 4 2 2" xfId="46623" xr:uid="{00000000-0005-0000-0000-00002CB00000}"/>
    <cellStyle name="Note 5 2 4 2 3" xfId="46624" xr:uid="{00000000-0005-0000-0000-00002DB00000}"/>
    <cellStyle name="Note 5 2 4 3" xfId="46625" xr:uid="{00000000-0005-0000-0000-00002EB00000}"/>
    <cellStyle name="Note 5 2 4 3 2" xfId="46626" xr:uid="{00000000-0005-0000-0000-00002FB00000}"/>
    <cellStyle name="Note 5 2 4 3 3" xfId="46627" xr:uid="{00000000-0005-0000-0000-000030B00000}"/>
    <cellStyle name="Note 5 2 4 4" xfId="46628" xr:uid="{00000000-0005-0000-0000-000031B00000}"/>
    <cellStyle name="Note 5 2 4 4 2" xfId="46629" xr:uid="{00000000-0005-0000-0000-000032B00000}"/>
    <cellStyle name="Note 5 2 4 4 3" xfId="46630" xr:uid="{00000000-0005-0000-0000-000033B00000}"/>
    <cellStyle name="Note 5 2 4 5" xfId="46631" xr:uid="{00000000-0005-0000-0000-000034B00000}"/>
    <cellStyle name="Note 5 2 4 5 2" xfId="46632" xr:uid="{00000000-0005-0000-0000-000035B00000}"/>
    <cellStyle name="Note 5 2 4 5 3" xfId="46633" xr:uid="{00000000-0005-0000-0000-000036B00000}"/>
    <cellStyle name="Note 5 2 4 6" xfId="46634" xr:uid="{00000000-0005-0000-0000-000037B00000}"/>
    <cellStyle name="Note 5 2 5" xfId="46635" xr:uid="{00000000-0005-0000-0000-000038B00000}"/>
    <cellStyle name="Note 5 2 5 2" xfId="46636" xr:uid="{00000000-0005-0000-0000-000039B00000}"/>
    <cellStyle name="Note 5 2 5 2 2" xfId="46637" xr:uid="{00000000-0005-0000-0000-00003AB00000}"/>
    <cellStyle name="Note 5 2 5 2 3" xfId="46638" xr:uid="{00000000-0005-0000-0000-00003BB00000}"/>
    <cellStyle name="Note 5 2 5 3" xfId="46639" xr:uid="{00000000-0005-0000-0000-00003CB00000}"/>
    <cellStyle name="Note 5 2 5 3 2" xfId="46640" xr:uid="{00000000-0005-0000-0000-00003DB00000}"/>
    <cellStyle name="Note 5 2 5 3 3" xfId="46641" xr:uid="{00000000-0005-0000-0000-00003EB00000}"/>
    <cellStyle name="Note 5 2 5 4" xfId="46642" xr:uid="{00000000-0005-0000-0000-00003FB00000}"/>
    <cellStyle name="Note 5 2 5 4 2" xfId="46643" xr:uid="{00000000-0005-0000-0000-000040B00000}"/>
    <cellStyle name="Note 5 2 5 4 3" xfId="46644" xr:uid="{00000000-0005-0000-0000-000041B00000}"/>
    <cellStyle name="Note 5 2 5 5" xfId="46645" xr:uid="{00000000-0005-0000-0000-000042B00000}"/>
    <cellStyle name="Note 5 2 5 5 2" xfId="46646" xr:uid="{00000000-0005-0000-0000-000043B00000}"/>
    <cellStyle name="Note 5 2 5 5 3" xfId="46647" xr:uid="{00000000-0005-0000-0000-000044B00000}"/>
    <cellStyle name="Note 5 2 5 6" xfId="46648" xr:uid="{00000000-0005-0000-0000-000045B00000}"/>
    <cellStyle name="Note 5 2 6" xfId="46649" xr:uid="{00000000-0005-0000-0000-000046B00000}"/>
    <cellStyle name="Note 5 2 6 2" xfId="46650" xr:uid="{00000000-0005-0000-0000-000047B00000}"/>
    <cellStyle name="Note 5 2 6 2 2" xfId="46651" xr:uid="{00000000-0005-0000-0000-000048B00000}"/>
    <cellStyle name="Note 5 2 6 2 3" xfId="46652" xr:uid="{00000000-0005-0000-0000-000049B00000}"/>
    <cellStyle name="Note 5 2 6 3" xfId="46653" xr:uid="{00000000-0005-0000-0000-00004AB00000}"/>
    <cellStyle name="Note 5 2 6 3 2" xfId="46654" xr:uid="{00000000-0005-0000-0000-00004BB00000}"/>
    <cellStyle name="Note 5 2 6 3 3" xfId="46655" xr:uid="{00000000-0005-0000-0000-00004CB00000}"/>
    <cellStyle name="Note 5 2 6 4" xfId="46656" xr:uid="{00000000-0005-0000-0000-00004DB00000}"/>
    <cellStyle name="Note 5 2 6 4 2" xfId="46657" xr:uid="{00000000-0005-0000-0000-00004EB00000}"/>
    <cellStyle name="Note 5 2 6 4 3" xfId="46658" xr:uid="{00000000-0005-0000-0000-00004FB00000}"/>
    <cellStyle name="Note 5 2 6 5" xfId="46659" xr:uid="{00000000-0005-0000-0000-000050B00000}"/>
    <cellStyle name="Note 5 2 6 5 2" xfId="46660" xr:uid="{00000000-0005-0000-0000-000051B00000}"/>
    <cellStyle name="Note 5 2 6 5 3" xfId="46661" xr:uid="{00000000-0005-0000-0000-000052B00000}"/>
    <cellStyle name="Note 5 2 6 6" xfId="46662" xr:uid="{00000000-0005-0000-0000-000053B00000}"/>
    <cellStyle name="Note 5 2 7" xfId="46663" xr:uid="{00000000-0005-0000-0000-000054B00000}"/>
    <cellStyle name="Note 5 2 7 2" xfId="46664" xr:uid="{00000000-0005-0000-0000-000055B00000}"/>
    <cellStyle name="Note 5 2 7 2 2" xfId="46665" xr:uid="{00000000-0005-0000-0000-000056B00000}"/>
    <cellStyle name="Note 5 2 7 2 3" xfId="46666" xr:uid="{00000000-0005-0000-0000-000057B00000}"/>
    <cellStyle name="Note 5 2 7 3" xfId="46667" xr:uid="{00000000-0005-0000-0000-000058B00000}"/>
    <cellStyle name="Note 5 2 7 3 2" xfId="46668" xr:uid="{00000000-0005-0000-0000-000059B00000}"/>
    <cellStyle name="Note 5 2 7 3 3" xfId="46669" xr:uid="{00000000-0005-0000-0000-00005AB00000}"/>
    <cellStyle name="Note 5 2 7 4" xfId="46670" xr:uid="{00000000-0005-0000-0000-00005BB00000}"/>
    <cellStyle name="Note 5 2 7 4 2" xfId="46671" xr:uid="{00000000-0005-0000-0000-00005CB00000}"/>
    <cellStyle name="Note 5 2 7 4 3" xfId="46672" xr:uid="{00000000-0005-0000-0000-00005DB00000}"/>
    <cellStyle name="Note 5 2 7 5" xfId="46673" xr:uid="{00000000-0005-0000-0000-00005EB00000}"/>
    <cellStyle name="Note 5 2 7 5 2" xfId="46674" xr:uid="{00000000-0005-0000-0000-00005FB00000}"/>
    <cellStyle name="Note 5 2 7 5 3" xfId="46675" xr:uid="{00000000-0005-0000-0000-000060B00000}"/>
    <cellStyle name="Note 5 2 7 6" xfId="46676" xr:uid="{00000000-0005-0000-0000-000061B00000}"/>
    <cellStyle name="Note 5 2 8" xfId="46677" xr:uid="{00000000-0005-0000-0000-000062B00000}"/>
    <cellStyle name="Note 5 2 8 2" xfId="46678" xr:uid="{00000000-0005-0000-0000-000063B00000}"/>
    <cellStyle name="Note 5 2 8 2 2" xfId="46679" xr:uid="{00000000-0005-0000-0000-000064B00000}"/>
    <cellStyle name="Note 5 2 8 2 3" xfId="46680" xr:uid="{00000000-0005-0000-0000-000065B00000}"/>
    <cellStyle name="Note 5 2 8 3" xfId="46681" xr:uid="{00000000-0005-0000-0000-000066B00000}"/>
    <cellStyle name="Note 5 2 8 3 2" xfId="46682" xr:uid="{00000000-0005-0000-0000-000067B00000}"/>
    <cellStyle name="Note 5 2 8 3 3" xfId="46683" xr:uid="{00000000-0005-0000-0000-000068B00000}"/>
    <cellStyle name="Note 5 2 8 4" xfId="46684" xr:uid="{00000000-0005-0000-0000-000069B00000}"/>
    <cellStyle name="Note 5 2 8 4 2" xfId="46685" xr:uid="{00000000-0005-0000-0000-00006AB00000}"/>
    <cellStyle name="Note 5 2 8 4 3" xfId="46686" xr:uid="{00000000-0005-0000-0000-00006BB00000}"/>
    <cellStyle name="Note 5 2 8 5" xfId="46687" xr:uid="{00000000-0005-0000-0000-00006CB00000}"/>
    <cellStyle name="Note 5 2 8 5 2" xfId="46688" xr:uid="{00000000-0005-0000-0000-00006DB00000}"/>
    <cellStyle name="Note 5 2 8 5 3" xfId="46689" xr:uid="{00000000-0005-0000-0000-00006EB00000}"/>
    <cellStyle name="Note 5 2 8 6" xfId="46690" xr:uid="{00000000-0005-0000-0000-00006FB00000}"/>
    <cellStyle name="Note 5 2 9" xfId="46691" xr:uid="{00000000-0005-0000-0000-000070B00000}"/>
    <cellStyle name="Note 5 2 9 2" xfId="46692" xr:uid="{00000000-0005-0000-0000-000071B00000}"/>
    <cellStyle name="Note 5 2 9 2 2" xfId="46693" xr:uid="{00000000-0005-0000-0000-000072B00000}"/>
    <cellStyle name="Note 5 2 9 2 3" xfId="46694" xr:uid="{00000000-0005-0000-0000-000073B00000}"/>
    <cellStyle name="Note 5 2 9 3" xfId="46695" xr:uid="{00000000-0005-0000-0000-000074B00000}"/>
    <cellStyle name="Note 5 2 9 3 2" xfId="46696" xr:uid="{00000000-0005-0000-0000-000075B00000}"/>
    <cellStyle name="Note 5 2 9 3 3" xfId="46697" xr:uid="{00000000-0005-0000-0000-000076B00000}"/>
    <cellStyle name="Note 5 2 9 4" xfId="46698" xr:uid="{00000000-0005-0000-0000-000077B00000}"/>
    <cellStyle name="Note 5 2 9 4 2" xfId="46699" xr:uid="{00000000-0005-0000-0000-000078B00000}"/>
    <cellStyle name="Note 5 2 9 4 3" xfId="46700" xr:uid="{00000000-0005-0000-0000-000079B00000}"/>
    <cellStyle name="Note 5 2 9 5" xfId="46701" xr:uid="{00000000-0005-0000-0000-00007AB00000}"/>
    <cellStyle name="Note 5 2 9 5 2" xfId="46702" xr:uid="{00000000-0005-0000-0000-00007BB00000}"/>
    <cellStyle name="Note 5 2 9 5 3" xfId="46703" xr:uid="{00000000-0005-0000-0000-00007CB00000}"/>
    <cellStyle name="Note 5 2 9 6" xfId="46704" xr:uid="{00000000-0005-0000-0000-00007DB00000}"/>
    <cellStyle name="Note 5 2 9 7" xfId="46705" xr:uid="{00000000-0005-0000-0000-00007EB00000}"/>
    <cellStyle name="Note 5 3" xfId="5760" xr:uid="{00000000-0005-0000-0000-00007FB00000}"/>
    <cellStyle name="Note 5 3 10" xfId="46706" xr:uid="{00000000-0005-0000-0000-000080B00000}"/>
    <cellStyle name="Note 5 3 11" xfId="46707" xr:uid="{00000000-0005-0000-0000-000081B00000}"/>
    <cellStyle name="Note 5 3 2" xfId="46708" xr:uid="{00000000-0005-0000-0000-000082B00000}"/>
    <cellStyle name="Note 5 3 2 10" xfId="46709" xr:uid="{00000000-0005-0000-0000-000083B00000}"/>
    <cellStyle name="Note 5 3 2 2" xfId="46710" xr:uid="{00000000-0005-0000-0000-000084B00000}"/>
    <cellStyle name="Note 5 3 2 2 2" xfId="46711" xr:uid="{00000000-0005-0000-0000-000085B00000}"/>
    <cellStyle name="Note 5 3 2 2 3" xfId="46712" xr:uid="{00000000-0005-0000-0000-000086B00000}"/>
    <cellStyle name="Note 5 3 2 2 4" xfId="46713" xr:uid="{00000000-0005-0000-0000-000087B00000}"/>
    <cellStyle name="Note 5 3 2 3" xfId="46714" xr:uid="{00000000-0005-0000-0000-000088B00000}"/>
    <cellStyle name="Note 5 3 2 3 2" xfId="46715" xr:uid="{00000000-0005-0000-0000-000089B00000}"/>
    <cellStyle name="Note 5 3 2 3 3" xfId="46716" xr:uid="{00000000-0005-0000-0000-00008AB00000}"/>
    <cellStyle name="Note 5 3 2 3 4" xfId="46717" xr:uid="{00000000-0005-0000-0000-00008BB00000}"/>
    <cellStyle name="Note 5 3 2 4" xfId="46718" xr:uid="{00000000-0005-0000-0000-00008CB00000}"/>
    <cellStyle name="Note 5 3 2 4 2" xfId="46719" xr:uid="{00000000-0005-0000-0000-00008DB00000}"/>
    <cellStyle name="Note 5 3 2 4 3" xfId="46720" xr:uid="{00000000-0005-0000-0000-00008EB00000}"/>
    <cellStyle name="Note 5 3 2 4 4" xfId="46721" xr:uid="{00000000-0005-0000-0000-00008FB00000}"/>
    <cellStyle name="Note 5 3 2 5" xfId="46722" xr:uid="{00000000-0005-0000-0000-000090B00000}"/>
    <cellStyle name="Note 5 3 2 5 2" xfId="46723" xr:uid="{00000000-0005-0000-0000-000091B00000}"/>
    <cellStyle name="Note 5 3 2 5 3" xfId="46724" xr:uid="{00000000-0005-0000-0000-000092B00000}"/>
    <cellStyle name="Note 5 3 2 6" xfId="46725" xr:uid="{00000000-0005-0000-0000-000093B00000}"/>
    <cellStyle name="Note 5 3 2 6 2" xfId="46726" xr:uid="{00000000-0005-0000-0000-000094B00000}"/>
    <cellStyle name="Note 5 3 2 6 3" xfId="46727" xr:uid="{00000000-0005-0000-0000-000095B00000}"/>
    <cellStyle name="Note 5 3 2 7" xfId="46728" xr:uid="{00000000-0005-0000-0000-000096B00000}"/>
    <cellStyle name="Note 5 3 2 7 2" xfId="46729" xr:uid="{00000000-0005-0000-0000-000097B00000}"/>
    <cellStyle name="Note 5 3 2 7 3" xfId="46730" xr:uid="{00000000-0005-0000-0000-000098B00000}"/>
    <cellStyle name="Note 5 3 2 8" xfId="46731" xr:uid="{00000000-0005-0000-0000-000099B00000}"/>
    <cellStyle name="Note 5 3 2 9" xfId="46732" xr:uid="{00000000-0005-0000-0000-00009AB00000}"/>
    <cellStyle name="Note 5 3 3" xfId="46733" xr:uid="{00000000-0005-0000-0000-00009BB00000}"/>
    <cellStyle name="Note 5 3 3 2" xfId="46734" xr:uid="{00000000-0005-0000-0000-00009CB00000}"/>
    <cellStyle name="Note 5 3 3 2 2" xfId="46735" xr:uid="{00000000-0005-0000-0000-00009DB00000}"/>
    <cellStyle name="Note 5 3 3 2 3" xfId="46736" xr:uid="{00000000-0005-0000-0000-00009EB00000}"/>
    <cellStyle name="Note 5 3 3 2 4" xfId="46737" xr:uid="{00000000-0005-0000-0000-00009FB00000}"/>
    <cellStyle name="Note 5 3 3 3" xfId="46738" xr:uid="{00000000-0005-0000-0000-0000A0B00000}"/>
    <cellStyle name="Note 5 3 3 3 2" xfId="46739" xr:uid="{00000000-0005-0000-0000-0000A1B00000}"/>
    <cellStyle name="Note 5 3 3 3 3" xfId="46740" xr:uid="{00000000-0005-0000-0000-0000A2B00000}"/>
    <cellStyle name="Note 5 3 3 4" xfId="46741" xr:uid="{00000000-0005-0000-0000-0000A3B00000}"/>
    <cellStyle name="Note 5 3 3 4 2" xfId="46742" xr:uid="{00000000-0005-0000-0000-0000A4B00000}"/>
    <cellStyle name="Note 5 3 3 4 3" xfId="46743" xr:uid="{00000000-0005-0000-0000-0000A5B00000}"/>
    <cellStyle name="Note 5 3 3 5" xfId="46744" xr:uid="{00000000-0005-0000-0000-0000A6B00000}"/>
    <cellStyle name="Note 5 3 3 6" xfId="46745" xr:uid="{00000000-0005-0000-0000-0000A7B00000}"/>
    <cellStyle name="Note 5 3 3 7" xfId="46746" xr:uid="{00000000-0005-0000-0000-0000A8B00000}"/>
    <cellStyle name="Note 5 3 4" xfId="46747" xr:uid="{00000000-0005-0000-0000-0000A9B00000}"/>
    <cellStyle name="Note 5 3 4 2" xfId="46748" xr:uid="{00000000-0005-0000-0000-0000AAB00000}"/>
    <cellStyle name="Note 5 3 4 3" xfId="46749" xr:uid="{00000000-0005-0000-0000-0000ABB00000}"/>
    <cellStyle name="Note 5 3 4 4" xfId="46750" xr:uid="{00000000-0005-0000-0000-0000ACB00000}"/>
    <cellStyle name="Note 5 3 5" xfId="46751" xr:uid="{00000000-0005-0000-0000-0000ADB00000}"/>
    <cellStyle name="Note 5 3 5 2" xfId="46752" xr:uid="{00000000-0005-0000-0000-0000AEB00000}"/>
    <cellStyle name="Note 5 3 5 3" xfId="46753" xr:uid="{00000000-0005-0000-0000-0000AFB00000}"/>
    <cellStyle name="Note 5 3 5 4" xfId="46754" xr:uid="{00000000-0005-0000-0000-0000B0B00000}"/>
    <cellStyle name="Note 5 3 6" xfId="46755" xr:uid="{00000000-0005-0000-0000-0000B1B00000}"/>
    <cellStyle name="Note 5 3 6 2" xfId="46756" xr:uid="{00000000-0005-0000-0000-0000B2B00000}"/>
    <cellStyle name="Note 5 3 6 3" xfId="46757" xr:uid="{00000000-0005-0000-0000-0000B3B00000}"/>
    <cellStyle name="Note 5 3 6 4" xfId="46758" xr:uid="{00000000-0005-0000-0000-0000B4B00000}"/>
    <cellStyle name="Note 5 3 7" xfId="46759" xr:uid="{00000000-0005-0000-0000-0000B5B00000}"/>
    <cellStyle name="Note 5 3 7 2" xfId="46760" xr:uid="{00000000-0005-0000-0000-0000B6B00000}"/>
    <cellStyle name="Note 5 3 7 3" xfId="46761" xr:uid="{00000000-0005-0000-0000-0000B7B00000}"/>
    <cellStyle name="Note 5 3 8" xfId="46762" xr:uid="{00000000-0005-0000-0000-0000B8B00000}"/>
    <cellStyle name="Note 5 3 8 2" xfId="46763" xr:uid="{00000000-0005-0000-0000-0000B9B00000}"/>
    <cellStyle name="Note 5 3 8 3" xfId="46764" xr:uid="{00000000-0005-0000-0000-0000BAB00000}"/>
    <cellStyle name="Note 5 3 9" xfId="46765" xr:uid="{00000000-0005-0000-0000-0000BBB00000}"/>
    <cellStyle name="Note 5 4" xfId="5761" xr:uid="{00000000-0005-0000-0000-0000BCB00000}"/>
    <cellStyle name="Note 5 4 10" xfId="46766" xr:uid="{00000000-0005-0000-0000-0000BDB00000}"/>
    <cellStyle name="Note 5 4 11" xfId="46767" xr:uid="{00000000-0005-0000-0000-0000BEB00000}"/>
    <cellStyle name="Note 5 4 2" xfId="46768" xr:uid="{00000000-0005-0000-0000-0000BFB00000}"/>
    <cellStyle name="Note 5 4 2 10" xfId="46769" xr:uid="{00000000-0005-0000-0000-0000C0B00000}"/>
    <cellStyle name="Note 5 4 2 2" xfId="46770" xr:uid="{00000000-0005-0000-0000-0000C1B00000}"/>
    <cellStyle name="Note 5 4 2 2 2" xfId="46771" xr:uid="{00000000-0005-0000-0000-0000C2B00000}"/>
    <cellStyle name="Note 5 4 2 2 3" xfId="46772" xr:uid="{00000000-0005-0000-0000-0000C3B00000}"/>
    <cellStyle name="Note 5 4 2 2 4" xfId="46773" xr:uid="{00000000-0005-0000-0000-0000C4B00000}"/>
    <cellStyle name="Note 5 4 2 3" xfId="46774" xr:uid="{00000000-0005-0000-0000-0000C5B00000}"/>
    <cellStyle name="Note 5 4 2 3 2" xfId="46775" xr:uid="{00000000-0005-0000-0000-0000C6B00000}"/>
    <cellStyle name="Note 5 4 2 3 3" xfId="46776" xr:uid="{00000000-0005-0000-0000-0000C7B00000}"/>
    <cellStyle name="Note 5 4 2 3 4" xfId="46777" xr:uid="{00000000-0005-0000-0000-0000C8B00000}"/>
    <cellStyle name="Note 5 4 2 4" xfId="46778" xr:uid="{00000000-0005-0000-0000-0000C9B00000}"/>
    <cellStyle name="Note 5 4 2 4 2" xfId="46779" xr:uid="{00000000-0005-0000-0000-0000CAB00000}"/>
    <cellStyle name="Note 5 4 2 4 3" xfId="46780" xr:uid="{00000000-0005-0000-0000-0000CBB00000}"/>
    <cellStyle name="Note 5 4 2 4 4" xfId="46781" xr:uid="{00000000-0005-0000-0000-0000CCB00000}"/>
    <cellStyle name="Note 5 4 2 5" xfId="46782" xr:uid="{00000000-0005-0000-0000-0000CDB00000}"/>
    <cellStyle name="Note 5 4 2 5 2" xfId="46783" xr:uid="{00000000-0005-0000-0000-0000CEB00000}"/>
    <cellStyle name="Note 5 4 2 5 3" xfId="46784" xr:uid="{00000000-0005-0000-0000-0000CFB00000}"/>
    <cellStyle name="Note 5 4 2 6" xfId="46785" xr:uid="{00000000-0005-0000-0000-0000D0B00000}"/>
    <cellStyle name="Note 5 4 2 6 2" xfId="46786" xr:uid="{00000000-0005-0000-0000-0000D1B00000}"/>
    <cellStyle name="Note 5 4 2 6 3" xfId="46787" xr:uid="{00000000-0005-0000-0000-0000D2B00000}"/>
    <cellStyle name="Note 5 4 2 7" xfId="46788" xr:uid="{00000000-0005-0000-0000-0000D3B00000}"/>
    <cellStyle name="Note 5 4 2 7 2" xfId="46789" xr:uid="{00000000-0005-0000-0000-0000D4B00000}"/>
    <cellStyle name="Note 5 4 2 7 3" xfId="46790" xr:uid="{00000000-0005-0000-0000-0000D5B00000}"/>
    <cellStyle name="Note 5 4 2 8" xfId="46791" xr:uid="{00000000-0005-0000-0000-0000D6B00000}"/>
    <cellStyle name="Note 5 4 2 9" xfId="46792" xr:uid="{00000000-0005-0000-0000-0000D7B00000}"/>
    <cellStyle name="Note 5 4 3" xfId="46793" xr:uid="{00000000-0005-0000-0000-0000D8B00000}"/>
    <cellStyle name="Note 5 4 3 2" xfId="46794" xr:uid="{00000000-0005-0000-0000-0000D9B00000}"/>
    <cellStyle name="Note 5 4 3 2 2" xfId="46795" xr:uid="{00000000-0005-0000-0000-0000DAB00000}"/>
    <cellStyle name="Note 5 4 3 2 3" xfId="46796" xr:uid="{00000000-0005-0000-0000-0000DBB00000}"/>
    <cellStyle name="Note 5 4 3 2 4" xfId="46797" xr:uid="{00000000-0005-0000-0000-0000DCB00000}"/>
    <cellStyle name="Note 5 4 3 3" xfId="46798" xr:uid="{00000000-0005-0000-0000-0000DDB00000}"/>
    <cellStyle name="Note 5 4 3 3 2" xfId="46799" xr:uid="{00000000-0005-0000-0000-0000DEB00000}"/>
    <cellStyle name="Note 5 4 3 3 3" xfId="46800" xr:uid="{00000000-0005-0000-0000-0000DFB00000}"/>
    <cellStyle name="Note 5 4 3 4" xfId="46801" xr:uid="{00000000-0005-0000-0000-0000E0B00000}"/>
    <cellStyle name="Note 5 4 3 4 2" xfId="46802" xr:uid="{00000000-0005-0000-0000-0000E1B00000}"/>
    <cellStyle name="Note 5 4 3 4 3" xfId="46803" xr:uid="{00000000-0005-0000-0000-0000E2B00000}"/>
    <cellStyle name="Note 5 4 3 5" xfId="46804" xr:uid="{00000000-0005-0000-0000-0000E3B00000}"/>
    <cellStyle name="Note 5 4 3 6" xfId="46805" xr:uid="{00000000-0005-0000-0000-0000E4B00000}"/>
    <cellStyle name="Note 5 4 3 7" xfId="46806" xr:uid="{00000000-0005-0000-0000-0000E5B00000}"/>
    <cellStyle name="Note 5 4 4" xfId="46807" xr:uid="{00000000-0005-0000-0000-0000E6B00000}"/>
    <cellStyle name="Note 5 4 4 2" xfId="46808" xr:uid="{00000000-0005-0000-0000-0000E7B00000}"/>
    <cellStyle name="Note 5 4 4 3" xfId="46809" xr:uid="{00000000-0005-0000-0000-0000E8B00000}"/>
    <cellStyle name="Note 5 4 4 4" xfId="46810" xr:uid="{00000000-0005-0000-0000-0000E9B00000}"/>
    <cellStyle name="Note 5 4 5" xfId="46811" xr:uid="{00000000-0005-0000-0000-0000EAB00000}"/>
    <cellStyle name="Note 5 4 5 2" xfId="46812" xr:uid="{00000000-0005-0000-0000-0000EBB00000}"/>
    <cellStyle name="Note 5 4 5 3" xfId="46813" xr:uid="{00000000-0005-0000-0000-0000ECB00000}"/>
    <cellStyle name="Note 5 4 5 4" xfId="46814" xr:uid="{00000000-0005-0000-0000-0000EDB00000}"/>
    <cellStyle name="Note 5 4 6" xfId="46815" xr:uid="{00000000-0005-0000-0000-0000EEB00000}"/>
    <cellStyle name="Note 5 4 6 2" xfId="46816" xr:uid="{00000000-0005-0000-0000-0000EFB00000}"/>
    <cellStyle name="Note 5 4 6 3" xfId="46817" xr:uid="{00000000-0005-0000-0000-0000F0B00000}"/>
    <cellStyle name="Note 5 4 6 4" xfId="46818" xr:uid="{00000000-0005-0000-0000-0000F1B00000}"/>
    <cellStyle name="Note 5 4 7" xfId="46819" xr:uid="{00000000-0005-0000-0000-0000F2B00000}"/>
    <cellStyle name="Note 5 4 7 2" xfId="46820" xr:uid="{00000000-0005-0000-0000-0000F3B00000}"/>
    <cellStyle name="Note 5 4 7 3" xfId="46821" xr:uid="{00000000-0005-0000-0000-0000F4B00000}"/>
    <cellStyle name="Note 5 4 8" xfId="46822" xr:uid="{00000000-0005-0000-0000-0000F5B00000}"/>
    <cellStyle name="Note 5 4 8 2" xfId="46823" xr:uid="{00000000-0005-0000-0000-0000F6B00000}"/>
    <cellStyle name="Note 5 4 8 3" xfId="46824" xr:uid="{00000000-0005-0000-0000-0000F7B00000}"/>
    <cellStyle name="Note 5 4 9" xfId="46825" xr:uid="{00000000-0005-0000-0000-0000F8B00000}"/>
    <cellStyle name="Note 5 5" xfId="5762" xr:uid="{00000000-0005-0000-0000-0000F9B00000}"/>
    <cellStyle name="Note 5 5 10" xfId="46826" xr:uid="{00000000-0005-0000-0000-0000FAB00000}"/>
    <cellStyle name="Note 5 5 11" xfId="46827" xr:uid="{00000000-0005-0000-0000-0000FBB00000}"/>
    <cellStyle name="Note 5 5 2" xfId="46828" xr:uid="{00000000-0005-0000-0000-0000FCB00000}"/>
    <cellStyle name="Note 5 5 2 2" xfId="46829" xr:uid="{00000000-0005-0000-0000-0000FDB00000}"/>
    <cellStyle name="Note 5 5 2 2 2" xfId="46830" xr:uid="{00000000-0005-0000-0000-0000FEB00000}"/>
    <cellStyle name="Note 5 5 2 2 3" xfId="46831" xr:uid="{00000000-0005-0000-0000-0000FFB00000}"/>
    <cellStyle name="Note 5 5 2 2 4" xfId="46832" xr:uid="{00000000-0005-0000-0000-000000B10000}"/>
    <cellStyle name="Note 5 5 2 3" xfId="46833" xr:uid="{00000000-0005-0000-0000-000001B10000}"/>
    <cellStyle name="Note 5 5 2 3 2" xfId="46834" xr:uid="{00000000-0005-0000-0000-000002B10000}"/>
    <cellStyle name="Note 5 5 2 3 3" xfId="46835" xr:uid="{00000000-0005-0000-0000-000003B10000}"/>
    <cellStyle name="Note 5 5 2 3 4" xfId="46836" xr:uid="{00000000-0005-0000-0000-000004B10000}"/>
    <cellStyle name="Note 5 5 2 4" xfId="46837" xr:uid="{00000000-0005-0000-0000-000005B10000}"/>
    <cellStyle name="Note 5 5 2 4 2" xfId="46838" xr:uid="{00000000-0005-0000-0000-000006B10000}"/>
    <cellStyle name="Note 5 5 2 5" xfId="46839" xr:uid="{00000000-0005-0000-0000-000007B10000}"/>
    <cellStyle name="Note 5 5 2 6" xfId="46840" xr:uid="{00000000-0005-0000-0000-000008B10000}"/>
    <cellStyle name="Note 5 5 3" xfId="46841" xr:uid="{00000000-0005-0000-0000-000009B10000}"/>
    <cellStyle name="Note 5 5 3 2" xfId="46842" xr:uid="{00000000-0005-0000-0000-00000AB10000}"/>
    <cellStyle name="Note 5 5 3 2 2" xfId="46843" xr:uid="{00000000-0005-0000-0000-00000BB10000}"/>
    <cellStyle name="Note 5 5 3 2 3" xfId="46844" xr:uid="{00000000-0005-0000-0000-00000CB10000}"/>
    <cellStyle name="Note 5 5 3 2 4" xfId="46845" xr:uid="{00000000-0005-0000-0000-00000DB10000}"/>
    <cellStyle name="Note 5 5 3 3" xfId="46846" xr:uid="{00000000-0005-0000-0000-00000EB10000}"/>
    <cellStyle name="Note 5 5 3 3 2" xfId="46847" xr:uid="{00000000-0005-0000-0000-00000FB10000}"/>
    <cellStyle name="Note 5 5 3 3 3" xfId="46848" xr:uid="{00000000-0005-0000-0000-000010B10000}"/>
    <cellStyle name="Note 5 5 3 4" xfId="46849" xr:uid="{00000000-0005-0000-0000-000011B10000}"/>
    <cellStyle name="Note 5 5 3 4 2" xfId="46850" xr:uid="{00000000-0005-0000-0000-000012B10000}"/>
    <cellStyle name="Note 5 5 3 4 3" xfId="46851" xr:uid="{00000000-0005-0000-0000-000013B10000}"/>
    <cellStyle name="Note 5 5 3 5" xfId="46852" xr:uid="{00000000-0005-0000-0000-000014B10000}"/>
    <cellStyle name="Note 5 5 3 6" xfId="46853" xr:uid="{00000000-0005-0000-0000-000015B10000}"/>
    <cellStyle name="Note 5 5 3 7" xfId="46854" xr:uid="{00000000-0005-0000-0000-000016B10000}"/>
    <cellStyle name="Note 5 5 4" xfId="46855" xr:uid="{00000000-0005-0000-0000-000017B10000}"/>
    <cellStyle name="Note 5 5 4 2" xfId="46856" xr:uid="{00000000-0005-0000-0000-000018B10000}"/>
    <cellStyle name="Note 5 5 4 3" xfId="46857" xr:uid="{00000000-0005-0000-0000-000019B10000}"/>
    <cellStyle name="Note 5 5 4 4" xfId="46858" xr:uid="{00000000-0005-0000-0000-00001AB10000}"/>
    <cellStyle name="Note 5 5 5" xfId="46859" xr:uid="{00000000-0005-0000-0000-00001BB10000}"/>
    <cellStyle name="Note 5 5 5 2" xfId="46860" xr:uid="{00000000-0005-0000-0000-00001CB10000}"/>
    <cellStyle name="Note 5 5 5 3" xfId="46861" xr:uid="{00000000-0005-0000-0000-00001DB10000}"/>
    <cellStyle name="Note 5 5 6" xfId="46862" xr:uid="{00000000-0005-0000-0000-00001EB10000}"/>
    <cellStyle name="Note 5 5 6 2" xfId="46863" xr:uid="{00000000-0005-0000-0000-00001FB10000}"/>
    <cellStyle name="Note 5 5 6 3" xfId="46864" xr:uid="{00000000-0005-0000-0000-000020B10000}"/>
    <cellStyle name="Note 5 5 7" xfId="46865" xr:uid="{00000000-0005-0000-0000-000021B10000}"/>
    <cellStyle name="Note 5 5 7 2" xfId="46866" xr:uid="{00000000-0005-0000-0000-000022B10000}"/>
    <cellStyle name="Note 5 5 7 3" xfId="46867" xr:uid="{00000000-0005-0000-0000-000023B10000}"/>
    <cellStyle name="Note 5 5 8" xfId="46868" xr:uid="{00000000-0005-0000-0000-000024B10000}"/>
    <cellStyle name="Note 5 5 8 2" xfId="46869" xr:uid="{00000000-0005-0000-0000-000025B10000}"/>
    <cellStyle name="Note 5 5 8 3" xfId="46870" xr:uid="{00000000-0005-0000-0000-000026B10000}"/>
    <cellStyle name="Note 5 5 9" xfId="46871" xr:uid="{00000000-0005-0000-0000-000027B10000}"/>
    <cellStyle name="Note 5 6" xfId="5763" xr:uid="{00000000-0005-0000-0000-000028B10000}"/>
    <cellStyle name="Note 5 6 10" xfId="46872" xr:uid="{00000000-0005-0000-0000-000029B10000}"/>
    <cellStyle name="Note 5 6 11" xfId="46873" xr:uid="{00000000-0005-0000-0000-00002AB10000}"/>
    <cellStyle name="Note 5 6 2" xfId="46874" xr:uid="{00000000-0005-0000-0000-00002BB10000}"/>
    <cellStyle name="Note 5 6 2 2" xfId="46875" xr:uid="{00000000-0005-0000-0000-00002CB10000}"/>
    <cellStyle name="Note 5 6 2 2 2" xfId="46876" xr:uid="{00000000-0005-0000-0000-00002DB10000}"/>
    <cellStyle name="Note 5 6 2 2 3" xfId="46877" xr:uid="{00000000-0005-0000-0000-00002EB10000}"/>
    <cellStyle name="Note 5 6 2 2 4" xfId="46878" xr:uid="{00000000-0005-0000-0000-00002FB10000}"/>
    <cellStyle name="Note 5 6 2 3" xfId="46879" xr:uid="{00000000-0005-0000-0000-000030B10000}"/>
    <cellStyle name="Note 5 6 2 3 2" xfId="46880" xr:uid="{00000000-0005-0000-0000-000031B10000}"/>
    <cellStyle name="Note 5 6 2 3 3" xfId="46881" xr:uid="{00000000-0005-0000-0000-000032B10000}"/>
    <cellStyle name="Note 5 6 2 3 4" xfId="46882" xr:uid="{00000000-0005-0000-0000-000033B10000}"/>
    <cellStyle name="Note 5 6 2 4" xfId="46883" xr:uid="{00000000-0005-0000-0000-000034B10000}"/>
    <cellStyle name="Note 5 6 2 5" xfId="46884" xr:uid="{00000000-0005-0000-0000-000035B10000}"/>
    <cellStyle name="Note 5 6 2 6" xfId="46885" xr:uid="{00000000-0005-0000-0000-000036B10000}"/>
    <cellStyle name="Note 5 6 3" xfId="46886" xr:uid="{00000000-0005-0000-0000-000037B10000}"/>
    <cellStyle name="Note 5 6 3 2" xfId="46887" xr:uid="{00000000-0005-0000-0000-000038B10000}"/>
    <cellStyle name="Note 5 6 3 2 2" xfId="46888" xr:uid="{00000000-0005-0000-0000-000039B10000}"/>
    <cellStyle name="Note 5 6 3 2 3" xfId="46889" xr:uid="{00000000-0005-0000-0000-00003AB10000}"/>
    <cellStyle name="Note 5 6 3 2 4" xfId="46890" xr:uid="{00000000-0005-0000-0000-00003BB10000}"/>
    <cellStyle name="Note 5 6 3 3" xfId="46891" xr:uid="{00000000-0005-0000-0000-00003CB10000}"/>
    <cellStyle name="Note 5 6 3 3 2" xfId="46892" xr:uid="{00000000-0005-0000-0000-00003DB10000}"/>
    <cellStyle name="Note 5 6 3 3 3" xfId="46893" xr:uid="{00000000-0005-0000-0000-00003EB10000}"/>
    <cellStyle name="Note 5 6 3 4" xfId="46894" xr:uid="{00000000-0005-0000-0000-00003FB10000}"/>
    <cellStyle name="Note 5 6 3 4 2" xfId="46895" xr:uid="{00000000-0005-0000-0000-000040B10000}"/>
    <cellStyle name="Note 5 6 3 4 3" xfId="46896" xr:uid="{00000000-0005-0000-0000-000041B10000}"/>
    <cellStyle name="Note 5 6 3 5" xfId="46897" xr:uid="{00000000-0005-0000-0000-000042B10000}"/>
    <cellStyle name="Note 5 6 3 6" xfId="46898" xr:uid="{00000000-0005-0000-0000-000043B10000}"/>
    <cellStyle name="Note 5 6 3 7" xfId="46899" xr:uid="{00000000-0005-0000-0000-000044B10000}"/>
    <cellStyle name="Note 5 6 4" xfId="46900" xr:uid="{00000000-0005-0000-0000-000045B10000}"/>
    <cellStyle name="Note 5 6 4 2" xfId="46901" xr:uid="{00000000-0005-0000-0000-000046B10000}"/>
    <cellStyle name="Note 5 6 4 3" xfId="46902" xr:uid="{00000000-0005-0000-0000-000047B10000}"/>
    <cellStyle name="Note 5 6 4 4" xfId="46903" xr:uid="{00000000-0005-0000-0000-000048B10000}"/>
    <cellStyle name="Note 5 6 5" xfId="46904" xr:uid="{00000000-0005-0000-0000-000049B10000}"/>
    <cellStyle name="Note 5 6 5 2" xfId="46905" xr:uid="{00000000-0005-0000-0000-00004AB10000}"/>
    <cellStyle name="Note 5 6 5 3" xfId="46906" xr:uid="{00000000-0005-0000-0000-00004BB10000}"/>
    <cellStyle name="Note 5 6 6" xfId="46907" xr:uid="{00000000-0005-0000-0000-00004CB10000}"/>
    <cellStyle name="Note 5 6 6 2" xfId="46908" xr:uid="{00000000-0005-0000-0000-00004DB10000}"/>
    <cellStyle name="Note 5 6 6 3" xfId="46909" xr:uid="{00000000-0005-0000-0000-00004EB10000}"/>
    <cellStyle name="Note 5 6 7" xfId="46910" xr:uid="{00000000-0005-0000-0000-00004FB10000}"/>
    <cellStyle name="Note 5 6 7 2" xfId="46911" xr:uid="{00000000-0005-0000-0000-000050B10000}"/>
    <cellStyle name="Note 5 6 7 3" xfId="46912" xr:uid="{00000000-0005-0000-0000-000051B10000}"/>
    <cellStyle name="Note 5 6 8" xfId="46913" xr:uid="{00000000-0005-0000-0000-000052B10000}"/>
    <cellStyle name="Note 5 6 8 2" xfId="46914" xr:uid="{00000000-0005-0000-0000-000053B10000}"/>
    <cellStyle name="Note 5 6 8 3" xfId="46915" xr:uid="{00000000-0005-0000-0000-000054B10000}"/>
    <cellStyle name="Note 5 6 9" xfId="46916" xr:uid="{00000000-0005-0000-0000-000055B10000}"/>
    <cellStyle name="Note 5 7" xfId="5764" xr:uid="{00000000-0005-0000-0000-000056B10000}"/>
    <cellStyle name="Note 5 7 10" xfId="46917" xr:uid="{00000000-0005-0000-0000-000057B10000}"/>
    <cellStyle name="Note 5 7 11" xfId="46918" xr:uid="{00000000-0005-0000-0000-000058B10000}"/>
    <cellStyle name="Note 5 7 2" xfId="46919" xr:uid="{00000000-0005-0000-0000-000059B10000}"/>
    <cellStyle name="Note 5 7 2 2" xfId="46920" xr:uid="{00000000-0005-0000-0000-00005AB10000}"/>
    <cellStyle name="Note 5 7 2 2 2" xfId="46921" xr:uid="{00000000-0005-0000-0000-00005BB10000}"/>
    <cellStyle name="Note 5 7 2 2 3" xfId="46922" xr:uid="{00000000-0005-0000-0000-00005CB10000}"/>
    <cellStyle name="Note 5 7 2 2 4" xfId="46923" xr:uid="{00000000-0005-0000-0000-00005DB10000}"/>
    <cellStyle name="Note 5 7 2 3" xfId="46924" xr:uid="{00000000-0005-0000-0000-00005EB10000}"/>
    <cellStyle name="Note 5 7 2 3 2" xfId="46925" xr:uid="{00000000-0005-0000-0000-00005FB10000}"/>
    <cellStyle name="Note 5 7 2 3 3" xfId="46926" xr:uid="{00000000-0005-0000-0000-000060B10000}"/>
    <cellStyle name="Note 5 7 2 3 4" xfId="46927" xr:uid="{00000000-0005-0000-0000-000061B10000}"/>
    <cellStyle name="Note 5 7 2 4" xfId="46928" xr:uid="{00000000-0005-0000-0000-000062B10000}"/>
    <cellStyle name="Note 5 7 2 5" xfId="46929" xr:uid="{00000000-0005-0000-0000-000063B10000}"/>
    <cellStyle name="Note 5 7 2 6" xfId="46930" xr:uid="{00000000-0005-0000-0000-000064B10000}"/>
    <cellStyle name="Note 5 7 3" xfId="46931" xr:uid="{00000000-0005-0000-0000-000065B10000}"/>
    <cellStyle name="Note 5 7 3 2" xfId="46932" xr:uid="{00000000-0005-0000-0000-000066B10000}"/>
    <cellStyle name="Note 5 7 3 2 2" xfId="46933" xr:uid="{00000000-0005-0000-0000-000067B10000}"/>
    <cellStyle name="Note 5 7 3 2 3" xfId="46934" xr:uid="{00000000-0005-0000-0000-000068B10000}"/>
    <cellStyle name="Note 5 7 3 2 4" xfId="46935" xr:uid="{00000000-0005-0000-0000-000069B10000}"/>
    <cellStyle name="Note 5 7 3 3" xfId="46936" xr:uid="{00000000-0005-0000-0000-00006AB10000}"/>
    <cellStyle name="Note 5 7 3 3 2" xfId="46937" xr:uid="{00000000-0005-0000-0000-00006BB10000}"/>
    <cellStyle name="Note 5 7 3 3 3" xfId="46938" xr:uid="{00000000-0005-0000-0000-00006CB10000}"/>
    <cellStyle name="Note 5 7 3 4" xfId="46939" xr:uid="{00000000-0005-0000-0000-00006DB10000}"/>
    <cellStyle name="Note 5 7 3 4 2" xfId="46940" xr:uid="{00000000-0005-0000-0000-00006EB10000}"/>
    <cellStyle name="Note 5 7 3 4 3" xfId="46941" xr:uid="{00000000-0005-0000-0000-00006FB10000}"/>
    <cellStyle name="Note 5 7 3 5" xfId="46942" xr:uid="{00000000-0005-0000-0000-000070B10000}"/>
    <cellStyle name="Note 5 7 3 6" xfId="46943" xr:uid="{00000000-0005-0000-0000-000071B10000}"/>
    <cellStyle name="Note 5 7 3 7" xfId="46944" xr:uid="{00000000-0005-0000-0000-000072B10000}"/>
    <cellStyle name="Note 5 7 4" xfId="46945" xr:uid="{00000000-0005-0000-0000-000073B10000}"/>
    <cellStyle name="Note 5 7 4 2" xfId="46946" xr:uid="{00000000-0005-0000-0000-000074B10000}"/>
    <cellStyle name="Note 5 7 4 3" xfId="46947" xr:uid="{00000000-0005-0000-0000-000075B10000}"/>
    <cellStyle name="Note 5 7 4 4" xfId="46948" xr:uid="{00000000-0005-0000-0000-000076B10000}"/>
    <cellStyle name="Note 5 7 5" xfId="46949" xr:uid="{00000000-0005-0000-0000-000077B10000}"/>
    <cellStyle name="Note 5 7 5 2" xfId="46950" xr:uid="{00000000-0005-0000-0000-000078B10000}"/>
    <cellStyle name="Note 5 7 5 3" xfId="46951" xr:uid="{00000000-0005-0000-0000-000079B10000}"/>
    <cellStyle name="Note 5 7 6" xfId="46952" xr:uid="{00000000-0005-0000-0000-00007AB10000}"/>
    <cellStyle name="Note 5 7 6 2" xfId="46953" xr:uid="{00000000-0005-0000-0000-00007BB10000}"/>
    <cellStyle name="Note 5 7 6 3" xfId="46954" xr:uid="{00000000-0005-0000-0000-00007CB10000}"/>
    <cellStyle name="Note 5 7 7" xfId="46955" xr:uid="{00000000-0005-0000-0000-00007DB10000}"/>
    <cellStyle name="Note 5 7 7 2" xfId="46956" xr:uid="{00000000-0005-0000-0000-00007EB10000}"/>
    <cellStyle name="Note 5 7 7 3" xfId="46957" xr:uid="{00000000-0005-0000-0000-00007FB10000}"/>
    <cellStyle name="Note 5 7 8" xfId="46958" xr:uid="{00000000-0005-0000-0000-000080B10000}"/>
    <cellStyle name="Note 5 7 8 2" xfId="46959" xr:uid="{00000000-0005-0000-0000-000081B10000}"/>
    <cellStyle name="Note 5 7 8 3" xfId="46960" xr:uid="{00000000-0005-0000-0000-000082B10000}"/>
    <cellStyle name="Note 5 7 9" xfId="46961" xr:uid="{00000000-0005-0000-0000-000083B10000}"/>
    <cellStyle name="Note 5 8" xfId="46962" xr:uid="{00000000-0005-0000-0000-000084B10000}"/>
    <cellStyle name="Note 5 8 10" xfId="46963" xr:uid="{00000000-0005-0000-0000-000085B10000}"/>
    <cellStyle name="Note 5 8 2" xfId="46964" xr:uid="{00000000-0005-0000-0000-000086B10000}"/>
    <cellStyle name="Note 5 8 2 2" xfId="46965" xr:uid="{00000000-0005-0000-0000-000087B10000}"/>
    <cellStyle name="Note 5 8 2 3" xfId="46966" xr:uid="{00000000-0005-0000-0000-000088B10000}"/>
    <cellStyle name="Note 5 8 2 4" xfId="46967" xr:uid="{00000000-0005-0000-0000-000089B10000}"/>
    <cellStyle name="Note 5 8 3" xfId="46968" xr:uid="{00000000-0005-0000-0000-00008AB10000}"/>
    <cellStyle name="Note 5 8 3 2" xfId="46969" xr:uid="{00000000-0005-0000-0000-00008BB10000}"/>
    <cellStyle name="Note 5 8 3 3" xfId="46970" xr:uid="{00000000-0005-0000-0000-00008CB10000}"/>
    <cellStyle name="Note 5 8 3 4" xfId="46971" xr:uid="{00000000-0005-0000-0000-00008DB10000}"/>
    <cellStyle name="Note 5 8 4" xfId="46972" xr:uid="{00000000-0005-0000-0000-00008EB10000}"/>
    <cellStyle name="Note 5 8 4 2" xfId="46973" xr:uid="{00000000-0005-0000-0000-00008FB10000}"/>
    <cellStyle name="Note 5 8 4 3" xfId="46974" xr:uid="{00000000-0005-0000-0000-000090B10000}"/>
    <cellStyle name="Note 5 8 4 4" xfId="46975" xr:uid="{00000000-0005-0000-0000-000091B10000}"/>
    <cellStyle name="Note 5 8 5" xfId="46976" xr:uid="{00000000-0005-0000-0000-000092B10000}"/>
    <cellStyle name="Note 5 8 5 2" xfId="46977" xr:uid="{00000000-0005-0000-0000-000093B10000}"/>
    <cellStyle name="Note 5 8 5 3" xfId="46978" xr:uid="{00000000-0005-0000-0000-000094B10000}"/>
    <cellStyle name="Note 5 8 6" xfId="46979" xr:uid="{00000000-0005-0000-0000-000095B10000}"/>
    <cellStyle name="Note 5 8 6 2" xfId="46980" xr:uid="{00000000-0005-0000-0000-000096B10000}"/>
    <cellStyle name="Note 5 8 6 3" xfId="46981" xr:uid="{00000000-0005-0000-0000-000097B10000}"/>
    <cellStyle name="Note 5 8 7" xfId="46982" xr:uid="{00000000-0005-0000-0000-000098B10000}"/>
    <cellStyle name="Note 5 8 7 2" xfId="46983" xr:uid="{00000000-0005-0000-0000-000099B10000}"/>
    <cellStyle name="Note 5 8 7 3" xfId="46984" xr:uid="{00000000-0005-0000-0000-00009AB10000}"/>
    <cellStyle name="Note 5 8 8" xfId="46985" xr:uid="{00000000-0005-0000-0000-00009BB10000}"/>
    <cellStyle name="Note 5 8 9" xfId="46986" xr:uid="{00000000-0005-0000-0000-00009CB10000}"/>
    <cellStyle name="Note 5 9" xfId="46987" xr:uid="{00000000-0005-0000-0000-00009DB10000}"/>
    <cellStyle name="Note 5 9 2" xfId="46988" xr:uid="{00000000-0005-0000-0000-00009EB10000}"/>
    <cellStyle name="Note 5 9 2 2" xfId="46989" xr:uid="{00000000-0005-0000-0000-00009FB10000}"/>
    <cellStyle name="Note 5 9 2 3" xfId="46990" xr:uid="{00000000-0005-0000-0000-0000A0B10000}"/>
    <cellStyle name="Note 5 9 2 4" xfId="46991" xr:uid="{00000000-0005-0000-0000-0000A1B10000}"/>
    <cellStyle name="Note 5 9 3" xfId="46992" xr:uid="{00000000-0005-0000-0000-0000A2B10000}"/>
    <cellStyle name="Note 5 9 3 2" xfId="46993" xr:uid="{00000000-0005-0000-0000-0000A3B10000}"/>
    <cellStyle name="Note 5 9 3 3" xfId="46994" xr:uid="{00000000-0005-0000-0000-0000A4B10000}"/>
    <cellStyle name="Note 5 9 4" xfId="46995" xr:uid="{00000000-0005-0000-0000-0000A5B10000}"/>
    <cellStyle name="Note 5 9 4 2" xfId="46996" xr:uid="{00000000-0005-0000-0000-0000A6B10000}"/>
    <cellStyle name="Note 5 9 4 3" xfId="46997" xr:uid="{00000000-0005-0000-0000-0000A7B10000}"/>
    <cellStyle name="Note 5 9 5" xfId="46998" xr:uid="{00000000-0005-0000-0000-0000A8B10000}"/>
    <cellStyle name="Note 5 9 6" xfId="46999" xr:uid="{00000000-0005-0000-0000-0000A9B10000}"/>
    <cellStyle name="Note 5 9 7" xfId="47000" xr:uid="{00000000-0005-0000-0000-0000AAB10000}"/>
    <cellStyle name="Note 5_Journal 2" xfId="47001" xr:uid="{00000000-0005-0000-0000-0000ABB10000}"/>
    <cellStyle name="Note 6" xfId="5765" xr:uid="{00000000-0005-0000-0000-0000ACB10000}"/>
    <cellStyle name="Note 6 10" xfId="47002" xr:uid="{00000000-0005-0000-0000-0000ADB10000}"/>
    <cellStyle name="Note 6 10 2" xfId="47003" xr:uid="{00000000-0005-0000-0000-0000AEB10000}"/>
    <cellStyle name="Note 6 10 3" xfId="47004" xr:uid="{00000000-0005-0000-0000-0000AFB10000}"/>
    <cellStyle name="Note 6 10 4" xfId="47005" xr:uid="{00000000-0005-0000-0000-0000B0B10000}"/>
    <cellStyle name="Note 6 11" xfId="47006" xr:uid="{00000000-0005-0000-0000-0000B1B10000}"/>
    <cellStyle name="Note 6 11 2" xfId="47007" xr:uid="{00000000-0005-0000-0000-0000B2B10000}"/>
    <cellStyle name="Note 6 11 3" xfId="47008" xr:uid="{00000000-0005-0000-0000-0000B3B10000}"/>
    <cellStyle name="Note 6 11 4" xfId="47009" xr:uid="{00000000-0005-0000-0000-0000B4B10000}"/>
    <cellStyle name="Note 6 12" xfId="47010" xr:uid="{00000000-0005-0000-0000-0000B5B10000}"/>
    <cellStyle name="Note 6 12 2" xfId="47011" xr:uid="{00000000-0005-0000-0000-0000B6B10000}"/>
    <cellStyle name="Note 6 12 3" xfId="47012" xr:uid="{00000000-0005-0000-0000-0000B7B10000}"/>
    <cellStyle name="Note 6 12 4" xfId="47013" xr:uid="{00000000-0005-0000-0000-0000B8B10000}"/>
    <cellStyle name="Note 6 13" xfId="47014" xr:uid="{00000000-0005-0000-0000-0000B9B10000}"/>
    <cellStyle name="Note 6 13 2" xfId="47015" xr:uid="{00000000-0005-0000-0000-0000BAB10000}"/>
    <cellStyle name="Note 6 13 3" xfId="47016" xr:uid="{00000000-0005-0000-0000-0000BBB10000}"/>
    <cellStyle name="Note 6 14" xfId="47017" xr:uid="{00000000-0005-0000-0000-0000BCB10000}"/>
    <cellStyle name="Note 6 14 2" xfId="47018" xr:uid="{00000000-0005-0000-0000-0000BDB10000}"/>
    <cellStyle name="Note 6 14 3" xfId="47019" xr:uid="{00000000-0005-0000-0000-0000BEB10000}"/>
    <cellStyle name="Note 6 2" xfId="5766" xr:uid="{00000000-0005-0000-0000-0000BFB10000}"/>
    <cellStyle name="Note 6 2 10" xfId="47020" xr:uid="{00000000-0005-0000-0000-0000C0B10000}"/>
    <cellStyle name="Note 6 2 10 2" xfId="47021" xr:uid="{00000000-0005-0000-0000-0000C1B10000}"/>
    <cellStyle name="Note 6 2 10 2 2" xfId="47022" xr:uid="{00000000-0005-0000-0000-0000C2B10000}"/>
    <cellStyle name="Note 6 2 10 2 3" xfId="47023" xr:uid="{00000000-0005-0000-0000-0000C3B10000}"/>
    <cellStyle name="Note 6 2 10 3" xfId="47024" xr:uid="{00000000-0005-0000-0000-0000C4B10000}"/>
    <cellStyle name="Note 6 2 10 3 2" xfId="47025" xr:uid="{00000000-0005-0000-0000-0000C5B10000}"/>
    <cellStyle name="Note 6 2 10 3 3" xfId="47026" xr:uid="{00000000-0005-0000-0000-0000C6B10000}"/>
    <cellStyle name="Note 6 2 10 4" xfId="47027" xr:uid="{00000000-0005-0000-0000-0000C7B10000}"/>
    <cellStyle name="Note 6 2 10 4 2" xfId="47028" xr:uid="{00000000-0005-0000-0000-0000C8B10000}"/>
    <cellStyle name="Note 6 2 10 4 3" xfId="47029" xr:uid="{00000000-0005-0000-0000-0000C9B10000}"/>
    <cellStyle name="Note 6 2 10 5" xfId="47030" xr:uid="{00000000-0005-0000-0000-0000CAB10000}"/>
    <cellStyle name="Note 6 2 10 5 2" xfId="47031" xr:uid="{00000000-0005-0000-0000-0000CBB10000}"/>
    <cellStyle name="Note 6 2 10 5 3" xfId="47032" xr:uid="{00000000-0005-0000-0000-0000CCB10000}"/>
    <cellStyle name="Note 6 2 10 6" xfId="47033" xr:uid="{00000000-0005-0000-0000-0000CDB10000}"/>
    <cellStyle name="Note 6 2 10 7" xfId="47034" xr:uid="{00000000-0005-0000-0000-0000CEB10000}"/>
    <cellStyle name="Note 6 2 11" xfId="47035" xr:uid="{00000000-0005-0000-0000-0000CFB10000}"/>
    <cellStyle name="Note 6 2 11 2" xfId="47036" xr:uid="{00000000-0005-0000-0000-0000D0B10000}"/>
    <cellStyle name="Note 6 2 11 2 2" xfId="47037" xr:uid="{00000000-0005-0000-0000-0000D1B10000}"/>
    <cellStyle name="Note 6 2 11 2 3" xfId="47038" xr:uid="{00000000-0005-0000-0000-0000D2B10000}"/>
    <cellStyle name="Note 6 2 11 3" xfId="47039" xr:uid="{00000000-0005-0000-0000-0000D3B10000}"/>
    <cellStyle name="Note 6 2 11 3 2" xfId="47040" xr:uid="{00000000-0005-0000-0000-0000D4B10000}"/>
    <cellStyle name="Note 6 2 11 3 3" xfId="47041" xr:uid="{00000000-0005-0000-0000-0000D5B10000}"/>
    <cellStyle name="Note 6 2 11 4" xfId="47042" xr:uid="{00000000-0005-0000-0000-0000D6B10000}"/>
    <cellStyle name="Note 6 2 11 4 2" xfId="47043" xr:uid="{00000000-0005-0000-0000-0000D7B10000}"/>
    <cellStyle name="Note 6 2 11 4 3" xfId="47044" xr:uid="{00000000-0005-0000-0000-0000D8B10000}"/>
    <cellStyle name="Note 6 2 11 5" xfId="47045" xr:uid="{00000000-0005-0000-0000-0000D9B10000}"/>
    <cellStyle name="Note 6 2 11 5 2" xfId="47046" xr:uid="{00000000-0005-0000-0000-0000DAB10000}"/>
    <cellStyle name="Note 6 2 11 5 3" xfId="47047" xr:uid="{00000000-0005-0000-0000-0000DBB10000}"/>
    <cellStyle name="Note 6 2 11 6" xfId="47048" xr:uid="{00000000-0005-0000-0000-0000DCB10000}"/>
    <cellStyle name="Note 6 2 11 7" xfId="47049" xr:uid="{00000000-0005-0000-0000-0000DDB10000}"/>
    <cellStyle name="Note 6 2 12" xfId="47050" xr:uid="{00000000-0005-0000-0000-0000DEB10000}"/>
    <cellStyle name="Note 6 2 12 2" xfId="47051" xr:uid="{00000000-0005-0000-0000-0000DFB10000}"/>
    <cellStyle name="Note 6 2 12 2 2" xfId="47052" xr:uid="{00000000-0005-0000-0000-0000E0B10000}"/>
    <cellStyle name="Note 6 2 12 2 3" xfId="47053" xr:uid="{00000000-0005-0000-0000-0000E1B10000}"/>
    <cellStyle name="Note 6 2 12 3" xfId="47054" xr:uid="{00000000-0005-0000-0000-0000E2B10000}"/>
    <cellStyle name="Note 6 2 12 3 2" xfId="47055" xr:uid="{00000000-0005-0000-0000-0000E3B10000}"/>
    <cellStyle name="Note 6 2 12 3 3" xfId="47056" xr:uid="{00000000-0005-0000-0000-0000E4B10000}"/>
    <cellStyle name="Note 6 2 12 4" xfId="47057" xr:uid="{00000000-0005-0000-0000-0000E5B10000}"/>
    <cellStyle name="Note 6 2 12 4 2" xfId="47058" xr:uid="{00000000-0005-0000-0000-0000E6B10000}"/>
    <cellStyle name="Note 6 2 12 4 3" xfId="47059" xr:uid="{00000000-0005-0000-0000-0000E7B10000}"/>
    <cellStyle name="Note 6 2 12 5" xfId="47060" xr:uid="{00000000-0005-0000-0000-0000E8B10000}"/>
    <cellStyle name="Note 6 2 12 5 2" xfId="47061" xr:uid="{00000000-0005-0000-0000-0000E9B10000}"/>
    <cellStyle name="Note 6 2 12 5 3" xfId="47062" xr:uid="{00000000-0005-0000-0000-0000EAB10000}"/>
    <cellStyle name="Note 6 2 12 6" xfId="47063" xr:uid="{00000000-0005-0000-0000-0000EBB10000}"/>
    <cellStyle name="Note 6 2 12 7" xfId="47064" xr:uid="{00000000-0005-0000-0000-0000ECB10000}"/>
    <cellStyle name="Note 6 2 13" xfId="47065" xr:uid="{00000000-0005-0000-0000-0000EDB10000}"/>
    <cellStyle name="Note 6 2 13 2" xfId="47066" xr:uid="{00000000-0005-0000-0000-0000EEB10000}"/>
    <cellStyle name="Note 6 2 13 2 2" xfId="47067" xr:uid="{00000000-0005-0000-0000-0000EFB10000}"/>
    <cellStyle name="Note 6 2 13 2 3" xfId="47068" xr:uid="{00000000-0005-0000-0000-0000F0B10000}"/>
    <cellStyle name="Note 6 2 13 3" xfId="47069" xr:uid="{00000000-0005-0000-0000-0000F1B10000}"/>
    <cellStyle name="Note 6 2 13 3 2" xfId="47070" xr:uid="{00000000-0005-0000-0000-0000F2B10000}"/>
    <cellStyle name="Note 6 2 13 3 3" xfId="47071" xr:uid="{00000000-0005-0000-0000-0000F3B10000}"/>
    <cellStyle name="Note 6 2 13 4" xfId="47072" xr:uid="{00000000-0005-0000-0000-0000F4B10000}"/>
    <cellStyle name="Note 6 2 13 4 2" xfId="47073" xr:uid="{00000000-0005-0000-0000-0000F5B10000}"/>
    <cellStyle name="Note 6 2 13 4 3" xfId="47074" xr:uid="{00000000-0005-0000-0000-0000F6B10000}"/>
    <cellStyle name="Note 6 2 13 5" xfId="47075" xr:uid="{00000000-0005-0000-0000-0000F7B10000}"/>
    <cellStyle name="Note 6 2 13 5 2" xfId="47076" xr:uid="{00000000-0005-0000-0000-0000F8B10000}"/>
    <cellStyle name="Note 6 2 13 5 3" xfId="47077" xr:uid="{00000000-0005-0000-0000-0000F9B10000}"/>
    <cellStyle name="Note 6 2 13 6" xfId="47078" xr:uid="{00000000-0005-0000-0000-0000FAB10000}"/>
    <cellStyle name="Note 6 2 13 7" xfId="47079" xr:uid="{00000000-0005-0000-0000-0000FBB10000}"/>
    <cellStyle name="Note 6 2 14" xfId="47080" xr:uid="{00000000-0005-0000-0000-0000FCB10000}"/>
    <cellStyle name="Note 6 2 14 2" xfId="47081" xr:uid="{00000000-0005-0000-0000-0000FDB10000}"/>
    <cellStyle name="Note 6 2 14 2 2" xfId="47082" xr:uid="{00000000-0005-0000-0000-0000FEB10000}"/>
    <cellStyle name="Note 6 2 14 2 3" xfId="47083" xr:uid="{00000000-0005-0000-0000-0000FFB10000}"/>
    <cellStyle name="Note 6 2 14 3" xfId="47084" xr:uid="{00000000-0005-0000-0000-000000B20000}"/>
    <cellStyle name="Note 6 2 14 3 2" xfId="47085" xr:uid="{00000000-0005-0000-0000-000001B20000}"/>
    <cellStyle name="Note 6 2 14 3 3" xfId="47086" xr:uid="{00000000-0005-0000-0000-000002B20000}"/>
    <cellStyle name="Note 6 2 14 4" xfId="47087" xr:uid="{00000000-0005-0000-0000-000003B20000}"/>
    <cellStyle name="Note 6 2 14 4 2" xfId="47088" xr:uid="{00000000-0005-0000-0000-000004B20000}"/>
    <cellStyle name="Note 6 2 14 4 3" xfId="47089" xr:uid="{00000000-0005-0000-0000-000005B20000}"/>
    <cellStyle name="Note 6 2 14 5" xfId="47090" xr:uid="{00000000-0005-0000-0000-000006B20000}"/>
    <cellStyle name="Note 6 2 14 5 2" xfId="47091" xr:uid="{00000000-0005-0000-0000-000007B20000}"/>
    <cellStyle name="Note 6 2 14 5 3" xfId="47092" xr:uid="{00000000-0005-0000-0000-000008B20000}"/>
    <cellStyle name="Note 6 2 14 6" xfId="47093" xr:uid="{00000000-0005-0000-0000-000009B20000}"/>
    <cellStyle name="Note 6 2 14 7" xfId="47094" xr:uid="{00000000-0005-0000-0000-00000AB20000}"/>
    <cellStyle name="Note 6 2 15" xfId="47095" xr:uid="{00000000-0005-0000-0000-00000BB20000}"/>
    <cellStyle name="Note 6 2 15 2" xfId="47096" xr:uid="{00000000-0005-0000-0000-00000CB20000}"/>
    <cellStyle name="Note 6 2 15 2 2" xfId="47097" xr:uid="{00000000-0005-0000-0000-00000DB20000}"/>
    <cellStyle name="Note 6 2 15 2 3" xfId="47098" xr:uid="{00000000-0005-0000-0000-00000EB20000}"/>
    <cellStyle name="Note 6 2 15 3" xfId="47099" xr:uid="{00000000-0005-0000-0000-00000FB20000}"/>
    <cellStyle name="Note 6 2 15 3 2" xfId="47100" xr:uid="{00000000-0005-0000-0000-000010B20000}"/>
    <cellStyle name="Note 6 2 15 3 3" xfId="47101" xr:uid="{00000000-0005-0000-0000-000011B20000}"/>
    <cellStyle name="Note 6 2 15 4" xfId="47102" xr:uid="{00000000-0005-0000-0000-000012B20000}"/>
    <cellStyle name="Note 6 2 15 4 2" xfId="47103" xr:uid="{00000000-0005-0000-0000-000013B20000}"/>
    <cellStyle name="Note 6 2 15 4 3" xfId="47104" xr:uid="{00000000-0005-0000-0000-000014B20000}"/>
    <cellStyle name="Note 6 2 15 5" xfId="47105" xr:uid="{00000000-0005-0000-0000-000015B20000}"/>
    <cellStyle name="Note 6 2 15 5 2" xfId="47106" xr:uid="{00000000-0005-0000-0000-000016B20000}"/>
    <cellStyle name="Note 6 2 15 5 3" xfId="47107" xr:uid="{00000000-0005-0000-0000-000017B20000}"/>
    <cellStyle name="Note 6 2 15 6" xfId="47108" xr:uid="{00000000-0005-0000-0000-000018B20000}"/>
    <cellStyle name="Note 6 2 15 7" xfId="47109" xr:uid="{00000000-0005-0000-0000-000019B20000}"/>
    <cellStyle name="Note 6 2 16" xfId="47110" xr:uid="{00000000-0005-0000-0000-00001AB20000}"/>
    <cellStyle name="Note 6 2 16 2" xfId="47111" xr:uid="{00000000-0005-0000-0000-00001BB20000}"/>
    <cellStyle name="Note 6 2 16 2 2" xfId="47112" xr:uid="{00000000-0005-0000-0000-00001CB20000}"/>
    <cellStyle name="Note 6 2 16 2 3" xfId="47113" xr:uid="{00000000-0005-0000-0000-00001DB20000}"/>
    <cellStyle name="Note 6 2 16 3" xfId="47114" xr:uid="{00000000-0005-0000-0000-00001EB20000}"/>
    <cellStyle name="Note 6 2 16 3 2" xfId="47115" xr:uid="{00000000-0005-0000-0000-00001FB20000}"/>
    <cellStyle name="Note 6 2 16 3 3" xfId="47116" xr:uid="{00000000-0005-0000-0000-000020B20000}"/>
    <cellStyle name="Note 6 2 16 4" xfId="47117" xr:uid="{00000000-0005-0000-0000-000021B20000}"/>
    <cellStyle name="Note 6 2 16 4 2" xfId="47118" xr:uid="{00000000-0005-0000-0000-000022B20000}"/>
    <cellStyle name="Note 6 2 16 4 3" xfId="47119" xr:uid="{00000000-0005-0000-0000-000023B20000}"/>
    <cellStyle name="Note 6 2 16 5" xfId="47120" xr:uid="{00000000-0005-0000-0000-000024B20000}"/>
    <cellStyle name="Note 6 2 16 5 2" xfId="47121" xr:uid="{00000000-0005-0000-0000-000025B20000}"/>
    <cellStyle name="Note 6 2 16 5 3" xfId="47122" xr:uid="{00000000-0005-0000-0000-000026B20000}"/>
    <cellStyle name="Note 6 2 16 6" xfId="47123" xr:uid="{00000000-0005-0000-0000-000027B20000}"/>
    <cellStyle name="Note 6 2 16 7" xfId="47124" xr:uid="{00000000-0005-0000-0000-000028B20000}"/>
    <cellStyle name="Note 6 2 17" xfId="47125" xr:uid="{00000000-0005-0000-0000-000029B20000}"/>
    <cellStyle name="Note 6 2 17 2" xfId="47126" xr:uid="{00000000-0005-0000-0000-00002AB20000}"/>
    <cellStyle name="Note 6 2 17 2 2" xfId="47127" xr:uid="{00000000-0005-0000-0000-00002BB20000}"/>
    <cellStyle name="Note 6 2 17 2 3" xfId="47128" xr:uid="{00000000-0005-0000-0000-00002CB20000}"/>
    <cellStyle name="Note 6 2 17 3" xfId="47129" xr:uid="{00000000-0005-0000-0000-00002DB20000}"/>
    <cellStyle name="Note 6 2 17 3 2" xfId="47130" xr:uid="{00000000-0005-0000-0000-00002EB20000}"/>
    <cellStyle name="Note 6 2 17 3 3" xfId="47131" xr:uid="{00000000-0005-0000-0000-00002FB20000}"/>
    <cellStyle name="Note 6 2 17 4" xfId="47132" xr:uid="{00000000-0005-0000-0000-000030B20000}"/>
    <cellStyle name="Note 6 2 17 4 2" xfId="47133" xr:uid="{00000000-0005-0000-0000-000031B20000}"/>
    <cellStyle name="Note 6 2 17 4 3" xfId="47134" xr:uid="{00000000-0005-0000-0000-000032B20000}"/>
    <cellStyle name="Note 6 2 17 5" xfId="47135" xr:uid="{00000000-0005-0000-0000-000033B20000}"/>
    <cellStyle name="Note 6 2 17 5 2" xfId="47136" xr:uid="{00000000-0005-0000-0000-000034B20000}"/>
    <cellStyle name="Note 6 2 17 5 3" xfId="47137" xr:uid="{00000000-0005-0000-0000-000035B20000}"/>
    <cellStyle name="Note 6 2 17 6" xfId="47138" xr:uid="{00000000-0005-0000-0000-000036B20000}"/>
    <cellStyle name="Note 6 2 17 7" xfId="47139" xr:uid="{00000000-0005-0000-0000-000037B20000}"/>
    <cellStyle name="Note 6 2 18" xfId="47140" xr:uid="{00000000-0005-0000-0000-000038B20000}"/>
    <cellStyle name="Note 6 2 18 2" xfId="47141" xr:uid="{00000000-0005-0000-0000-000039B20000}"/>
    <cellStyle name="Note 6 2 18 2 2" xfId="47142" xr:uid="{00000000-0005-0000-0000-00003AB20000}"/>
    <cellStyle name="Note 6 2 18 2 3" xfId="47143" xr:uid="{00000000-0005-0000-0000-00003BB20000}"/>
    <cellStyle name="Note 6 2 18 3" xfId="47144" xr:uid="{00000000-0005-0000-0000-00003CB20000}"/>
    <cellStyle name="Note 6 2 18 3 2" xfId="47145" xr:uid="{00000000-0005-0000-0000-00003DB20000}"/>
    <cellStyle name="Note 6 2 18 3 3" xfId="47146" xr:uid="{00000000-0005-0000-0000-00003EB20000}"/>
    <cellStyle name="Note 6 2 18 4" xfId="47147" xr:uid="{00000000-0005-0000-0000-00003FB20000}"/>
    <cellStyle name="Note 6 2 18 4 2" xfId="47148" xr:uid="{00000000-0005-0000-0000-000040B20000}"/>
    <cellStyle name="Note 6 2 18 4 3" xfId="47149" xr:uid="{00000000-0005-0000-0000-000041B20000}"/>
    <cellStyle name="Note 6 2 18 5" xfId="47150" xr:uid="{00000000-0005-0000-0000-000042B20000}"/>
    <cellStyle name="Note 6 2 18 5 2" xfId="47151" xr:uid="{00000000-0005-0000-0000-000043B20000}"/>
    <cellStyle name="Note 6 2 18 5 3" xfId="47152" xr:uid="{00000000-0005-0000-0000-000044B20000}"/>
    <cellStyle name="Note 6 2 18 6" xfId="47153" xr:uid="{00000000-0005-0000-0000-000045B20000}"/>
    <cellStyle name="Note 6 2 18 7" xfId="47154" xr:uid="{00000000-0005-0000-0000-000046B20000}"/>
    <cellStyle name="Note 6 2 19" xfId="47155" xr:uid="{00000000-0005-0000-0000-000047B20000}"/>
    <cellStyle name="Note 6 2 19 2" xfId="47156" xr:uid="{00000000-0005-0000-0000-000048B20000}"/>
    <cellStyle name="Note 6 2 19 3" xfId="47157" xr:uid="{00000000-0005-0000-0000-000049B20000}"/>
    <cellStyle name="Note 6 2 2" xfId="47158" xr:uid="{00000000-0005-0000-0000-00004AB20000}"/>
    <cellStyle name="Note 6 2 2 10" xfId="47159" xr:uid="{00000000-0005-0000-0000-00004BB20000}"/>
    <cellStyle name="Note 6 2 2 2" xfId="47160" xr:uid="{00000000-0005-0000-0000-00004CB20000}"/>
    <cellStyle name="Note 6 2 2 2 2" xfId="47161" xr:uid="{00000000-0005-0000-0000-00004DB20000}"/>
    <cellStyle name="Note 6 2 2 2 3" xfId="47162" xr:uid="{00000000-0005-0000-0000-00004EB20000}"/>
    <cellStyle name="Note 6 2 2 2 4" xfId="47163" xr:uid="{00000000-0005-0000-0000-00004FB20000}"/>
    <cellStyle name="Note 6 2 2 3" xfId="47164" xr:uid="{00000000-0005-0000-0000-000050B20000}"/>
    <cellStyle name="Note 6 2 2 3 2" xfId="47165" xr:uid="{00000000-0005-0000-0000-000051B20000}"/>
    <cellStyle name="Note 6 2 2 3 3" xfId="47166" xr:uid="{00000000-0005-0000-0000-000052B20000}"/>
    <cellStyle name="Note 6 2 2 3 4" xfId="47167" xr:uid="{00000000-0005-0000-0000-000053B20000}"/>
    <cellStyle name="Note 6 2 2 4" xfId="47168" xr:uid="{00000000-0005-0000-0000-000054B20000}"/>
    <cellStyle name="Note 6 2 2 4 2" xfId="47169" xr:uid="{00000000-0005-0000-0000-000055B20000}"/>
    <cellStyle name="Note 6 2 2 4 3" xfId="47170" xr:uid="{00000000-0005-0000-0000-000056B20000}"/>
    <cellStyle name="Note 6 2 2 5" xfId="47171" xr:uid="{00000000-0005-0000-0000-000057B20000}"/>
    <cellStyle name="Note 6 2 2 5 2" xfId="47172" xr:uid="{00000000-0005-0000-0000-000058B20000}"/>
    <cellStyle name="Note 6 2 2 5 3" xfId="47173" xr:uid="{00000000-0005-0000-0000-000059B20000}"/>
    <cellStyle name="Note 6 2 2 6" xfId="47174" xr:uid="{00000000-0005-0000-0000-00005AB20000}"/>
    <cellStyle name="Note 6 2 2 6 2" xfId="47175" xr:uid="{00000000-0005-0000-0000-00005BB20000}"/>
    <cellStyle name="Note 6 2 2 6 3" xfId="47176" xr:uid="{00000000-0005-0000-0000-00005CB20000}"/>
    <cellStyle name="Note 6 2 2 7" xfId="47177" xr:uid="{00000000-0005-0000-0000-00005DB20000}"/>
    <cellStyle name="Note 6 2 2 7 2" xfId="47178" xr:uid="{00000000-0005-0000-0000-00005EB20000}"/>
    <cellStyle name="Note 6 2 2 7 3" xfId="47179" xr:uid="{00000000-0005-0000-0000-00005FB20000}"/>
    <cellStyle name="Note 6 2 2 8" xfId="47180" xr:uid="{00000000-0005-0000-0000-000060B20000}"/>
    <cellStyle name="Note 6 2 2 9" xfId="47181" xr:uid="{00000000-0005-0000-0000-000061B20000}"/>
    <cellStyle name="Note 6 2 20" xfId="47182" xr:uid="{00000000-0005-0000-0000-000062B20000}"/>
    <cellStyle name="Note 6 2 20 2" xfId="47183" xr:uid="{00000000-0005-0000-0000-000063B20000}"/>
    <cellStyle name="Note 6 2 20 3" xfId="47184" xr:uid="{00000000-0005-0000-0000-000064B20000}"/>
    <cellStyle name="Note 6 2 21" xfId="47185" xr:uid="{00000000-0005-0000-0000-000065B20000}"/>
    <cellStyle name="Note 6 2 21 2" xfId="47186" xr:uid="{00000000-0005-0000-0000-000066B20000}"/>
    <cellStyle name="Note 6 2 21 3" xfId="47187" xr:uid="{00000000-0005-0000-0000-000067B20000}"/>
    <cellStyle name="Note 6 2 22" xfId="47188" xr:uid="{00000000-0005-0000-0000-000068B20000}"/>
    <cellStyle name="Note 6 2 3" xfId="47189" xr:uid="{00000000-0005-0000-0000-000069B20000}"/>
    <cellStyle name="Note 6 2 3 10" xfId="47190" xr:uid="{00000000-0005-0000-0000-00006AB20000}"/>
    <cellStyle name="Note 6 2 3 11" xfId="47191" xr:uid="{00000000-0005-0000-0000-00006BB20000}"/>
    <cellStyle name="Note 6 2 3 2" xfId="47192" xr:uid="{00000000-0005-0000-0000-00006CB20000}"/>
    <cellStyle name="Note 6 2 3 2 2" xfId="47193" xr:uid="{00000000-0005-0000-0000-00006DB20000}"/>
    <cellStyle name="Note 6 2 3 2 3" xfId="47194" xr:uid="{00000000-0005-0000-0000-00006EB20000}"/>
    <cellStyle name="Note 6 2 3 2 4" xfId="47195" xr:uid="{00000000-0005-0000-0000-00006FB20000}"/>
    <cellStyle name="Note 6 2 3 3" xfId="47196" xr:uid="{00000000-0005-0000-0000-000070B20000}"/>
    <cellStyle name="Note 6 2 3 3 2" xfId="47197" xr:uid="{00000000-0005-0000-0000-000071B20000}"/>
    <cellStyle name="Note 6 2 3 3 3" xfId="47198" xr:uid="{00000000-0005-0000-0000-000072B20000}"/>
    <cellStyle name="Note 6 2 3 4" xfId="47199" xr:uid="{00000000-0005-0000-0000-000073B20000}"/>
    <cellStyle name="Note 6 2 3 4 2" xfId="47200" xr:uid="{00000000-0005-0000-0000-000074B20000}"/>
    <cellStyle name="Note 6 2 3 4 3" xfId="47201" xr:uid="{00000000-0005-0000-0000-000075B20000}"/>
    <cellStyle name="Note 6 2 3 5" xfId="47202" xr:uid="{00000000-0005-0000-0000-000076B20000}"/>
    <cellStyle name="Note 6 2 3 5 2" xfId="47203" xr:uid="{00000000-0005-0000-0000-000077B20000}"/>
    <cellStyle name="Note 6 2 3 5 3" xfId="47204" xr:uid="{00000000-0005-0000-0000-000078B20000}"/>
    <cellStyle name="Note 6 2 3 6" xfId="47205" xr:uid="{00000000-0005-0000-0000-000079B20000}"/>
    <cellStyle name="Note 6 2 3 6 2" xfId="47206" xr:uid="{00000000-0005-0000-0000-00007AB20000}"/>
    <cellStyle name="Note 6 2 3 6 3" xfId="47207" xr:uid="{00000000-0005-0000-0000-00007BB20000}"/>
    <cellStyle name="Note 6 2 3 7" xfId="47208" xr:uid="{00000000-0005-0000-0000-00007CB20000}"/>
    <cellStyle name="Note 6 2 3 7 2" xfId="47209" xr:uid="{00000000-0005-0000-0000-00007DB20000}"/>
    <cellStyle name="Note 6 2 3 7 3" xfId="47210" xr:uid="{00000000-0005-0000-0000-00007EB20000}"/>
    <cellStyle name="Note 6 2 3 8" xfId="47211" xr:uid="{00000000-0005-0000-0000-00007FB20000}"/>
    <cellStyle name="Note 6 2 3 8 2" xfId="47212" xr:uid="{00000000-0005-0000-0000-000080B20000}"/>
    <cellStyle name="Note 6 2 3 8 3" xfId="47213" xr:uid="{00000000-0005-0000-0000-000081B20000}"/>
    <cellStyle name="Note 6 2 3 9" xfId="47214" xr:uid="{00000000-0005-0000-0000-000082B20000}"/>
    <cellStyle name="Note 6 2 4" xfId="47215" xr:uid="{00000000-0005-0000-0000-000083B20000}"/>
    <cellStyle name="Note 6 2 4 2" xfId="47216" xr:uid="{00000000-0005-0000-0000-000084B20000}"/>
    <cellStyle name="Note 6 2 4 2 2" xfId="47217" xr:uid="{00000000-0005-0000-0000-000085B20000}"/>
    <cellStyle name="Note 6 2 4 2 3" xfId="47218" xr:uid="{00000000-0005-0000-0000-000086B20000}"/>
    <cellStyle name="Note 6 2 4 3" xfId="47219" xr:uid="{00000000-0005-0000-0000-000087B20000}"/>
    <cellStyle name="Note 6 2 4 3 2" xfId="47220" xr:uid="{00000000-0005-0000-0000-000088B20000}"/>
    <cellStyle name="Note 6 2 4 3 3" xfId="47221" xr:uid="{00000000-0005-0000-0000-000089B20000}"/>
    <cellStyle name="Note 6 2 4 4" xfId="47222" xr:uid="{00000000-0005-0000-0000-00008AB20000}"/>
    <cellStyle name="Note 6 2 4 4 2" xfId="47223" xr:uid="{00000000-0005-0000-0000-00008BB20000}"/>
    <cellStyle name="Note 6 2 4 4 3" xfId="47224" xr:uid="{00000000-0005-0000-0000-00008CB20000}"/>
    <cellStyle name="Note 6 2 4 5" xfId="47225" xr:uid="{00000000-0005-0000-0000-00008DB20000}"/>
    <cellStyle name="Note 6 2 4 5 2" xfId="47226" xr:uid="{00000000-0005-0000-0000-00008EB20000}"/>
    <cellStyle name="Note 6 2 4 5 3" xfId="47227" xr:uid="{00000000-0005-0000-0000-00008FB20000}"/>
    <cellStyle name="Note 6 2 4 6" xfId="47228" xr:uid="{00000000-0005-0000-0000-000090B20000}"/>
    <cellStyle name="Note 6 2 5" xfId="47229" xr:uid="{00000000-0005-0000-0000-000091B20000}"/>
    <cellStyle name="Note 6 2 5 2" xfId="47230" xr:uid="{00000000-0005-0000-0000-000092B20000}"/>
    <cellStyle name="Note 6 2 5 2 2" xfId="47231" xr:uid="{00000000-0005-0000-0000-000093B20000}"/>
    <cellStyle name="Note 6 2 5 2 3" xfId="47232" xr:uid="{00000000-0005-0000-0000-000094B20000}"/>
    <cellStyle name="Note 6 2 5 3" xfId="47233" xr:uid="{00000000-0005-0000-0000-000095B20000}"/>
    <cellStyle name="Note 6 2 5 3 2" xfId="47234" xr:uid="{00000000-0005-0000-0000-000096B20000}"/>
    <cellStyle name="Note 6 2 5 3 3" xfId="47235" xr:uid="{00000000-0005-0000-0000-000097B20000}"/>
    <cellStyle name="Note 6 2 5 4" xfId="47236" xr:uid="{00000000-0005-0000-0000-000098B20000}"/>
    <cellStyle name="Note 6 2 5 4 2" xfId="47237" xr:uid="{00000000-0005-0000-0000-000099B20000}"/>
    <cellStyle name="Note 6 2 5 4 3" xfId="47238" xr:uid="{00000000-0005-0000-0000-00009AB20000}"/>
    <cellStyle name="Note 6 2 5 5" xfId="47239" xr:uid="{00000000-0005-0000-0000-00009BB20000}"/>
    <cellStyle name="Note 6 2 5 5 2" xfId="47240" xr:uid="{00000000-0005-0000-0000-00009CB20000}"/>
    <cellStyle name="Note 6 2 5 5 3" xfId="47241" xr:uid="{00000000-0005-0000-0000-00009DB20000}"/>
    <cellStyle name="Note 6 2 5 6" xfId="47242" xr:uid="{00000000-0005-0000-0000-00009EB20000}"/>
    <cellStyle name="Note 6 2 6" xfId="47243" xr:uid="{00000000-0005-0000-0000-00009FB20000}"/>
    <cellStyle name="Note 6 2 6 2" xfId="47244" xr:uid="{00000000-0005-0000-0000-0000A0B20000}"/>
    <cellStyle name="Note 6 2 6 2 2" xfId="47245" xr:uid="{00000000-0005-0000-0000-0000A1B20000}"/>
    <cellStyle name="Note 6 2 6 2 3" xfId="47246" xr:uid="{00000000-0005-0000-0000-0000A2B20000}"/>
    <cellStyle name="Note 6 2 6 3" xfId="47247" xr:uid="{00000000-0005-0000-0000-0000A3B20000}"/>
    <cellStyle name="Note 6 2 6 3 2" xfId="47248" xr:uid="{00000000-0005-0000-0000-0000A4B20000}"/>
    <cellStyle name="Note 6 2 6 3 3" xfId="47249" xr:uid="{00000000-0005-0000-0000-0000A5B20000}"/>
    <cellStyle name="Note 6 2 6 4" xfId="47250" xr:uid="{00000000-0005-0000-0000-0000A6B20000}"/>
    <cellStyle name="Note 6 2 6 4 2" xfId="47251" xr:uid="{00000000-0005-0000-0000-0000A7B20000}"/>
    <cellStyle name="Note 6 2 6 4 3" xfId="47252" xr:uid="{00000000-0005-0000-0000-0000A8B20000}"/>
    <cellStyle name="Note 6 2 6 5" xfId="47253" xr:uid="{00000000-0005-0000-0000-0000A9B20000}"/>
    <cellStyle name="Note 6 2 6 5 2" xfId="47254" xr:uid="{00000000-0005-0000-0000-0000AAB20000}"/>
    <cellStyle name="Note 6 2 6 5 3" xfId="47255" xr:uid="{00000000-0005-0000-0000-0000ABB20000}"/>
    <cellStyle name="Note 6 2 6 6" xfId="47256" xr:uid="{00000000-0005-0000-0000-0000ACB20000}"/>
    <cellStyle name="Note 6 2 7" xfId="47257" xr:uid="{00000000-0005-0000-0000-0000ADB20000}"/>
    <cellStyle name="Note 6 2 7 2" xfId="47258" xr:uid="{00000000-0005-0000-0000-0000AEB20000}"/>
    <cellStyle name="Note 6 2 7 2 2" xfId="47259" xr:uid="{00000000-0005-0000-0000-0000AFB20000}"/>
    <cellStyle name="Note 6 2 7 2 3" xfId="47260" xr:uid="{00000000-0005-0000-0000-0000B0B20000}"/>
    <cellStyle name="Note 6 2 7 3" xfId="47261" xr:uid="{00000000-0005-0000-0000-0000B1B20000}"/>
    <cellStyle name="Note 6 2 7 3 2" xfId="47262" xr:uid="{00000000-0005-0000-0000-0000B2B20000}"/>
    <cellStyle name="Note 6 2 7 3 3" xfId="47263" xr:uid="{00000000-0005-0000-0000-0000B3B20000}"/>
    <cellStyle name="Note 6 2 7 4" xfId="47264" xr:uid="{00000000-0005-0000-0000-0000B4B20000}"/>
    <cellStyle name="Note 6 2 7 4 2" xfId="47265" xr:uid="{00000000-0005-0000-0000-0000B5B20000}"/>
    <cellStyle name="Note 6 2 7 4 3" xfId="47266" xr:uid="{00000000-0005-0000-0000-0000B6B20000}"/>
    <cellStyle name="Note 6 2 7 5" xfId="47267" xr:uid="{00000000-0005-0000-0000-0000B7B20000}"/>
    <cellStyle name="Note 6 2 7 5 2" xfId="47268" xr:uid="{00000000-0005-0000-0000-0000B8B20000}"/>
    <cellStyle name="Note 6 2 7 5 3" xfId="47269" xr:uid="{00000000-0005-0000-0000-0000B9B20000}"/>
    <cellStyle name="Note 6 2 7 6" xfId="47270" xr:uid="{00000000-0005-0000-0000-0000BAB20000}"/>
    <cellStyle name="Note 6 2 8" xfId="47271" xr:uid="{00000000-0005-0000-0000-0000BBB20000}"/>
    <cellStyle name="Note 6 2 8 2" xfId="47272" xr:uid="{00000000-0005-0000-0000-0000BCB20000}"/>
    <cellStyle name="Note 6 2 8 2 2" xfId="47273" xr:uid="{00000000-0005-0000-0000-0000BDB20000}"/>
    <cellStyle name="Note 6 2 8 2 3" xfId="47274" xr:uid="{00000000-0005-0000-0000-0000BEB20000}"/>
    <cellStyle name="Note 6 2 8 3" xfId="47275" xr:uid="{00000000-0005-0000-0000-0000BFB20000}"/>
    <cellStyle name="Note 6 2 8 3 2" xfId="47276" xr:uid="{00000000-0005-0000-0000-0000C0B20000}"/>
    <cellStyle name="Note 6 2 8 3 3" xfId="47277" xr:uid="{00000000-0005-0000-0000-0000C1B20000}"/>
    <cellStyle name="Note 6 2 8 4" xfId="47278" xr:uid="{00000000-0005-0000-0000-0000C2B20000}"/>
    <cellStyle name="Note 6 2 8 4 2" xfId="47279" xr:uid="{00000000-0005-0000-0000-0000C3B20000}"/>
    <cellStyle name="Note 6 2 8 4 3" xfId="47280" xr:uid="{00000000-0005-0000-0000-0000C4B20000}"/>
    <cellStyle name="Note 6 2 8 5" xfId="47281" xr:uid="{00000000-0005-0000-0000-0000C5B20000}"/>
    <cellStyle name="Note 6 2 8 5 2" xfId="47282" xr:uid="{00000000-0005-0000-0000-0000C6B20000}"/>
    <cellStyle name="Note 6 2 8 5 3" xfId="47283" xr:uid="{00000000-0005-0000-0000-0000C7B20000}"/>
    <cellStyle name="Note 6 2 8 6" xfId="47284" xr:uid="{00000000-0005-0000-0000-0000C8B20000}"/>
    <cellStyle name="Note 6 2 9" xfId="47285" xr:uid="{00000000-0005-0000-0000-0000C9B20000}"/>
    <cellStyle name="Note 6 2 9 2" xfId="47286" xr:uid="{00000000-0005-0000-0000-0000CAB20000}"/>
    <cellStyle name="Note 6 2 9 2 2" xfId="47287" xr:uid="{00000000-0005-0000-0000-0000CBB20000}"/>
    <cellStyle name="Note 6 2 9 2 3" xfId="47288" xr:uid="{00000000-0005-0000-0000-0000CCB20000}"/>
    <cellStyle name="Note 6 2 9 3" xfId="47289" xr:uid="{00000000-0005-0000-0000-0000CDB20000}"/>
    <cellStyle name="Note 6 2 9 3 2" xfId="47290" xr:uid="{00000000-0005-0000-0000-0000CEB20000}"/>
    <cellStyle name="Note 6 2 9 3 3" xfId="47291" xr:uid="{00000000-0005-0000-0000-0000CFB20000}"/>
    <cellStyle name="Note 6 2 9 4" xfId="47292" xr:uid="{00000000-0005-0000-0000-0000D0B20000}"/>
    <cellStyle name="Note 6 2 9 4 2" xfId="47293" xr:uid="{00000000-0005-0000-0000-0000D1B20000}"/>
    <cellStyle name="Note 6 2 9 4 3" xfId="47294" xr:uid="{00000000-0005-0000-0000-0000D2B20000}"/>
    <cellStyle name="Note 6 2 9 5" xfId="47295" xr:uid="{00000000-0005-0000-0000-0000D3B20000}"/>
    <cellStyle name="Note 6 2 9 5 2" xfId="47296" xr:uid="{00000000-0005-0000-0000-0000D4B20000}"/>
    <cellStyle name="Note 6 2 9 5 3" xfId="47297" xr:uid="{00000000-0005-0000-0000-0000D5B20000}"/>
    <cellStyle name="Note 6 2 9 6" xfId="47298" xr:uid="{00000000-0005-0000-0000-0000D6B20000}"/>
    <cellStyle name="Note 6 2 9 7" xfId="47299" xr:uid="{00000000-0005-0000-0000-0000D7B20000}"/>
    <cellStyle name="Note 6 3" xfId="5767" xr:uid="{00000000-0005-0000-0000-0000D8B20000}"/>
    <cellStyle name="Note 6 3 10" xfId="47300" xr:uid="{00000000-0005-0000-0000-0000D9B20000}"/>
    <cellStyle name="Note 6 3 11" xfId="47301" xr:uid="{00000000-0005-0000-0000-0000DAB20000}"/>
    <cellStyle name="Note 6 3 2" xfId="47302" xr:uid="{00000000-0005-0000-0000-0000DBB20000}"/>
    <cellStyle name="Note 6 3 2 10" xfId="47303" xr:uid="{00000000-0005-0000-0000-0000DCB20000}"/>
    <cellStyle name="Note 6 3 2 2" xfId="47304" xr:uid="{00000000-0005-0000-0000-0000DDB20000}"/>
    <cellStyle name="Note 6 3 2 2 2" xfId="47305" xr:uid="{00000000-0005-0000-0000-0000DEB20000}"/>
    <cellStyle name="Note 6 3 2 2 3" xfId="47306" xr:uid="{00000000-0005-0000-0000-0000DFB20000}"/>
    <cellStyle name="Note 6 3 2 2 4" xfId="47307" xr:uid="{00000000-0005-0000-0000-0000E0B20000}"/>
    <cellStyle name="Note 6 3 2 3" xfId="47308" xr:uid="{00000000-0005-0000-0000-0000E1B20000}"/>
    <cellStyle name="Note 6 3 2 3 2" xfId="47309" xr:uid="{00000000-0005-0000-0000-0000E2B20000}"/>
    <cellStyle name="Note 6 3 2 3 3" xfId="47310" xr:uid="{00000000-0005-0000-0000-0000E3B20000}"/>
    <cellStyle name="Note 6 3 2 3 4" xfId="47311" xr:uid="{00000000-0005-0000-0000-0000E4B20000}"/>
    <cellStyle name="Note 6 3 2 4" xfId="47312" xr:uid="{00000000-0005-0000-0000-0000E5B20000}"/>
    <cellStyle name="Note 6 3 2 4 2" xfId="47313" xr:uid="{00000000-0005-0000-0000-0000E6B20000}"/>
    <cellStyle name="Note 6 3 2 4 3" xfId="47314" xr:uid="{00000000-0005-0000-0000-0000E7B20000}"/>
    <cellStyle name="Note 6 3 2 4 4" xfId="47315" xr:uid="{00000000-0005-0000-0000-0000E8B20000}"/>
    <cellStyle name="Note 6 3 2 5" xfId="47316" xr:uid="{00000000-0005-0000-0000-0000E9B20000}"/>
    <cellStyle name="Note 6 3 2 5 2" xfId="47317" xr:uid="{00000000-0005-0000-0000-0000EAB20000}"/>
    <cellStyle name="Note 6 3 2 5 3" xfId="47318" xr:uid="{00000000-0005-0000-0000-0000EBB20000}"/>
    <cellStyle name="Note 6 3 2 6" xfId="47319" xr:uid="{00000000-0005-0000-0000-0000ECB20000}"/>
    <cellStyle name="Note 6 3 2 6 2" xfId="47320" xr:uid="{00000000-0005-0000-0000-0000EDB20000}"/>
    <cellStyle name="Note 6 3 2 6 3" xfId="47321" xr:uid="{00000000-0005-0000-0000-0000EEB20000}"/>
    <cellStyle name="Note 6 3 2 7" xfId="47322" xr:uid="{00000000-0005-0000-0000-0000EFB20000}"/>
    <cellStyle name="Note 6 3 2 7 2" xfId="47323" xr:uid="{00000000-0005-0000-0000-0000F0B20000}"/>
    <cellStyle name="Note 6 3 2 7 3" xfId="47324" xr:uid="{00000000-0005-0000-0000-0000F1B20000}"/>
    <cellStyle name="Note 6 3 2 8" xfId="47325" xr:uid="{00000000-0005-0000-0000-0000F2B20000}"/>
    <cellStyle name="Note 6 3 2 9" xfId="47326" xr:uid="{00000000-0005-0000-0000-0000F3B20000}"/>
    <cellStyle name="Note 6 3 3" xfId="47327" xr:uid="{00000000-0005-0000-0000-0000F4B20000}"/>
    <cellStyle name="Note 6 3 3 2" xfId="47328" xr:uid="{00000000-0005-0000-0000-0000F5B20000}"/>
    <cellStyle name="Note 6 3 3 2 2" xfId="47329" xr:uid="{00000000-0005-0000-0000-0000F6B20000}"/>
    <cellStyle name="Note 6 3 3 2 3" xfId="47330" xr:uid="{00000000-0005-0000-0000-0000F7B20000}"/>
    <cellStyle name="Note 6 3 3 2 4" xfId="47331" xr:uid="{00000000-0005-0000-0000-0000F8B20000}"/>
    <cellStyle name="Note 6 3 3 3" xfId="47332" xr:uid="{00000000-0005-0000-0000-0000F9B20000}"/>
    <cellStyle name="Note 6 3 3 3 2" xfId="47333" xr:uid="{00000000-0005-0000-0000-0000FAB20000}"/>
    <cellStyle name="Note 6 3 3 3 3" xfId="47334" xr:uid="{00000000-0005-0000-0000-0000FBB20000}"/>
    <cellStyle name="Note 6 3 3 4" xfId="47335" xr:uid="{00000000-0005-0000-0000-0000FCB20000}"/>
    <cellStyle name="Note 6 3 3 4 2" xfId="47336" xr:uid="{00000000-0005-0000-0000-0000FDB20000}"/>
    <cellStyle name="Note 6 3 3 4 3" xfId="47337" xr:uid="{00000000-0005-0000-0000-0000FEB20000}"/>
    <cellStyle name="Note 6 3 3 5" xfId="47338" xr:uid="{00000000-0005-0000-0000-0000FFB20000}"/>
    <cellStyle name="Note 6 3 3 6" xfId="47339" xr:uid="{00000000-0005-0000-0000-000000B30000}"/>
    <cellStyle name="Note 6 3 3 7" xfId="47340" xr:uid="{00000000-0005-0000-0000-000001B30000}"/>
    <cellStyle name="Note 6 3 4" xfId="47341" xr:uid="{00000000-0005-0000-0000-000002B30000}"/>
    <cellStyle name="Note 6 3 4 2" xfId="47342" xr:uid="{00000000-0005-0000-0000-000003B30000}"/>
    <cellStyle name="Note 6 3 4 3" xfId="47343" xr:uid="{00000000-0005-0000-0000-000004B30000}"/>
    <cellStyle name="Note 6 3 4 4" xfId="47344" xr:uid="{00000000-0005-0000-0000-000005B30000}"/>
    <cellStyle name="Note 6 3 5" xfId="47345" xr:uid="{00000000-0005-0000-0000-000006B30000}"/>
    <cellStyle name="Note 6 3 5 2" xfId="47346" xr:uid="{00000000-0005-0000-0000-000007B30000}"/>
    <cellStyle name="Note 6 3 5 3" xfId="47347" xr:uid="{00000000-0005-0000-0000-000008B30000}"/>
    <cellStyle name="Note 6 3 5 4" xfId="47348" xr:uid="{00000000-0005-0000-0000-000009B30000}"/>
    <cellStyle name="Note 6 3 6" xfId="47349" xr:uid="{00000000-0005-0000-0000-00000AB30000}"/>
    <cellStyle name="Note 6 3 6 2" xfId="47350" xr:uid="{00000000-0005-0000-0000-00000BB30000}"/>
    <cellStyle name="Note 6 3 6 3" xfId="47351" xr:uid="{00000000-0005-0000-0000-00000CB30000}"/>
    <cellStyle name="Note 6 3 6 4" xfId="47352" xr:uid="{00000000-0005-0000-0000-00000DB30000}"/>
    <cellStyle name="Note 6 3 7" xfId="47353" xr:uid="{00000000-0005-0000-0000-00000EB30000}"/>
    <cellStyle name="Note 6 3 7 2" xfId="47354" xr:uid="{00000000-0005-0000-0000-00000FB30000}"/>
    <cellStyle name="Note 6 3 7 3" xfId="47355" xr:uid="{00000000-0005-0000-0000-000010B30000}"/>
    <cellStyle name="Note 6 3 8" xfId="47356" xr:uid="{00000000-0005-0000-0000-000011B30000}"/>
    <cellStyle name="Note 6 3 8 2" xfId="47357" xr:uid="{00000000-0005-0000-0000-000012B30000}"/>
    <cellStyle name="Note 6 3 8 3" xfId="47358" xr:uid="{00000000-0005-0000-0000-000013B30000}"/>
    <cellStyle name="Note 6 3 9" xfId="47359" xr:uid="{00000000-0005-0000-0000-000014B30000}"/>
    <cellStyle name="Note 6 4" xfId="5768" xr:uid="{00000000-0005-0000-0000-000015B30000}"/>
    <cellStyle name="Note 6 4 10" xfId="47360" xr:uid="{00000000-0005-0000-0000-000016B30000}"/>
    <cellStyle name="Note 6 4 11" xfId="47361" xr:uid="{00000000-0005-0000-0000-000017B30000}"/>
    <cellStyle name="Note 6 4 2" xfId="47362" xr:uid="{00000000-0005-0000-0000-000018B30000}"/>
    <cellStyle name="Note 6 4 2 10" xfId="47363" xr:uid="{00000000-0005-0000-0000-000019B30000}"/>
    <cellStyle name="Note 6 4 2 2" xfId="47364" xr:uid="{00000000-0005-0000-0000-00001AB30000}"/>
    <cellStyle name="Note 6 4 2 2 2" xfId="47365" xr:uid="{00000000-0005-0000-0000-00001BB30000}"/>
    <cellStyle name="Note 6 4 2 2 3" xfId="47366" xr:uid="{00000000-0005-0000-0000-00001CB30000}"/>
    <cellStyle name="Note 6 4 2 2 4" xfId="47367" xr:uid="{00000000-0005-0000-0000-00001DB30000}"/>
    <cellStyle name="Note 6 4 2 3" xfId="47368" xr:uid="{00000000-0005-0000-0000-00001EB30000}"/>
    <cellStyle name="Note 6 4 2 3 2" xfId="47369" xr:uid="{00000000-0005-0000-0000-00001FB30000}"/>
    <cellStyle name="Note 6 4 2 3 3" xfId="47370" xr:uid="{00000000-0005-0000-0000-000020B30000}"/>
    <cellStyle name="Note 6 4 2 3 4" xfId="47371" xr:uid="{00000000-0005-0000-0000-000021B30000}"/>
    <cellStyle name="Note 6 4 2 4" xfId="47372" xr:uid="{00000000-0005-0000-0000-000022B30000}"/>
    <cellStyle name="Note 6 4 2 4 2" xfId="47373" xr:uid="{00000000-0005-0000-0000-000023B30000}"/>
    <cellStyle name="Note 6 4 2 4 3" xfId="47374" xr:uid="{00000000-0005-0000-0000-000024B30000}"/>
    <cellStyle name="Note 6 4 2 4 4" xfId="47375" xr:uid="{00000000-0005-0000-0000-000025B30000}"/>
    <cellStyle name="Note 6 4 2 5" xfId="47376" xr:uid="{00000000-0005-0000-0000-000026B30000}"/>
    <cellStyle name="Note 6 4 2 5 2" xfId="47377" xr:uid="{00000000-0005-0000-0000-000027B30000}"/>
    <cellStyle name="Note 6 4 2 5 3" xfId="47378" xr:uid="{00000000-0005-0000-0000-000028B30000}"/>
    <cellStyle name="Note 6 4 2 6" xfId="47379" xr:uid="{00000000-0005-0000-0000-000029B30000}"/>
    <cellStyle name="Note 6 4 2 6 2" xfId="47380" xr:uid="{00000000-0005-0000-0000-00002AB30000}"/>
    <cellStyle name="Note 6 4 2 6 3" xfId="47381" xr:uid="{00000000-0005-0000-0000-00002BB30000}"/>
    <cellStyle name="Note 6 4 2 7" xfId="47382" xr:uid="{00000000-0005-0000-0000-00002CB30000}"/>
    <cellStyle name="Note 6 4 2 7 2" xfId="47383" xr:uid="{00000000-0005-0000-0000-00002DB30000}"/>
    <cellStyle name="Note 6 4 2 7 3" xfId="47384" xr:uid="{00000000-0005-0000-0000-00002EB30000}"/>
    <cellStyle name="Note 6 4 2 8" xfId="47385" xr:uid="{00000000-0005-0000-0000-00002FB30000}"/>
    <cellStyle name="Note 6 4 2 9" xfId="47386" xr:uid="{00000000-0005-0000-0000-000030B30000}"/>
    <cellStyle name="Note 6 4 3" xfId="47387" xr:uid="{00000000-0005-0000-0000-000031B30000}"/>
    <cellStyle name="Note 6 4 3 2" xfId="47388" xr:uid="{00000000-0005-0000-0000-000032B30000}"/>
    <cellStyle name="Note 6 4 3 2 2" xfId="47389" xr:uid="{00000000-0005-0000-0000-000033B30000}"/>
    <cellStyle name="Note 6 4 3 2 3" xfId="47390" xr:uid="{00000000-0005-0000-0000-000034B30000}"/>
    <cellStyle name="Note 6 4 3 2 4" xfId="47391" xr:uid="{00000000-0005-0000-0000-000035B30000}"/>
    <cellStyle name="Note 6 4 3 3" xfId="47392" xr:uid="{00000000-0005-0000-0000-000036B30000}"/>
    <cellStyle name="Note 6 4 3 3 2" xfId="47393" xr:uid="{00000000-0005-0000-0000-000037B30000}"/>
    <cellStyle name="Note 6 4 3 3 3" xfId="47394" xr:uid="{00000000-0005-0000-0000-000038B30000}"/>
    <cellStyle name="Note 6 4 3 4" xfId="47395" xr:uid="{00000000-0005-0000-0000-000039B30000}"/>
    <cellStyle name="Note 6 4 3 4 2" xfId="47396" xr:uid="{00000000-0005-0000-0000-00003AB30000}"/>
    <cellStyle name="Note 6 4 3 4 3" xfId="47397" xr:uid="{00000000-0005-0000-0000-00003BB30000}"/>
    <cellStyle name="Note 6 4 3 5" xfId="47398" xr:uid="{00000000-0005-0000-0000-00003CB30000}"/>
    <cellStyle name="Note 6 4 3 6" xfId="47399" xr:uid="{00000000-0005-0000-0000-00003DB30000}"/>
    <cellStyle name="Note 6 4 3 7" xfId="47400" xr:uid="{00000000-0005-0000-0000-00003EB30000}"/>
    <cellStyle name="Note 6 4 4" xfId="47401" xr:uid="{00000000-0005-0000-0000-00003FB30000}"/>
    <cellStyle name="Note 6 4 4 2" xfId="47402" xr:uid="{00000000-0005-0000-0000-000040B30000}"/>
    <cellStyle name="Note 6 4 4 3" xfId="47403" xr:uid="{00000000-0005-0000-0000-000041B30000}"/>
    <cellStyle name="Note 6 4 4 4" xfId="47404" xr:uid="{00000000-0005-0000-0000-000042B30000}"/>
    <cellStyle name="Note 6 4 5" xfId="47405" xr:uid="{00000000-0005-0000-0000-000043B30000}"/>
    <cellStyle name="Note 6 4 5 2" xfId="47406" xr:uid="{00000000-0005-0000-0000-000044B30000}"/>
    <cellStyle name="Note 6 4 5 3" xfId="47407" xr:uid="{00000000-0005-0000-0000-000045B30000}"/>
    <cellStyle name="Note 6 4 5 4" xfId="47408" xr:uid="{00000000-0005-0000-0000-000046B30000}"/>
    <cellStyle name="Note 6 4 6" xfId="47409" xr:uid="{00000000-0005-0000-0000-000047B30000}"/>
    <cellStyle name="Note 6 4 6 2" xfId="47410" xr:uid="{00000000-0005-0000-0000-000048B30000}"/>
    <cellStyle name="Note 6 4 6 3" xfId="47411" xr:uid="{00000000-0005-0000-0000-000049B30000}"/>
    <cellStyle name="Note 6 4 6 4" xfId="47412" xr:uid="{00000000-0005-0000-0000-00004AB30000}"/>
    <cellStyle name="Note 6 4 7" xfId="47413" xr:uid="{00000000-0005-0000-0000-00004BB30000}"/>
    <cellStyle name="Note 6 4 7 2" xfId="47414" xr:uid="{00000000-0005-0000-0000-00004CB30000}"/>
    <cellStyle name="Note 6 4 7 3" xfId="47415" xr:uid="{00000000-0005-0000-0000-00004DB30000}"/>
    <cellStyle name="Note 6 4 8" xfId="47416" xr:uid="{00000000-0005-0000-0000-00004EB30000}"/>
    <cellStyle name="Note 6 4 8 2" xfId="47417" xr:uid="{00000000-0005-0000-0000-00004FB30000}"/>
    <cellStyle name="Note 6 4 8 3" xfId="47418" xr:uid="{00000000-0005-0000-0000-000050B30000}"/>
    <cellStyle name="Note 6 4 9" xfId="47419" xr:uid="{00000000-0005-0000-0000-000051B30000}"/>
    <cellStyle name="Note 6 5" xfId="5769" xr:uid="{00000000-0005-0000-0000-000052B30000}"/>
    <cellStyle name="Note 6 5 10" xfId="47420" xr:uid="{00000000-0005-0000-0000-000053B30000}"/>
    <cellStyle name="Note 6 5 11" xfId="47421" xr:uid="{00000000-0005-0000-0000-000054B30000}"/>
    <cellStyle name="Note 6 5 2" xfId="47422" xr:uid="{00000000-0005-0000-0000-000055B30000}"/>
    <cellStyle name="Note 6 5 2 2" xfId="47423" xr:uid="{00000000-0005-0000-0000-000056B30000}"/>
    <cellStyle name="Note 6 5 2 2 2" xfId="47424" xr:uid="{00000000-0005-0000-0000-000057B30000}"/>
    <cellStyle name="Note 6 5 2 2 3" xfId="47425" xr:uid="{00000000-0005-0000-0000-000058B30000}"/>
    <cellStyle name="Note 6 5 2 2 4" xfId="47426" xr:uid="{00000000-0005-0000-0000-000059B30000}"/>
    <cellStyle name="Note 6 5 2 3" xfId="47427" xr:uid="{00000000-0005-0000-0000-00005AB30000}"/>
    <cellStyle name="Note 6 5 2 3 2" xfId="47428" xr:uid="{00000000-0005-0000-0000-00005BB30000}"/>
    <cellStyle name="Note 6 5 2 3 3" xfId="47429" xr:uid="{00000000-0005-0000-0000-00005CB30000}"/>
    <cellStyle name="Note 6 5 2 3 4" xfId="47430" xr:uid="{00000000-0005-0000-0000-00005DB30000}"/>
    <cellStyle name="Note 6 5 2 4" xfId="47431" xr:uid="{00000000-0005-0000-0000-00005EB30000}"/>
    <cellStyle name="Note 6 5 2 4 2" xfId="47432" xr:uid="{00000000-0005-0000-0000-00005FB30000}"/>
    <cellStyle name="Note 6 5 2 5" xfId="47433" xr:uid="{00000000-0005-0000-0000-000060B30000}"/>
    <cellStyle name="Note 6 5 2 6" xfId="47434" xr:uid="{00000000-0005-0000-0000-000061B30000}"/>
    <cellStyle name="Note 6 5 3" xfId="47435" xr:uid="{00000000-0005-0000-0000-000062B30000}"/>
    <cellStyle name="Note 6 5 3 2" xfId="47436" xr:uid="{00000000-0005-0000-0000-000063B30000}"/>
    <cellStyle name="Note 6 5 3 2 2" xfId="47437" xr:uid="{00000000-0005-0000-0000-000064B30000}"/>
    <cellStyle name="Note 6 5 3 2 3" xfId="47438" xr:uid="{00000000-0005-0000-0000-000065B30000}"/>
    <cellStyle name="Note 6 5 3 2 4" xfId="47439" xr:uid="{00000000-0005-0000-0000-000066B30000}"/>
    <cellStyle name="Note 6 5 3 3" xfId="47440" xr:uid="{00000000-0005-0000-0000-000067B30000}"/>
    <cellStyle name="Note 6 5 3 3 2" xfId="47441" xr:uid="{00000000-0005-0000-0000-000068B30000}"/>
    <cellStyle name="Note 6 5 3 3 3" xfId="47442" xr:uid="{00000000-0005-0000-0000-000069B30000}"/>
    <cellStyle name="Note 6 5 3 4" xfId="47443" xr:uid="{00000000-0005-0000-0000-00006AB30000}"/>
    <cellStyle name="Note 6 5 3 4 2" xfId="47444" xr:uid="{00000000-0005-0000-0000-00006BB30000}"/>
    <cellStyle name="Note 6 5 3 4 3" xfId="47445" xr:uid="{00000000-0005-0000-0000-00006CB30000}"/>
    <cellStyle name="Note 6 5 3 5" xfId="47446" xr:uid="{00000000-0005-0000-0000-00006DB30000}"/>
    <cellStyle name="Note 6 5 3 6" xfId="47447" xr:uid="{00000000-0005-0000-0000-00006EB30000}"/>
    <cellStyle name="Note 6 5 3 7" xfId="47448" xr:uid="{00000000-0005-0000-0000-00006FB30000}"/>
    <cellStyle name="Note 6 5 4" xfId="47449" xr:uid="{00000000-0005-0000-0000-000070B30000}"/>
    <cellStyle name="Note 6 5 4 2" xfId="47450" xr:uid="{00000000-0005-0000-0000-000071B30000}"/>
    <cellStyle name="Note 6 5 4 3" xfId="47451" xr:uid="{00000000-0005-0000-0000-000072B30000}"/>
    <cellStyle name="Note 6 5 4 4" xfId="47452" xr:uid="{00000000-0005-0000-0000-000073B30000}"/>
    <cellStyle name="Note 6 5 5" xfId="47453" xr:uid="{00000000-0005-0000-0000-000074B30000}"/>
    <cellStyle name="Note 6 5 5 2" xfId="47454" xr:uid="{00000000-0005-0000-0000-000075B30000}"/>
    <cellStyle name="Note 6 5 5 3" xfId="47455" xr:uid="{00000000-0005-0000-0000-000076B30000}"/>
    <cellStyle name="Note 6 5 6" xfId="47456" xr:uid="{00000000-0005-0000-0000-000077B30000}"/>
    <cellStyle name="Note 6 5 6 2" xfId="47457" xr:uid="{00000000-0005-0000-0000-000078B30000}"/>
    <cellStyle name="Note 6 5 6 3" xfId="47458" xr:uid="{00000000-0005-0000-0000-000079B30000}"/>
    <cellStyle name="Note 6 5 7" xfId="47459" xr:uid="{00000000-0005-0000-0000-00007AB30000}"/>
    <cellStyle name="Note 6 5 7 2" xfId="47460" xr:uid="{00000000-0005-0000-0000-00007BB30000}"/>
    <cellStyle name="Note 6 5 7 3" xfId="47461" xr:uid="{00000000-0005-0000-0000-00007CB30000}"/>
    <cellStyle name="Note 6 5 8" xfId="47462" xr:uid="{00000000-0005-0000-0000-00007DB30000}"/>
    <cellStyle name="Note 6 5 8 2" xfId="47463" xr:uid="{00000000-0005-0000-0000-00007EB30000}"/>
    <cellStyle name="Note 6 5 8 3" xfId="47464" xr:uid="{00000000-0005-0000-0000-00007FB30000}"/>
    <cellStyle name="Note 6 5 9" xfId="47465" xr:uid="{00000000-0005-0000-0000-000080B30000}"/>
    <cellStyle name="Note 6 6" xfId="5770" xr:uid="{00000000-0005-0000-0000-000081B30000}"/>
    <cellStyle name="Note 6 6 10" xfId="47466" xr:uid="{00000000-0005-0000-0000-000082B30000}"/>
    <cellStyle name="Note 6 6 11" xfId="47467" xr:uid="{00000000-0005-0000-0000-000083B30000}"/>
    <cellStyle name="Note 6 6 2" xfId="47468" xr:uid="{00000000-0005-0000-0000-000084B30000}"/>
    <cellStyle name="Note 6 6 2 2" xfId="47469" xr:uid="{00000000-0005-0000-0000-000085B30000}"/>
    <cellStyle name="Note 6 6 2 2 2" xfId="47470" xr:uid="{00000000-0005-0000-0000-000086B30000}"/>
    <cellStyle name="Note 6 6 2 2 3" xfId="47471" xr:uid="{00000000-0005-0000-0000-000087B30000}"/>
    <cellStyle name="Note 6 6 2 2 4" xfId="47472" xr:uid="{00000000-0005-0000-0000-000088B30000}"/>
    <cellStyle name="Note 6 6 2 3" xfId="47473" xr:uid="{00000000-0005-0000-0000-000089B30000}"/>
    <cellStyle name="Note 6 6 2 3 2" xfId="47474" xr:uid="{00000000-0005-0000-0000-00008AB30000}"/>
    <cellStyle name="Note 6 6 2 3 3" xfId="47475" xr:uid="{00000000-0005-0000-0000-00008BB30000}"/>
    <cellStyle name="Note 6 6 2 3 4" xfId="47476" xr:uid="{00000000-0005-0000-0000-00008CB30000}"/>
    <cellStyle name="Note 6 6 2 4" xfId="47477" xr:uid="{00000000-0005-0000-0000-00008DB30000}"/>
    <cellStyle name="Note 6 6 2 5" xfId="47478" xr:uid="{00000000-0005-0000-0000-00008EB30000}"/>
    <cellStyle name="Note 6 6 2 6" xfId="47479" xr:uid="{00000000-0005-0000-0000-00008FB30000}"/>
    <cellStyle name="Note 6 6 3" xfId="47480" xr:uid="{00000000-0005-0000-0000-000090B30000}"/>
    <cellStyle name="Note 6 6 3 2" xfId="47481" xr:uid="{00000000-0005-0000-0000-000091B30000}"/>
    <cellStyle name="Note 6 6 3 2 2" xfId="47482" xr:uid="{00000000-0005-0000-0000-000092B30000}"/>
    <cellStyle name="Note 6 6 3 2 3" xfId="47483" xr:uid="{00000000-0005-0000-0000-000093B30000}"/>
    <cellStyle name="Note 6 6 3 2 4" xfId="47484" xr:uid="{00000000-0005-0000-0000-000094B30000}"/>
    <cellStyle name="Note 6 6 3 3" xfId="47485" xr:uid="{00000000-0005-0000-0000-000095B30000}"/>
    <cellStyle name="Note 6 6 3 3 2" xfId="47486" xr:uid="{00000000-0005-0000-0000-000096B30000}"/>
    <cellStyle name="Note 6 6 3 3 3" xfId="47487" xr:uid="{00000000-0005-0000-0000-000097B30000}"/>
    <cellStyle name="Note 6 6 3 4" xfId="47488" xr:uid="{00000000-0005-0000-0000-000098B30000}"/>
    <cellStyle name="Note 6 6 3 4 2" xfId="47489" xr:uid="{00000000-0005-0000-0000-000099B30000}"/>
    <cellStyle name="Note 6 6 3 4 3" xfId="47490" xr:uid="{00000000-0005-0000-0000-00009AB30000}"/>
    <cellStyle name="Note 6 6 3 5" xfId="47491" xr:uid="{00000000-0005-0000-0000-00009BB30000}"/>
    <cellStyle name="Note 6 6 3 6" xfId="47492" xr:uid="{00000000-0005-0000-0000-00009CB30000}"/>
    <cellStyle name="Note 6 6 3 7" xfId="47493" xr:uid="{00000000-0005-0000-0000-00009DB30000}"/>
    <cellStyle name="Note 6 6 4" xfId="47494" xr:uid="{00000000-0005-0000-0000-00009EB30000}"/>
    <cellStyle name="Note 6 6 4 2" xfId="47495" xr:uid="{00000000-0005-0000-0000-00009FB30000}"/>
    <cellStyle name="Note 6 6 4 3" xfId="47496" xr:uid="{00000000-0005-0000-0000-0000A0B30000}"/>
    <cellStyle name="Note 6 6 4 4" xfId="47497" xr:uid="{00000000-0005-0000-0000-0000A1B30000}"/>
    <cellStyle name="Note 6 6 5" xfId="47498" xr:uid="{00000000-0005-0000-0000-0000A2B30000}"/>
    <cellStyle name="Note 6 6 5 2" xfId="47499" xr:uid="{00000000-0005-0000-0000-0000A3B30000}"/>
    <cellStyle name="Note 6 6 5 3" xfId="47500" xr:uid="{00000000-0005-0000-0000-0000A4B30000}"/>
    <cellStyle name="Note 6 6 6" xfId="47501" xr:uid="{00000000-0005-0000-0000-0000A5B30000}"/>
    <cellStyle name="Note 6 6 6 2" xfId="47502" xr:uid="{00000000-0005-0000-0000-0000A6B30000}"/>
    <cellStyle name="Note 6 6 6 3" xfId="47503" xr:uid="{00000000-0005-0000-0000-0000A7B30000}"/>
    <cellStyle name="Note 6 6 7" xfId="47504" xr:uid="{00000000-0005-0000-0000-0000A8B30000}"/>
    <cellStyle name="Note 6 6 7 2" xfId="47505" xr:uid="{00000000-0005-0000-0000-0000A9B30000}"/>
    <cellStyle name="Note 6 6 7 3" xfId="47506" xr:uid="{00000000-0005-0000-0000-0000AAB30000}"/>
    <cellStyle name="Note 6 6 8" xfId="47507" xr:uid="{00000000-0005-0000-0000-0000ABB30000}"/>
    <cellStyle name="Note 6 6 8 2" xfId="47508" xr:uid="{00000000-0005-0000-0000-0000ACB30000}"/>
    <cellStyle name="Note 6 6 8 3" xfId="47509" xr:uid="{00000000-0005-0000-0000-0000ADB30000}"/>
    <cellStyle name="Note 6 6 9" xfId="47510" xr:uid="{00000000-0005-0000-0000-0000AEB30000}"/>
    <cellStyle name="Note 6 7" xfId="5771" xr:uid="{00000000-0005-0000-0000-0000AFB30000}"/>
    <cellStyle name="Note 6 7 10" xfId="47511" xr:uid="{00000000-0005-0000-0000-0000B0B30000}"/>
    <cellStyle name="Note 6 7 11" xfId="47512" xr:uid="{00000000-0005-0000-0000-0000B1B30000}"/>
    <cellStyle name="Note 6 7 2" xfId="47513" xr:uid="{00000000-0005-0000-0000-0000B2B30000}"/>
    <cellStyle name="Note 6 7 2 2" xfId="47514" xr:uid="{00000000-0005-0000-0000-0000B3B30000}"/>
    <cellStyle name="Note 6 7 2 2 2" xfId="47515" xr:uid="{00000000-0005-0000-0000-0000B4B30000}"/>
    <cellStyle name="Note 6 7 2 2 3" xfId="47516" xr:uid="{00000000-0005-0000-0000-0000B5B30000}"/>
    <cellStyle name="Note 6 7 2 2 4" xfId="47517" xr:uid="{00000000-0005-0000-0000-0000B6B30000}"/>
    <cellStyle name="Note 6 7 2 3" xfId="47518" xr:uid="{00000000-0005-0000-0000-0000B7B30000}"/>
    <cellStyle name="Note 6 7 2 3 2" xfId="47519" xr:uid="{00000000-0005-0000-0000-0000B8B30000}"/>
    <cellStyle name="Note 6 7 2 3 3" xfId="47520" xr:uid="{00000000-0005-0000-0000-0000B9B30000}"/>
    <cellStyle name="Note 6 7 2 3 4" xfId="47521" xr:uid="{00000000-0005-0000-0000-0000BAB30000}"/>
    <cellStyle name="Note 6 7 2 4" xfId="47522" xr:uid="{00000000-0005-0000-0000-0000BBB30000}"/>
    <cellStyle name="Note 6 7 2 5" xfId="47523" xr:uid="{00000000-0005-0000-0000-0000BCB30000}"/>
    <cellStyle name="Note 6 7 2 6" xfId="47524" xr:uid="{00000000-0005-0000-0000-0000BDB30000}"/>
    <cellStyle name="Note 6 7 3" xfId="47525" xr:uid="{00000000-0005-0000-0000-0000BEB30000}"/>
    <cellStyle name="Note 6 7 3 2" xfId="47526" xr:uid="{00000000-0005-0000-0000-0000BFB30000}"/>
    <cellStyle name="Note 6 7 3 2 2" xfId="47527" xr:uid="{00000000-0005-0000-0000-0000C0B30000}"/>
    <cellStyle name="Note 6 7 3 2 3" xfId="47528" xr:uid="{00000000-0005-0000-0000-0000C1B30000}"/>
    <cellStyle name="Note 6 7 3 2 4" xfId="47529" xr:uid="{00000000-0005-0000-0000-0000C2B30000}"/>
    <cellStyle name="Note 6 7 3 3" xfId="47530" xr:uid="{00000000-0005-0000-0000-0000C3B30000}"/>
    <cellStyle name="Note 6 7 3 3 2" xfId="47531" xr:uid="{00000000-0005-0000-0000-0000C4B30000}"/>
    <cellStyle name="Note 6 7 3 3 3" xfId="47532" xr:uid="{00000000-0005-0000-0000-0000C5B30000}"/>
    <cellStyle name="Note 6 7 3 4" xfId="47533" xr:uid="{00000000-0005-0000-0000-0000C6B30000}"/>
    <cellStyle name="Note 6 7 3 4 2" xfId="47534" xr:uid="{00000000-0005-0000-0000-0000C7B30000}"/>
    <cellStyle name="Note 6 7 3 4 3" xfId="47535" xr:uid="{00000000-0005-0000-0000-0000C8B30000}"/>
    <cellStyle name="Note 6 7 3 5" xfId="47536" xr:uid="{00000000-0005-0000-0000-0000C9B30000}"/>
    <cellStyle name="Note 6 7 3 6" xfId="47537" xr:uid="{00000000-0005-0000-0000-0000CAB30000}"/>
    <cellStyle name="Note 6 7 3 7" xfId="47538" xr:uid="{00000000-0005-0000-0000-0000CBB30000}"/>
    <cellStyle name="Note 6 7 4" xfId="47539" xr:uid="{00000000-0005-0000-0000-0000CCB30000}"/>
    <cellStyle name="Note 6 7 4 2" xfId="47540" xr:uid="{00000000-0005-0000-0000-0000CDB30000}"/>
    <cellStyle name="Note 6 7 4 3" xfId="47541" xr:uid="{00000000-0005-0000-0000-0000CEB30000}"/>
    <cellStyle name="Note 6 7 4 4" xfId="47542" xr:uid="{00000000-0005-0000-0000-0000CFB30000}"/>
    <cellStyle name="Note 6 7 5" xfId="47543" xr:uid="{00000000-0005-0000-0000-0000D0B30000}"/>
    <cellStyle name="Note 6 7 5 2" xfId="47544" xr:uid="{00000000-0005-0000-0000-0000D1B30000}"/>
    <cellStyle name="Note 6 7 5 3" xfId="47545" xr:uid="{00000000-0005-0000-0000-0000D2B30000}"/>
    <cellStyle name="Note 6 7 6" xfId="47546" xr:uid="{00000000-0005-0000-0000-0000D3B30000}"/>
    <cellStyle name="Note 6 7 6 2" xfId="47547" xr:uid="{00000000-0005-0000-0000-0000D4B30000}"/>
    <cellStyle name="Note 6 7 6 3" xfId="47548" xr:uid="{00000000-0005-0000-0000-0000D5B30000}"/>
    <cellStyle name="Note 6 7 7" xfId="47549" xr:uid="{00000000-0005-0000-0000-0000D6B30000}"/>
    <cellStyle name="Note 6 7 7 2" xfId="47550" xr:uid="{00000000-0005-0000-0000-0000D7B30000}"/>
    <cellStyle name="Note 6 7 7 3" xfId="47551" xr:uid="{00000000-0005-0000-0000-0000D8B30000}"/>
    <cellStyle name="Note 6 7 8" xfId="47552" xr:uid="{00000000-0005-0000-0000-0000D9B30000}"/>
    <cellStyle name="Note 6 7 8 2" xfId="47553" xr:uid="{00000000-0005-0000-0000-0000DAB30000}"/>
    <cellStyle name="Note 6 7 8 3" xfId="47554" xr:uid="{00000000-0005-0000-0000-0000DBB30000}"/>
    <cellStyle name="Note 6 7 9" xfId="47555" xr:uid="{00000000-0005-0000-0000-0000DCB30000}"/>
    <cellStyle name="Note 6 8" xfId="47556" xr:uid="{00000000-0005-0000-0000-0000DDB30000}"/>
    <cellStyle name="Note 6 8 10" xfId="47557" xr:uid="{00000000-0005-0000-0000-0000DEB30000}"/>
    <cellStyle name="Note 6 8 2" xfId="47558" xr:uid="{00000000-0005-0000-0000-0000DFB30000}"/>
    <cellStyle name="Note 6 8 2 2" xfId="47559" xr:uid="{00000000-0005-0000-0000-0000E0B30000}"/>
    <cellStyle name="Note 6 8 2 3" xfId="47560" xr:uid="{00000000-0005-0000-0000-0000E1B30000}"/>
    <cellStyle name="Note 6 8 2 4" xfId="47561" xr:uid="{00000000-0005-0000-0000-0000E2B30000}"/>
    <cellStyle name="Note 6 8 3" xfId="47562" xr:uid="{00000000-0005-0000-0000-0000E3B30000}"/>
    <cellStyle name="Note 6 8 3 2" xfId="47563" xr:uid="{00000000-0005-0000-0000-0000E4B30000}"/>
    <cellStyle name="Note 6 8 3 3" xfId="47564" xr:uid="{00000000-0005-0000-0000-0000E5B30000}"/>
    <cellStyle name="Note 6 8 3 4" xfId="47565" xr:uid="{00000000-0005-0000-0000-0000E6B30000}"/>
    <cellStyle name="Note 6 8 4" xfId="47566" xr:uid="{00000000-0005-0000-0000-0000E7B30000}"/>
    <cellStyle name="Note 6 8 4 2" xfId="47567" xr:uid="{00000000-0005-0000-0000-0000E8B30000}"/>
    <cellStyle name="Note 6 8 4 3" xfId="47568" xr:uid="{00000000-0005-0000-0000-0000E9B30000}"/>
    <cellStyle name="Note 6 8 4 4" xfId="47569" xr:uid="{00000000-0005-0000-0000-0000EAB30000}"/>
    <cellStyle name="Note 6 8 5" xfId="47570" xr:uid="{00000000-0005-0000-0000-0000EBB30000}"/>
    <cellStyle name="Note 6 8 5 2" xfId="47571" xr:uid="{00000000-0005-0000-0000-0000ECB30000}"/>
    <cellStyle name="Note 6 8 5 3" xfId="47572" xr:uid="{00000000-0005-0000-0000-0000EDB30000}"/>
    <cellStyle name="Note 6 8 6" xfId="47573" xr:uid="{00000000-0005-0000-0000-0000EEB30000}"/>
    <cellStyle name="Note 6 8 6 2" xfId="47574" xr:uid="{00000000-0005-0000-0000-0000EFB30000}"/>
    <cellStyle name="Note 6 8 6 3" xfId="47575" xr:uid="{00000000-0005-0000-0000-0000F0B30000}"/>
    <cellStyle name="Note 6 8 7" xfId="47576" xr:uid="{00000000-0005-0000-0000-0000F1B30000}"/>
    <cellStyle name="Note 6 8 7 2" xfId="47577" xr:uid="{00000000-0005-0000-0000-0000F2B30000}"/>
    <cellStyle name="Note 6 8 7 3" xfId="47578" xr:uid="{00000000-0005-0000-0000-0000F3B30000}"/>
    <cellStyle name="Note 6 8 8" xfId="47579" xr:uid="{00000000-0005-0000-0000-0000F4B30000}"/>
    <cellStyle name="Note 6 8 9" xfId="47580" xr:uid="{00000000-0005-0000-0000-0000F5B30000}"/>
    <cellStyle name="Note 6 9" xfId="47581" xr:uid="{00000000-0005-0000-0000-0000F6B30000}"/>
    <cellStyle name="Note 6 9 2" xfId="47582" xr:uid="{00000000-0005-0000-0000-0000F7B30000}"/>
    <cellStyle name="Note 6 9 2 2" xfId="47583" xr:uid="{00000000-0005-0000-0000-0000F8B30000}"/>
    <cellStyle name="Note 6 9 2 3" xfId="47584" xr:uid="{00000000-0005-0000-0000-0000F9B30000}"/>
    <cellStyle name="Note 6 9 2 4" xfId="47585" xr:uid="{00000000-0005-0000-0000-0000FAB30000}"/>
    <cellStyle name="Note 6 9 3" xfId="47586" xr:uid="{00000000-0005-0000-0000-0000FBB30000}"/>
    <cellStyle name="Note 6 9 3 2" xfId="47587" xr:uid="{00000000-0005-0000-0000-0000FCB30000}"/>
    <cellStyle name="Note 6 9 3 3" xfId="47588" xr:uid="{00000000-0005-0000-0000-0000FDB30000}"/>
    <cellStyle name="Note 6 9 4" xfId="47589" xr:uid="{00000000-0005-0000-0000-0000FEB30000}"/>
    <cellStyle name="Note 6 9 4 2" xfId="47590" xr:uid="{00000000-0005-0000-0000-0000FFB30000}"/>
    <cellStyle name="Note 6 9 4 3" xfId="47591" xr:uid="{00000000-0005-0000-0000-000000B40000}"/>
    <cellStyle name="Note 6 9 5" xfId="47592" xr:uid="{00000000-0005-0000-0000-000001B40000}"/>
    <cellStyle name="Note 6 9 6" xfId="47593" xr:uid="{00000000-0005-0000-0000-000002B40000}"/>
    <cellStyle name="Note 6 9 7" xfId="47594" xr:uid="{00000000-0005-0000-0000-000003B40000}"/>
    <cellStyle name="Note 6_Journal 2" xfId="47595" xr:uid="{00000000-0005-0000-0000-000004B40000}"/>
    <cellStyle name="Note 7" xfId="5772" xr:uid="{00000000-0005-0000-0000-000005B40000}"/>
    <cellStyle name="Note 7 10" xfId="47596" xr:uid="{00000000-0005-0000-0000-000006B40000}"/>
    <cellStyle name="Note 7 10 2" xfId="47597" xr:uid="{00000000-0005-0000-0000-000007B40000}"/>
    <cellStyle name="Note 7 10 3" xfId="47598" xr:uid="{00000000-0005-0000-0000-000008B40000}"/>
    <cellStyle name="Note 7 10 4" xfId="47599" xr:uid="{00000000-0005-0000-0000-000009B40000}"/>
    <cellStyle name="Note 7 11" xfId="47600" xr:uid="{00000000-0005-0000-0000-00000AB40000}"/>
    <cellStyle name="Note 7 11 2" xfId="47601" xr:uid="{00000000-0005-0000-0000-00000BB40000}"/>
    <cellStyle name="Note 7 11 3" xfId="47602" xr:uid="{00000000-0005-0000-0000-00000CB40000}"/>
    <cellStyle name="Note 7 11 4" xfId="47603" xr:uid="{00000000-0005-0000-0000-00000DB40000}"/>
    <cellStyle name="Note 7 12" xfId="47604" xr:uid="{00000000-0005-0000-0000-00000EB40000}"/>
    <cellStyle name="Note 7 12 2" xfId="47605" xr:uid="{00000000-0005-0000-0000-00000FB40000}"/>
    <cellStyle name="Note 7 12 3" xfId="47606" xr:uid="{00000000-0005-0000-0000-000010B40000}"/>
    <cellStyle name="Note 7 12 4" xfId="47607" xr:uid="{00000000-0005-0000-0000-000011B40000}"/>
    <cellStyle name="Note 7 13" xfId="47608" xr:uid="{00000000-0005-0000-0000-000012B40000}"/>
    <cellStyle name="Note 7 13 2" xfId="47609" xr:uid="{00000000-0005-0000-0000-000013B40000}"/>
    <cellStyle name="Note 7 13 3" xfId="47610" xr:uid="{00000000-0005-0000-0000-000014B40000}"/>
    <cellStyle name="Note 7 14" xfId="47611" xr:uid="{00000000-0005-0000-0000-000015B40000}"/>
    <cellStyle name="Note 7 14 2" xfId="47612" xr:uid="{00000000-0005-0000-0000-000016B40000}"/>
    <cellStyle name="Note 7 14 3" xfId="47613" xr:uid="{00000000-0005-0000-0000-000017B40000}"/>
    <cellStyle name="Note 7 2" xfId="5773" xr:uid="{00000000-0005-0000-0000-000018B40000}"/>
    <cellStyle name="Note 7 2 10" xfId="47614" xr:uid="{00000000-0005-0000-0000-000019B40000}"/>
    <cellStyle name="Note 7 2 10 2" xfId="47615" xr:uid="{00000000-0005-0000-0000-00001AB40000}"/>
    <cellStyle name="Note 7 2 10 2 2" xfId="47616" xr:uid="{00000000-0005-0000-0000-00001BB40000}"/>
    <cellStyle name="Note 7 2 10 2 3" xfId="47617" xr:uid="{00000000-0005-0000-0000-00001CB40000}"/>
    <cellStyle name="Note 7 2 10 3" xfId="47618" xr:uid="{00000000-0005-0000-0000-00001DB40000}"/>
    <cellStyle name="Note 7 2 10 3 2" xfId="47619" xr:uid="{00000000-0005-0000-0000-00001EB40000}"/>
    <cellStyle name="Note 7 2 10 3 3" xfId="47620" xr:uid="{00000000-0005-0000-0000-00001FB40000}"/>
    <cellStyle name="Note 7 2 10 4" xfId="47621" xr:uid="{00000000-0005-0000-0000-000020B40000}"/>
    <cellStyle name="Note 7 2 10 4 2" xfId="47622" xr:uid="{00000000-0005-0000-0000-000021B40000}"/>
    <cellStyle name="Note 7 2 10 4 3" xfId="47623" xr:uid="{00000000-0005-0000-0000-000022B40000}"/>
    <cellStyle name="Note 7 2 10 5" xfId="47624" xr:uid="{00000000-0005-0000-0000-000023B40000}"/>
    <cellStyle name="Note 7 2 10 5 2" xfId="47625" xr:uid="{00000000-0005-0000-0000-000024B40000}"/>
    <cellStyle name="Note 7 2 10 5 3" xfId="47626" xr:uid="{00000000-0005-0000-0000-000025B40000}"/>
    <cellStyle name="Note 7 2 10 6" xfId="47627" xr:uid="{00000000-0005-0000-0000-000026B40000}"/>
    <cellStyle name="Note 7 2 10 7" xfId="47628" xr:uid="{00000000-0005-0000-0000-000027B40000}"/>
    <cellStyle name="Note 7 2 11" xfId="47629" xr:uid="{00000000-0005-0000-0000-000028B40000}"/>
    <cellStyle name="Note 7 2 11 2" xfId="47630" xr:uid="{00000000-0005-0000-0000-000029B40000}"/>
    <cellStyle name="Note 7 2 11 2 2" xfId="47631" xr:uid="{00000000-0005-0000-0000-00002AB40000}"/>
    <cellStyle name="Note 7 2 11 2 3" xfId="47632" xr:uid="{00000000-0005-0000-0000-00002BB40000}"/>
    <cellStyle name="Note 7 2 11 3" xfId="47633" xr:uid="{00000000-0005-0000-0000-00002CB40000}"/>
    <cellStyle name="Note 7 2 11 3 2" xfId="47634" xr:uid="{00000000-0005-0000-0000-00002DB40000}"/>
    <cellStyle name="Note 7 2 11 3 3" xfId="47635" xr:uid="{00000000-0005-0000-0000-00002EB40000}"/>
    <cellStyle name="Note 7 2 11 4" xfId="47636" xr:uid="{00000000-0005-0000-0000-00002FB40000}"/>
    <cellStyle name="Note 7 2 11 4 2" xfId="47637" xr:uid="{00000000-0005-0000-0000-000030B40000}"/>
    <cellStyle name="Note 7 2 11 4 3" xfId="47638" xr:uid="{00000000-0005-0000-0000-000031B40000}"/>
    <cellStyle name="Note 7 2 11 5" xfId="47639" xr:uid="{00000000-0005-0000-0000-000032B40000}"/>
    <cellStyle name="Note 7 2 11 5 2" xfId="47640" xr:uid="{00000000-0005-0000-0000-000033B40000}"/>
    <cellStyle name="Note 7 2 11 5 3" xfId="47641" xr:uid="{00000000-0005-0000-0000-000034B40000}"/>
    <cellStyle name="Note 7 2 11 6" xfId="47642" xr:uid="{00000000-0005-0000-0000-000035B40000}"/>
    <cellStyle name="Note 7 2 11 7" xfId="47643" xr:uid="{00000000-0005-0000-0000-000036B40000}"/>
    <cellStyle name="Note 7 2 12" xfId="47644" xr:uid="{00000000-0005-0000-0000-000037B40000}"/>
    <cellStyle name="Note 7 2 12 2" xfId="47645" xr:uid="{00000000-0005-0000-0000-000038B40000}"/>
    <cellStyle name="Note 7 2 12 2 2" xfId="47646" xr:uid="{00000000-0005-0000-0000-000039B40000}"/>
    <cellStyle name="Note 7 2 12 2 3" xfId="47647" xr:uid="{00000000-0005-0000-0000-00003AB40000}"/>
    <cellStyle name="Note 7 2 12 3" xfId="47648" xr:uid="{00000000-0005-0000-0000-00003BB40000}"/>
    <cellStyle name="Note 7 2 12 3 2" xfId="47649" xr:uid="{00000000-0005-0000-0000-00003CB40000}"/>
    <cellStyle name="Note 7 2 12 3 3" xfId="47650" xr:uid="{00000000-0005-0000-0000-00003DB40000}"/>
    <cellStyle name="Note 7 2 12 4" xfId="47651" xr:uid="{00000000-0005-0000-0000-00003EB40000}"/>
    <cellStyle name="Note 7 2 12 4 2" xfId="47652" xr:uid="{00000000-0005-0000-0000-00003FB40000}"/>
    <cellStyle name="Note 7 2 12 4 3" xfId="47653" xr:uid="{00000000-0005-0000-0000-000040B40000}"/>
    <cellStyle name="Note 7 2 12 5" xfId="47654" xr:uid="{00000000-0005-0000-0000-000041B40000}"/>
    <cellStyle name="Note 7 2 12 5 2" xfId="47655" xr:uid="{00000000-0005-0000-0000-000042B40000}"/>
    <cellStyle name="Note 7 2 12 5 3" xfId="47656" xr:uid="{00000000-0005-0000-0000-000043B40000}"/>
    <cellStyle name="Note 7 2 12 6" xfId="47657" xr:uid="{00000000-0005-0000-0000-000044B40000}"/>
    <cellStyle name="Note 7 2 12 7" xfId="47658" xr:uid="{00000000-0005-0000-0000-000045B40000}"/>
    <cellStyle name="Note 7 2 13" xfId="47659" xr:uid="{00000000-0005-0000-0000-000046B40000}"/>
    <cellStyle name="Note 7 2 13 2" xfId="47660" xr:uid="{00000000-0005-0000-0000-000047B40000}"/>
    <cellStyle name="Note 7 2 13 2 2" xfId="47661" xr:uid="{00000000-0005-0000-0000-000048B40000}"/>
    <cellStyle name="Note 7 2 13 2 3" xfId="47662" xr:uid="{00000000-0005-0000-0000-000049B40000}"/>
    <cellStyle name="Note 7 2 13 3" xfId="47663" xr:uid="{00000000-0005-0000-0000-00004AB40000}"/>
    <cellStyle name="Note 7 2 13 3 2" xfId="47664" xr:uid="{00000000-0005-0000-0000-00004BB40000}"/>
    <cellStyle name="Note 7 2 13 3 3" xfId="47665" xr:uid="{00000000-0005-0000-0000-00004CB40000}"/>
    <cellStyle name="Note 7 2 13 4" xfId="47666" xr:uid="{00000000-0005-0000-0000-00004DB40000}"/>
    <cellStyle name="Note 7 2 13 4 2" xfId="47667" xr:uid="{00000000-0005-0000-0000-00004EB40000}"/>
    <cellStyle name="Note 7 2 13 4 3" xfId="47668" xr:uid="{00000000-0005-0000-0000-00004FB40000}"/>
    <cellStyle name="Note 7 2 13 5" xfId="47669" xr:uid="{00000000-0005-0000-0000-000050B40000}"/>
    <cellStyle name="Note 7 2 13 5 2" xfId="47670" xr:uid="{00000000-0005-0000-0000-000051B40000}"/>
    <cellStyle name="Note 7 2 13 5 3" xfId="47671" xr:uid="{00000000-0005-0000-0000-000052B40000}"/>
    <cellStyle name="Note 7 2 13 6" xfId="47672" xr:uid="{00000000-0005-0000-0000-000053B40000}"/>
    <cellStyle name="Note 7 2 13 7" xfId="47673" xr:uid="{00000000-0005-0000-0000-000054B40000}"/>
    <cellStyle name="Note 7 2 14" xfId="47674" xr:uid="{00000000-0005-0000-0000-000055B40000}"/>
    <cellStyle name="Note 7 2 14 2" xfId="47675" xr:uid="{00000000-0005-0000-0000-000056B40000}"/>
    <cellStyle name="Note 7 2 14 2 2" xfId="47676" xr:uid="{00000000-0005-0000-0000-000057B40000}"/>
    <cellStyle name="Note 7 2 14 2 3" xfId="47677" xr:uid="{00000000-0005-0000-0000-000058B40000}"/>
    <cellStyle name="Note 7 2 14 3" xfId="47678" xr:uid="{00000000-0005-0000-0000-000059B40000}"/>
    <cellStyle name="Note 7 2 14 3 2" xfId="47679" xr:uid="{00000000-0005-0000-0000-00005AB40000}"/>
    <cellStyle name="Note 7 2 14 3 3" xfId="47680" xr:uid="{00000000-0005-0000-0000-00005BB40000}"/>
    <cellStyle name="Note 7 2 14 4" xfId="47681" xr:uid="{00000000-0005-0000-0000-00005CB40000}"/>
    <cellStyle name="Note 7 2 14 4 2" xfId="47682" xr:uid="{00000000-0005-0000-0000-00005DB40000}"/>
    <cellStyle name="Note 7 2 14 4 3" xfId="47683" xr:uid="{00000000-0005-0000-0000-00005EB40000}"/>
    <cellStyle name="Note 7 2 14 5" xfId="47684" xr:uid="{00000000-0005-0000-0000-00005FB40000}"/>
    <cellStyle name="Note 7 2 14 5 2" xfId="47685" xr:uid="{00000000-0005-0000-0000-000060B40000}"/>
    <cellStyle name="Note 7 2 14 5 3" xfId="47686" xr:uid="{00000000-0005-0000-0000-000061B40000}"/>
    <cellStyle name="Note 7 2 14 6" xfId="47687" xr:uid="{00000000-0005-0000-0000-000062B40000}"/>
    <cellStyle name="Note 7 2 14 7" xfId="47688" xr:uid="{00000000-0005-0000-0000-000063B40000}"/>
    <cellStyle name="Note 7 2 15" xfId="47689" xr:uid="{00000000-0005-0000-0000-000064B40000}"/>
    <cellStyle name="Note 7 2 15 2" xfId="47690" xr:uid="{00000000-0005-0000-0000-000065B40000}"/>
    <cellStyle name="Note 7 2 15 2 2" xfId="47691" xr:uid="{00000000-0005-0000-0000-000066B40000}"/>
    <cellStyle name="Note 7 2 15 2 3" xfId="47692" xr:uid="{00000000-0005-0000-0000-000067B40000}"/>
    <cellStyle name="Note 7 2 15 3" xfId="47693" xr:uid="{00000000-0005-0000-0000-000068B40000}"/>
    <cellStyle name="Note 7 2 15 3 2" xfId="47694" xr:uid="{00000000-0005-0000-0000-000069B40000}"/>
    <cellStyle name="Note 7 2 15 3 3" xfId="47695" xr:uid="{00000000-0005-0000-0000-00006AB40000}"/>
    <cellStyle name="Note 7 2 15 4" xfId="47696" xr:uid="{00000000-0005-0000-0000-00006BB40000}"/>
    <cellStyle name="Note 7 2 15 4 2" xfId="47697" xr:uid="{00000000-0005-0000-0000-00006CB40000}"/>
    <cellStyle name="Note 7 2 15 4 3" xfId="47698" xr:uid="{00000000-0005-0000-0000-00006DB40000}"/>
    <cellStyle name="Note 7 2 15 5" xfId="47699" xr:uid="{00000000-0005-0000-0000-00006EB40000}"/>
    <cellStyle name="Note 7 2 15 5 2" xfId="47700" xr:uid="{00000000-0005-0000-0000-00006FB40000}"/>
    <cellStyle name="Note 7 2 15 5 3" xfId="47701" xr:uid="{00000000-0005-0000-0000-000070B40000}"/>
    <cellStyle name="Note 7 2 15 6" xfId="47702" xr:uid="{00000000-0005-0000-0000-000071B40000}"/>
    <cellStyle name="Note 7 2 15 7" xfId="47703" xr:uid="{00000000-0005-0000-0000-000072B40000}"/>
    <cellStyle name="Note 7 2 16" xfId="47704" xr:uid="{00000000-0005-0000-0000-000073B40000}"/>
    <cellStyle name="Note 7 2 16 2" xfId="47705" xr:uid="{00000000-0005-0000-0000-000074B40000}"/>
    <cellStyle name="Note 7 2 16 2 2" xfId="47706" xr:uid="{00000000-0005-0000-0000-000075B40000}"/>
    <cellStyle name="Note 7 2 16 2 3" xfId="47707" xr:uid="{00000000-0005-0000-0000-000076B40000}"/>
    <cellStyle name="Note 7 2 16 3" xfId="47708" xr:uid="{00000000-0005-0000-0000-000077B40000}"/>
    <cellStyle name="Note 7 2 16 3 2" xfId="47709" xr:uid="{00000000-0005-0000-0000-000078B40000}"/>
    <cellStyle name="Note 7 2 16 3 3" xfId="47710" xr:uid="{00000000-0005-0000-0000-000079B40000}"/>
    <cellStyle name="Note 7 2 16 4" xfId="47711" xr:uid="{00000000-0005-0000-0000-00007AB40000}"/>
    <cellStyle name="Note 7 2 16 4 2" xfId="47712" xr:uid="{00000000-0005-0000-0000-00007BB40000}"/>
    <cellStyle name="Note 7 2 16 4 3" xfId="47713" xr:uid="{00000000-0005-0000-0000-00007CB40000}"/>
    <cellStyle name="Note 7 2 16 5" xfId="47714" xr:uid="{00000000-0005-0000-0000-00007DB40000}"/>
    <cellStyle name="Note 7 2 16 5 2" xfId="47715" xr:uid="{00000000-0005-0000-0000-00007EB40000}"/>
    <cellStyle name="Note 7 2 16 5 3" xfId="47716" xr:uid="{00000000-0005-0000-0000-00007FB40000}"/>
    <cellStyle name="Note 7 2 16 6" xfId="47717" xr:uid="{00000000-0005-0000-0000-000080B40000}"/>
    <cellStyle name="Note 7 2 16 7" xfId="47718" xr:uid="{00000000-0005-0000-0000-000081B40000}"/>
    <cellStyle name="Note 7 2 17" xfId="47719" xr:uid="{00000000-0005-0000-0000-000082B40000}"/>
    <cellStyle name="Note 7 2 17 2" xfId="47720" xr:uid="{00000000-0005-0000-0000-000083B40000}"/>
    <cellStyle name="Note 7 2 17 2 2" xfId="47721" xr:uid="{00000000-0005-0000-0000-000084B40000}"/>
    <cellStyle name="Note 7 2 17 2 3" xfId="47722" xr:uid="{00000000-0005-0000-0000-000085B40000}"/>
    <cellStyle name="Note 7 2 17 3" xfId="47723" xr:uid="{00000000-0005-0000-0000-000086B40000}"/>
    <cellStyle name="Note 7 2 17 3 2" xfId="47724" xr:uid="{00000000-0005-0000-0000-000087B40000}"/>
    <cellStyle name="Note 7 2 17 3 3" xfId="47725" xr:uid="{00000000-0005-0000-0000-000088B40000}"/>
    <cellStyle name="Note 7 2 17 4" xfId="47726" xr:uid="{00000000-0005-0000-0000-000089B40000}"/>
    <cellStyle name="Note 7 2 17 4 2" xfId="47727" xr:uid="{00000000-0005-0000-0000-00008AB40000}"/>
    <cellStyle name="Note 7 2 17 4 3" xfId="47728" xr:uid="{00000000-0005-0000-0000-00008BB40000}"/>
    <cellStyle name="Note 7 2 17 5" xfId="47729" xr:uid="{00000000-0005-0000-0000-00008CB40000}"/>
    <cellStyle name="Note 7 2 17 5 2" xfId="47730" xr:uid="{00000000-0005-0000-0000-00008DB40000}"/>
    <cellStyle name="Note 7 2 17 5 3" xfId="47731" xr:uid="{00000000-0005-0000-0000-00008EB40000}"/>
    <cellStyle name="Note 7 2 17 6" xfId="47732" xr:uid="{00000000-0005-0000-0000-00008FB40000}"/>
    <cellStyle name="Note 7 2 17 7" xfId="47733" xr:uid="{00000000-0005-0000-0000-000090B40000}"/>
    <cellStyle name="Note 7 2 18" xfId="47734" xr:uid="{00000000-0005-0000-0000-000091B40000}"/>
    <cellStyle name="Note 7 2 18 2" xfId="47735" xr:uid="{00000000-0005-0000-0000-000092B40000}"/>
    <cellStyle name="Note 7 2 18 2 2" xfId="47736" xr:uid="{00000000-0005-0000-0000-000093B40000}"/>
    <cellStyle name="Note 7 2 18 2 3" xfId="47737" xr:uid="{00000000-0005-0000-0000-000094B40000}"/>
    <cellStyle name="Note 7 2 18 3" xfId="47738" xr:uid="{00000000-0005-0000-0000-000095B40000}"/>
    <cellStyle name="Note 7 2 18 3 2" xfId="47739" xr:uid="{00000000-0005-0000-0000-000096B40000}"/>
    <cellStyle name="Note 7 2 18 3 3" xfId="47740" xr:uid="{00000000-0005-0000-0000-000097B40000}"/>
    <cellStyle name="Note 7 2 18 4" xfId="47741" xr:uid="{00000000-0005-0000-0000-000098B40000}"/>
    <cellStyle name="Note 7 2 18 4 2" xfId="47742" xr:uid="{00000000-0005-0000-0000-000099B40000}"/>
    <cellStyle name="Note 7 2 18 4 3" xfId="47743" xr:uid="{00000000-0005-0000-0000-00009AB40000}"/>
    <cellStyle name="Note 7 2 18 5" xfId="47744" xr:uid="{00000000-0005-0000-0000-00009BB40000}"/>
    <cellStyle name="Note 7 2 18 5 2" xfId="47745" xr:uid="{00000000-0005-0000-0000-00009CB40000}"/>
    <cellStyle name="Note 7 2 18 5 3" xfId="47746" xr:uid="{00000000-0005-0000-0000-00009DB40000}"/>
    <cellStyle name="Note 7 2 18 6" xfId="47747" xr:uid="{00000000-0005-0000-0000-00009EB40000}"/>
    <cellStyle name="Note 7 2 18 7" xfId="47748" xr:uid="{00000000-0005-0000-0000-00009FB40000}"/>
    <cellStyle name="Note 7 2 19" xfId="47749" xr:uid="{00000000-0005-0000-0000-0000A0B40000}"/>
    <cellStyle name="Note 7 2 19 2" xfId="47750" xr:uid="{00000000-0005-0000-0000-0000A1B40000}"/>
    <cellStyle name="Note 7 2 19 3" xfId="47751" xr:uid="{00000000-0005-0000-0000-0000A2B40000}"/>
    <cellStyle name="Note 7 2 2" xfId="47752" xr:uid="{00000000-0005-0000-0000-0000A3B40000}"/>
    <cellStyle name="Note 7 2 2 10" xfId="47753" xr:uid="{00000000-0005-0000-0000-0000A4B40000}"/>
    <cellStyle name="Note 7 2 2 2" xfId="47754" xr:uid="{00000000-0005-0000-0000-0000A5B40000}"/>
    <cellStyle name="Note 7 2 2 2 2" xfId="47755" xr:uid="{00000000-0005-0000-0000-0000A6B40000}"/>
    <cellStyle name="Note 7 2 2 2 3" xfId="47756" xr:uid="{00000000-0005-0000-0000-0000A7B40000}"/>
    <cellStyle name="Note 7 2 2 2 4" xfId="47757" xr:uid="{00000000-0005-0000-0000-0000A8B40000}"/>
    <cellStyle name="Note 7 2 2 3" xfId="47758" xr:uid="{00000000-0005-0000-0000-0000A9B40000}"/>
    <cellStyle name="Note 7 2 2 3 2" xfId="47759" xr:uid="{00000000-0005-0000-0000-0000AAB40000}"/>
    <cellStyle name="Note 7 2 2 3 3" xfId="47760" xr:uid="{00000000-0005-0000-0000-0000ABB40000}"/>
    <cellStyle name="Note 7 2 2 3 4" xfId="47761" xr:uid="{00000000-0005-0000-0000-0000ACB40000}"/>
    <cellStyle name="Note 7 2 2 4" xfId="47762" xr:uid="{00000000-0005-0000-0000-0000ADB40000}"/>
    <cellStyle name="Note 7 2 2 4 2" xfId="47763" xr:uid="{00000000-0005-0000-0000-0000AEB40000}"/>
    <cellStyle name="Note 7 2 2 4 3" xfId="47764" xr:uid="{00000000-0005-0000-0000-0000AFB40000}"/>
    <cellStyle name="Note 7 2 2 5" xfId="47765" xr:uid="{00000000-0005-0000-0000-0000B0B40000}"/>
    <cellStyle name="Note 7 2 2 5 2" xfId="47766" xr:uid="{00000000-0005-0000-0000-0000B1B40000}"/>
    <cellStyle name="Note 7 2 2 5 3" xfId="47767" xr:uid="{00000000-0005-0000-0000-0000B2B40000}"/>
    <cellStyle name="Note 7 2 2 6" xfId="47768" xr:uid="{00000000-0005-0000-0000-0000B3B40000}"/>
    <cellStyle name="Note 7 2 2 6 2" xfId="47769" xr:uid="{00000000-0005-0000-0000-0000B4B40000}"/>
    <cellStyle name="Note 7 2 2 6 3" xfId="47770" xr:uid="{00000000-0005-0000-0000-0000B5B40000}"/>
    <cellStyle name="Note 7 2 2 7" xfId="47771" xr:uid="{00000000-0005-0000-0000-0000B6B40000}"/>
    <cellStyle name="Note 7 2 2 7 2" xfId="47772" xr:uid="{00000000-0005-0000-0000-0000B7B40000}"/>
    <cellStyle name="Note 7 2 2 7 3" xfId="47773" xr:uid="{00000000-0005-0000-0000-0000B8B40000}"/>
    <cellStyle name="Note 7 2 2 8" xfId="47774" xr:uid="{00000000-0005-0000-0000-0000B9B40000}"/>
    <cellStyle name="Note 7 2 2 9" xfId="47775" xr:uid="{00000000-0005-0000-0000-0000BAB40000}"/>
    <cellStyle name="Note 7 2 20" xfId="47776" xr:uid="{00000000-0005-0000-0000-0000BBB40000}"/>
    <cellStyle name="Note 7 2 20 2" xfId="47777" xr:uid="{00000000-0005-0000-0000-0000BCB40000}"/>
    <cellStyle name="Note 7 2 20 3" xfId="47778" xr:uid="{00000000-0005-0000-0000-0000BDB40000}"/>
    <cellStyle name="Note 7 2 21" xfId="47779" xr:uid="{00000000-0005-0000-0000-0000BEB40000}"/>
    <cellStyle name="Note 7 2 21 2" xfId="47780" xr:uid="{00000000-0005-0000-0000-0000BFB40000}"/>
    <cellStyle name="Note 7 2 21 3" xfId="47781" xr:uid="{00000000-0005-0000-0000-0000C0B40000}"/>
    <cellStyle name="Note 7 2 22" xfId="47782" xr:uid="{00000000-0005-0000-0000-0000C1B40000}"/>
    <cellStyle name="Note 7 2 3" xfId="47783" xr:uid="{00000000-0005-0000-0000-0000C2B40000}"/>
    <cellStyle name="Note 7 2 3 10" xfId="47784" xr:uid="{00000000-0005-0000-0000-0000C3B40000}"/>
    <cellStyle name="Note 7 2 3 11" xfId="47785" xr:uid="{00000000-0005-0000-0000-0000C4B40000}"/>
    <cellStyle name="Note 7 2 3 2" xfId="47786" xr:uid="{00000000-0005-0000-0000-0000C5B40000}"/>
    <cellStyle name="Note 7 2 3 2 2" xfId="47787" xr:uid="{00000000-0005-0000-0000-0000C6B40000}"/>
    <cellStyle name="Note 7 2 3 2 3" xfId="47788" xr:uid="{00000000-0005-0000-0000-0000C7B40000}"/>
    <cellStyle name="Note 7 2 3 2 4" xfId="47789" xr:uid="{00000000-0005-0000-0000-0000C8B40000}"/>
    <cellStyle name="Note 7 2 3 3" xfId="47790" xr:uid="{00000000-0005-0000-0000-0000C9B40000}"/>
    <cellStyle name="Note 7 2 3 3 2" xfId="47791" xr:uid="{00000000-0005-0000-0000-0000CAB40000}"/>
    <cellStyle name="Note 7 2 3 3 3" xfId="47792" xr:uid="{00000000-0005-0000-0000-0000CBB40000}"/>
    <cellStyle name="Note 7 2 3 4" xfId="47793" xr:uid="{00000000-0005-0000-0000-0000CCB40000}"/>
    <cellStyle name="Note 7 2 3 4 2" xfId="47794" xr:uid="{00000000-0005-0000-0000-0000CDB40000}"/>
    <cellStyle name="Note 7 2 3 4 3" xfId="47795" xr:uid="{00000000-0005-0000-0000-0000CEB40000}"/>
    <cellStyle name="Note 7 2 3 5" xfId="47796" xr:uid="{00000000-0005-0000-0000-0000CFB40000}"/>
    <cellStyle name="Note 7 2 3 5 2" xfId="47797" xr:uid="{00000000-0005-0000-0000-0000D0B40000}"/>
    <cellStyle name="Note 7 2 3 5 3" xfId="47798" xr:uid="{00000000-0005-0000-0000-0000D1B40000}"/>
    <cellStyle name="Note 7 2 3 6" xfId="47799" xr:uid="{00000000-0005-0000-0000-0000D2B40000}"/>
    <cellStyle name="Note 7 2 3 6 2" xfId="47800" xr:uid="{00000000-0005-0000-0000-0000D3B40000}"/>
    <cellStyle name="Note 7 2 3 6 3" xfId="47801" xr:uid="{00000000-0005-0000-0000-0000D4B40000}"/>
    <cellStyle name="Note 7 2 3 7" xfId="47802" xr:uid="{00000000-0005-0000-0000-0000D5B40000}"/>
    <cellStyle name="Note 7 2 3 7 2" xfId="47803" xr:uid="{00000000-0005-0000-0000-0000D6B40000}"/>
    <cellStyle name="Note 7 2 3 7 3" xfId="47804" xr:uid="{00000000-0005-0000-0000-0000D7B40000}"/>
    <cellStyle name="Note 7 2 3 8" xfId="47805" xr:uid="{00000000-0005-0000-0000-0000D8B40000}"/>
    <cellStyle name="Note 7 2 3 8 2" xfId="47806" xr:uid="{00000000-0005-0000-0000-0000D9B40000}"/>
    <cellStyle name="Note 7 2 3 8 3" xfId="47807" xr:uid="{00000000-0005-0000-0000-0000DAB40000}"/>
    <cellStyle name="Note 7 2 3 9" xfId="47808" xr:uid="{00000000-0005-0000-0000-0000DBB40000}"/>
    <cellStyle name="Note 7 2 4" xfId="47809" xr:uid="{00000000-0005-0000-0000-0000DCB40000}"/>
    <cellStyle name="Note 7 2 4 2" xfId="47810" xr:uid="{00000000-0005-0000-0000-0000DDB40000}"/>
    <cellStyle name="Note 7 2 4 2 2" xfId="47811" xr:uid="{00000000-0005-0000-0000-0000DEB40000}"/>
    <cellStyle name="Note 7 2 4 2 3" xfId="47812" xr:uid="{00000000-0005-0000-0000-0000DFB40000}"/>
    <cellStyle name="Note 7 2 4 3" xfId="47813" xr:uid="{00000000-0005-0000-0000-0000E0B40000}"/>
    <cellStyle name="Note 7 2 4 3 2" xfId="47814" xr:uid="{00000000-0005-0000-0000-0000E1B40000}"/>
    <cellStyle name="Note 7 2 4 3 3" xfId="47815" xr:uid="{00000000-0005-0000-0000-0000E2B40000}"/>
    <cellStyle name="Note 7 2 4 4" xfId="47816" xr:uid="{00000000-0005-0000-0000-0000E3B40000}"/>
    <cellStyle name="Note 7 2 4 4 2" xfId="47817" xr:uid="{00000000-0005-0000-0000-0000E4B40000}"/>
    <cellStyle name="Note 7 2 4 4 3" xfId="47818" xr:uid="{00000000-0005-0000-0000-0000E5B40000}"/>
    <cellStyle name="Note 7 2 4 5" xfId="47819" xr:uid="{00000000-0005-0000-0000-0000E6B40000}"/>
    <cellStyle name="Note 7 2 4 5 2" xfId="47820" xr:uid="{00000000-0005-0000-0000-0000E7B40000}"/>
    <cellStyle name="Note 7 2 4 5 3" xfId="47821" xr:uid="{00000000-0005-0000-0000-0000E8B40000}"/>
    <cellStyle name="Note 7 2 4 6" xfId="47822" xr:uid="{00000000-0005-0000-0000-0000E9B40000}"/>
    <cellStyle name="Note 7 2 5" xfId="47823" xr:uid="{00000000-0005-0000-0000-0000EAB40000}"/>
    <cellStyle name="Note 7 2 5 2" xfId="47824" xr:uid="{00000000-0005-0000-0000-0000EBB40000}"/>
    <cellStyle name="Note 7 2 5 2 2" xfId="47825" xr:uid="{00000000-0005-0000-0000-0000ECB40000}"/>
    <cellStyle name="Note 7 2 5 2 3" xfId="47826" xr:uid="{00000000-0005-0000-0000-0000EDB40000}"/>
    <cellStyle name="Note 7 2 5 3" xfId="47827" xr:uid="{00000000-0005-0000-0000-0000EEB40000}"/>
    <cellStyle name="Note 7 2 5 3 2" xfId="47828" xr:uid="{00000000-0005-0000-0000-0000EFB40000}"/>
    <cellStyle name="Note 7 2 5 3 3" xfId="47829" xr:uid="{00000000-0005-0000-0000-0000F0B40000}"/>
    <cellStyle name="Note 7 2 5 4" xfId="47830" xr:uid="{00000000-0005-0000-0000-0000F1B40000}"/>
    <cellStyle name="Note 7 2 5 4 2" xfId="47831" xr:uid="{00000000-0005-0000-0000-0000F2B40000}"/>
    <cellStyle name="Note 7 2 5 4 3" xfId="47832" xr:uid="{00000000-0005-0000-0000-0000F3B40000}"/>
    <cellStyle name="Note 7 2 5 5" xfId="47833" xr:uid="{00000000-0005-0000-0000-0000F4B40000}"/>
    <cellStyle name="Note 7 2 5 5 2" xfId="47834" xr:uid="{00000000-0005-0000-0000-0000F5B40000}"/>
    <cellStyle name="Note 7 2 5 5 3" xfId="47835" xr:uid="{00000000-0005-0000-0000-0000F6B40000}"/>
    <cellStyle name="Note 7 2 5 6" xfId="47836" xr:uid="{00000000-0005-0000-0000-0000F7B40000}"/>
    <cellStyle name="Note 7 2 6" xfId="47837" xr:uid="{00000000-0005-0000-0000-0000F8B40000}"/>
    <cellStyle name="Note 7 2 6 2" xfId="47838" xr:uid="{00000000-0005-0000-0000-0000F9B40000}"/>
    <cellStyle name="Note 7 2 6 2 2" xfId="47839" xr:uid="{00000000-0005-0000-0000-0000FAB40000}"/>
    <cellStyle name="Note 7 2 6 2 3" xfId="47840" xr:uid="{00000000-0005-0000-0000-0000FBB40000}"/>
    <cellStyle name="Note 7 2 6 3" xfId="47841" xr:uid="{00000000-0005-0000-0000-0000FCB40000}"/>
    <cellStyle name="Note 7 2 6 3 2" xfId="47842" xr:uid="{00000000-0005-0000-0000-0000FDB40000}"/>
    <cellStyle name="Note 7 2 6 3 3" xfId="47843" xr:uid="{00000000-0005-0000-0000-0000FEB40000}"/>
    <cellStyle name="Note 7 2 6 4" xfId="47844" xr:uid="{00000000-0005-0000-0000-0000FFB40000}"/>
    <cellStyle name="Note 7 2 6 4 2" xfId="47845" xr:uid="{00000000-0005-0000-0000-000000B50000}"/>
    <cellStyle name="Note 7 2 6 4 3" xfId="47846" xr:uid="{00000000-0005-0000-0000-000001B50000}"/>
    <cellStyle name="Note 7 2 6 5" xfId="47847" xr:uid="{00000000-0005-0000-0000-000002B50000}"/>
    <cellStyle name="Note 7 2 6 5 2" xfId="47848" xr:uid="{00000000-0005-0000-0000-000003B50000}"/>
    <cellStyle name="Note 7 2 6 5 3" xfId="47849" xr:uid="{00000000-0005-0000-0000-000004B50000}"/>
    <cellStyle name="Note 7 2 6 6" xfId="47850" xr:uid="{00000000-0005-0000-0000-000005B50000}"/>
    <cellStyle name="Note 7 2 7" xfId="47851" xr:uid="{00000000-0005-0000-0000-000006B50000}"/>
    <cellStyle name="Note 7 2 7 2" xfId="47852" xr:uid="{00000000-0005-0000-0000-000007B50000}"/>
    <cellStyle name="Note 7 2 7 2 2" xfId="47853" xr:uid="{00000000-0005-0000-0000-000008B50000}"/>
    <cellStyle name="Note 7 2 7 2 3" xfId="47854" xr:uid="{00000000-0005-0000-0000-000009B50000}"/>
    <cellStyle name="Note 7 2 7 3" xfId="47855" xr:uid="{00000000-0005-0000-0000-00000AB50000}"/>
    <cellStyle name="Note 7 2 7 3 2" xfId="47856" xr:uid="{00000000-0005-0000-0000-00000BB50000}"/>
    <cellStyle name="Note 7 2 7 3 3" xfId="47857" xr:uid="{00000000-0005-0000-0000-00000CB50000}"/>
    <cellStyle name="Note 7 2 7 4" xfId="47858" xr:uid="{00000000-0005-0000-0000-00000DB50000}"/>
    <cellStyle name="Note 7 2 7 4 2" xfId="47859" xr:uid="{00000000-0005-0000-0000-00000EB50000}"/>
    <cellStyle name="Note 7 2 7 4 3" xfId="47860" xr:uid="{00000000-0005-0000-0000-00000FB50000}"/>
    <cellStyle name="Note 7 2 7 5" xfId="47861" xr:uid="{00000000-0005-0000-0000-000010B50000}"/>
    <cellStyle name="Note 7 2 7 5 2" xfId="47862" xr:uid="{00000000-0005-0000-0000-000011B50000}"/>
    <cellStyle name="Note 7 2 7 5 3" xfId="47863" xr:uid="{00000000-0005-0000-0000-000012B50000}"/>
    <cellStyle name="Note 7 2 7 6" xfId="47864" xr:uid="{00000000-0005-0000-0000-000013B50000}"/>
    <cellStyle name="Note 7 2 8" xfId="47865" xr:uid="{00000000-0005-0000-0000-000014B50000}"/>
    <cellStyle name="Note 7 2 8 2" xfId="47866" xr:uid="{00000000-0005-0000-0000-000015B50000}"/>
    <cellStyle name="Note 7 2 8 2 2" xfId="47867" xr:uid="{00000000-0005-0000-0000-000016B50000}"/>
    <cellStyle name="Note 7 2 8 2 3" xfId="47868" xr:uid="{00000000-0005-0000-0000-000017B50000}"/>
    <cellStyle name="Note 7 2 8 3" xfId="47869" xr:uid="{00000000-0005-0000-0000-000018B50000}"/>
    <cellStyle name="Note 7 2 8 3 2" xfId="47870" xr:uid="{00000000-0005-0000-0000-000019B50000}"/>
    <cellStyle name="Note 7 2 8 3 3" xfId="47871" xr:uid="{00000000-0005-0000-0000-00001AB50000}"/>
    <cellStyle name="Note 7 2 8 4" xfId="47872" xr:uid="{00000000-0005-0000-0000-00001BB50000}"/>
    <cellStyle name="Note 7 2 8 4 2" xfId="47873" xr:uid="{00000000-0005-0000-0000-00001CB50000}"/>
    <cellStyle name="Note 7 2 8 4 3" xfId="47874" xr:uid="{00000000-0005-0000-0000-00001DB50000}"/>
    <cellStyle name="Note 7 2 8 5" xfId="47875" xr:uid="{00000000-0005-0000-0000-00001EB50000}"/>
    <cellStyle name="Note 7 2 8 5 2" xfId="47876" xr:uid="{00000000-0005-0000-0000-00001FB50000}"/>
    <cellStyle name="Note 7 2 8 5 3" xfId="47877" xr:uid="{00000000-0005-0000-0000-000020B50000}"/>
    <cellStyle name="Note 7 2 8 6" xfId="47878" xr:uid="{00000000-0005-0000-0000-000021B50000}"/>
    <cellStyle name="Note 7 2 9" xfId="47879" xr:uid="{00000000-0005-0000-0000-000022B50000}"/>
    <cellStyle name="Note 7 2 9 2" xfId="47880" xr:uid="{00000000-0005-0000-0000-000023B50000}"/>
    <cellStyle name="Note 7 2 9 2 2" xfId="47881" xr:uid="{00000000-0005-0000-0000-000024B50000}"/>
    <cellStyle name="Note 7 2 9 2 3" xfId="47882" xr:uid="{00000000-0005-0000-0000-000025B50000}"/>
    <cellStyle name="Note 7 2 9 3" xfId="47883" xr:uid="{00000000-0005-0000-0000-000026B50000}"/>
    <cellStyle name="Note 7 2 9 3 2" xfId="47884" xr:uid="{00000000-0005-0000-0000-000027B50000}"/>
    <cellStyle name="Note 7 2 9 3 3" xfId="47885" xr:uid="{00000000-0005-0000-0000-000028B50000}"/>
    <cellStyle name="Note 7 2 9 4" xfId="47886" xr:uid="{00000000-0005-0000-0000-000029B50000}"/>
    <cellStyle name="Note 7 2 9 4 2" xfId="47887" xr:uid="{00000000-0005-0000-0000-00002AB50000}"/>
    <cellStyle name="Note 7 2 9 4 3" xfId="47888" xr:uid="{00000000-0005-0000-0000-00002BB50000}"/>
    <cellStyle name="Note 7 2 9 5" xfId="47889" xr:uid="{00000000-0005-0000-0000-00002CB50000}"/>
    <cellStyle name="Note 7 2 9 5 2" xfId="47890" xr:uid="{00000000-0005-0000-0000-00002DB50000}"/>
    <cellStyle name="Note 7 2 9 5 3" xfId="47891" xr:uid="{00000000-0005-0000-0000-00002EB50000}"/>
    <cellStyle name="Note 7 2 9 6" xfId="47892" xr:uid="{00000000-0005-0000-0000-00002FB50000}"/>
    <cellStyle name="Note 7 2 9 7" xfId="47893" xr:uid="{00000000-0005-0000-0000-000030B50000}"/>
    <cellStyle name="Note 7 3" xfId="5774" xr:uid="{00000000-0005-0000-0000-000031B50000}"/>
    <cellStyle name="Note 7 3 10" xfId="47894" xr:uid="{00000000-0005-0000-0000-000032B50000}"/>
    <cellStyle name="Note 7 3 11" xfId="47895" xr:uid="{00000000-0005-0000-0000-000033B50000}"/>
    <cellStyle name="Note 7 3 2" xfId="47896" xr:uid="{00000000-0005-0000-0000-000034B50000}"/>
    <cellStyle name="Note 7 3 2 10" xfId="47897" xr:uid="{00000000-0005-0000-0000-000035B50000}"/>
    <cellStyle name="Note 7 3 2 2" xfId="47898" xr:uid="{00000000-0005-0000-0000-000036B50000}"/>
    <cellStyle name="Note 7 3 2 2 2" xfId="47899" xr:uid="{00000000-0005-0000-0000-000037B50000}"/>
    <cellStyle name="Note 7 3 2 2 3" xfId="47900" xr:uid="{00000000-0005-0000-0000-000038B50000}"/>
    <cellStyle name="Note 7 3 2 2 4" xfId="47901" xr:uid="{00000000-0005-0000-0000-000039B50000}"/>
    <cellStyle name="Note 7 3 2 3" xfId="47902" xr:uid="{00000000-0005-0000-0000-00003AB50000}"/>
    <cellStyle name="Note 7 3 2 3 2" xfId="47903" xr:uid="{00000000-0005-0000-0000-00003BB50000}"/>
    <cellStyle name="Note 7 3 2 3 3" xfId="47904" xr:uid="{00000000-0005-0000-0000-00003CB50000}"/>
    <cellStyle name="Note 7 3 2 3 4" xfId="47905" xr:uid="{00000000-0005-0000-0000-00003DB50000}"/>
    <cellStyle name="Note 7 3 2 4" xfId="47906" xr:uid="{00000000-0005-0000-0000-00003EB50000}"/>
    <cellStyle name="Note 7 3 2 4 2" xfId="47907" xr:uid="{00000000-0005-0000-0000-00003FB50000}"/>
    <cellStyle name="Note 7 3 2 4 3" xfId="47908" xr:uid="{00000000-0005-0000-0000-000040B50000}"/>
    <cellStyle name="Note 7 3 2 4 4" xfId="47909" xr:uid="{00000000-0005-0000-0000-000041B50000}"/>
    <cellStyle name="Note 7 3 2 5" xfId="47910" xr:uid="{00000000-0005-0000-0000-000042B50000}"/>
    <cellStyle name="Note 7 3 2 5 2" xfId="47911" xr:uid="{00000000-0005-0000-0000-000043B50000}"/>
    <cellStyle name="Note 7 3 2 5 3" xfId="47912" xr:uid="{00000000-0005-0000-0000-000044B50000}"/>
    <cellStyle name="Note 7 3 2 6" xfId="47913" xr:uid="{00000000-0005-0000-0000-000045B50000}"/>
    <cellStyle name="Note 7 3 2 6 2" xfId="47914" xr:uid="{00000000-0005-0000-0000-000046B50000}"/>
    <cellStyle name="Note 7 3 2 6 3" xfId="47915" xr:uid="{00000000-0005-0000-0000-000047B50000}"/>
    <cellStyle name="Note 7 3 2 7" xfId="47916" xr:uid="{00000000-0005-0000-0000-000048B50000}"/>
    <cellStyle name="Note 7 3 2 7 2" xfId="47917" xr:uid="{00000000-0005-0000-0000-000049B50000}"/>
    <cellStyle name="Note 7 3 2 7 3" xfId="47918" xr:uid="{00000000-0005-0000-0000-00004AB50000}"/>
    <cellStyle name="Note 7 3 2 8" xfId="47919" xr:uid="{00000000-0005-0000-0000-00004BB50000}"/>
    <cellStyle name="Note 7 3 2 9" xfId="47920" xr:uid="{00000000-0005-0000-0000-00004CB50000}"/>
    <cellStyle name="Note 7 3 3" xfId="47921" xr:uid="{00000000-0005-0000-0000-00004DB50000}"/>
    <cellStyle name="Note 7 3 3 2" xfId="47922" xr:uid="{00000000-0005-0000-0000-00004EB50000}"/>
    <cellStyle name="Note 7 3 3 2 2" xfId="47923" xr:uid="{00000000-0005-0000-0000-00004FB50000}"/>
    <cellStyle name="Note 7 3 3 2 3" xfId="47924" xr:uid="{00000000-0005-0000-0000-000050B50000}"/>
    <cellStyle name="Note 7 3 3 2 4" xfId="47925" xr:uid="{00000000-0005-0000-0000-000051B50000}"/>
    <cellStyle name="Note 7 3 3 3" xfId="47926" xr:uid="{00000000-0005-0000-0000-000052B50000}"/>
    <cellStyle name="Note 7 3 3 3 2" xfId="47927" xr:uid="{00000000-0005-0000-0000-000053B50000}"/>
    <cellStyle name="Note 7 3 3 3 3" xfId="47928" xr:uid="{00000000-0005-0000-0000-000054B50000}"/>
    <cellStyle name="Note 7 3 3 4" xfId="47929" xr:uid="{00000000-0005-0000-0000-000055B50000}"/>
    <cellStyle name="Note 7 3 3 4 2" xfId="47930" xr:uid="{00000000-0005-0000-0000-000056B50000}"/>
    <cellStyle name="Note 7 3 3 4 3" xfId="47931" xr:uid="{00000000-0005-0000-0000-000057B50000}"/>
    <cellStyle name="Note 7 3 3 5" xfId="47932" xr:uid="{00000000-0005-0000-0000-000058B50000}"/>
    <cellStyle name="Note 7 3 3 6" xfId="47933" xr:uid="{00000000-0005-0000-0000-000059B50000}"/>
    <cellStyle name="Note 7 3 3 7" xfId="47934" xr:uid="{00000000-0005-0000-0000-00005AB50000}"/>
    <cellStyle name="Note 7 3 4" xfId="47935" xr:uid="{00000000-0005-0000-0000-00005BB50000}"/>
    <cellStyle name="Note 7 3 4 2" xfId="47936" xr:uid="{00000000-0005-0000-0000-00005CB50000}"/>
    <cellStyle name="Note 7 3 4 3" xfId="47937" xr:uid="{00000000-0005-0000-0000-00005DB50000}"/>
    <cellStyle name="Note 7 3 4 4" xfId="47938" xr:uid="{00000000-0005-0000-0000-00005EB50000}"/>
    <cellStyle name="Note 7 3 5" xfId="47939" xr:uid="{00000000-0005-0000-0000-00005FB50000}"/>
    <cellStyle name="Note 7 3 5 2" xfId="47940" xr:uid="{00000000-0005-0000-0000-000060B50000}"/>
    <cellStyle name="Note 7 3 5 3" xfId="47941" xr:uid="{00000000-0005-0000-0000-000061B50000}"/>
    <cellStyle name="Note 7 3 5 4" xfId="47942" xr:uid="{00000000-0005-0000-0000-000062B50000}"/>
    <cellStyle name="Note 7 3 6" xfId="47943" xr:uid="{00000000-0005-0000-0000-000063B50000}"/>
    <cellStyle name="Note 7 3 6 2" xfId="47944" xr:uid="{00000000-0005-0000-0000-000064B50000}"/>
    <cellStyle name="Note 7 3 6 3" xfId="47945" xr:uid="{00000000-0005-0000-0000-000065B50000}"/>
    <cellStyle name="Note 7 3 6 4" xfId="47946" xr:uid="{00000000-0005-0000-0000-000066B50000}"/>
    <cellStyle name="Note 7 3 7" xfId="47947" xr:uid="{00000000-0005-0000-0000-000067B50000}"/>
    <cellStyle name="Note 7 3 7 2" xfId="47948" xr:uid="{00000000-0005-0000-0000-000068B50000}"/>
    <cellStyle name="Note 7 3 7 3" xfId="47949" xr:uid="{00000000-0005-0000-0000-000069B50000}"/>
    <cellStyle name="Note 7 3 8" xfId="47950" xr:uid="{00000000-0005-0000-0000-00006AB50000}"/>
    <cellStyle name="Note 7 3 8 2" xfId="47951" xr:uid="{00000000-0005-0000-0000-00006BB50000}"/>
    <cellStyle name="Note 7 3 8 3" xfId="47952" xr:uid="{00000000-0005-0000-0000-00006CB50000}"/>
    <cellStyle name="Note 7 3 9" xfId="47953" xr:uid="{00000000-0005-0000-0000-00006DB50000}"/>
    <cellStyle name="Note 7 4" xfId="5775" xr:uid="{00000000-0005-0000-0000-00006EB50000}"/>
    <cellStyle name="Note 7 4 10" xfId="47954" xr:uid="{00000000-0005-0000-0000-00006FB50000}"/>
    <cellStyle name="Note 7 4 11" xfId="47955" xr:uid="{00000000-0005-0000-0000-000070B50000}"/>
    <cellStyle name="Note 7 4 2" xfId="47956" xr:uid="{00000000-0005-0000-0000-000071B50000}"/>
    <cellStyle name="Note 7 4 2 10" xfId="47957" xr:uid="{00000000-0005-0000-0000-000072B50000}"/>
    <cellStyle name="Note 7 4 2 2" xfId="47958" xr:uid="{00000000-0005-0000-0000-000073B50000}"/>
    <cellStyle name="Note 7 4 2 2 2" xfId="47959" xr:uid="{00000000-0005-0000-0000-000074B50000}"/>
    <cellStyle name="Note 7 4 2 2 3" xfId="47960" xr:uid="{00000000-0005-0000-0000-000075B50000}"/>
    <cellStyle name="Note 7 4 2 2 4" xfId="47961" xr:uid="{00000000-0005-0000-0000-000076B50000}"/>
    <cellStyle name="Note 7 4 2 3" xfId="47962" xr:uid="{00000000-0005-0000-0000-000077B50000}"/>
    <cellStyle name="Note 7 4 2 3 2" xfId="47963" xr:uid="{00000000-0005-0000-0000-000078B50000}"/>
    <cellStyle name="Note 7 4 2 3 3" xfId="47964" xr:uid="{00000000-0005-0000-0000-000079B50000}"/>
    <cellStyle name="Note 7 4 2 3 4" xfId="47965" xr:uid="{00000000-0005-0000-0000-00007AB50000}"/>
    <cellStyle name="Note 7 4 2 4" xfId="47966" xr:uid="{00000000-0005-0000-0000-00007BB50000}"/>
    <cellStyle name="Note 7 4 2 4 2" xfId="47967" xr:uid="{00000000-0005-0000-0000-00007CB50000}"/>
    <cellStyle name="Note 7 4 2 4 3" xfId="47968" xr:uid="{00000000-0005-0000-0000-00007DB50000}"/>
    <cellStyle name="Note 7 4 2 4 4" xfId="47969" xr:uid="{00000000-0005-0000-0000-00007EB50000}"/>
    <cellStyle name="Note 7 4 2 5" xfId="47970" xr:uid="{00000000-0005-0000-0000-00007FB50000}"/>
    <cellStyle name="Note 7 4 2 5 2" xfId="47971" xr:uid="{00000000-0005-0000-0000-000080B50000}"/>
    <cellStyle name="Note 7 4 2 5 3" xfId="47972" xr:uid="{00000000-0005-0000-0000-000081B50000}"/>
    <cellStyle name="Note 7 4 2 6" xfId="47973" xr:uid="{00000000-0005-0000-0000-000082B50000}"/>
    <cellStyle name="Note 7 4 2 6 2" xfId="47974" xr:uid="{00000000-0005-0000-0000-000083B50000}"/>
    <cellStyle name="Note 7 4 2 6 3" xfId="47975" xr:uid="{00000000-0005-0000-0000-000084B50000}"/>
    <cellStyle name="Note 7 4 2 7" xfId="47976" xr:uid="{00000000-0005-0000-0000-000085B50000}"/>
    <cellStyle name="Note 7 4 2 7 2" xfId="47977" xr:uid="{00000000-0005-0000-0000-000086B50000}"/>
    <cellStyle name="Note 7 4 2 7 3" xfId="47978" xr:uid="{00000000-0005-0000-0000-000087B50000}"/>
    <cellStyle name="Note 7 4 2 8" xfId="47979" xr:uid="{00000000-0005-0000-0000-000088B50000}"/>
    <cellStyle name="Note 7 4 2 9" xfId="47980" xr:uid="{00000000-0005-0000-0000-000089B50000}"/>
    <cellStyle name="Note 7 4 3" xfId="47981" xr:uid="{00000000-0005-0000-0000-00008AB50000}"/>
    <cellStyle name="Note 7 4 3 2" xfId="47982" xr:uid="{00000000-0005-0000-0000-00008BB50000}"/>
    <cellStyle name="Note 7 4 3 2 2" xfId="47983" xr:uid="{00000000-0005-0000-0000-00008CB50000}"/>
    <cellStyle name="Note 7 4 3 2 3" xfId="47984" xr:uid="{00000000-0005-0000-0000-00008DB50000}"/>
    <cellStyle name="Note 7 4 3 2 4" xfId="47985" xr:uid="{00000000-0005-0000-0000-00008EB50000}"/>
    <cellStyle name="Note 7 4 3 3" xfId="47986" xr:uid="{00000000-0005-0000-0000-00008FB50000}"/>
    <cellStyle name="Note 7 4 3 3 2" xfId="47987" xr:uid="{00000000-0005-0000-0000-000090B50000}"/>
    <cellStyle name="Note 7 4 3 3 3" xfId="47988" xr:uid="{00000000-0005-0000-0000-000091B50000}"/>
    <cellStyle name="Note 7 4 3 4" xfId="47989" xr:uid="{00000000-0005-0000-0000-000092B50000}"/>
    <cellStyle name="Note 7 4 3 4 2" xfId="47990" xr:uid="{00000000-0005-0000-0000-000093B50000}"/>
    <cellStyle name="Note 7 4 3 4 3" xfId="47991" xr:uid="{00000000-0005-0000-0000-000094B50000}"/>
    <cellStyle name="Note 7 4 3 5" xfId="47992" xr:uid="{00000000-0005-0000-0000-000095B50000}"/>
    <cellStyle name="Note 7 4 3 6" xfId="47993" xr:uid="{00000000-0005-0000-0000-000096B50000}"/>
    <cellStyle name="Note 7 4 3 7" xfId="47994" xr:uid="{00000000-0005-0000-0000-000097B50000}"/>
    <cellStyle name="Note 7 4 4" xfId="47995" xr:uid="{00000000-0005-0000-0000-000098B50000}"/>
    <cellStyle name="Note 7 4 4 2" xfId="47996" xr:uid="{00000000-0005-0000-0000-000099B50000}"/>
    <cellStyle name="Note 7 4 4 3" xfId="47997" xr:uid="{00000000-0005-0000-0000-00009AB50000}"/>
    <cellStyle name="Note 7 4 4 4" xfId="47998" xr:uid="{00000000-0005-0000-0000-00009BB50000}"/>
    <cellStyle name="Note 7 4 5" xfId="47999" xr:uid="{00000000-0005-0000-0000-00009CB50000}"/>
    <cellStyle name="Note 7 4 5 2" xfId="48000" xr:uid="{00000000-0005-0000-0000-00009DB50000}"/>
    <cellStyle name="Note 7 4 5 3" xfId="48001" xr:uid="{00000000-0005-0000-0000-00009EB50000}"/>
    <cellStyle name="Note 7 4 5 4" xfId="48002" xr:uid="{00000000-0005-0000-0000-00009FB50000}"/>
    <cellStyle name="Note 7 4 6" xfId="48003" xr:uid="{00000000-0005-0000-0000-0000A0B50000}"/>
    <cellStyle name="Note 7 4 6 2" xfId="48004" xr:uid="{00000000-0005-0000-0000-0000A1B50000}"/>
    <cellStyle name="Note 7 4 6 3" xfId="48005" xr:uid="{00000000-0005-0000-0000-0000A2B50000}"/>
    <cellStyle name="Note 7 4 6 4" xfId="48006" xr:uid="{00000000-0005-0000-0000-0000A3B50000}"/>
    <cellStyle name="Note 7 4 7" xfId="48007" xr:uid="{00000000-0005-0000-0000-0000A4B50000}"/>
    <cellStyle name="Note 7 4 7 2" xfId="48008" xr:uid="{00000000-0005-0000-0000-0000A5B50000}"/>
    <cellStyle name="Note 7 4 7 3" xfId="48009" xr:uid="{00000000-0005-0000-0000-0000A6B50000}"/>
    <cellStyle name="Note 7 4 8" xfId="48010" xr:uid="{00000000-0005-0000-0000-0000A7B50000}"/>
    <cellStyle name="Note 7 4 8 2" xfId="48011" xr:uid="{00000000-0005-0000-0000-0000A8B50000}"/>
    <cellStyle name="Note 7 4 8 3" xfId="48012" xr:uid="{00000000-0005-0000-0000-0000A9B50000}"/>
    <cellStyle name="Note 7 4 9" xfId="48013" xr:uid="{00000000-0005-0000-0000-0000AAB50000}"/>
    <cellStyle name="Note 7 5" xfId="5776" xr:uid="{00000000-0005-0000-0000-0000ABB50000}"/>
    <cellStyle name="Note 7 5 10" xfId="48014" xr:uid="{00000000-0005-0000-0000-0000ACB50000}"/>
    <cellStyle name="Note 7 5 11" xfId="48015" xr:uid="{00000000-0005-0000-0000-0000ADB50000}"/>
    <cellStyle name="Note 7 5 2" xfId="48016" xr:uid="{00000000-0005-0000-0000-0000AEB50000}"/>
    <cellStyle name="Note 7 5 2 2" xfId="48017" xr:uid="{00000000-0005-0000-0000-0000AFB50000}"/>
    <cellStyle name="Note 7 5 2 2 2" xfId="48018" xr:uid="{00000000-0005-0000-0000-0000B0B50000}"/>
    <cellStyle name="Note 7 5 2 2 3" xfId="48019" xr:uid="{00000000-0005-0000-0000-0000B1B50000}"/>
    <cellStyle name="Note 7 5 2 2 4" xfId="48020" xr:uid="{00000000-0005-0000-0000-0000B2B50000}"/>
    <cellStyle name="Note 7 5 2 3" xfId="48021" xr:uid="{00000000-0005-0000-0000-0000B3B50000}"/>
    <cellStyle name="Note 7 5 2 3 2" xfId="48022" xr:uid="{00000000-0005-0000-0000-0000B4B50000}"/>
    <cellStyle name="Note 7 5 2 3 3" xfId="48023" xr:uid="{00000000-0005-0000-0000-0000B5B50000}"/>
    <cellStyle name="Note 7 5 2 3 4" xfId="48024" xr:uid="{00000000-0005-0000-0000-0000B6B50000}"/>
    <cellStyle name="Note 7 5 2 4" xfId="48025" xr:uid="{00000000-0005-0000-0000-0000B7B50000}"/>
    <cellStyle name="Note 7 5 2 4 2" xfId="48026" xr:uid="{00000000-0005-0000-0000-0000B8B50000}"/>
    <cellStyle name="Note 7 5 2 5" xfId="48027" xr:uid="{00000000-0005-0000-0000-0000B9B50000}"/>
    <cellStyle name="Note 7 5 2 6" xfId="48028" xr:uid="{00000000-0005-0000-0000-0000BAB50000}"/>
    <cellStyle name="Note 7 5 3" xfId="48029" xr:uid="{00000000-0005-0000-0000-0000BBB50000}"/>
    <cellStyle name="Note 7 5 3 2" xfId="48030" xr:uid="{00000000-0005-0000-0000-0000BCB50000}"/>
    <cellStyle name="Note 7 5 3 2 2" xfId="48031" xr:uid="{00000000-0005-0000-0000-0000BDB50000}"/>
    <cellStyle name="Note 7 5 3 2 3" xfId="48032" xr:uid="{00000000-0005-0000-0000-0000BEB50000}"/>
    <cellStyle name="Note 7 5 3 2 4" xfId="48033" xr:uid="{00000000-0005-0000-0000-0000BFB50000}"/>
    <cellStyle name="Note 7 5 3 3" xfId="48034" xr:uid="{00000000-0005-0000-0000-0000C0B50000}"/>
    <cellStyle name="Note 7 5 3 3 2" xfId="48035" xr:uid="{00000000-0005-0000-0000-0000C1B50000}"/>
    <cellStyle name="Note 7 5 3 3 3" xfId="48036" xr:uid="{00000000-0005-0000-0000-0000C2B50000}"/>
    <cellStyle name="Note 7 5 3 4" xfId="48037" xr:uid="{00000000-0005-0000-0000-0000C3B50000}"/>
    <cellStyle name="Note 7 5 3 4 2" xfId="48038" xr:uid="{00000000-0005-0000-0000-0000C4B50000}"/>
    <cellStyle name="Note 7 5 3 4 3" xfId="48039" xr:uid="{00000000-0005-0000-0000-0000C5B50000}"/>
    <cellStyle name="Note 7 5 3 5" xfId="48040" xr:uid="{00000000-0005-0000-0000-0000C6B50000}"/>
    <cellStyle name="Note 7 5 3 6" xfId="48041" xr:uid="{00000000-0005-0000-0000-0000C7B50000}"/>
    <cellStyle name="Note 7 5 3 7" xfId="48042" xr:uid="{00000000-0005-0000-0000-0000C8B50000}"/>
    <cellStyle name="Note 7 5 4" xfId="48043" xr:uid="{00000000-0005-0000-0000-0000C9B50000}"/>
    <cellStyle name="Note 7 5 4 2" xfId="48044" xr:uid="{00000000-0005-0000-0000-0000CAB50000}"/>
    <cellStyle name="Note 7 5 4 3" xfId="48045" xr:uid="{00000000-0005-0000-0000-0000CBB50000}"/>
    <cellStyle name="Note 7 5 4 4" xfId="48046" xr:uid="{00000000-0005-0000-0000-0000CCB50000}"/>
    <cellStyle name="Note 7 5 5" xfId="48047" xr:uid="{00000000-0005-0000-0000-0000CDB50000}"/>
    <cellStyle name="Note 7 5 5 2" xfId="48048" xr:uid="{00000000-0005-0000-0000-0000CEB50000}"/>
    <cellStyle name="Note 7 5 5 3" xfId="48049" xr:uid="{00000000-0005-0000-0000-0000CFB50000}"/>
    <cellStyle name="Note 7 5 6" xfId="48050" xr:uid="{00000000-0005-0000-0000-0000D0B50000}"/>
    <cellStyle name="Note 7 5 6 2" xfId="48051" xr:uid="{00000000-0005-0000-0000-0000D1B50000}"/>
    <cellStyle name="Note 7 5 6 3" xfId="48052" xr:uid="{00000000-0005-0000-0000-0000D2B50000}"/>
    <cellStyle name="Note 7 5 7" xfId="48053" xr:uid="{00000000-0005-0000-0000-0000D3B50000}"/>
    <cellStyle name="Note 7 5 7 2" xfId="48054" xr:uid="{00000000-0005-0000-0000-0000D4B50000}"/>
    <cellStyle name="Note 7 5 7 3" xfId="48055" xr:uid="{00000000-0005-0000-0000-0000D5B50000}"/>
    <cellStyle name="Note 7 5 8" xfId="48056" xr:uid="{00000000-0005-0000-0000-0000D6B50000}"/>
    <cellStyle name="Note 7 5 8 2" xfId="48057" xr:uid="{00000000-0005-0000-0000-0000D7B50000}"/>
    <cellStyle name="Note 7 5 8 3" xfId="48058" xr:uid="{00000000-0005-0000-0000-0000D8B50000}"/>
    <cellStyle name="Note 7 5 9" xfId="48059" xr:uid="{00000000-0005-0000-0000-0000D9B50000}"/>
    <cellStyle name="Note 7 6" xfId="5777" xr:uid="{00000000-0005-0000-0000-0000DAB50000}"/>
    <cellStyle name="Note 7 6 10" xfId="48060" xr:uid="{00000000-0005-0000-0000-0000DBB50000}"/>
    <cellStyle name="Note 7 6 11" xfId="48061" xr:uid="{00000000-0005-0000-0000-0000DCB50000}"/>
    <cellStyle name="Note 7 6 2" xfId="48062" xr:uid="{00000000-0005-0000-0000-0000DDB50000}"/>
    <cellStyle name="Note 7 6 2 2" xfId="48063" xr:uid="{00000000-0005-0000-0000-0000DEB50000}"/>
    <cellStyle name="Note 7 6 2 2 2" xfId="48064" xr:uid="{00000000-0005-0000-0000-0000DFB50000}"/>
    <cellStyle name="Note 7 6 2 2 3" xfId="48065" xr:uid="{00000000-0005-0000-0000-0000E0B50000}"/>
    <cellStyle name="Note 7 6 2 2 4" xfId="48066" xr:uid="{00000000-0005-0000-0000-0000E1B50000}"/>
    <cellStyle name="Note 7 6 2 3" xfId="48067" xr:uid="{00000000-0005-0000-0000-0000E2B50000}"/>
    <cellStyle name="Note 7 6 2 3 2" xfId="48068" xr:uid="{00000000-0005-0000-0000-0000E3B50000}"/>
    <cellStyle name="Note 7 6 2 3 3" xfId="48069" xr:uid="{00000000-0005-0000-0000-0000E4B50000}"/>
    <cellStyle name="Note 7 6 2 3 4" xfId="48070" xr:uid="{00000000-0005-0000-0000-0000E5B50000}"/>
    <cellStyle name="Note 7 6 2 4" xfId="48071" xr:uid="{00000000-0005-0000-0000-0000E6B50000}"/>
    <cellStyle name="Note 7 6 2 5" xfId="48072" xr:uid="{00000000-0005-0000-0000-0000E7B50000}"/>
    <cellStyle name="Note 7 6 2 6" xfId="48073" xr:uid="{00000000-0005-0000-0000-0000E8B50000}"/>
    <cellStyle name="Note 7 6 3" xfId="48074" xr:uid="{00000000-0005-0000-0000-0000E9B50000}"/>
    <cellStyle name="Note 7 6 3 2" xfId="48075" xr:uid="{00000000-0005-0000-0000-0000EAB50000}"/>
    <cellStyle name="Note 7 6 3 2 2" xfId="48076" xr:uid="{00000000-0005-0000-0000-0000EBB50000}"/>
    <cellStyle name="Note 7 6 3 2 3" xfId="48077" xr:uid="{00000000-0005-0000-0000-0000ECB50000}"/>
    <cellStyle name="Note 7 6 3 2 4" xfId="48078" xr:uid="{00000000-0005-0000-0000-0000EDB50000}"/>
    <cellStyle name="Note 7 6 3 3" xfId="48079" xr:uid="{00000000-0005-0000-0000-0000EEB50000}"/>
    <cellStyle name="Note 7 6 3 3 2" xfId="48080" xr:uid="{00000000-0005-0000-0000-0000EFB50000}"/>
    <cellStyle name="Note 7 6 3 3 3" xfId="48081" xr:uid="{00000000-0005-0000-0000-0000F0B50000}"/>
    <cellStyle name="Note 7 6 3 4" xfId="48082" xr:uid="{00000000-0005-0000-0000-0000F1B50000}"/>
    <cellStyle name="Note 7 6 3 4 2" xfId="48083" xr:uid="{00000000-0005-0000-0000-0000F2B50000}"/>
    <cellStyle name="Note 7 6 3 4 3" xfId="48084" xr:uid="{00000000-0005-0000-0000-0000F3B50000}"/>
    <cellStyle name="Note 7 6 3 5" xfId="48085" xr:uid="{00000000-0005-0000-0000-0000F4B50000}"/>
    <cellStyle name="Note 7 6 3 6" xfId="48086" xr:uid="{00000000-0005-0000-0000-0000F5B50000}"/>
    <cellStyle name="Note 7 6 3 7" xfId="48087" xr:uid="{00000000-0005-0000-0000-0000F6B50000}"/>
    <cellStyle name="Note 7 6 4" xfId="48088" xr:uid="{00000000-0005-0000-0000-0000F7B50000}"/>
    <cellStyle name="Note 7 6 4 2" xfId="48089" xr:uid="{00000000-0005-0000-0000-0000F8B50000}"/>
    <cellStyle name="Note 7 6 4 3" xfId="48090" xr:uid="{00000000-0005-0000-0000-0000F9B50000}"/>
    <cellStyle name="Note 7 6 4 4" xfId="48091" xr:uid="{00000000-0005-0000-0000-0000FAB50000}"/>
    <cellStyle name="Note 7 6 5" xfId="48092" xr:uid="{00000000-0005-0000-0000-0000FBB50000}"/>
    <cellStyle name="Note 7 6 5 2" xfId="48093" xr:uid="{00000000-0005-0000-0000-0000FCB50000}"/>
    <cellStyle name="Note 7 6 5 3" xfId="48094" xr:uid="{00000000-0005-0000-0000-0000FDB50000}"/>
    <cellStyle name="Note 7 6 6" xfId="48095" xr:uid="{00000000-0005-0000-0000-0000FEB50000}"/>
    <cellStyle name="Note 7 6 6 2" xfId="48096" xr:uid="{00000000-0005-0000-0000-0000FFB50000}"/>
    <cellStyle name="Note 7 6 6 3" xfId="48097" xr:uid="{00000000-0005-0000-0000-000000B60000}"/>
    <cellStyle name="Note 7 6 7" xfId="48098" xr:uid="{00000000-0005-0000-0000-000001B60000}"/>
    <cellStyle name="Note 7 6 7 2" xfId="48099" xr:uid="{00000000-0005-0000-0000-000002B60000}"/>
    <cellStyle name="Note 7 6 7 3" xfId="48100" xr:uid="{00000000-0005-0000-0000-000003B60000}"/>
    <cellStyle name="Note 7 6 8" xfId="48101" xr:uid="{00000000-0005-0000-0000-000004B60000}"/>
    <cellStyle name="Note 7 6 8 2" xfId="48102" xr:uid="{00000000-0005-0000-0000-000005B60000}"/>
    <cellStyle name="Note 7 6 8 3" xfId="48103" xr:uid="{00000000-0005-0000-0000-000006B60000}"/>
    <cellStyle name="Note 7 6 9" xfId="48104" xr:uid="{00000000-0005-0000-0000-000007B60000}"/>
    <cellStyle name="Note 7 7" xfId="5778" xr:uid="{00000000-0005-0000-0000-000008B60000}"/>
    <cellStyle name="Note 7 7 10" xfId="48105" xr:uid="{00000000-0005-0000-0000-000009B60000}"/>
    <cellStyle name="Note 7 7 11" xfId="48106" xr:uid="{00000000-0005-0000-0000-00000AB60000}"/>
    <cellStyle name="Note 7 7 2" xfId="48107" xr:uid="{00000000-0005-0000-0000-00000BB60000}"/>
    <cellStyle name="Note 7 7 2 2" xfId="48108" xr:uid="{00000000-0005-0000-0000-00000CB60000}"/>
    <cellStyle name="Note 7 7 2 2 2" xfId="48109" xr:uid="{00000000-0005-0000-0000-00000DB60000}"/>
    <cellStyle name="Note 7 7 2 2 3" xfId="48110" xr:uid="{00000000-0005-0000-0000-00000EB60000}"/>
    <cellStyle name="Note 7 7 2 2 4" xfId="48111" xr:uid="{00000000-0005-0000-0000-00000FB60000}"/>
    <cellStyle name="Note 7 7 2 3" xfId="48112" xr:uid="{00000000-0005-0000-0000-000010B60000}"/>
    <cellStyle name="Note 7 7 2 3 2" xfId="48113" xr:uid="{00000000-0005-0000-0000-000011B60000}"/>
    <cellStyle name="Note 7 7 2 3 3" xfId="48114" xr:uid="{00000000-0005-0000-0000-000012B60000}"/>
    <cellStyle name="Note 7 7 2 3 4" xfId="48115" xr:uid="{00000000-0005-0000-0000-000013B60000}"/>
    <cellStyle name="Note 7 7 2 4" xfId="48116" xr:uid="{00000000-0005-0000-0000-000014B60000}"/>
    <cellStyle name="Note 7 7 2 5" xfId="48117" xr:uid="{00000000-0005-0000-0000-000015B60000}"/>
    <cellStyle name="Note 7 7 2 6" xfId="48118" xr:uid="{00000000-0005-0000-0000-000016B60000}"/>
    <cellStyle name="Note 7 7 3" xfId="48119" xr:uid="{00000000-0005-0000-0000-000017B60000}"/>
    <cellStyle name="Note 7 7 3 2" xfId="48120" xr:uid="{00000000-0005-0000-0000-000018B60000}"/>
    <cellStyle name="Note 7 7 3 2 2" xfId="48121" xr:uid="{00000000-0005-0000-0000-000019B60000}"/>
    <cellStyle name="Note 7 7 3 2 3" xfId="48122" xr:uid="{00000000-0005-0000-0000-00001AB60000}"/>
    <cellStyle name="Note 7 7 3 2 4" xfId="48123" xr:uid="{00000000-0005-0000-0000-00001BB60000}"/>
    <cellStyle name="Note 7 7 3 3" xfId="48124" xr:uid="{00000000-0005-0000-0000-00001CB60000}"/>
    <cellStyle name="Note 7 7 3 3 2" xfId="48125" xr:uid="{00000000-0005-0000-0000-00001DB60000}"/>
    <cellStyle name="Note 7 7 3 3 3" xfId="48126" xr:uid="{00000000-0005-0000-0000-00001EB60000}"/>
    <cellStyle name="Note 7 7 3 4" xfId="48127" xr:uid="{00000000-0005-0000-0000-00001FB60000}"/>
    <cellStyle name="Note 7 7 3 4 2" xfId="48128" xr:uid="{00000000-0005-0000-0000-000020B60000}"/>
    <cellStyle name="Note 7 7 3 4 3" xfId="48129" xr:uid="{00000000-0005-0000-0000-000021B60000}"/>
    <cellStyle name="Note 7 7 3 5" xfId="48130" xr:uid="{00000000-0005-0000-0000-000022B60000}"/>
    <cellStyle name="Note 7 7 3 6" xfId="48131" xr:uid="{00000000-0005-0000-0000-000023B60000}"/>
    <cellStyle name="Note 7 7 3 7" xfId="48132" xr:uid="{00000000-0005-0000-0000-000024B60000}"/>
    <cellStyle name="Note 7 7 4" xfId="48133" xr:uid="{00000000-0005-0000-0000-000025B60000}"/>
    <cellStyle name="Note 7 7 4 2" xfId="48134" xr:uid="{00000000-0005-0000-0000-000026B60000}"/>
    <cellStyle name="Note 7 7 4 3" xfId="48135" xr:uid="{00000000-0005-0000-0000-000027B60000}"/>
    <cellStyle name="Note 7 7 4 4" xfId="48136" xr:uid="{00000000-0005-0000-0000-000028B60000}"/>
    <cellStyle name="Note 7 7 5" xfId="48137" xr:uid="{00000000-0005-0000-0000-000029B60000}"/>
    <cellStyle name="Note 7 7 5 2" xfId="48138" xr:uid="{00000000-0005-0000-0000-00002AB60000}"/>
    <cellStyle name="Note 7 7 5 3" xfId="48139" xr:uid="{00000000-0005-0000-0000-00002BB60000}"/>
    <cellStyle name="Note 7 7 6" xfId="48140" xr:uid="{00000000-0005-0000-0000-00002CB60000}"/>
    <cellStyle name="Note 7 7 6 2" xfId="48141" xr:uid="{00000000-0005-0000-0000-00002DB60000}"/>
    <cellStyle name="Note 7 7 6 3" xfId="48142" xr:uid="{00000000-0005-0000-0000-00002EB60000}"/>
    <cellStyle name="Note 7 7 7" xfId="48143" xr:uid="{00000000-0005-0000-0000-00002FB60000}"/>
    <cellStyle name="Note 7 7 7 2" xfId="48144" xr:uid="{00000000-0005-0000-0000-000030B60000}"/>
    <cellStyle name="Note 7 7 7 3" xfId="48145" xr:uid="{00000000-0005-0000-0000-000031B60000}"/>
    <cellStyle name="Note 7 7 8" xfId="48146" xr:uid="{00000000-0005-0000-0000-000032B60000}"/>
    <cellStyle name="Note 7 7 8 2" xfId="48147" xr:uid="{00000000-0005-0000-0000-000033B60000}"/>
    <cellStyle name="Note 7 7 8 3" xfId="48148" xr:uid="{00000000-0005-0000-0000-000034B60000}"/>
    <cellStyle name="Note 7 7 9" xfId="48149" xr:uid="{00000000-0005-0000-0000-000035B60000}"/>
    <cellStyle name="Note 7 8" xfId="48150" xr:uid="{00000000-0005-0000-0000-000036B60000}"/>
    <cellStyle name="Note 7 8 10" xfId="48151" xr:uid="{00000000-0005-0000-0000-000037B60000}"/>
    <cellStyle name="Note 7 8 2" xfId="48152" xr:uid="{00000000-0005-0000-0000-000038B60000}"/>
    <cellStyle name="Note 7 8 2 2" xfId="48153" xr:uid="{00000000-0005-0000-0000-000039B60000}"/>
    <cellStyle name="Note 7 8 2 3" xfId="48154" xr:uid="{00000000-0005-0000-0000-00003AB60000}"/>
    <cellStyle name="Note 7 8 2 4" xfId="48155" xr:uid="{00000000-0005-0000-0000-00003BB60000}"/>
    <cellStyle name="Note 7 8 3" xfId="48156" xr:uid="{00000000-0005-0000-0000-00003CB60000}"/>
    <cellStyle name="Note 7 8 3 2" xfId="48157" xr:uid="{00000000-0005-0000-0000-00003DB60000}"/>
    <cellStyle name="Note 7 8 3 3" xfId="48158" xr:uid="{00000000-0005-0000-0000-00003EB60000}"/>
    <cellStyle name="Note 7 8 3 4" xfId="48159" xr:uid="{00000000-0005-0000-0000-00003FB60000}"/>
    <cellStyle name="Note 7 8 4" xfId="48160" xr:uid="{00000000-0005-0000-0000-000040B60000}"/>
    <cellStyle name="Note 7 8 4 2" xfId="48161" xr:uid="{00000000-0005-0000-0000-000041B60000}"/>
    <cellStyle name="Note 7 8 4 3" xfId="48162" xr:uid="{00000000-0005-0000-0000-000042B60000}"/>
    <cellStyle name="Note 7 8 4 4" xfId="48163" xr:uid="{00000000-0005-0000-0000-000043B60000}"/>
    <cellStyle name="Note 7 8 5" xfId="48164" xr:uid="{00000000-0005-0000-0000-000044B60000}"/>
    <cellStyle name="Note 7 8 5 2" xfId="48165" xr:uid="{00000000-0005-0000-0000-000045B60000}"/>
    <cellStyle name="Note 7 8 5 3" xfId="48166" xr:uid="{00000000-0005-0000-0000-000046B60000}"/>
    <cellStyle name="Note 7 8 6" xfId="48167" xr:uid="{00000000-0005-0000-0000-000047B60000}"/>
    <cellStyle name="Note 7 8 6 2" xfId="48168" xr:uid="{00000000-0005-0000-0000-000048B60000}"/>
    <cellStyle name="Note 7 8 6 3" xfId="48169" xr:uid="{00000000-0005-0000-0000-000049B60000}"/>
    <cellStyle name="Note 7 8 7" xfId="48170" xr:uid="{00000000-0005-0000-0000-00004AB60000}"/>
    <cellStyle name="Note 7 8 7 2" xfId="48171" xr:uid="{00000000-0005-0000-0000-00004BB60000}"/>
    <cellStyle name="Note 7 8 7 3" xfId="48172" xr:uid="{00000000-0005-0000-0000-00004CB60000}"/>
    <cellStyle name="Note 7 8 8" xfId="48173" xr:uid="{00000000-0005-0000-0000-00004DB60000}"/>
    <cellStyle name="Note 7 8 9" xfId="48174" xr:uid="{00000000-0005-0000-0000-00004EB60000}"/>
    <cellStyle name="Note 7 9" xfId="48175" xr:uid="{00000000-0005-0000-0000-00004FB60000}"/>
    <cellStyle name="Note 7 9 2" xfId="48176" xr:uid="{00000000-0005-0000-0000-000050B60000}"/>
    <cellStyle name="Note 7 9 2 2" xfId="48177" xr:uid="{00000000-0005-0000-0000-000051B60000}"/>
    <cellStyle name="Note 7 9 2 3" xfId="48178" xr:uid="{00000000-0005-0000-0000-000052B60000}"/>
    <cellStyle name="Note 7 9 2 4" xfId="48179" xr:uid="{00000000-0005-0000-0000-000053B60000}"/>
    <cellStyle name="Note 7 9 3" xfId="48180" xr:uid="{00000000-0005-0000-0000-000054B60000}"/>
    <cellStyle name="Note 7 9 3 2" xfId="48181" xr:uid="{00000000-0005-0000-0000-000055B60000}"/>
    <cellStyle name="Note 7 9 3 3" xfId="48182" xr:uid="{00000000-0005-0000-0000-000056B60000}"/>
    <cellStyle name="Note 7 9 4" xfId="48183" xr:uid="{00000000-0005-0000-0000-000057B60000}"/>
    <cellStyle name="Note 7 9 4 2" xfId="48184" xr:uid="{00000000-0005-0000-0000-000058B60000}"/>
    <cellStyle name="Note 7 9 4 3" xfId="48185" xr:uid="{00000000-0005-0000-0000-000059B60000}"/>
    <cellStyle name="Note 7 9 5" xfId="48186" xr:uid="{00000000-0005-0000-0000-00005AB60000}"/>
    <cellStyle name="Note 7 9 6" xfId="48187" xr:uid="{00000000-0005-0000-0000-00005BB60000}"/>
    <cellStyle name="Note 7 9 7" xfId="48188" xr:uid="{00000000-0005-0000-0000-00005CB60000}"/>
    <cellStyle name="Note 7_Journal 2" xfId="48189" xr:uid="{00000000-0005-0000-0000-00005DB60000}"/>
    <cellStyle name="Note 8" xfId="5779" xr:uid="{00000000-0005-0000-0000-00005EB60000}"/>
    <cellStyle name="Note 8 10" xfId="48190" xr:uid="{00000000-0005-0000-0000-00005FB60000}"/>
    <cellStyle name="Note 8 10 2" xfId="48191" xr:uid="{00000000-0005-0000-0000-000060B60000}"/>
    <cellStyle name="Note 8 10 3" xfId="48192" xr:uid="{00000000-0005-0000-0000-000061B60000}"/>
    <cellStyle name="Note 8 10 4" xfId="48193" xr:uid="{00000000-0005-0000-0000-000062B60000}"/>
    <cellStyle name="Note 8 11" xfId="48194" xr:uid="{00000000-0005-0000-0000-000063B60000}"/>
    <cellStyle name="Note 8 11 2" xfId="48195" xr:uid="{00000000-0005-0000-0000-000064B60000}"/>
    <cellStyle name="Note 8 11 3" xfId="48196" xr:uid="{00000000-0005-0000-0000-000065B60000}"/>
    <cellStyle name="Note 8 11 4" xfId="48197" xr:uid="{00000000-0005-0000-0000-000066B60000}"/>
    <cellStyle name="Note 8 12" xfId="48198" xr:uid="{00000000-0005-0000-0000-000067B60000}"/>
    <cellStyle name="Note 8 12 2" xfId="48199" xr:uid="{00000000-0005-0000-0000-000068B60000}"/>
    <cellStyle name="Note 8 12 3" xfId="48200" xr:uid="{00000000-0005-0000-0000-000069B60000}"/>
    <cellStyle name="Note 8 12 4" xfId="48201" xr:uid="{00000000-0005-0000-0000-00006AB60000}"/>
    <cellStyle name="Note 8 13" xfId="48202" xr:uid="{00000000-0005-0000-0000-00006BB60000}"/>
    <cellStyle name="Note 8 13 2" xfId="48203" xr:uid="{00000000-0005-0000-0000-00006CB60000}"/>
    <cellStyle name="Note 8 13 3" xfId="48204" xr:uid="{00000000-0005-0000-0000-00006DB60000}"/>
    <cellStyle name="Note 8 14" xfId="48205" xr:uid="{00000000-0005-0000-0000-00006EB60000}"/>
    <cellStyle name="Note 8 14 2" xfId="48206" xr:uid="{00000000-0005-0000-0000-00006FB60000}"/>
    <cellStyle name="Note 8 14 3" xfId="48207" xr:uid="{00000000-0005-0000-0000-000070B60000}"/>
    <cellStyle name="Note 8 2" xfId="5780" xr:uid="{00000000-0005-0000-0000-000071B60000}"/>
    <cellStyle name="Note 8 2 10" xfId="48208" xr:uid="{00000000-0005-0000-0000-000072B60000}"/>
    <cellStyle name="Note 8 2 10 2" xfId="48209" xr:uid="{00000000-0005-0000-0000-000073B60000}"/>
    <cellStyle name="Note 8 2 10 2 2" xfId="48210" xr:uid="{00000000-0005-0000-0000-000074B60000}"/>
    <cellStyle name="Note 8 2 10 2 3" xfId="48211" xr:uid="{00000000-0005-0000-0000-000075B60000}"/>
    <cellStyle name="Note 8 2 10 3" xfId="48212" xr:uid="{00000000-0005-0000-0000-000076B60000}"/>
    <cellStyle name="Note 8 2 10 3 2" xfId="48213" xr:uid="{00000000-0005-0000-0000-000077B60000}"/>
    <cellStyle name="Note 8 2 10 3 3" xfId="48214" xr:uid="{00000000-0005-0000-0000-000078B60000}"/>
    <cellStyle name="Note 8 2 10 4" xfId="48215" xr:uid="{00000000-0005-0000-0000-000079B60000}"/>
    <cellStyle name="Note 8 2 10 4 2" xfId="48216" xr:uid="{00000000-0005-0000-0000-00007AB60000}"/>
    <cellStyle name="Note 8 2 10 4 3" xfId="48217" xr:uid="{00000000-0005-0000-0000-00007BB60000}"/>
    <cellStyle name="Note 8 2 10 5" xfId="48218" xr:uid="{00000000-0005-0000-0000-00007CB60000}"/>
    <cellStyle name="Note 8 2 10 5 2" xfId="48219" xr:uid="{00000000-0005-0000-0000-00007DB60000}"/>
    <cellStyle name="Note 8 2 10 5 3" xfId="48220" xr:uid="{00000000-0005-0000-0000-00007EB60000}"/>
    <cellStyle name="Note 8 2 10 6" xfId="48221" xr:uid="{00000000-0005-0000-0000-00007FB60000}"/>
    <cellStyle name="Note 8 2 10 7" xfId="48222" xr:uid="{00000000-0005-0000-0000-000080B60000}"/>
    <cellStyle name="Note 8 2 11" xfId="48223" xr:uid="{00000000-0005-0000-0000-000081B60000}"/>
    <cellStyle name="Note 8 2 11 2" xfId="48224" xr:uid="{00000000-0005-0000-0000-000082B60000}"/>
    <cellStyle name="Note 8 2 11 2 2" xfId="48225" xr:uid="{00000000-0005-0000-0000-000083B60000}"/>
    <cellStyle name="Note 8 2 11 2 3" xfId="48226" xr:uid="{00000000-0005-0000-0000-000084B60000}"/>
    <cellStyle name="Note 8 2 11 3" xfId="48227" xr:uid="{00000000-0005-0000-0000-000085B60000}"/>
    <cellStyle name="Note 8 2 11 3 2" xfId="48228" xr:uid="{00000000-0005-0000-0000-000086B60000}"/>
    <cellStyle name="Note 8 2 11 3 3" xfId="48229" xr:uid="{00000000-0005-0000-0000-000087B60000}"/>
    <cellStyle name="Note 8 2 11 4" xfId="48230" xr:uid="{00000000-0005-0000-0000-000088B60000}"/>
    <cellStyle name="Note 8 2 11 4 2" xfId="48231" xr:uid="{00000000-0005-0000-0000-000089B60000}"/>
    <cellStyle name="Note 8 2 11 4 3" xfId="48232" xr:uid="{00000000-0005-0000-0000-00008AB60000}"/>
    <cellStyle name="Note 8 2 11 5" xfId="48233" xr:uid="{00000000-0005-0000-0000-00008BB60000}"/>
    <cellStyle name="Note 8 2 11 5 2" xfId="48234" xr:uid="{00000000-0005-0000-0000-00008CB60000}"/>
    <cellStyle name="Note 8 2 11 5 3" xfId="48235" xr:uid="{00000000-0005-0000-0000-00008DB60000}"/>
    <cellStyle name="Note 8 2 11 6" xfId="48236" xr:uid="{00000000-0005-0000-0000-00008EB60000}"/>
    <cellStyle name="Note 8 2 11 7" xfId="48237" xr:uid="{00000000-0005-0000-0000-00008FB60000}"/>
    <cellStyle name="Note 8 2 12" xfId="48238" xr:uid="{00000000-0005-0000-0000-000090B60000}"/>
    <cellStyle name="Note 8 2 12 2" xfId="48239" xr:uid="{00000000-0005-0000-0000-000091B60000}"/>
    <cellStyle name="Note 8 2 12 2 2" xfId="48240" xr:uid="{00000000-0005-0000-0000-000092B60000}"/>
    <cellStyle name="Note 8 2 12 2 3" xfId="48241" xr:uid="{00000000-0005-0000-0000-000093B60000}"/>
    <cellStyle name="Note 8 2 12 3" xfId="48242" xr:uid="{00000000-0005-0000-0000-000094B60000}"/>
    <cellStyle name="Note 8 2 12 3 2" xfId="48243" xr:uid="{00000000-0005-0000-0000-000095B60000}"/>
    <cellStyle name="Note 8 2 12 3 3" xfId="48244" xr:uid="{00000000-0005-0000-0000-000096B60000}"/>
    <cellStyle name="Note 8 2 12 4" xfId="48245" xr:uid="{00000000-0005-0000-0000-000097B60000}"/>
    <cellStyle name="Note 8 2 12 4 2" xfId="48246" xr:uid="{00000000-0005-0000-0000-000098B60000}"/>
    <cellStyle name="Note 8 2 12 4 3" xfId="48247" xr:uid="{00000000-0005-0000-0000-000099B60000}"/>
    <cellStyle name="Note 8 2 12 5" xfId="48248" xr:uid="{00000000-0005-0000-0000-00009AB60000}"/>
    <cellStyle name="Note 8 2 12 5 2" xfId="48249" xr:uid="{00000000-0005-0000-0000-00009BB60000}"/>
    <cellStyle name="Note 8 2 12 5 3" xfId="48250" xr:uid="{00000000-0005-0000-0000-00009CB60000}"/>
    <cellStyle name="Note 8 2 12 6" xfId="48251" xr:uid="{00000000-0005-0000-0000-00009DB60000}"/>
    <cellStyle name="Note 8 2 12 7" xfId="48252" xr:uid="{00000000-0005-0000-0000-00009EB60000}"/>
    <cellStyle name="Note 8 2 13" xfId="48253" xr:uid="{00000000-0005-0000-0000-00009FB60000}"/>
    <cellStyle name="Note 8 2 13 2" xfId="48254" xr:uid="{00000000-0005-0000-0000-0000A0B60000}"/>
    <cellStyle name="Note 8 2 13 2 2" xfId="48255" xr:uid="{00000000-0005-0000-0000-0000A1B60000}"/>
    <cellStyle name="Note 8 2 13 2 3" xfId="48256" xr:uid="{00000000-0005-0000-0000-0000A2B60000}"/>
    <cellStyle name="Note 8 2 13 3" xfId="48257" xr:uid="{00000000-0005-0000-0000-0000A3B60000}"/>
    <cellStyle name="Note 8 2 13 3 2" xfId="48258" xr:uid="{00000000-0005-0000-0000-0000A4B60000}"/>
    <cellStyle name="Note 8 2 13 3 3" xfId="48259" xr:uid="{00000000-0005-0000-0000-0000A5B60000}"/>
    <cellStyle name="Note 8 2 13 4" xfId="48260" xr:uid="{00000000-0005-0000-0000-0000A6B60000}"/>
    <cellStyle name="Note 8 2 13 4 2" xfId="48261" xr:uid="{00000000-0005-0000-0000-0000A7B60000}"/>
    <cellStyle name="Note 8 2 13 4 3" xfId="48262" xr:uid="{00000000-0005-0000-0000-0000A8B60000}"/>
    <cellStyle name="Note 8 2 13 5" xfId="48263" xr:uid="{00000000-0005-0000-0000-0000A9B60000}"/>
    <cellStyle name="Note 8 2 13 5 2" xfId="48264" xr:uid="{00000000-0005-0000-0000-0000AAB60000}"/>
    <cellStyle name="Note 8 2 13 5 3" xfId="48265" xr:uid="{00000000-0005-0000-0000-0000ABB60000}"/>
    <cellStyle name="Note 8 2 13 6" xfId="48266" xr:uid="{00000000-0005-0000-0000-0000ACB60000}"/>
    <cellStyle name="Note 8 2 13 7" xfId="48267" xr:uid="{00000000-0005-0000-0000-0000ADB60000}"/>
    <cellStyle name="Note 8 2 14" xfId="48268" xr:uid="{00000000-0005-0000-0000-0000AEB60000}"/>
    <cellStyle name="Note 8 2 14 2" xfId="48269" xr:uid="{00000000-0005-0000-0000-0000AFB60000}"/>
    <cellStyle name="Note 8 2 14 2 2" xfId="48270" xr:uid="{00000000-0005-0000-0000-0000B0B60000}"/>
    <cellStyle name="Note 8 2 14 2 3" xfId="48271" xr:uid="{00000000-0005-0000-0000-0000B1B60000}"/>
    <cellStyle name="Note 8 2 14 3" xfId="48272" xr:uid="{00000000-0005-0000-0000-0000B2B60000}"/>
    <cellStyle name="Note 8 2 14 3 2" xfId="48273" xr:uid="{00000000-0005-0000-0000-0000B3B60000}"/>
    <cellStyle name="Note 8 2 14 3 3" xfId="48274" xr:uid="{00000000-0005-0000-0000-0000B4B60000}"/>
    <cellStyle name="Note 8 2 14 4" xfId="48275" xr:uid="{00000000-0005-0000-0000-0000B5B60000}"/>
    <cellStyle name="Note 8 2 14 4 2" xfId="48276" xr:uid="{00000000-0005-0000-0000-0000B6B60000}"/>
    <cellStyle name="Note 8 2 14 4 3" xfId="48277" xr:uid="{00000000-0005-0000-0000-0000B7B60000}"/>
    <cellStyle name="Note 8 2 14 5" xfId="48278" xr:uid="{00000000-0005-0000-0000-0000B8B60000}"/>
    <cellStyle name="Note 8 2 14 5 2" xfId="48279" xr:uid="{00000000-0005-0000-0000-0000B9B60000}"/>
    <cellStyle name="Note 8 2 14 5 3" xfId="48280" xr:uid="{00000000-0005-0000-0000-0000BAB60000}"/>
    <cellStyle name="Note 8 2 14 6" xfId="48281" xr:uid="{00000000-0005-0000-0000-0000BBB60000}"/>
    <cellStyle name="Note 8 2 14 7" xfId="48282" xr:uid="{00000000-0005-0000-0000-0000BCB60000}"/>
    <cellStyle name="Note 8 2 15" xfId="48283" xr:uid="{00000000-0005-0000-0000-0000BDB60000}"/>
    <cellStyle name="Note 8 2 15 2" xfId="48284" xr:uid="{00000000-0005-0000-0000-0000BEB60000}"/>
    <cellStyle name="Note 8 2 15 2 2" xfId="48285" xr:uid="{00000000-0005-0000-0000-0000BFB60000}"/>
    <cellStyle name="Note 8 2 15 2 3" xfId="48286" xr:uid="{00000000-0005-0000-0000-0000C0B60000}"/>
    <cellStyle name="Note 8 2 15 3" xfId="48287" xr:uid="{00000000-0005-0000-0000-0000C1B60000}"/>
    <cellStyle name="Note 8 2 15 3 2" xfId="48288" xr:uid="{00000000-0005-0000-0000-0000C2B60000}"/>
    <cellStyle name="Note 8 2 15 3 3" xfId="48289" xr:uid="{00000000-0005-0000-0000-0000C3B60000}"/>
    <cellStyle name="Note 8 2 15 4" xfId="48290" xr:uid="{00000000-0005-0000-0000-0000C4B60000}"/>
    <cellStyle name="Note 8 2 15 4 2" xfId="48291" xr:uid="{00000000-0005-0000-0000-0000C5B60000}"/>
    <cellStyle name="Note 8 2 15 4 3" xfId="48292" xr:uid="{00000000-0005-0000-0000-0000C6B60000}"/>
    <cellStyle name="Note 8 2 15 5" xfId="48293" xr:uid="{00000000-0005-0000-0000-0000C7B60000}"/>
    <cellStyle name="Note 8 2 15 5 2" xfId="48294" xr:uid="{00000000-0005-0000-0000-0000C8B60000}"/>
    <cellStyle name="Note 8 2 15 5 3" xfId="48295" xr:uid="{00000000-0005-0000-0000-0000C9B60000}"/>
    <cellStyle name="Note 8 2 15 6" xfId="48296" xr:uid="{00000000-0005-0000-0000-0000CAB60000}"/>
    <cellStyle name="Note 8 2 15 7" xfId="48297" xr:uid="{00000000-0005-0000-0000-0000CBB60000}"/>
    <cellStyle name="Note 8 2 16" xfId="48298" xr:uid="{00000000-0005-0000-0000-0000CCB60000}"/>
    <cellStyle name="Note 8 2 16 2" xfId="48299" xr:uid="{00000000-0005-0000-0000-0000CDB60000}"/>
    <cellStyle name="Note 8 2 16 2 2" xfId="48300" xr:uid="{00000000-0005-0000-0000-0000CEB60000}"/>
    <cellStyle name="Note 8 2 16 2 3" xfId="48301" xr:uid="{00000000-0005-0000-0000-0000CFB60000}"/>
    <cellStyle name="Note 8 2 16 3" xfId="48302" xr:uid="{00000000-0005-0000-0000-0000D0B60000}"/>
    <cellStyle name="Note 8 2 16 3 2" xfId="48303" xr:uid="{00000000-0005-0000-0000-0000D1B60000}"/>
    <cellStyle name="Note 8 2 16 3 3" xfId="48304" xr:uid="{00000000-0005-0000-0000-0000D2B60000}"/>
    <cellStyle name="Note 8 2 16 4" xfId="48305" xr:uid="{00000000-0005-0000-0000-0000D3B60000}"/>
    <cellStyle name="Note 8 2 16 4 2" xfId="48306" xr:uid="{00000000-0005-0000-0000-0000D4B60000}"/>
    <cellStyle name="Note 8 2 16 4 3" xfId="48307" xr:uid="{00000000-0005-0000-0000-0000D5B60000}"/>
    <cellStyle name="Note 8 2 16 5" xfId="48308" xr:uid="{00000000-0005-0000-0000-0000D6B60000}"/>
    <cellStyle name="Note 8 2 16 5 2" xfId="48309" xr:uid="{00000000-0005-0000-0000-0000D7B60000}"/>
    <cellStyle name="Note 8 2 16 5 3" xfId="48310" xr:uid="{00000000-0005-0000-0000-0000D8B60000}"/>
    <cellStyle name="Note 8 2 16 6" xfId="48311" xr:uid="{00000000-0005-0000-0000-0000D9B60000}"/>
    <cellStyle name="Note 8 2 16 7" xfId="48312" xr:uid="{00000000-0005-0000-0000-0000DAB60000}"/>
    <cellStyle name="Note 8 2 17" xfId="48313" xr:uid="{00000000-0005-0000-0000-0000DBB60000}"/>
    <cellStyle name="Note 8 2 17 2" xfId="48314" xr:uid="{00000000-0005-0000-0000-0000DCB60000}"/>
    <cellStyle name="Note 8 2 17 2 2" xfId="48315" xr:uid="{00000000-0005-0000-0000-0000DDB60000}"/>
    <cellStyle name="Note 8 2 17 2 3" xfId="48316" xr:uid="{00000000-0005-0000-0000-0000DEB60000}"/>
    <cellStyle name="Note 8 2 17 3" xfId="48317" xr:uid="{00000000-0005-0000-0000-0000DFB60000}"/>
    <cellStyle name="Note 8 2 17 3 2" xfId="48318" xr:uid="{00000000-0005-0000-0000-0000E0B60000}"/>
    <cellStyle name="Note 8 2 17 3 3" xfId="48319" xr:uid="{00000000-0005-0000-0000-0000E1B60000}"/>
    <cellStyle name="Note 8 2 17 4" xfId="48320" xr:uid="{00000000-0005-0000-0000-0000E2B60000}"/>
    <cellStyle name="Note 8 2 17 4 2" xfId="48321" xr:uid="{00000000-0005-0000-0000-0000E3B60000}"/>
    <cellStyle name="Note 8 2 17 4 3" xfId="48322" xr:uid="{00000000-0005-0000-0000-0000E4B60000}"/>
    <cellStyle name="Note 8 2 17 5" xfId="48323" xr:uid="{00000000-0005-0000-0000-0000E5B60000}"/>
    <cellStyle name="Note 8 2 17 5 2" xfId="48324" xr:uid="{00000000-0005-0000-0000-0000E6B60000}"/>
    <cellStyle name="Note 8 2 17 5 3" xfId="48325" xr:uid="{00000000-0005-0000-0000-0000E7B60000}"/>
    <cellStyle name="Note 8 2 17 6" xfId="48326" xr:uid="{00000000-0005-0000-0000-0000E8B60000}"/>
    <cellStyle name="Note 8 2 17 7" xfId="48327" xr:uid="{00000000-0005-0000-0000-0000E9B60000}"/>
    <cellStyle name="Note 8 2 18" xfId="48328" xr:uid="{00000000-0005-0000-0000-0000EAB60000}"/>
    <cellStyle name="Note 8 2 18 2" xfId="48329" xr:uid="{00000000-0005-0000-0000-0000EBB60000}"/>
    <cellStyle name="Note 8 2 18 2 2" xfId="48330" xr:uid="{00000000-0005-0000-0000-0000ECB60000}"/>
    <cellStyle name="Note 8 2 18 2 3" xfId="48331" xr:uid="{00000000-0005-0000-0000-0000EDB60000}"/>
    <cellStyle name="Note 8 2 18 3" xfId="48332" xr:uid="{00000000-0005-0000-0000-0000EEB60000}"/>
    <cellStyle name="Note 8 2 18 3 2" xfId="48333" xr:uid="{00000000-0005-0000-0000-0000EFB60000}"/>
    <cellStyle name="Note 8 2 18 3 3" xfId="48334" xr:uid="{00000000-0005-0000-0000-0000F0B60000}"/>
    <cellStyle name="Note 8 2 18 4" xfId="48335" xr:uid="{00000000-0005-0000-0000-0000F1B60000}"/>
    <cellStyle name="Note 8 2 18 4 2" xfId="48336" xr:uid="{00000000-0005-0000-0000-0000F2B60000}"/>
    <cellStyle name="Note 8 2 18 4 3" xfId="48337" xr:uid="{00000000-0005-0000-0000-0000F3B60000}"/>
    <cellStyle name="Note 8 2 18 5" xfId="48338" xr:uid="{00000000-0005-0000-0000-0000F4B60000}"/>
    <cellStyle name="Note 8 2 18 5 2" xfId="48339" xr:uid="{00000000-0005-0000-0000-0000F5B60000}"/>
    <cellStyle name="Note 8 2 18 5 3" xfId="48340" xr:uid="{00000000-0005-0000-0000-0000F6B60000}"/>
    <cellStyle name="Note 8 2 18 6" xfId="48341" xr:uid="{00000000-0005-0000-0000-0000F7B60000}"/>
    <cellStyle name="Note 8 2 18 7" xfId="48342" xr:uid="{00000000-0005-0000-0000-0000F8B60000}"/>
    <cellStyle name="Note 8 2 19" xfId="48343" xr:uid="{00000000-0005-0000-0000-0000F9B60000}"/>
    <cellStyle name="Note 8 2 19 2" xfId="48344" xr:uid="{00000000-0005-0000-0000-0000FAB60000}"/>
    <cellStyle name="Note 8 2 19 3" xfId="48345" xr:uid="{00000000-0005-0000-0000-0000FBB60000}"/>
    <cellStyle name="Note 8 2 2" xfId="48346" xr:uid="{00000000-0005-0000-0000-0000FCB60000}"/>
    <cellStyle name="Note 8 2 2 10" xfId="48347" xr:uid="{00000000-0005-0000-0000-0000FDB60000}"/>
    <cellStyle name="Note 8 2 2 2" xfId="48348" xr:uid="{00000000-0005-0000-0000-0000FEB60000}"/>
    <cellStyle name="Note 8 2 2 2 2" xfId="48349" xr:uid="{00000000-0005-0000-0000-0000FFB60000}"/>
    <cellStyle name="Note 8 2 2 2 3" xfId="48350" xr:uid="{00000000-0005-0000-0000-000000B70000}"/>
    <cellStyle name="Note 8 2 2 2 4" xfId="48351" xr:uid="{00000000-0005-0000-0000-000001B70000}"/>
    <cellStyle name="Note 8 2 2 3" xfId="48352" xr:uid="{00000000-0005-0000-0000-000002B70000}"/>
    <cellStyle name="Note 8 2 2 3 2" xfId="48353" xr:uid="{00000000-0005-0000-0000-000003B70000}"/>
    <cellStyle name="Note 8 2 2 3 3" xfId="48354" xr:uid="{00000000-0005-0000-0000-000004B70000}"/>
    <cellStyle name="Note 8 2 2 3 4" xfId="48355" xr:uid="{00000000-0005-0000-0000-000005B70000}"/>
    <cellStyle name="Note 8 2 2 4" xfId="48356" xr:uid="{00000000-0005-0000-0000-000006B70000}"/>
    <cellStyle name="Note 8 2 2 4 2" xfId="48357" xr:uid="{00000000-0005-0000-0000-000007B70000}"/>
    <cellStyle name="Note 8 2 2 4 3" xfId="48358" xr:uid="{00000000-0005-0000-0000-000008B70000}"/>
    <cellStyle name="Note 8 2 2 5" xfId="48359" xr:uid="{00000000-0005-0000-0000-000009B70000}"/>
    <cellStyle name="Note 8 2 2 5 2" xfId="48360" xr:uid="{00000000-0005-0000-0000-00000AB70000}"/>
    <cellStyle name="Note 8 2 2 5 3" xfId="48361" xr:uid="{00000000-0005-0000-0000-00000BB70000}"/>
    <cellStyle name="Note 8 2 2 6" xfId="48362" xr:uid="{00000000-0005-0000-0000-00000CB70000}"/>
    <cellStyle name="Note 8 2 2 6 2" xfId="48363" xr:uid="{00000000-0005-0000-0000-00000DB70000}"/>
    <cellStyle name="Note 8 2 2 6 3" xfId="48364" xr:uid="{00000000-0005-0000-0000-00000EB70000}"/>
    <cellStyle name="Note 8 2 2 7" xfId="48365" xr:uid="{00000000-0005-0000-0000-00000FB70000}"/>
    <cellStyle name="Note 8 2 2 7 2" xfId="48366" xr:uid="{00000000-0005-0000-0000-000010B70000}"/>
    <cellStyle name="Note 8 2 2 7 3" xfId="48367" xr:uid="{00000000-0005-0000-0000-000011B70000}"/>
    <cellStyle name="Note 8 2 2 8" xfId="48368" xr:uid="{00000000-0005-0000-0000-000012B70000}"/>
    <cellStyle name="Note 8 2 2 9" xfId="48369" xr:uid="{00000000-0005-0000-0000-000013B70000}"/>
    <cellStyle name="Note 8 2 20" xfId="48370" xr:uid="{00000000-0005-0000-0000-000014B70000}"/>
    <cellStyle name="Note 8 2 20 2" xfId="48371" xr:uid="{00000000-0005-0000-0000-000015B70000}"/>
    <cellStyle name="Note 8 2 20 3" xfId="48372" xr:uid="{00000000-0005-0000-0000-000016B70000}"/>
    <cellStyle name="Note 8 2 21" xfId="48373" xr:uid="{00000000-0005-0000-0000-000017B70000}"/>
    <cellStyle name="Note 8 2 21 2" xfId="48374" xr:uid="{00000000-0005-0000-0000-000018B70000}"/>
    <cellStyle name="Note 8 2 21 3" xfId="48375" xr:uid="{00000000-0005-0000-0000-000019B70000}"/>
    <cellStyle name="Note 8 2 22" xfId="48376" xr:uid="{00000000-0005-0000-0000-00001AB70000}"/>
    <cellStyle name="Note 8 2 3" xfId="48377" xr:uid="{00000000-0005-0000-0000-00001BB70000}"/>
    <cellStyle name="Note 8 2 3 10" xfId="48378" xr:uid="{00000000-0005-0000-0000-00001CB70000}"/>
    <cellStyle name="Note 8 2 3 11" xfId="48379" xr:uid="{00000000-0005-0000-0000-00001DB70000}"/>
    <cellStyle name="Note 8 2 3 2" xfId="48380" xr:uid="{00000000-0005-0000-0000-00001EB70000}"/>
    <cellStyle name="Note 8 2 3 2 2" xfId="48381" xr:uid="{00000000-0005-0000-0000-00001FB70000}"/>
    <cellStyle name="Note 8 2 3 2 3" xfId="48382" xr:uid="{00000000-0005-0000-0000-000020B70000}"/>
    <cellStyle name="Note 8 2 3 2 4" xfId="48383" xr:uid="{00000000-0005-0000-0000-000021B70000}"/>
    <cellStyle name="Note 8 2 3 3" xfId="48384" xr:uid="{00000000-0005-0000-0000-000022B70000}"/>
    <cellStyle name="Note 8 2 3 3 2" xfId="48385" xr:uid="{00000000-0005-0000-0000-000023B70000}"/>
    <cellStyle name="Note 8 2 3 3 3" xfId="48386" xr:uid="{00000000-0005-0000-0000-000024B70000}"/>
    <cellStyle name="Note 8 2 3 4" xfId="48387" xr:uid="{00000000-0005-0000-0000-000025B70000}"/>
    <cellStyle name="Note 8 2 3 4 2" xfId="48388" xr:uid="{00000000-0005-0000-0000-000026B70000}"/>
    <cellStyle name="Note 8 2 3 4 3" xfId="48389" xr:uid="{00000000-0005-0000-0000-000027B70000}"/>
    <cellStyle name="Note 8 2 3 5" xfId="48390" xr:uid="{00000000-0005-0000-0000-000028B70000}"/>
    <cellStyle name="Note 8 2 3 5 2" xfId="48391" xr:uid="{00000000-0005-0000-0000-000029B70000}"/>
    <cellStyle name="Note 8 2 3 5 3" xfId="48392" xr:uid="{00000000-0005-0000-0000-00002AB70000}"/>
    <cellStyle name="Note 8 2 3 6" xfId="48393" xr:uid="{00000000-0005-0000-0000-00002BB70000}"/>
    <cellStyle name="Note 8 2 3 6 2" xfId="48394" xr:uid="{00000000-0005-0000-0000-00002CB70000}"/>
    <cellStyle name="Note 8 2 3 6 3" xfId="48395" xr:uid="{00000000-0005-0000-0000-00002DB70000}"/>
    <cellStyle name="Note 8 2 3 7" xfId="48396" xr:uid="{00000000-0005-0000-0000-00002EB70000}"/>
    <cellStyle name="Note 8 2 3 7 2" xfId="48397" xr:uid="{00000000-0005-0000-0000-00002FB70000}"/>
    <cellStyle name="Note 8 2 3 7 3" xfId="48398" xr:uid="{00000000-0005-0000-0000-000030B70000}"/>
    <cellStyle name="Note 8 2 3 8" xfId="48399" xr:uid="{00000000-0005-0000-0000-000031B70000}"/>
    <cellStyle name="Note 8 2 3 8 2" xfId="48400" xr:uid="{00000000-0005-0000-0000-000032B70000}"/>
    <cellStyle name="Note 8 2 3 8 3" xfId="48401" xr:uid="{00000000-0005-0000-0000-000033B70000}"/>
    <cellStyle name="Note 8 2 3 9" xfId="48402" xr:uid="{00000000-0005-0000-0000-000034B70000}"/>
    <cellStyle name="Note 8 2 4" xfId="48403" xr:uid="{00000000-0005-0000-0000-000035B70000}"/>
    <cellStyle name="Note 8 2 4 2" xfId="48404" xr:uid="{00000000-0005-0000-0000-000036B70000}"/>
    <cellStyle name="Note 8 2 4 2 2" xfId="48405" xr:uid="{00000000-0005-0000-0000-000037B70000}"/>
    <cellStyle name="Note 8 2 4 2 3" xfId="48406" xr:uid="{00000000-0005-0000-0000-000038B70000}"/>
    <cellStyle name="Note 8 2 4 3" xfId="48407" xr:uid="{00000000-0005-0000-0000-000039B70000}"/>
    <cellStyle name="Note 8 2 4 3 2" xfId="48408" xr:uid="{00000000-0005-0000-0000-00003AB70000}"/>
    <cellStyle name="Note 8 2 4 3 3" xfId="48409" xr:uid="{00000000-0005-0000-0000-00003BB70000}"/>
    <cellStyle name="Note 8 2 4 4" xfId="48410" xr:uid="{00000000-0005-0000-0000-00003CB70000}"/>
    <cellStyle name="Note 8 2 4 4 2" xfId="48411" xr:uid="{00000000-0005-0000-0000-00003DB70000}"/>
    <cellStyle name="Note 8 2 4 4 3" xfId="48412" xr:uid="{00000000-0005-0000-0000-00003EB70000}"/>
    <cellStyle name="Note 8 2 4 5" xfId="48413" xr:uid="{00000000-0005-0000-0000-00003FB70000}"/>
    <cellStyle name="Note 8 2 4 5 2" xfId="48414" xr:uid="{00000000-0005-0000-0000-000040B70000}"/>
    <cellStyle name="Note 8 2 4 5 3" xfId="48415" xr:uid="{00000000-0005-0000-0000-000041B70000}"/>
    <cellStyle name="Note 8 2 4 6" xfId="48416" xr:uid="{00000000-0005-0000-0000-000042B70000}"/>
    <cellStyle name="Note 8 2 5" xfId="48417" xr:uid="{00000000-0005-0000-0000-000043B70000}"/>
    <cellStyle name="Note 8 2 5 2" xfId="48418" xr:uid="{00000000-0005-0000-0000-000044B70000}"/>
    <cellStyle name="Note 8 2 5 2 2" xfId="48419" xr:uid="{00000000-0005-0000-0000-000045B70000}"/>
    <cellStyle name="Note 8 2 5 2 3" xfId="48420" xr:uid="{00000000-0005-0000-0000-000046B70000}"/>
    <cellStyle name="Note 8 2 5 3" xfId="48421" xr:uid="{00000000-0005-0000-0000-000047B70000}"/>
    <cellStyle name="Note 8 2 5 3 2" xfId="48422" xr:uid="{00000000-0005-0000-0000-000048B70000}"/>
    <cellStyle name="Note 8 2 5 3 3" xfId="48423" xr:uid="{00000000-0005-0000-0000-000049B70000}"/>
    <cellStyle name="Note 8 2 5 4" xfId="48424" xr:uid="{00000000-0005-0000-0000-00004AB70000}"/>
    <cellStyle name="Note 8 2 5 4 2" xfId="48425" xr:uid="{00000000-0005-0000-0000-00004BB70000}"/>
    <cellStyle name="Note 8 2 5 4 3" xfId="48426" xr:uid="{00000000-0005-0000-0000-00004CB70000}"/>
    <cellStyle name="Note 8 2 5 5" xfId="48427" xr:uid="{00000000-0005-0000-0000-00004DB70000}"/>
    <cellStyle name="Note 8 2 5 5 2" xfId="48428" xr:uid="{00000000-0005-0000-0000-00004EB70000}"/>
    <cellStyle name="Note 8 2 5 5 3" xfId="48429" xr:uid="{00000000-0005-0000-0000-00004FB70000}"/>
    <cellStyle name="Note 8 2 5 6" xfId="48430" xr:uid="{00000000-0005-0000-0000-000050B70000}"/>
    <cellStyle name="Note 8 2 6" xfId="48431" xr:uid="{00000000-0005-0000-0000-000051B70000}"/>
    <cellStyle name="Note 8 2 6 2" xfId="48432" xr:uid="{00000000-0005-0000-0000-000052B70000}"/>
    <cellStyle name="Note 8 2 6 2 2" xfId="48433" xr:uid="{00000000-0005-0000-0000-000053B70000}"/>
    <cellStyle name="Note 8 2 6 2 3" xfId="48434" xr:uid="{00000000-0005-0000-0000-000054B70000}"/>
    <cellStyle name="Note 8 2 6 3" xfId="48435" xr:uid="{00000000-0005-0000-0000-000055B70000}"/>
    <cellStyle name="Note 8 2 6 3 2" xfId="48436" xr:uid="{00000000-0005-0000-0000-000056B70000}"/>
    <cellStyle name="Note 8 2 6 3 3" xfId="48437" xr:uid="{00000000-0005-0000-0000-000057B70000}"/>
    <cellStyle name="Note 8 2 6 4" xfId="48438" xr:uid="{00000000-0005-0000-0000-000058B70000}"/>
    <cellStyle name="Note 8 2 6 4 2" xfId="48439" xr:uid="{00000000-0005-0000-0000-000059B70000}"/>
    <cellStyle name="Note 8 2 6 4 3" xfId="48440" xr:uid="{00000000-0005-0000-0000-00005AB70000}"/>
    <cellStyle name="Note 8 2 6 5" xfId="48441" xr:uid="{00000000-0005-0000-0000-00005BB70000}"/>
    <cellStyle name="Note 8 2 6 5 2" xfId="48442" xr:uid="{00000000-0005-0000-0000-00005CB70000}"/>
    <cellStyle name="Note 8 2 6 5 3" xfId="48443" xr:uid="{00000000-0005-0000-0000-00005DB70000}"/>
    <cellStyle name="Note 8 2 6 6" xfId="48444" xr:uid="{00000000-0005-0000-0000-00005EB70000}"/>
    <cellStyle name="Note 8 2 7" xfId="48445" xr:uid="{00000000-0005-0000-0000-00005FB70000}"/>
    <cellStyle name="Note 8 2 7 2" xfId="48446" xr:uid="{00000000-0005-0000-0000-000060B70000}"/>
    <cellStyle name="Note 8 2 7 2 2" xfId="48447" xr:uid="{00000000-0005-0000-0000-000061B70000}"/>
    <cellStyle name="Note 8 2 7 2 3" xfId="48448" xr:uid="{00000000-0005-0000-0000-000062B70000}"/>
    <cellStyle name="Note 8 2 7 3" xfId="48449" xr:uid="{00000000-0005-0000-0000-000063B70000}"/>
    <cellStyle name="Note 8 2 7 3 2" xfId="48450" xr:uid="{00000000-0005-0000-0000-000064B70000}"/>
    <cellStyle name="Note 8 2 7 3 3" xfId="48451" xr:uid="{00000000-0005-0000-0000-000065B70000}"/>
    <cellStyle name="Note 8 2 7 4" xfId="48452" xr:uid="{00000000-0005-0000-0000-000066B70000}"/>
    <cellStyle name="Note 8 2 7 4 2" xfId="48453" xr:uid="{00000000-0005-0000-0000-000067B70000}"/>
    <cellStyle name="Note 8 2 7 4 3" xfId="48454" xr:uid="{00000000-0005-0000-0000-000068B70000}"/>
    <cellStyle name="Note 8 2 7 5" xfId="48455" xr:uid="{00000000-0005-0000-0000-000069B70000}"/>
    <cellStyle name="Note 8 2 7 5 2" xfId="48456" xr:uid="{00000000-0005-0000-0000-00006AB70000}"/>
    <cellStyle name="Note 8 2 7 5 3" xfId="48457" xr:uid="{00000000-0005-0000-0000-00006BB70000}"/>
    <cellStyle name="Note 8 2 7 6" xfId="48458" xr:uid="{00000000-0005-0000-0000-00006CB70000}"/>
    <cellStyle name="Note 8 2 8" xfId="48459" xr:uid="{00000000-0005-0000-0000-00006DB70000}"/>
    <cellStyle name="Note 8 2 8 2" xfId="48460" xr:uid="{00000000-0005-0000-0000-00006EB70000}"/>
    <cellStyle name="Note 8 2 8 2 2" xfId="48461" xr:uid="{00000000-0005-0000-0000-00006FB70000}"/>
    <cellStyle name="Note 8 2 8 2 3" xfId="48462" xr:uid="{00000000-0005-0000-0000-000070B70000}"/>
    <cellStyle name="Note 8 2 8 3" xfId="48463" xr:uid="{00000000-0005-0000-0000-000071B70000}"/>
    <cellStyle name="Note 8 2 8 3 2" xfId="48464" xr:uid="{00000000-0005-0000-0000-000072B70000}"/>
    <cellStyle name="Note 8 2 8 3 3" xfId="48465" xr:uid="{00000000-0005-0000-0000-000073B70000}"/>
    <cellStyle name="Note 8 2 8 4" xfId="48466" xr:uid="{00000000-0005-0000-0000-000074B70000}"/>
    <cellStyle name="Note 8 2 8 4 2" xfId="48467" xr:uid="{00000000-0005-0000-0000-000075B70000}"/>
    <cellStyle name="Note 8 2 8 4 3" xfId="48468" xr:uid="{00000000-0005-0000-0000-000076B70000}"/>
    <cellStyle name="Note 8 2 8 5" xfId="48469" xr:uid="{00000000-0005-0000-0000-000077B70000}"/>
    <cellStyle name="Note 8 2 8 5 2" xfId="48470" xr:uid="{00000000-0005-0000-0000-000078B70000}"/>
    <cellStyle name="Note 8 2 8 5 3" xfId="48471" xr:uid="{00000000-0005-0000-0000-000079B70000}"/>
    <cellStyle name="Note 8 2 8 6" xfId="48472" xr:uid="{00000000-0005-0000-0000-00007AB70000}"/>
    <cellStyle name="Note 8 2 9" xfId="48473" xr:uid="{00000000-0005-0000-0000-00007BB70000}"/>
    <cellStyle name="Note 8 2 9 2" xfId="48474" xr:uid="{00000000-0005-0000-0000-00007CB70000}"/>
    <cellStyle name="Note 8 2 9 2 2" xfId="48475" xr:uid="{00000000-0005-0000-0000-00007DB70000}"/>
    <cellStyle name="Note 8 2 9 2 3" xfId="48476" xr:uid="{00000000-0005-0000-0000-00007EB70000}"/>
    <cellStyle name="Note 8 2 9 3" xfId="48477" xr:uid="{00000000-0005-0000-0000-00007FB70000}"/>
    <cellStyle name="Note 8 2 9 3 2" xfId="48478" xr:uid="{00000000-0005-0000-0000-000080B70000}"/>
    <cellStyle name="Note 8 2 9 3 3" xfId="48479" xr:uid="{00000000-0005-0000-0000-000081B70000}"/>
    <cellStyle name="Note 8 2 9 4" xfId="48480" xr:uid="{00000000-0005-0000-0000-000082B70000}"/>
    <cellStyle name="Note 8 2 9 4 2" xfId="48481" xr:uid="{00000000-0005-0000-0000-000083B70000}"/>
    <cellStyle name="Note 8 2 9 4 3" xfId="48482" xr:uid="{00000000-0005-0000-0000-000084B70000}"/>
    <cellStyle name="Note 8 2 9 5" xfId="48483" xr:uid="{00000000-0005-0000-0000-000085B70000}"/>
    <cellStyle name="Note 8 2 9 5 2" xfId="48484" xr:uid="{00000000-0005-0000-0000-000086B70000}"/>
    <cellStyle name="Note 8 2 9 5 3" xfId="48485" xr:uid="{00000000-0005-0000-0000-000087B70000}"/>
    <cellStyle name="Note 8 2 9 6" xfId="48486" xr:uid="{00000000-0005-0000-0000-000088B70000}"/>
    <cellStyle name="Note 8 2 9 7" xfId="48487" xr:uid="{00000000-0005-0000-0000-000089B70000}"/>
    <cellStyle name="Note 8 3" xfId="5781" xr:uid="{00000000-0005-0000-0000-00008AB70000}"/>
    <cellStyle name="Note 8 3 10" xfId="48488" xr:uid="{00000000-0005-0000-0000-00008BB70000}"/>
    <cellStyle name="Note 8 3 11" xfId="48489" xr:uid="{00000000-0005-0000-0000-00008CB70000}"/>
    <cellStyle name="Note 8 3 2" xfId="48490" xr:uid="{00000000-0005-0000-0000-00008DB70000}"/>
    <cellStyle name="Note 8 3 2 10" xfId="48491" xr:uid="{00000000-0005-0000-0000-00008EB70000}"/>
    <cellStyle name="Note 8 3 2 2" xfId="48492" xr:uid="{00000000-0005-0000-0000-00008FB70000}"/>
    <cellStyle name="Note 8 3 2 2 2" xfId="48493" xr:uid="{00000000-0005-0000-0000-000090B70000}"/>
    <cellStyle name="Note 8 3 2 2 3" xfId="48494" xr:uid="{00000000-0005-0000-0000-000091B70000}"/>
    <cellStyle name="Note 8 3 2 2 4" xfId="48495" xr:uid="{00000000-0005-0000-0000-000092B70000}"/>
    <cellStyle name="Note 8 3 2 3" xfId="48496" xr:uid="{00000000-0005-0000-0000-000093B70000}"/>
    <cellStyle name="Note 8 3 2 3 2" xfId="48497" xr:uid="{00000000-0005-0000-0000-000094B70000}"/>
    <cellStyle name="Note 8 3 2 3 3" xfId="48498" xr:uid="{00000000-0005-0000-0000-000095B70000}"/>
    <cellStyle name="Note 8 3 2 3 4" xfId="48499" xr:uid="{00000000-0005-0000-0000-000096B70000}"/>
    <cellStyle name="Note 8 3 2 4" xfId="48500" xr:uid="{00000000-0005-0000-0000-000097B70000}"/>
    <cellStyle name="Note 8 3 2 4 2" xfId="48501" xr:uid="{00000000-0005-0000-0000-000098B70000}"/>
    <cellStyle name="Note 8 3 2 4 3" xfId="48502" xr:uid="{00000000-0005-0000-0000-000099B70000}"/>
    <cellStyle name="Note 8 3 2 4 4" xfId="48503" xr:uid="{00000000-0005-0000-0000-00009AB70000}"/>
    <cellStyle name="Note 8 3 2 5" xfId="48504" xr:uid="{00000000-0005-0000-0000-00009BB70000}"/>
    <cellStyle name="Note 8 3 2 5 2" xfId="48505" xr:uid="{00000000-0005-0000-0000-00009CB70000}"/>
    <cellStyle name="Note 8 3 2 5 3" xfId="48506" xr:uid="{00000000-0005-0000-0000-00009DB70000}"/>
    <cellStyle name="Note 8 3 2 6" xfId="48507" xr:uid="{00000000-0005-0000-0000-00009EB70000}"/>
    <cellStyle name="Note 8 3 2 6 2" xfId="48508" xr:uid="{00000000-0005-0000-0000-00009FB70000}"/>
    <cellStyle name="Note 8 3 2 6 3" xfId="48509" xr:uid="{00000000-0005-0000-0000-0000A0B70000}"/>
    <cellStyle name="Note 8 3 2 7" xfId="48510" xr:uid="{00000000-0005-0000-0000-0000A1B70000}"/>
    <cellStyle name="Note 8 3 2 7 2" xfId="48511" xr:uid="{00000000-0005-0000-0000-0000A2B70000}"/>
    <cellStyle name="Note 8 3 2 7 3" xfId="48512" xr:uid="{00000000-0005-0000-0000-0000A3B70000}"/>
    <cellStyle name="Note 8 3 2 8" xfId="48513" xr:uid="{00000000-0005-0000-0000-0000A4B70000}"/>
    <cellStyle name="Note 8 3 2 9" xfId="48514" xr:uid="{00000000-0005-0000-0000-0000A5B70000}"/>
    <cellStyle name="Note 8 3 3" xfId="48515" xr:uid="{00000000-0005-0000-0000-0000A6B70000}"/>
    <cellStyle name="Note 8 3 3 2" xfId="48516" xr:uid="{00000000-0005-0000-0000-0000A7B70000}"/>
    <cellStyle name="Note 8 3 3 2 2" xfId="48517" xr:uid="{00000000-0005-0000-0000-0000A8B70000}"/>
    <cellStyle name="Note 8 3 3 2 3" xfId="48518" xr:uid="{00000000-0005-0000-0000-0000A9B70000}"/>
    <cellStyle name="Note 8 3 3 2 4" xfId="48519" xr:uid="{00000000-0005-0000-0000-0000AAB70000}"/>
    <cellStyle name="Note 8 3 3 3" xfId="48520" xr:uid="{00000000-0005-0000-0000-0000ABB70000}"/>
    <cellStyle name="Note 8 3 3 3 2" xfId="48521" xr:uid="{00000000-0005-0000-0000-0000ACB70000}"/>
    <cellStyle name="Note 8 3 3 3 3" xfId="48522" xr:uid="{00000000-0005-0000-0000-0000ADB70000}"/>
    <cellStyle name="Note 8 3 3 4" xfId="48523" xr:uid="{00000000-0005-0000-0000-0000AEB70000}"/>
    <cellStyle name="Note 8 3 3 4 2" xfId="48524" xr:uid="{00000000-0005-0000-0000-0000AFB70000}"/>
    <cellStyle name="Note 8 3 3 4 3" xfId="48525" xr:uid="{00000000-0005-0000-0000-0000B0B70000}"/>
    <cellStyle name="Note 8 3 3 5" xfId="48526" xr:uid="{00000000-0005-0000-0000-0000B1B70000}"/>
    <cellStyle name="Note 8 3 3 6" xfId="48527" xr:uid="{00000000-0005-0000-0000-0000B2B70000}"/>
    <cellStyle name="Note 8 3 3 7" xfId="48528" xr:uid="{00000000-0005-0000-0000-0000B3B70000}"/>
    <cellStyle name="Note 8 3 4" xfId="48529" xr:uid="{00000000-0005-0000-0000-0000B4B70000}"/>
    <cellStyle name="Note 8 3 4 2" xfId="48530" xr:uid="{00000000-0005-0000-0000-0000B5B70000}"/>
    <cellStyle name="Note 8 3 4 3" xfId="48531" xr:uid="{00000000-0005-0000-0000-0000B6B70000}"/>
    <cellStyle name="Note 8 3 4 4" xfId="48532" xr:uid="{00000000-0005-0000-0000-0000B7B70000}"/>
    <cellStyle name="Note 8 3 5" xfId="48533" xr:uid="{00000000-0005-0000-0000-0000B8B70000}"/>
    <cellStyle name="Note 8 3 5 2" xfId="48534" xr:uid="{00000000-0005-0000-0000-0000B9B70000}"/>
    <cellStyle name="Note 8 3 5 3" xfId="48535" xr:uid="{00000000-0005-0000-0000-0000BAB70000}"/>
    <cellStyle name="Note 8 3 5 4" xfId="48536" xr:uid="{00000000-0005-0000-0000-0000BBB70000}"/>
    <cellStyle name="Note 8 3 6" xfId="48537" xr:uid="{00000000-0005-0000-0000-0000BCB70000}"/>
    <cellStyle name="Note 8 3 6 2" xfId="48538" xr:uid="{00000000-0005-0000-0000-0000BDB70000}"/>
    <cellStyle name="Note 8 3 6 3" xfId="48539" xr:uid="{00000000-0005-0000-0000-0000BEB70000}"/>
    <cellStyle name="Note 8 3 6 4" xfId="48540" xr:uid="{00000000-0005-0000-0000-0000BFB70000}"/>
    <cellStyle name="Note 8 3 7" xfId="48541" xr:uid="{00000000-0005-0000-0000-0000C0B70000}"/>
    <cellStyle name="Note 8 3 7 2" xfId="48542" xr:uid="{00000000-0005-0000-0000-0000C1B70000}"/>
    <cellStyle name="Note 8 3 7 3" xfId="48543" xr:uid="{00000000-0005-0000-0000-0000C2B70000}"/>
    <cellStyle name="Note 8 3 8" xfId="48544" xr:uid="{00000000-0005-0000-0000-0000C3B70000}"/>
    <cellStyle name="Note 8 3 8 2" xfId="48545" xr:uid="{00000000-0005-0000-0000-0000C4B70000}"/>
    <cellStyle name="Note 8 3 8 3" xfId="48546" xr:uid="{00000000-0005-0000-0000-0000C5B70000}"/>
    <cellStyle name="Note 8 3 9" xfId="48547" xr:uid="{00000000-0005-0000-0000-0000C6B70000}"/>
    <cellStyle name="Note 8 4" xfId="5782" xr:uid="{00000000-0005-0000-0000-0000C7B70000}"/>
    <cellStyle name="Note 8 4 10" xfId="48548" xr:uid="{00000000-0005-0000-0000-0000C8B70000}"/>
    <cellStyle name="Note 8 4 11" xfId="48549" xr:uid="{00000000-0005-0000-0000-0000C9B70000}"/>
    <cellStyle name="Note 8 4 2" xfId="48550" xr:uid="{00000000-0005-0000-0000-0000CAB70000}"/>
    <cellStyle name="Note 8 4 2 10" xfId="48551" xr:uid="{00000000-0005-0000-0000-0000CBB70000}"/>
    <cellStyle name="Note 8 4 2 2" xfId="48552" xr:uid="{00000000-0005-0000-0000-0000CCB70000}"/>
    <cellStyle name="Note 8 4 2 2 2" xfId="48553" xr:uid="{00000000-0005-0000-0000-0000CDB70000}"/>
    <cellStyle name="Note 8 4 2 2 3" xfId="48554" xr:uid="{00000000-0005-0000-0000-0000CEB70000}"/>
    <cellStyle name="Note 8 4 2 2 4" xfId="48555" xr:uid="{00000000-0005-0000-0000-0000CFB70000}"/>
    <cellStyle name="Note 8 4 2 3" xfId="48556" xr:uid="{00000000-0005-0000-0000-0000D0B70000}"/>
    <cellStyle name="Note 8 4 2 3 2" xfId="48557" xr:uid="{00000000-0005-0000-0000-0000D1B70000}"/>
    <cellStyle name="Note 8 4 2 3 3" xfId="48558" xr:uid="{00000000-0005-0000-0000-0000D2B70000}"/>
    <cellStyle name="Note 8 4 2 3 4" xfId="48559" xr:uid="{00000000-0005-0000-0000-0000D3B70000}"/>
    <cellStyle name="Note 8 4 2 4" xfId="48560" xr:uid="{00000000-0005-0000-0000-0000D4B70000}"/>
    <cellStyle name="Note 8 4 2 4 2" xfId="48561" xr:uid="{00000000-0005-0000-0000-0000D5B70000}"/>
    <cellStyle name="Note 8 4 2 4 3" xfId="48562" xr:uid="{00000000-0005-0000-0000-0000D6B70000}"/>
    <cellStyle name="Note 8 4 2 4 4" xfId="48563" xr:uid="{00000000-0005-0000-0000-0000D7B70000}"/>
    <cellStyle name="Note 8 4 2 5" xfId="48564" xr:uid="{00000000-0005-0000-0000-0000D8B70000}"/>
    <cellStyle name="Note 8 4 2 5 2" xfId="48565" xr:uid="{00000000-0005-0000-0000-0000D9B70000}"/>
    <cellStyle name="Note 8 4 2 5 3" xfId="48566" xr:uid="{00000000-0005-0000-0000-0000DAB70000}"/>
    <cellStyle name="Note 8 4 2 6" xfId="48567" xr:uid="{00000000-0005-0000-0000-0000DBB70000}"/>
    <cellStyle name="Note 8 4 2 6 2" xfId="48568" xr:uid="{00000000-0005-0000-0000-0000DCB70000}"/>
    <cellStyle name="Note 8 4 2 6 3" xfId="48569" xr:uid="{00000000-0005-0000-0000-0000DDB70000}"/>
    <cellStyle name="Note 8 4 2 7" xfId="48570" xr:uid="{00000000-0005-0000-0000-0000DEB70000}"/>
    <cellStyle name="Note 8 4 2 7 2" xfId="48571" xr:uid="{00000000-0005-0000-0000-0000DFB70000}"/>
    <cellStyle name="Note 8 4 2 7 3" xfId="48572" xr:uid="{00000000-0005-0000-0000-0000E0B70000}"/>
    <cellStyle name="Note 8 4 2 8" xfId="48573" xr:uid="{00000000-0005-0000-0000-0000E1B70000}"/>
    <cellStyle name="Note 8 4 2 9" xfId="48574" xr:uid="{00000000-0005-0000-0000-0000E2B70000}"/>
    <cellStyle name="Note 8 4 3" xfId="48575" xr:uid="{00000000-0005-0000-0000-0000E3B70000}"/>
    <cellStyle name="Note 8 4 3 2" xfId="48576" xr:uid="{00000000-0005-0000-0000-0000E4B70000}"/>
    <cellStyle name="Note 8 4 3 2 2" xfId="48577" xr:uid="{00000000-0005-0000-0000-0000E5B70000}"/>
    <cellStyle name="Note 8 4 3 2 3" xfId="48578" xr:uid="{00000000-0005-0000-0000-0000E6B70000}"/>
    <cellStyle name="Note 8 4 3 2 4" xfId="48579" xr:uid="{00000000-0005-0000-0000-0000E7B70000}"/>
    <cellStyle name="Note 8 4 3 3" xfId="48580" xr:uid="{00000000-0005-0000-0000-0000E8B70000}"/>
    <cellStyle name="Note 8 4 3 3 2" xfId="48581" xr:uid="{00000000-0005-0000-0000-0000E9B70000}"/>
    <cellStyle name="Note 8 4 3 3 3" xfId="48582" xr:uid="{00000000-0005-0000-0000-0000EAB70000}"/>
    <cellStyle name="Note 8 4 3 4" xfId="48583" xr:uid="{00000000-0005-0000-0000-0000EBB70000}"/>
    <cellStyle name="Note 8 4 3 4 2" xfId="48584" xr:uid="{00000000-0005-0000-0000-0000ECB70000}"/>
    <cellStyle name="Note 8 4 3 4 3" xfId="48585" xr:uid="{00000000-0005-0000-0000-0000EDB70000}"/>
    <cellStyle name="Note 8 4 3 5" xfId="48586" xr:uid="{00000000-0005-0000-0000-0000EEB70000}"/>
    <cellStyle name="Note 8 4 3 6" xfId="48587" xr:uid="{00000000-0005-0000-0000-0000EFB70000}"/>
    <cellStyle name="Note 8 4 3 7" xfId="48588" xr:uid="{00000000-0005-0000-0000-0000F0B70000}"/>
    <cellStyle name="Note 8 4 4" xfId="48589" xr:uid="{00000000-0005-0000-0000-0000F1B70000}"/>
    <cellStyle name="Note 8 4 4 2" xfId="48590" xr:uid="{00000000-0005-0000-0000-0000F2B70000}"/>
    <cellStyle name="Note 8 4 4 3" xfId="48591" xr:uid="{00000000-0005-0000-0000-0000F3B70000}"/>
    <cellStyle name="Note 8 4 4 4" xfId="48592" xr:uid="{00000000-0005-0000-0000-0000F4B70000}"/>
    <cellStyle name="Note 8 4 5" xfId="48593" xr:uid="{00000000-0005-0000-0000-0000F5B70000}"/>
    <cellStyle name="Note 8 4 5 2" xfId="48594" xr:uid="{00000000-0005-0000-0000-0000F6B70000}"/>
    <cellStyle name="Note 8 4 5 3" xfId="48595" xr:uid="{00000000-0005-0000-0000-0000F7B70000}"/>
    <cellStyle name="Note 8 4 5 4" xfId="48596" xr:uid="{00000000-0005-0000-0000-0000F8B70000}"/>
    <cellStyle name="Note 8 4 6" xfId="48597" xr:uid="{00000000-0005-0000-0000-0000F9B70000}"/>
    <cellStyle name="Note 8 4 6 2" xfId="48598" xr:uid="{00000000-0005-0000-0000-0000FAB70000}"/>
    <cellStyle name="Note 8 4 6 3" xfId="48599" xr:uid="{00000000-0005-0000-0000-0000FBB70000}"/>
    <cellStyle name="Note 8 4 6 4" xfId="48600" xr:uid="{00000000-0005-0000-0000-0000FCB70000}"/>
    <cellStyle name="Note 8 4 7" xfId="48601" xr:uid="{00000000-0005-0000-0000-0000FDB70000}"/>
    <cellStyle name="Note 8 4 7 2" xfId="48602" xr:uid="{00000000-0005-0000-0000-0000FEB70000}"/>
    <cellStyle name="Note 8 4 7 3" xfId="48603" xr:uid="{00000000-0005-0000-0000-0000FFB70000}"/>
    <cellStyle name="Note 8 4 8" xfId="48604" xr:uid="{00000000-0005-0000-0000-000000B80000}"/>
    <cellStyle name="Note 8 4 8 2" xfId="48605" xr:uid="{00000000-0005-0000-0000-000001B80000}"/>
    <cellStyle name="Note 8 4 8 3" xfId="48606" xr:uid="{00000000-0005-0000-0000-000002B80000}"/>
    <cellStyle name="Note 8 4 9" xfId="48607" xr:uid="{00000000-0005-0000-0000-000003B80000}"/>
    <cellStyle name="Note 8 5" xfId="5783" xr:uid="{00000000-0005-0000-0000-000004B80000}"/>
    <cellStyle name="Note 8 5 10" xfId="48608" xr:uid="{00000000-0005-0000-0000-000005B80000}"/>
    <cellStyle name="Note 8 5 11" xfId="48609" xr:uid="{00000000-0005-0000-0000-000006B80000}"/>
    <cellStyle name="Note 8 5 2" xfId="48610" xr:uid="{00000000-0005-0000-0000-000007B80000}"/>
    <cellStyle name="Note 8 5 2 2" xfId="48611" xr:uid="{00000000-0005-0000-0000-000008B80000}"/>
    <cellStyle name="Note 8 5 2 2 2" xfId="48612" xr:uid="{00000000-0005-0000-0000-000009B80000}"/>
    <cellStyle name="Note 8 5 2 2 3" xfId="48613" xr:uid="{00000000-0005-0000-0000-00000AB80000}"/>
    <cellStyle name="Note 8 5 2 2 4" xfId="48614" xr:uid="{00000000-0005-0000-0000-00000BB80000}"/>
    <cellStyle name="Note 8 5 2 3" xfId="48615" xr:uid="{00000000-0005-0000-0000-00000CB80000}"/>
    <cellStyle name="Note 8 5 2 3 2" xfId="48616" xr:uid="{00000000-0005-0000-0000-00000DB80000}"/>
    <cellStyle name="Note 8 5 2 3 3" xfId="48617" xr:uid="{00000000-0005-0000-0000-00000EB80000}"/>
    <cellStyle name="Note 8 5 2 3 4" xfId="48618" xr:uid="{00000000-0005-0000-0000-00000FB80000}"/>
    <cellStyle name="Note 8 5 2 4" xfId="48619" xr:uid="{00000000-0005-0000-0000-000010B80000}"/>
    <cellStyle name="Note 8 5 2 4 2" xfId="48620" xr:uid="{00000000-0005-0000-0000-000011B80000}"/>
    <cellStyle name="Note 8 5 2 5" xfId="48621" xr:uid="{00000000-0005-0000-0000-000012B80000}"/>
    <cellStyle name="Note 8 5 2 6" xfId="48622" xr:uid="{00000000-0005-0000-0000-000013B80000}"/>
    <cellStyle name="Note 8 5 3" xfId="48623" xr:uid="{00000000-0005-0000-0000-000014B80000}"/>
    <cellStyle name="Note 8 5 3 2" xfId="48624" xr:uid="{00000000-0005-0000-0000-000015B80000}"/>
    <cellStyle name="Note 8 5 3 2 2" xfId="48625" xr:uid="{00000000-0005-0000-0000-000016B80000}"/>
    <cellStyle name="Note 8 5 3 2 3" xfId="48626" xr:uid="{00000000-0005-0000-0000-000017B80000}"/>
    <cellStyle name="Note 8 5 3 2 4" xfId="48627" xr:uid="{00000000-0005-0000-0000-000018B80000}"/>
    <cellStyle name="Note 8 5 3 3" xfId="48628" xr:uid="{00000000-0005-0000-0000-000019B80000}"/>
    <cellStyle name="Note 8 5 3 3 2" xfId="48629" xr:uid="{00000000-0005-0000-0000-00001AB80000}"/>
    <cellStyle name="Note 8 5 3 3 3" xfId="48630" xr:uid="{00000000-0005-0000-0000-00001BB80000}"/>
    <cellStyle name="Note 8 5 3 4" xfId="48631" xr:uid="{00000000-0005-0000-0000-00001CB80000}"/>
    <cellStyle name="Note 8 5 3 4 2" xfId="48632" xr:uid="{00000000-0005-0000-0000-00001DB80000}"/>
    <cellStyle name="Note 8 5 3 4 3" xfId="48633" xr:uid="{00000000-0005-0000-0000-00001EB80000}"/>
    <cellStyle name="Note 8 5 3 5" xfId="48634" xr:uid="{00000000-0005-0000-0000-00001FB80000}"/>
    <cellStyle name="Note 8 5 3 6" xfId="48635" xr:uid="{00000000-0005-0000-0000-000020B80000}"/>
    <cellStyle name="Note 8 5 3 7" xfId="48636" xr:uid="{00000000-0005-0000-0000-000021B80000}"/>
    <cellStyle name="Note 8 5 4" xfId="48637" xr:uid="{00000000-0005-0000-0000-000022B80000}"/>
    <cellStyle name="Note 8 5 4 2" xfId="48638" xr:uid="{00000000-0005-0000-0000-000023B80000}"/>
    <cellStyle name="Note 8 5 4 3" xfId="48639" xr:uid="{00000000-0005-0000-0000-000024B80000}"/>
    <cellStyle name="Note 8 5 4 4" xfId="48640" xr:uid="{00000000-0005-0000-0000-000025B80000}"/>
    <cellStyle name="Note 8 5 5" xfId="48641" xr:uid="{00000000-0005-0000-0000-000026B80000}"/>
    <cellStyle name="Note 8 5 5 2" xfId="48642" xr:uid="{00000000-0005-0000-0000-000027B80000}"/>
    <cellStyle name="Note 8 5 5 3" xfId="48643" xr:uid="{00000000-0005-0000-0000-000028B80000}"/>
    <cellStyle name="Note 8 5 6" xfId="48644" xr:uid="{00000000-0005-0000-0000-000029B80000}"/>
    <cellStyle name="Note 8 5 6 2" xfId="48645" xr:uid="{00000000-0005-0000-0000-00002AB80000}"/>
    <cellStyle name="Note 8 5 6 3" xfId="48646" xr:uid="{00000000-0005-0000-0000-00002BB80000}"/>
    <cellStyle name="Note 8 5 7" xfId="48647" xr:uid="{00000000-0005-0000-0000-00002CB80000}"/>
    <cellStyle name="Note 8 5 7 2" xfId="48648" xr:uid="{00000000-0005-0000-0000-00002DB80000}"/>
    <cellStyle name="Note 8 5 7 3" xfId="48649" xr:uid="{00000000-0005-0000-0000-00002EB80000}"/>
    <cellStyle name="Note 8 5 8" xfId="48650" xr:uid="{00000000-0005-0000-0000-00002FB80000}"/>
    <cellStyle name="Note 8 5 8 2" xfId="48651" xr:uid="{00000000-0005-0000-0000-000030B80000}"/>
    <cellStyle name="Note 8 5 8 3" xfId="48652" xr:uid="{00000000-0005-0000-0000-000031B80000}"/>
    <cellStyle name="Note 8 5 9" xfId="48653" xr:uid="{00000000-0005-0000-0000-000032B80000}"/>
    <cellStyle name="Note 8 6" xfId="5784" xr:uid="{00000000-0005-0000-0000-000033B80000}"/>
    <cellStyle name="Note 8 6 10" xfId="48654" xr:uid="{00000000-0005-0000-0000-000034B80000}"/>
    <cellStyle name="Note 8 6 11" xfId="48655" xr:uid="{00000000-0005-0000-0000-000035B80000}"/>
    <cellStyle name="Note 8 6 2" xfId="48656" xr:uid="{00000000-0005-0000-0000-000036B80000}"/>
    <cellStyle name="Note 8 6 2 2" xfId="48657" xr:uid="{00000000-0005-0000-0000-000037B80000}"/>
    <cellStyle name="Note 8 6 2 2 2" xfId="48658" xr:uid="{00000000-0005-0000-0000-000038B80000}"/>
    <cellStyle name="Note 8 6 2 2 3" xfId="48659" xr:uid="{00000000-0005-0000-0000-000039B80000}"/>
    <cellStyle name="Note 8 6 2 2 4" xfId="48660" xr:uid="{00000000-0005-0000-0000-00003AB80000}"/>
    <cellStyle name="Note 8 6 2 3" xfId="48661" xr:uid="{00000000-0005-0000-0000-00003BB80000}"/>
    <cellStyle name="Note 8 6 2 3 2" xfId="48662" xr:uid="{00000000-0005-0000-0000-00003CB80000}"/>
    <cellStyle name="Note 8 6 2 3 3" xfId="48663" xr:uid="{00000000-0005-0000-0000-00003DB80000}"/>
    <cellStyle name="Note 8 6 2 3 4" xfId="48664" xr:uid="{00000000-0005-0000-0000-00003EB80000}"/>
    <cellStyle name="Note 8 6 2 4" xfId="48665" xr:uid="{00000000-0005-0000-0000-00003FB80000}"/>
    <cellStyle name="Note 8 6 2 5" xfId="48666" xr:uid="{00000000-0005-0000-0000-000040B80000}"/>
    <cellStyle name="Note 8 6 2 6" xfId="48667" xr:uid="{00000000-0005-0000-0000-000041B80000}"/>
    <cellStyle name="Note 8 6 3" xfId="48668" xr:uid="{00000000-0005-0000-0000-000042B80000}"/>
    <cellStyle name="Note 8 6 3 2" xfId="48669" xr:uid="{00000000-0005-0000-0000-000043B80000}"/>
    <cellStyle name="Note 8 6 3 2 2" xfId="48670" xr:uid="{00000000-0005-0000-0000-000044B80000}"/>
    <cellStyle name="Note 8 6 3 2 3" xfId="48671" xr:uid="{00000000-0005-0000-0000-000045B80000}"/>
    <cellStyle name="Note 8 6 3 2 4" xfId="48672" xr:uid="{00000000-0005-0000-0000-000046B80000}"/>
    <cellStyle name="Note 8 6 3 3" xfId="48673" xr:uid="{00000000-0005-0000-0000-000047B80000}"/>
    <cellStyle name="Note 8 6 3 3 2" xfId="48674" xr:uid="{00000000-0005-0000-0000-000048B80000}"/>
    <cellStyle name="Note 8 6 3 3 3" xfId="48675" xr:uid="{00000000-0005-0000-0000-000049B80000}"/>
    <cellStyle name="Note 8 6 3 4" xfId="48676" xr:uid="{00000000-0005-0000-0000-00004AB80000}"/>
    <cellStyle name="Note 8 6 3 4 2" xfId="48677" xr:uid="{00000000-0005-0000-0000-00004BB80000}"/>
    <cellStyle name="Note 8 6 3 4 3" xfId="48678" xr:uid="{00000000-0005-0000-0000-00004CB80000}"/>
    <cellStyle name="Note 8 6 3 5" xfId="48679" xr:uid="{00000000-0005-0000-0000-00004DB80000}"/>
    <cellStyle name="Note 8 6 3 6" xfId="48680" xr:uid="{00000000-0005-0000-0000-00004EB80000}"/>
    <cellStyle name="Note 8 6 3 7" xfId="48681" xr:uid="{00000000-0005-0000-0000-00004FB80000}"/>
    <cellStyle name="Note 8 6 4" xfId="48682" xr:uid="{00000000-0005-0000-0000-000050B80000}"/>
    <cellStyle name="Note 8 6 4 2" xfId="48683" xr:uid="{00000000-0005-0000-0000-000051B80000}"/>
    <cellStyle name="Note 8 6 4 3" xfId="48684" xr:uid="{00000000-0005-0000-0000-000052B80000}"/>
    <cellStyle name="Note 8 6 4 4" xfId="48685" xr:uid="{00000000-0005-0000-0000-000053B80000}"/>
    <cellStyle name="Note 8 6 5" xfId="48686" xr:uid="{00000000-0005-0000-0000-000054B80000}"/>
    <cellStyle name="Note 8 6 5 2" xfId="48687" xr:uid="{00000000-0005-0000-0000-000055B80000}"/>
    <cellStyle name="Note 8 6 5 3" xfId="48688" xr:uid="{00000000-0005-0000-0000-000056B80000}"/>
    <cellStyle name="Note 8 6 6" xfId="48689" xr:uid="{00000000-0005-0000-0000-000057B80000}"/>
    <cellStyle name="Note 8 6 6 2" xfId="48690" xr:uid="{00000000-0005-0000-0000-000058B80000}"/>
    <cellStyle name="Note 8 6 6 3" xfId="48691" xr:uid="{00000000-0005-0000-0000-000059B80000}"/>
    <cellStyle name="Note 8 6 7" xfId="48692" xr:uid="{00000000-0005-0000-0000-00005AB80000}"/>
    <cellStyle name="Note 8 6 7 2" xfId="48693" xr:uid="{00000000-0005-0000-0000-00005BB80000}"/>
    <cellStyle name="Note 8 6 7 3" xfId="48694" xr:uid="{00000000-0005-0000-0000-00005CB80000}"/>
    <cellStyle name="Note 8 6 8" xfId="48695" xr:uid="{00000000-0005-0000-0000-00005DB80000}"/>
    <cellStyle name="Note 8 6 8 2" xfId="48696" xr:uid="{00000000-0005-0000-0000-00005EB80000}"/>
    <cellStyle name="Note 8 6 8 3" xfId="48697" xr:uid="{00000000-0005-0000-0000-00005FB80000}"/>
    <cellStyle name="Note 8 6 9" xfId="48698" xr:uid="{00000000-0005-0000-0000-000060B80000}"/>
    <cellStyle name="Note 8 7" xfId="5785" xr:uid="{00000000-0005-0000-0000-000061B80000}"/>
    <cellStyle name="Note 8 7 10" xfId="48699" xr:uid="{00000000-0005-0000-0000-000062B80000}"/>
    <cellStyle name="Note 8 7 11" xfId="48700" xr:uid="{00000000-0005-0000-0000-000063B80000}"/>
    <cellStyle name="Note 8 7 2" xfId="48701" xr:uid="{00000000-0005-0000-0000-000064B80000}"/>
    <cellStyle name="Note 8 7 2 2" xfId="48702" xr:uid="{00000000-0005-0000-0000-000065B80000}"/>
    <cellStyle name="Note 8 7 2 2 2" xfId="48703" xr:uid="{00000000-0005-0000-0000-000066B80000}"/>
    <cellStyle name="Note 8 7 2 2 3" xfId="48704" xr:uid="{00000000-0005-0000-0000-000067B80000}"/>
    <cellStyle name="Note 8 7 2 2 4" xfId="48705" xr:uid="{00000000-0005-0000-0000-000068B80000}"/>
    <cellStyle name="Note 8 7 2 3" xfId="48706" xr:uid="{00000000-0005-0000-0000-000069B80000}"/>
    <cellStyle name="Note 8 7 2 3 2" xfId="48707" xr:uid="{00000000-0005-0000-0000-00006AB80000}"/>
    <cellStyle name="Note 8 7 2 3 3" xfId="48708" xr:uid="{00000000-0005-0000-0000-00006BB80000}"/>
    <cellStyle name="Note 8 7 2 3 4" xfId="48709" xr:uid="{00000000-0005-0000-0000-00006CB80000}"/>
    <cellStyle name="Note 8 7 2 4" xfId="48710" xr:uid="{00000000-0005-0000-0000-00006DB80000}"/>
    <cellStyle name="Note 8 7 2 5" xfId="48711" xr:uid="{00000000-0005-0000-0000-00006EB80000}"/>
    <cellStyle name="Note 8 7 2 6" xfId="48712" xr:uid="{00000000-0005-0000-0000-00006FB80000}"/>
    <cellStyle name="Note 8 7 3" xfId="48713" xr:uid="{00000000-0005-0000-0000-000070B80000}"/>
    <cellStyle name="Note 8 7 3 2" xfId="48714" xr:uid="{00000000-0005-0000-0000-000071B80000}"/>
    <cellStyle name="Note 8 7 3 2 2" xfId="48715" xr:uid="{00000000-0005-0000-0000-000072B80000}"/>
    <cellStyle name="Note 8 7 3 2 3" xfId="48716" xr:uid="{00000000-0005-0000-0000-000073B80000}"/>
    <cellStyle name="Note 8 7 3 2 4" xfId="48717" xr:uid="{00000000-0005-0000-0000-000074B80000}"/>
    <cellStyle name="Note 8 7 3 3" xfId="48718" xr:uid="{00000000-0005-0000-0000-000075B80000}"/>
    <cellStyle name="Note 8 7 3 3 2" xfId="48719" xr:uid="{00000000-0005-0000-0000-000076B80000}"/>
    <cellStyle name="Note 8 7 3 3 3" xfId="48720" xr:uid="{00000000-0005-0000-0000-000077B80000}"/>
    <cellStyle name="Note 8 7 3 4" xfId="48721" xr:uid="{00000000-0005-0000-0000-000078B80000}"/>
    <cellStyle name="Note 8 7 3 4 2" xfId="48722" xr:uid="{00000000-0005-0000-0000-000079B80000}"/>
    <cellStyle name="Note 8 7 3 4 3" xfId="48723" xr:uid="{00000000-0005-0000-0000-00007AB80000}"/>
    <cellStyle name="Note 8 7 3 5" xfId="48724" xr:uid="{00000000-0005-0000-0000-00007BB80000}"/>
    <cellStyle name="Note 8 7 3 6" xfId="48725" xr:uid="{00000000-0005-0000-0000-00007CB80000}"/>
    <cellStyle name="Note 8 7 3 7" xfId="48726" xr:uid="{00000000-0005-0000-0000-00007DB80000}"/>
    <cellStyle name="Note 8 7 4" xfId="48727" xr:uid="{00000000-0005-0000-0000-00007EB80000}"/>
    <cellStyle name="Note 8 7 4 2" xfId="48728" xr:uid="{00000000-0005-0000-0000-00007FB80000}"/>
    <cellStyle name="Note 8 7 4 3" xfId="48729" xr:uid="{00000000-0005-0000-0000-000080B80000}"/>
    <cellStyle name="Note 8 7 4 4" xfId="48730" xr:uid="{00000000-0005-0000-0000-000081B80000}"/>
    <cellStyle name="Note 8 7 5" xfId="48731" xr:uid="{00000000-0005-0000-0000-000082B80000}"/>
    <cellStyle name="Note 8 7 5 2" xfId="48732" xr:uid="{00000000-0005-0000-0000-000083B80000}"/>
    <cellStyle name="Note 8 7 5 3" xfId="48733" xr:uid="{00000000-0005-0000-0000-000084B80000}"/>
    <cellStyle name="Note 8 7 6" xfId="48734" xr:uid="{00000000-0005-0000-0000-000085B80000}"/>
    <cellStyle name="Note 8 7 6 2" xfId="48735" xr:uid="{00000000-0005-0000-0000-000086B80000}"/>
    <cellStyle name="Note 8 7 6 3" xfId="48736" xr:uid="{00000000-0005-0000-0000-000087B80000}"/>
    <cellStyle name="Note 8 7 7" xfId="48737" xr:uid="{00000000-0005-0000-0000-000088B80000}"/>
    <cellStyle name="Note 8 7 7 2" xfId="48738" xr:uid="{00000000-0005-0000-0000-000089B80000}"/>
    <cellStyle name="Note 8 7 7 3" xfId="48739" xr:uid="{00000000-0005-0000-0000-00008AB80000}"/>
    <cellStyle name="Note 8 7 8" xfId="48740" xr:uid="{00000000-0005-0000-0000-00008BB80000}"/>
    <cellStyle name="Note 8 7 8 2" xfId="48741" xr:uid="{00000000-0005-0000-0000-00008CB80000}"/>
    <cellStyle name="Note 8 7 8 3" xfId="48742" xr:uid="{00000000-0005-0000-0000-00008DB80000}"/>
    <cellStyle name="Note 8 7 9" xfId="48743" xr:uid="{00000000-0005-0000-0000-00008EB80000}"/>
    <cellStyle name="Note 8 8" xfId="48744" xr:uid="{00000000-0005-0000-0000-00008FB80000}"/>
    <cellStyle name="Note 8 8 10" xfId="48745" xr:uid="{00000000-0005-0000-0000-000090B80000}"/>
    <cellStyle name="Note 8 8 2" xfId="48746" xr:uid="{00000000-0005-0000-0000-000091B80000}"/>
    <cellStyle name="Note 8 8 2 2" xfId="48747" xr:uid="{00000000-0005-0000-0000-000092B80000}"/>
    <cellStyle name="Note 8 8 2 3" xfId="48748" xr:uid="{00000000-0005-0000-0000-000093B80000}"/>
    <cellStyle name="Note 8 8 2 4" xfId="48749" xr:uid="{00000000-0005-0000-0000-000094B80000}"/>
    <cellStyle name="Note 8 8 3" xfId="48750" xr:uid="{00000000-0005-0000-0000-000095B80000}"/>
    <cellStyle name="Note 8 8 3 2" xfId="48751" xr:uid="{00000000-0005-0000-0000-000096B80000}"/>
    <cellStyle name="Note 8 8 3 3" xfId="48752" xr:uid="{00000000-0005-0000-0000-000097B80000}"/>
    <cellStyle name="Note 8 8 3 4" xfId="48753" xr:uid="{00000000-0005-0000-0000-000098B80000}"/>
    <cellStyle name="Note 8 8 4" xfId="48754" xr:uid="{00000000-0005-0000-0000-000099B80000}"/>
    <cellStyle name="Note 8 8 4 2" xfId="48755" xr:uid="{00000000-0005-0000-0000-00009AB80000}"/>
    <cellStyle name="Note 8 8 4 3" xfId="48756" xr:uid="{00000000-0005-0000-0000-00009BB80000}"/>
    <cellStyle name="Note 8 8 4 4" xfId="48757" xr:uid="{00000000-0005-0000-0000-00009CB80000}"/>
    <cellStyle name="Note 8 8 5" xfId="48758" xr:uid="{00000000-0005-0000-0000-00009DB80000}"/>
    <cellStyle name="Note 8 8 5 2" xfId="48759" xr:uid="{00000000-0005-0000-0000-00009EB80000}"/>
    <cellStyle name="Note 8 8 5 3" xfId="48760" xr:uid="{00000000-0005-0000-0000-00009FB80000}"/>
    <cellStyle name="Note 8 8 6" xfId="48761" xr:uid="{00000000-0005-0000-0000-0000A0B80000}"/>
    <cellStyle name="Note 8 8 6 2" xfId="48762" xr:uid="{00000000-0005-0000-0000-0000A1B80000}"/>
    <cellStyle name="Note 8 8 6 3" xfId="48763" xr:uid="{00000000-0005-0000-0000-0000A2B80000}"/>
    <cellStyle name="Note 8 8 7" xfId="48764" xr:uid="{00000000-0005-0000-0000-0000A3B80000}"/>
    <cellStyle name="Note 8 8 7 2" xfId="48765" xr:uid="{00000000-0005-0000-0000-0000A4B80000}"/>
    <cellStyle name="Note 8 8 7 3" xfId="48766" xr:uid="{00000000-0005-0000-0000-0000A5B80000}"/>
    <cellStyle name="Note 8 8 8" xfId="48767" xr:uid="{00000000-0005-0000-0000-0000A6B80000}"/>
    <cellStyle name="Note 8 8 9" xfId="48768" xr:uid="{00000000-0005-0000-0000-0000A7B80000}"/>
    <cellStyle name="Note 8 9" xfId="48769" xr:uid="{00000000-0005-0000-0000-0000A8B80000}"/>
    <cellStyle name="Note 8 9 2" xfId="48770" xr:uid="{00000000-0005-0000-0000-0000A9B80000}"/>
    <cellStyle name="Note 8 9 2 2" xfId="48771" xr:uid="{00000000-0005-0000-0000-0000AAB80000}"/>
    <cellStyle name="Note 8 9 2 3" xfId="48772" xr:uid="{00000000-0005-0000-0000-0000ABB80000}"/>
    <cellStyle name="Note 8 9 2 4" xfId="48773" xr:uid="{00000000-0005-0000-0000-0000ACB80000}"/>
    <cellStyle name="Note 8 9 3" xfId="48774" xr:uid="{00000000-0005-0000-0000-0000ADB80000}"/>
    <cellStyle name="Note 8 9 3 2" xfId="48775" xr:uid="{00000000-0005-0000-0000-0000AEB80000}"/>
    <cellStyle name="Note 8 9 3 3" xfId="48776" xr:uid="{00000000-0005-0000-0000-0000AFB80000}"/>
    <cellStyle name="Note 8 9 4" xfId="48777" xr:uid="{00000000-0005-0000-0000-0000B0B80000}"/>
    <cellStyle name="Note 8 9 4 2" xfId="48778" xr:uid="{00000000-0005-0000-0000-0000B1B80000}"/>
    <cellStyle name="Note 8 9 4 3" xfId="48779" xr:uid="{00000000-0005-0000-0000-0000B2B80000}"/>
    <cellStyle name="Note 8 9 5" xfId="48780" xr:uid="{00000000-0005-0000-0000-0000B3B80000}"/>
    <cellStyle name="Note 8 9 6" xfId="48781" xr:uid="{00000000-0005-0000-0000-0000B4B80000}"/>
    <cellStyle name="Note 8 9 7" xfId="48782" xr:uid="{00000000-0005-0000-0000-0000B5B80000}"/>
    <cellStyle name="Note 8_Journal 2" xfId="48783" xr:uid="{00000000-0005-0000-0000-0000B6B80000}"/>
    <cellStyle name="Note 9" xfId="5786" xr:uid="{00000000-0005-0000-0000-0000B7B80000}"/>
    <cellStyle name="Note 9 10" xfId="48784" xr:uid="{00000000-0005-0000-0000-0000B8B80000}"/>
    <cellStyle name="Note 9 10 2" xfId="48785" xr:uid="{00000000-0005-0000-0000-0000B9B80000}"/>
    <cellStyle name="Note 9 10 3" xfId="48786" xr:uid="{00000000-0005-0000-0000-0000BAB80000}"/>
    <cellStyle name="Note 9 10 4" xfId="48787" xr:uid="{00000000-0005-0000-0000-0000BBB80000}"/>
    <cellStyle name="Note 9 11" xfId="48788" xr:uid="{00000000-0005-0000-0000-0000BCB80000}"/>
    <cellStyle name="Note 9 11 2" xfId="48789" xr:uid="{00000000-0005-0000-0000-0000BDB80000}"/>
    <cellStyle name="Note 9 11 3" xfId="48790" xr:uid="{00000000-0005-0000-0000-0000BEB80000}"/>
    <cellStyle name="Note 9 11 4" xfId="48791" xr:uid="{00000000-0005-0000-0000-0000BFB80000}"/>
    <cellStyle name="Note 9 12" xfId="48792" xr:uid="{00000000-0005-0000-0000-0000C0B80000}"/>
    <cellStyle name="Note 9 12 2" xfId="48793" xr:uid="{00000000-0005-0000-0000-0000C1B80000}"/>
    <cellStyle name="Note 9 12 3" xfId="48794" xr:uid="{00000000-0005-0000-0000-0000C2B80000}"/>
    <cellStyle name="Note 9 12 4" xfId="48795" xr:uid="{00000000-0005-0000-0000-0000C3B80000}"/>
    <cellStyle name="Note 9 13" xfId="48796" xr:uid="{00000000-0005-0000-0000-0000C4B80000}"/>
    <cellStyle name="Note 9 13 2" xfId="48797" xr:uid="{00000000-0005-0000-0000-0000C5B80000}"/>
    <cellStyle name="Note 9 13 3" xfId="48798" xr:uid="{00000000-0005-0000-0000-0000C6B80000}"/>
    <cellStyle name="Note 9 14" xfId="48799" xr:uid="{00000000-0005-0000-0000-0000C7B80000}"/>
    <cellStyle name="Note 9 14 2" xfId="48800" xr:uid="{00000000-0005-0000-0000-0000C8B80000}"/>
    <cellStyle name="Note 9 14 3" xfId="48801" xr:uid="{00000000-0005-0000-0000-0000C9B80000}"/>
    <cellStyle name="Note 9 2" xfId="5787" xr:uid="{00000000-0005-0000-0000-0000CAB80000}"/>
    <cellStyle name="Note 9 2 10" xfId="48802" xr:uid="{00000000-0005-0000-0000-0000CBB80000}"/>
    <cellStyle name="Note 9 2 10 2" xfId="48803" xr:uid="{00000000-0005-0000-0000-0000CCB80000}"/>
    <cellStyle name="Note 9 2 10 2 2" xfId="48804" xr:uid="{00000000-0005-0000-0000-0000CDB80000}"/>
    <cellStyle name="Note 9 2 10 2 3" xfId="48805" xr:uid="{00000000-0005-0000-0000-0000CEB80000}"/>
    <cellStyle name="Note 9 2 10 3" xfId="48806" xr:uid="{00000000-0005-0000-0000-0000CFB80000}"/>
    <cellStyle name="Note 9 2 10 3 2" xfId="48807" xr:uid="{00000000-0005-0000-0000-0000D0B80000}"/>
    <cellStyle name="Note 9 2 10 3 3" xfId="48808" xr:uid="{00000000-0005-0000-0000-0000D1B80000}"/>
    <cellStyle name="Note 9 2 10 4" xfId="48809" xr:uid="{00000000-0005-0000-0000-0000D2B80000}"/>
    <cellStyle name="Note 9 2 10 4 2" xfId="48810" xr:uid="{00000000-0005-0000-0000-0000D3B80000}"/>
    <cellStyle name="Note 9 2 10 4 3" xfId="48811" xr:uid="{00000000-0005-0000-0000-0000D4B80000}"/>
    <cellStyle name="Note 9 2 10 5" xfId="48812" xr:uid="{00000000-0005-0000-0000-0000D5B80000}"/>
    <cellStyle name="Note 9 2 10 5 2" xfId="48813" xr:uid="{00000000-0005-0000-0000-0000D6B80000}"/>
    <cellStyle name="Note 9 2 10 5 3" xfId="48814" xr:uid="{00000000-0005-0000-0000-0000D7B80000}"/>
    <cellStyle name="Note 9 2 10 6" xfId="48815" xr:uid="{00000000-0005-0000-0000-0000D8B80000}"/>
    <cellStyle name="Note 9 2 10 7" xfId="48816" xr:uid="{00000000-0005-0000-0000-0000D9B80000}"/>
    <cellStyle name="Note 9 2 11" xfId="48817" xr:uid="{00000000-0005-0000-0000-0000DAB80000}"/>
    <cellStyle name="Note 9 2 11 2" xfId="48818" xr:uid="{00000000-0005-0000-0000-0000DBB80000}"/>
    <cellStyle name="Note 9 2 11 2 2" xfId="48819" xr:uid="{00000000-0005-0000-0000-0000DCB80000}"/>
    <cellStyle name="Note 9 2 11 2 3" xfId="48820" xr:uid="{00000000-0005-0000-0000-0000DDB80000}"/>
    <cellStyle name="Note 9 2 11 3" xfId="48821" xr:uid="{00000000-0005-0000-0000-0000DEB80000}"/>
    <cellStyle name="Note 9 2 11 3 2" xfId="48822" xr:uid="{00000000-0005-0000-0000-0000DFB80000}"/>
    <cellStyle name="Note 9 2 11 3 3" xfId="48823" xr:uid="{00000000-0005-0000-0000-0000E0B80000}"/>
    <cellStyle name="Note 9 2 11 4" xfId="48824" xr:uid="{00000000-0005-0000-0000-0000E1B80000}"/>
    <cellStyle name="Note 9 2 11 4 2" xfId="48825" xr:uid="{00000000-0005-0000-0000-0000E2B80000}"/>
    <cellStyle name="Note 9 2 11 4 3" xfId="48826" xr:uid="{00000000-0005-0000-0000-0000E3B80000}"/>
    <cellStyle name="Note 9 2 11 5" xfId="48827" xr:uid="{00000000-0005-0000-0000-0000E4B80000}"/>
    <cellStyle name="Note 9 2 11 5 2" xfId="48828" xr:uid="{00000000-0005-0000-0000-0000E5B80000}"/>
    <cellStyle name="Note 9 2 11 5 3" xfId="48829" xr:uid="{00000000-0005-0000-0000-0000E6B80000}"/>
    <cellStyle name="Note 9 2 11 6" xfId="48830" xr:uid="{00000000-0005-0000-0000-0000E7B80000}"/>
    <cellStyle name="Note 9 2 11 7" xfId="48831" xr:uid="{00000000-0005-0000-0000-0000E8B80000}"/>
    <cellStyle name="Note 9 2 12" xfId="48832" xr:uid="{00000000-0005-0000-0000-0000E9B80000}"/>
    <cellStyle name="Note 9 2 12 2" xfId="48833" xr:uid="{00000000-0005-0000-0000-0000EAB80000}"/>
    <cellStyle name="Note 9 2 12 2 2" xfId="48834" xr:uid="{00000000-0005-0000-0000-0000EBB80000}"/>
    <cellStyle name="Note 9 2 12 2 3" xfId="48835" xr:uid="{00000000-0005-0000-0000-0000ECB80000}"/>
    <cellStyle name="Note 9 2 12 3" xfId="48836" xr:uid="{00000000-0005-0000-0000-0000EDB80000}"/>
    <cellStyle name="Note 9 2 12 3 2" xfId="48837" xr:uid="{00000000-0005-0000-0000-0000EEB80000}"/>
    <cellStyle name="Note 9 2 12 3 3" xfId="48838" xr:uid="{00000000-0005-0000-0000-0000EFB80000}"/>
    <cellStyle name="Note 9 2 12 4" xfId="48839" xr:uid="{00000000-0005-0000-0000-0000F0B80000}"/>
    <cellStyle name="Note 9 2 12 4 2" xfId="48840" xr:uid="{00000000-0005-0000-0000-0000F1B80000}"/>
    <cellStyle name="Note 9 2 12 4 3" xfId="48841" xr:uid="{00000000-0005-0000-0000-0000F2B80000}"/>
    <cellStyle name="Note 9 2 12 5" xfId="48842" xr:uid="{00000000-0005-0000-0000-0000F3B80000}"/>
    <cellStyle name="Note 9 2 12 5 2" xfId="48843" xr:uid="{00000000-0005-0000-0000-0000F4B80000}"/>
    <cellStyle name="Note 9 2 12 5 3" xfId="48844" xr:uid="{00000000-0005-0000-0000-0000F5B80000}"/>
    <cellStyle name="Note 9 2 12 6" xfId="48845" xr:uid="{00000000-0005-0000-0000-0000F6B80000}"/>
    <cellStyle name="Note 9 2 12 7" xfId="48846" xr:uid="{00000000-0005-0000-0000-0000F7B80000}"/>
    <cellStyle name="Note 9 2 13" xfId="48847" xr:uid="{00000000-0005-0000-0000-0000F8B80000}"/>
    <cellStyle name="Note 9 2 13 2" xfId="48848" xr:uid="{00000000-0005-0000-0000-0000F9B80000}"/>
    <cellStyle name="Note 9 2 13 2 2" xfId="48849" xr:uid="{00000000-0005-0000-0000-0000FAB80000}"/>
    <cellStyle name="Note 9 2 13 2 3" xfId="48850" xr:uid="{00000000-0005-0000-0000-0000FBB80000}"/>
    <cellStyle name="Note 9 2 13 3" xfId="48851" xr:uid="{00000000-0005-0000-0000-0000FCB80000}"/>
    <cellStyle name="Note 9 2 13 3 2" xfId="48852" xr:uid="{00000000-0005-0000-0000-0000FDB80000}"/>
    <cellStyle name="Note 9 2 13 3 3" xfId="48853" xr:uid="{00000000-0005-0000-0000-0000FEB80000}"/>
    <cellStyle name="Note 9 2 13 4" xfId="48854" xr:uid="{00000000-0005-0000-0000-0000FFB80000}"/>
    <cellStyle name="Note 9 2 13 4 2" xfId="48855" xr:uid="{00000000-0005-0000-0000-000000B90000}"/>
    <cellStyle name="Note 9 2 13 4 3" xfId="48856" xr:uid="{00000000-0005-0000-0000-000001B90000}"/>
    <cellStyle name="Note 9 2 13 5" xfId="48857" xr:uid="{00000000-0005-0000-0000-000002B90000}"/>
    <cellStyle name="Note 9 2 13 5 2" xfId="48858" xr:uid="{00000000-0005-0000-0000-000003B90000}"/>
    <cellStyle name="Note 9 2 13 5 3" xfId="48859" xr:uid="{00000000-0005-0000-0000-000004B90000}"/>
    <cellStyle name="Note 9 2 13 6" xfId="48860" xr:uid="{00000000-0005-0000-0000-000005B90000}"/>
    <cellStyle name="Note 9 2 13 7" xfId="48861" xr:uid="{00000000-0005-0000-0000-000006B90000}"/>
    <cellStyle name="Note 9 2 14" xfId="48862" xr:uid="{00000000-0005-0000-0000-000007B90000}"/>
    <cellStyle name="Note 9 2 14 2" xfId="48863" xr:uid="{00000000-0005-0000-0000-000008B90000}"/>
    <cellStyle name="Note 9 2 14 2 2" xfId="48864" xr:uid="{00000000-0005-0000-0000-000009B90000}"/>
    <cellStyle name="Note 9 2 14 2 3" xfId="48865" xr:uid="{00000000-0005-0000-0000-00000AB90000}"/>
    <cellStyle name="Note 9 2 14 3" xfId="48866" xr:uid="{00000000-0005-0000-0000-00000BB90000}"/>
    <cellStyle name="Note 9 2 14 3 2" xfId="48867" xr:uid="{00000000-0005-0000-0000-00000CB90000}"/>
    <cellStyle name="Note 9 2 14 3 3" xfId="48868" xr:uid="{00000000-0005-0000-0000-00000DB90000}"/>
    <cellStyle name="Note 9 2 14 4" xfId="48869" xr:uid="{00000000-0005-0000-0000-00000EB90000}"/>
    <cellStyle name="Note 9 2 14 4 2" xfId="48870" xr:uid="{00000000-0005-0000-0000-00000FB90000}"/>
    <cellStyle name="Note 9 2 14 4 3" xfId="48871" xr:uid="{00000000-0005-0000-0000-000010B90000}"/>
    <cellStyle name="Note 9 2 14 5" xfId="48872" xr:uid="{00000000-0005-0000-0000-000011B90000}"/>
    <cellStyle name="Note 9 2 14 5 2" xfId="48873" xr:uid="{00000000-0005-0000-0000-000012B90000}"/>
    <cellStyle name="Note 9 2 14 5 3" xfId="48874" xr:uid="{00000000-0005-0000-0000-000013B90000}"/>
    <cellStyle name="Note 9 2 14 6" xfId="48875" xr:uid="{00000000-0005-0000-0000-000014B90000}"/>
    <cellStyle name="Note 9 2 14 7" xfId="48876" xr:uid="{00000000-0005-0000-0000-000015B90000}"/>
    <cellStyle name="Note 9 2 15" xfId="48877" xr:uid="{00000000-0005-0000-0000-000016B90000}"/>
    <cellStyle name="Note 9 2 15 2" xfId="48878" xr:uid="{00000000-0005-0000-0000-000017B90000}"/>
    <cellStyle name="Note 9 2 15 2 2" xfId="48879" xr:uid="{00000000-0005-0000-0000-000018B90000}"/>
    <cellStyle name="Note 9 2 15 2 3" xfId="48880" xr:uid="{00000000-0005-0000-0000-000019B90000}"/>
    <cellStyle name="Note 9 2 15 3" xfId="48881" xr:uid="{00000000-0005-0000-0000-00001AB90000}"/>
    <cellStyle name="Note 9 2 15 3 2" xfId="48882" xr:uid="{00000000-0005-0000-0000-00001BB90000}"/>
    <cellStyle name="Note 9 2 15 3 3" xfId="48883" xr:uid="{00000000-0005-0000-0000-00001CB90000}"/>
    <cellStyle name="Note 9 2 15 4" xfId="48884" xr:uid="{00000000-0005-0000-0000-00001DB90000}"/>
    <cellStyle name="Note 9 2 15 4 2" xfId="48885" xr:uid="{00000000-0005-0000-0000-00001EB90000}"/>
    <cellStyle name="Note 9 2 15 4 3" xfId="48886" xr:uid="{00000000-0005-0000-0000-00001FB90000}"/>
    <cellStyle name="Note 9 2 15 5" xfId="48887" xr:uid="{00000000-0005-0000-0000-000020B90000}"/>
    <cellStyle name="Note 9 2 15 5 2" xfId="48888" xr:uid="{00000000-0005-0000-0000-000021B90000}"/>
    <cellStyle name="Note 9 2 15 5 3" xfId="48889" xr:uid="{00000000-0005-0000-0000-000022B90000}"/>
    <cellStyle name="Note 9 2 15 6" xfId="48890" xr:uid="{00000000-0005-0000-0000-000023B90000}"/>
    <cellStyle name="Note 9 2 15 7" xfId="48891" xr:uid="{00000000-0005-0000-0000-000024B90000}"/>
    <cellStyle name="Note 9 2 16" xfId="48892" xr:uid="{00000000-0005-0000-0000-000025B90000}"/>
    <cellStyle name="Note 9 2 16 2" xfId="48893" xr:uid="{00000000-0005-0000-0000-000026B90000}"/>
    <cellStyle name="Note 9 2 16 2 2" xfId="48894" xr:uid="{00000000-0005-0000-0000-000027B90000}"/>
    <cellStyle name="Note 9 2 16 2 3" xfId="48895" xr:uid="{00000000-0005-0000-0000-000028B90000}"/>
    <cellStyle name="Note 9 2 16 3" xfId="48896" xr:uid="{00000000-0005-0000-0000-000029B90000}"/>
    <cellStyle name="Note 9 2 16 3 2" xfId="48897" xr:uid="{00000000-0005-0000-0000-00002AB90000}"/>
    <cellStyle name="Note 9 2 16 3 3" xfId="48898" xr:uid="{00000000-0005-0000-0000-00002BB90000}"/>
    <cellStyle name="Note 9 2 16 4" xfId="48899" xr:uid="{00000000-0005-0000-0000-00002CB90000}"/>
    <cellStyle name="Note 9 2 16 4 2" xfId="48900" xr:uid="{00000000-0005-0000-0000-00002DB90000}"/>
    <cellStyle name="Note 9 2 16 4 3" xfId="48901" xr:uid="{00000000-0005-0000-0000-00002EB90000}"/>
    <cellStyle name="Note 9 2 16 5" xfId="48902" xr:uid="{00000000-0005-0000-0000-00002FB90000}"/>
    <cellStyle name="Note 9 2 16 5 2" xfId="48903" xr:uid="{00000000-0005-0000-0000-000030B90000}"/>
    <cellStyle name="Note 9 2 16 5 3" xfId="48904" xr:uid="{00000000-0005-0000-0000-000031B90000}"/>
    <cellStyle name="Note 9 2 16 6" xfId="48905" xr:uid="{00000000-0005-0000-0000-000032B90000}"/>
    <cellStyle name="Note 9 2 16 7" xfId="48906" xr:uid="{00000000-0005-0000-0000-000033B90000}"/>
    <cellStyle name="Note 9 2 17" xfId="48907" xr:uid="{00000000-0005-0000-0000-000034B90000}"/>
    <cellStyle name="Note 9 2 17 2" xfId="48908" xr:uid="{00000000-0005-0000-0000-000035B90000}"/>
    <cellStyle name="Note 9 2 17 2 2" xfId="48909" xr:uid="{00000000-0005-0000-0000-000036B90000}"/>
    <cellStyle name="Note 9 2 17 2 3" xfId="48910" xr:uid="{00000000-0005-0000-0000-000037B90000}"/>
    <cellStyle name="Note 9 2 17 3" xfId="48911" xr:uid="{00000000-0005-0000-0000-000038B90000}"/>
    <cellStyle name="Note 9 2 17 3 2" xfId="48912" xr:uid="{00000000-0005-0000-0000-000039B90000}"/>
    <cellStyle name="Note 9 2 17 3 3" xfId="48913" xr:uid="{00000000-0005-0000-0000-00003AB90000}"/>
    <cellStyle name="Note 9 2 17 4" xfId="48914" xr:uid="{00000000-0005-0000-0000-00003BB90000}"/>
    <cellStyle name="Note 9 2 17 4 2" xfId="48915" xr:uid="{00000000-0005-0000-0000-00003CB90000}"/>
    <cellStyle name="Note 9 2 17 4 3" xfId="48916" xr:uid="{00000000-0005-0000-0000-00003DB90000}"/>
    <cellStyle name="Note 9 2 17 5" xfId="48917" xr:uid="{00000000-0005-0000-0000-00003EB90000}"/>
    <cellStyle name="Note 9 2 17 5 2" xfId="48918" xr:uid="{00000000-0005-0000-0000-00003FB90000}"/>
    <cellStyle name="Note 9 2 17 5 3" xfId="48919" xr:uid="{00000000-0005-0000-0000-000040B90000}"/>
    <cellStyle name="Note 9 2 17 6" xfId="48920" xr:uid="{00000000-0005-0000-0000-000041B90000}"/>
    <cellStyle name="Note 9 2 17 7" xfId="48921" xr:uid="{00000000-0005-0000-0000-000042B90000}"/>
    <cellStyle name="Note 9 2 18" xfId="48922" xr:uid="{00000000-0005-0000-0000-000043B90000}"/>
    <cellStyle name="Note 9 2 18 2" xfId="48923" xr:uid="{00000000-0005-0000-0000-000044B90000}"/>
    <cellStyle name="Note 9 2 18 2 2" xfId="48924" xr:uid="{00000000-0005-0000-0000-000045B90000}"/>
    <cellStyle name="Note 9 2 18 2 3" xfId="48925" xr:uid="{00000000-0005-0000-0000-000046B90000}"/>
    <cellStyle name="Note 9 2 18 3" xfId="48926" xr:uid="{00000000-0005-0000-0000-000047B90000}"/>
    <cellStyle name="Note 9 2 18 3 2" xfId="48927" xr:uid="{00000000-0005-0000-0000-000048B90000}"/>
    <cellStyle name="Note 9 2 18 3 3" xfId="48928" xr:uid="{00000000-0005-0000-0000-000049B90000}"/>
    <cellStyle name="Note 9 2 18 4" xfId="48929" xr:uid="{00000000-0005-0000-0000-00004AB90000}"/>
    <cellStyle name="Note 9 2 18 4 2" xfId="48930" xr:uid="{00000000-0005-0000-0000-00004BB90000}"/>
    <cellStyle name="Note 9 2 18 4 3" xfId="48931" xr:uid="{00000000-0005-0000-0000-00004CB90000}"/>
    <cellStyle name="Note 9 2 18 5" xfId="48932" xr:uid="{00000000-0005-0000-0000-00004DB90000}"/>
    <cellStyle name="Note 9 2 18 5 2" xfId="48933" xr:uid="{00000000-0005-0000-0000-00004EB90000}"/>
    <cellStyle name="Note 9 2 18 5 3" xfId="48934" xr:uid="{00000000-0005-0000-0000-00004FB90000}"/>
    <cellStyle name="Note 9 2 18 6" xfId="48935" xr:uid="{00000000-0005-0000-0000-000050B90000}"/>
    <cellStyle name="Note 9 2 18 7" xfId="48936" xr:uid="{00000000-0005-0000-0000-000051B90000}"/>
    <cellStyle name="Note 9 2 19" xfId="48937" xr:uid="{00000000-0005-0000-0000-000052B90000}"/>
    <cellStyle name="Note 9 2 19 2" xfId="48938" xr:uid="{00000000-0005-0000-0000-000053B90000}"/>
    <cellStyle name="Note 9 2 19 3" xfId="48939" xr:uid="{00000000-0005-0000-0000-000054B90000}"/>
    <cellStyle name="Note 9 2 2" xfId="48940" xr:uid="{00000000-0005-0000-0000-000055B90000}"/>
    <cellStyle name="Note 9 2 2 10" xfId="48941" xr:uid="{00000000-0005-0000-0000-000056B90000}"/>
    <cellStyle name="Note 9 2 2 2" xfId="48942" xr:uid="{00000000-0005-0000-0000-000057B90000}"/>
    <cellStyle name="Note 9 2 2 2 2" xfId="48943" xr:uid="{00000000-0005-0000-0000-000058B90000}"/>
    <cellStyle name="Note 9 2 2 2 3" xfId="48944" xr:uid="{00000000-0005-0000-0000-000059B90000}"/>
    <cellStyle name="Note 9 2 2 2 4" xfId="48945" xr:uid="{00000000-0005-0000-0000-00005AB90000}"/>
    <cellStyle name="Note 9 2 2 3" xfId="48946" xr:uid="{00000000-0005-0000-0000-00005BB90000}"/>
    <cellStyle name="Note 9 2 2 3 2" xfId="48947" xr:uid="{00000000-0005-0000-0000-00005CB90000}"/>
    <cellStyle name="Note 9 2 2 3 3" xfId="48948" xr:uid="{00000000-0005-0000-0000-00005DB90000}"/>
    <cellStyle name="Note 9 2 2 3 4" xfId="48949" xr:uid="{00000000-0005-0000-0000-00005EB90000}"/>
    <cellStyle name="Note 9 2 2 4" xfId="48950" xr:uid="{00000000-0005-0000-0000-00005FB90000}"/>
    <cellStyle name="Note 9 2 2 4 2" xfId="48951" xr:uid="{00000000-0005-0000-0000-000060B90000}"/>
    <cellStyle name="Note 9 2 2 4 3" xfId="48952" xr:uid="{00000000-0005-0000-0000-000061B90000}"/>
    <cellStyle name="Note 9 2 2 5" xfId="48953" xr:uid="{00000000-0005-0000-0000-000062B90000}"/>
    <cellStyle name="Note 9 2 2 5 2" xfId="48954" xr:uid="{00000000-0005-0000-0000-000063B90000}"/>
    <cellStyle name="Note 9 2 2 5 3" xfId="48955" xr:uid="{00000000-0005-0000-0000-000064B90000}"/>
    <cellStyle name="Note 9 2 2 6" xfId="48956" xr:uid="{00000000-0005-0000-0000-000065B90000}"/>
    <cellStyle name="Note 9 2 2 6 2" xfId="48957" xr:uid="{00000000-0005-0000-0000-000066B90000}"/>
    <cellStyle name="Note 9 2 2 6 3" xfId="48958" xr:uid="{00000000-0005-0000-0000-000067B90000}"/>
    <cellStyle name="Note 9 2 2 7" xfId="48959" xr:uid="{00000000-0005-0000-0000-000068B90000}"/>
    <cellStyle name="Note 9 2 2 7 2" xfId="48960" xr:uid="{00000000-0005-0000-0000-000069B90000}"/>
    <cellStyle name="Note 9 2 2 7 3" xfId="48961" xr:uid="{00000000-0005-0000-0000-00006AB90000}"/>
    <cellStyle name="Note 9 2 2 8" xfId="48962" xr:uid="{00000000-0005-0000-0000-00006BB90000}"/>
    <cellStyle name="Note 9 2 2 9" xfId="48963" xr:uid="{00000000-0005-0000-0000-00006CB90000}"/>
    <cellStyle name="Note 9 2 20" xfId="48964" xr:uid="{00000000-0005-0000-0000-00006DB90000}"/>
    <cellStyle name="Note 9 2 20 2" xfId="48965" xr:uid="{00000000-0005-0000-0000-00006EB90000}"/>
    <cellStyle name="Note 9 2 20 3" xfId="48966" xr:uid="{00000000-0005-0000-0000-00006FB90000}"/>
    <cellStyle name="Note 9 2 21" xfId="48967" xr:uid="{00000000-0005-0000-0000-000070B90000}"/>
    <cellStyle name="Note 9 2 21 2" xfId="48968" xr:uid="{00000000-0005-0000-0000-000071B90000}"/>
    <cellStyle name="Note 9 2 21 3" xfId="48969" xr:uid="{00000000-0005-0000-0000-000072B90000}"/>
    <cellStyle name="Note 9 2 22" xfId="48970" xr:uid="{00000000-0005-0000-0000-000073B90000}"/>
    <cellStyle name="Note 9 2 3" xfId="48971" xr:uid="{00000000-0005-0000-0000-000074B90000}"/>
    <cellStyle name="Note 9 2 3 10" xfId="48972" xr:uid="{00000000-0005-0000-0000-000075B90000}"/>
    <cellStyle name="Note 9 2 3 11" xfId="48973" xr:uid="{00000000-0005-0000-0000-000076B90000}"/>
    <cellStyle name="Note 9 2 3 2" xfId="48974" xr:uid="{00000000-0005-0000-0000-000077B90000}"/>
    <cellStyle name="Note 9 2 3 2 2" xfId="48975" xr:uid="{00000000-0005-0000-0000-000078B90000}"/>
    <cellStyle name="Note 9 2 3 2 3" xfId="48976" xr:uid="{00000000-0005-0000-0000-000079B90000}"/>
    <cellStyle name="Note 9 2 3 2 4" xfId="48977" xr:uid="{00000000-0005-0000-0000-00007AB90000}"/>
    <cellStyle name="Note 9 2 3 3" xfId="48978" xr:uid="{00000000-0005-0000-0000-00007BB90000}"/>
    <cellStyle name="Note 9 2 3 3 2" xfId="48979" xr:uid="{00000000-0005-0000-0000-00007CB90000}"/>
    <cellStyle name="Note 9 2 3 3 3" xfId="48980" xr:uid="{00000000-0005-0000-0000-00007DB90000}"/>
    <cellStyle name="Note 9 2 3 4" xfId="48981" xr:uid="{00000000-0005-0000-0000-00007EB90000}"/>
    <cellStyle name="Note 9 2 3 4 2" xfId="48982" xr:uid="{00000000-0005-0000-0000-00007FB90000}"/>
    <cellStyle name="Note 9 2 3 4 3" xfId="48983" xr:uid="{00000000-0005-0000-0000-000080B90000}"/>
    <cellStyle name="Note 9 2 3 5" xfId="48984" xr:uid="{00000000-0005-0000-0000-000081B90000}"/>
    <cellStyle name="Note 9 2 3 5 2" xfId="48985" xr:uid="{00000000-0005-0000-0000-000082B90000}"/>
    <cellStyle name="Note 9 2 3 5 3" xfId="48986" xr:uid="{00000000-0005-0000-0000-000083B90000}"/>
    <cellStyle name="Note 9 2 3 6" xfId="48987" xr:uid="{00000000-0005-0000-0000-000084B90000}"/>
    <cellStyle name="Note 9 2 3 6 2" xfId="48988" xr:uid="{00000000-0005-0000-0000-000085B90000}"/>
    <cellStyle name="Note 9 2 3 6 3" xfId="48989" xr:uid="{00000000-0005-0000-0000-000086B90000}"/>
    <cellStyle name="Note 9 2 3 7" xfId="48990" xr:uid="{00000000-0005-0000-0000-000087B90000}"/>
    <cellStyle name="Note 9 2 3 7 2" xfId="48991" xr:uid="{00000000-0005-0000-0000-000088B90000}"/>
    <cellStyle name="Note 9 2 3 7 3" xfId="48992" xr:uid="{00000000-0005-0000-0000-000089B90000}"/>
    <cellStyle name="Note 9 2 3 8" xfId="48993" xr:uid="{00000000-0005-0000-0000-00008AB90000}"/>
    <cellStyle name="Note 9 2 3 8 2" xfId="48994" xr:uid="{00000000-0005-0000-0000-00008BB90000}"/>
    <cellStyle name="Note 9 2 3 8 3" xfId="48995" xr:uid="{00000000-0005-0000-0000-00008CB90000}"/>
    <cellStyle name="Note 9 2 3 9" xfId="48996" xr:uid="{00000000-0005-0000-0000-00008DB90000}"/>
    <cellStyle name="Note 9 2 4" xfId="48997" xr:uid="{00000000-0005-0000-0000-00008EB90000}"/>
    <cellStyle name="Note 9 2 4 2" xfId="48998" xr:uid="{00000000-0005-0000-0000-00008FB90000}"/>
    <cellStyle name="Note 9 2 4 2 2" xfId="48999" xr:uid="{00000000-0005-0000-0000-000090B90000}"/>
    <cellStyle name="Note 9 2 4 2 3" xfId="49000" xr:uid="{00000000-0005-0000-0000-000091B90000}"/>
    <cellStyle name="Note 9 2 4 3" xfId="49001" xr:uid="{00000000-0005-0000-0000-000092B90000}"/>
    <cellStyle name="Note 9 2 4 3 2" xfId="49002" xr:uid="{00000000-0005-0000-0000-000093B90000}"/>
    <cellStyle name="Note 9 2 4 3 3" xfId="49003" xr:uid="{00000000-0005-0000-0000-000094B90000}"/>
    <cellStyle name="Note 9 2 4 4" xfId="49004" xr:uid="{00000000-0005-0000-0000-000095B90000}"/>
    <cellStyle name="Note 9 2 4 4 2" xfId="49005" xr:uid="{00000000-0005-0000-0000-000096B90000}"/>
    <cellStyle name="Note 9 2 4 4 3" xfId="49006" xr:uid="{00000000-0005-0000-0000-000097B90000}"/>
    <cellStyle name="Note 9 2 4 5" xfId="49007" xr:uid="{00000000-0005-0000-0000-000098B90000}"/>
    <cellStyle name="Note 9 2 4 5 2" xfId="49008" xr:uid="{00000000-0005-0000-0000-000099B90000}"/>
    <cellStyle name="Note 9 2 4 5 3" xfId="49009" xr:uid="{00000000-0005-0000-0000-00009AB90000}"/>
    <cellStyle name="Note 9 2 4 6" xfId="49010" xr:uid="{00000000-0005-0000-0000-00009BB90000}"/>
    <cellStyle name="Note 9 2 5" xfId="49011" xr:uid="{00000000-0005-0000-0000-00009CB90000}"/>
    <cellStyle name="Note 9 2 5 2" xfId="49012" xr:uid="{00000000-0005-0000-0000-00009DB90000}"/>
    <cellStyle name="Note 9 2 5 2 2" xfId="49013" xr:uid="{00000000-0005-0000-0000-00009EB90000}"/>
    <cellStyle name="Note 9 2 5 2 3" xfId="49014" xr:uid="{00000000-0005-0000-0000-00009FB90000}"/>
    <cellStyle name="Note 9 2 5 3" xfId="49015" xr:uid="{00000000-0005-0000-0000-0000A0B90000}"/>
    <cellStyle name="Note 9 2 5 3 2" xfId="49016" xr:uid="{00000000-0005-0000-0000-0000A1B90000}"/>
    <cellStyle name="Note 9 2 5 3 3" xfId="49017" xr:uid="{00000000-0005-0000-0000-0000A2B90000}"/>
    <cellStyle name="Note 9 2 5 4" xfId="49018" xr:uid="{00000000-0005-0000-0000-0000A3B90000}"/>
    <cellStyle name="Note 9 2 5 4 2" xfId="49019" xr:uid="{00000000-0005-0000-0000-0000A4B90000}"/>
    <cellStyle name="Note 9 2 5 4 3" xfId="49020" xr:uid="{00000000-0005-0000-0000-0000A5B90000}"/>
    <cellStyle name="Note 9 2 5 5" xfId="49021" xr:uid="{00000000-0005-0000-0000-0000A6B90000}"/>
    <cellStyle name="Note 9 2 5 5 2" xfId="49022" xr:uid="{00000000-0005-0000-0000-0000A7B90000}"/>
    <cellStyle name="Note 9 2 5 5 3" xfId="49023" xr:uid="{00000000-0005-0000-0000-0000A8B90000}"/>
    <cellStyle name="Note 9 2 5 6" xfId="49024" xr:uid="{00000000-0005-0000-0000-0000A9B90000}"/>
    <cellStyle name="Note 9 2 6" xfId="49025" xr:uid="{00000000-0005-0000-0000-0000AAB90000}"/>
    <cellStyle name="Note 9 2 6 2" xfId="49026" xr:uid="{00000000-0005-0000-0000-0000ABB90000}"/>
    <cellStyle name="Note 9 2 6 2 2" xfId="49027" xr:uid="{00000000-0005-0000-0000-0000ACB90000}"/>
    <cellStyle name="Note 9 2 6 2 3" xfId="49028" xr:uid="{00000000-0005-0000-0000-0000ADB90000}"/>
    <cellStyle name="Note 9 2 6 3" xfId="49029" xr:uid="{00000000-0005-0000-0000-0000AEB90000}"/>
    <cellStyle name="Note 9 2 6 3 2" xfId="49030" xr:uid="{00000000-0005-0000-0000-0000AFB90000}"/>
    <cellStyle name="Note 9 2 6 3 3" xfId="49031" xr:uid="{00000000-0005-0000-0000-0000B0B90000}"/>
    <cellStyle name="Note 9 2 6 4" xfId="49032" xr:uid="{00000000-0005-0000-0000-0000B1B90000}"/>
    <cellStyle name="Note 9 2 6 4 2" xfId="49033" xr:uid="{00000000-0005-0000-0000-0000B2B90000}"/>
    <cellStyle name="Note 9 2 6 4 3" xfId="49034" xr:uid="{00000000-0005-0000-0000-0000B3B90000}"/>
    <cellStyle name="Note 9 2 6 5" xfId="49035" xr:uid="{00000000-0005-0000-0000-0000B4B90000}"/>
    <cellStyle name="Note 9 2 6 5 2" xfId="49036" xr:uid="{00000000-0005-0000-0000-0000B5B90000}"/>
    <cellStyle name="Note 9 2 6 5 3" xfId="49037" xr:uid="{00000000-0005-0000-0000-0000B6B90000}"/>
    <cellStyle name="Note 9 2 6 6" xfId="49038" xr:uid="{00000000-0005-0000-0000-0000B7B90000}"/>
    <cellStyle name="Note 9 2 7" xfId="49039" xr:uid="{00000000-0005-0000-0000-0000B8B90000}"/>
    <cellStyle name="Note 9 2 7 2" xfId="49040" xr:uid="{00000000-0005-0000-0000-0000B9B90000}"/>
    <cellStyle name="Note 9 2 7 2 2" xfId="49041" xr:uid="{00000000-0005-0000-0000-0000BAB90000}"/>
    <cellStyle name="Note 9 2 7 2 3" xfId="49042" xr:uid="{00000000-0005-0000-0000-0000BBB90000}"/>
    <cellStyle name="Note 9 2 7 3" xfId="49043" xr:uid="{00000000-0005-0000-0000-0000BCB90000}"/>
    <cellStyle name="Note 9 2 7 3 2" xfId="49044" xr:uid="{00000000-0005-0000-0000-0000BDB90000}"/>
    <cellStyle name="Note 9 2 7 3 3" xfId="49045" xr:uid="{00000000-0005-0000-0000-0000BEB90000}"/>
    <cellStyle name="Note 9 2 7 4" xfId="49046" xr:uid="{00000000-0005-0000-0000-0000BFB90000}"/>
    <cellStyle name="Note 9 2 7 4 2" xfId="49047" xr:uid="{00000000-0005-0000-0000-0000C0B90000}"/>
    <cellStyle name="Note 9 2 7 4 3" xfId="49048" xr:uid="{00000000-0005-0000-0000-0000C1B90000}"/>
    <cellStyle name="Note 9 2 7 5" xfId="49049" xr:uid="{00000000-0005-0000-0000-0000C2B90000}"/>
    <cellStyle name="Note 9 2 7 5 2" xfId="49050" xr:uid="{00000000-0005-0000-0000-0000C3B90000}"/>
    <cellStyle name="Note 9 2 7 5 3" xfId="49051" xr:uid="{00000000-0005-0000-0000-0000C4B90000}"/>
    <cellStyle name="Note 9 2 7 6" xfId="49052" xr:uid="{00000000-0005-0000-0000-0000C5B90000}"/>
    <cellStyle name="Note 9 2 8" xfId="49053" xr:uid="{00000000-0005-0000-0000-0000C6B90000}"/>
    <cellStyle name="Note 9 2 8 2" xfId="49054" xr:uid="{00000000-0005-0000-0000-0000C7B90000}"/>
    <cellStyle name="Note 9 2 8 2 2" xfId="49055" xr:uid="{00000000-0005-0000-0000-0000C8B90000}"/>
    <cellStyle name="Note 9 2 8 2 3" xfId="49056" xr:uid="{00000000-0005-0000-0000-0000C9B90000}"/>
    <cellStyle name="Note 9 2 8 3" xfId="49057" xr:uid="{00000000-0005-0000-0000-0000CAB90000}"/>
    <cellStyle name="Note 9 2 8 3 2" xfId="49058" xr:uid="{00000000-0005-0000-0000-0000CBB90000}"/>
    <cellStyle name="Note 9 2 8 3 3" xfId="49059" xr:uid="{00000000-0005-0000-0000-0000CCB90000}"/>
    <cellStyle name="Note 9 2 8 4" xfId="49060" xr:uid="{00000000-0005-0000-0000-0000CDB90000}"/>
    <cellStyle name="Note 9 2 8 4 2" xfId="49061" xr:uid="{00000000-0005-0000-0000-0000CEB90000}"/>
    <cellStyle name="Note 9 2 8 4 3" xfId="49062" xr:uid="{00000000-0005-0000-0000-0000CFB90000}"/>
    <cellStyle name="Note 9 2 8 5" xfId="49063" xr:uid="{00000000-0005-0000-0000-0000D0B90000}"/>
    <cellStyle name="Note 9 2 8 5 2" xfId="49064" xr:uid="{00000000-0005-0000-0000-0000D1B90000}"/>
    <cellStyle name="Note 9 2 8 5 3" xfId="49065" xr:uid="{00000000-0005-0000-0000-0000D2B90000}"/>
    <cellStyle name="Note 9 2 8 6" xfId="49066" xr:uid="{00000000-0005-0000-0000-0000D3B90000}"/>
    <cellStyle name="Note 9 2 9" xfId="49067" xr:uid="{00000000-0005-0000-0000-0000D4B90000}"/>
    <cellStyle name="Note 9 2 9 2" xfId="49068" xr:uid="{00000000-0005-0000-0000-0000D5B90000}"/>
    <cellStyle name="Note 9 2 9 2 2" xfId="49069" xr:uid="{00000000-0005-0000-0000-0000D6B90000}"/>
    <cellStyle name="Note 9 2 9 2 3" xfId="49070" xr:uid="{00000000-0005-0000-0000-0000D7B90000}"/>
    <cellStyle name="Note 9 2 9 3" xfId="49071" xr:uid="{00000000-0005-0000-0000-0000D8B90000}"/>
    <cellStyle name="Note 9 2 9 3 2" xfId="49072" xr:uid="{00000000-0005-0000-0000-0000D9B90000}"/>
    <cellStyle name="Note 9 2 9 3 3" xfId="49073" xr:uid="{00000000-0005-0000-0000-0000DAB90000}"/>
    <cellStyle name="Note 9 2 9 4" xfId="49074" xr:uid="{00000000-0005-0000-0000-0000DBB90000}"/>
    <cellStyle name="Note 9 2 9 4 2" xfId="49075" xr:uid="{00000000-0005-0000-0000-0000DCB90000}"/>
    <cellStyle name="Note 9 2 9 4 3" xfId="49076" xr:uid="{00000000-0005-0000-0000-0000DDB90000}"/>
    <cellStyle name="Note 9 2 9 5" xfId="49077" xr:uid="{00000000-0005-0000-0000-0000DEB90000}"/>
    <cellStyle name="Note 9 2 9 5 2" xfId="49078" xr:uid="{00000000-0005-0000-0000-0000DFB90000}"/>
    <cellStyle name="Note 9 2 9 5 3" xfId="49079" xr:uid="{00000000-0005-0000-0000-0000E0B90000}"/>
    <cellStyle name="Note 9 2 9 6" xfId="49080" xr:uid="{00000000-0005-0000-0000-0000E1B90000}"/>
    <cellStyle name="Note 9 2 9 7" xfId="49081" xr:uid="{00000000-0005-0000-0000-0000E2B90000}"/>
    <cellStyle name="Note 9 3" xfId="5788" xr:uid="{00000000-0005-0000-0000-0000E3B90000}"/>
    <cellStyle name="Note 9 3 10" xfId="49082" xr:uid="{00000000-0005-0000-0000-0000E4B90000}"/>
    <cellStyle name="Note 9 3 11" xfId="49083" xr:uid="{00000000-0005-0000-0000-0000E5B90000}"/>
    <cellStyle name="Note 9 3 2" xfId="49084" xr:uid="{00000000-0005-0000-0000-0000E6B90000}"/>
    <cellStyle name="Note 9 3 2 10" xfId="49085" xr:uid="{00000000-0005-0000-0000-0000E7B90000}"/>
    <cellStyle name="Note 9 3 2 2" xfId="49086" xr:uid="{00000000-0005-0000-0000-0000E8B90000}"/>
    <cellStyle name="Note 9 3 2 2 2" xfId="49087" xr:uid="{00000000-0005-0000-0000-0000E9B90000}"/>
    <cellStyle name="Note 9 3 2 2 3" xfId="49088" xr:uid="{00000000-0005-0000-0000-0000EAB90000}"/>
    <cellStyle name="Note 9 3 2 2 4" xfId="49089" xr:uid="{00000000-0005-0000-0000-0000EBB90000}"/>
    <cellStyle name="Note 9 3 2 3" xfId="49090" xr:uid="{00000000-0005-0000-0000-0000ECB90000}"/>
    <cellStyle name="Note 9 3 2 3 2" xfId="49091" xr:uid="{00000000-0005-0000-0000-0000EDB90000}"/>
    <cellStyle name="Note 9 3 2 3 3" xfId="49092" xr:uid="{00000000-0005-0000-0000-0000EEB90000}"/>
    <cellStyle name="Note 9 3 2 3 4" xfId="49093" xr:uid="{00000000-0005-0000-0000-0000EFB90000}"/>
    <cellStyle name="Note 9 3 2 4" xfId="49094" xr:uid="{00000000-0005-0000-0000-0000F0B90000}"/>
    <cellStyle name="Note 9 3 2 4 2" xfId="49095" xr:uid="{00000000-0005-0000-0000-0000F1B90000}"/>
    <cellStyle name="Note 9 3 2 4 3" xfId="49096" xr:uid="{00000000-0005-0000-0000-0000F2B90000}"/>
    <cellStyle name="Note 9 3 2 4 4" xfId="49097" xr:uid="{00000000-0005-0000-0000-0000F3B90000}"/>
    <cellStyle name="Note 9 3 2 5" xfId="49098" xr:uid="{00000000-0005-0000-0000-0000F4B90000}"/>
    <cellStyle name="Note 9 3 2 5 2" xfId="49099" xr:uid="{00000000-0005-0000-0000-0000F5B90000}"/>
    <cellStyle name="Note 9 3 2 5 3" xfId="49100" xr:uid="{00000000-0005-0000-0000-0000F6B90000}"/>
    <cellStyle name="Note 9 3 2 6" xfId="49101" xr:uid="{00000000-0005-0000-0000-0000F7B90000}"/>
    <cellStyle name="Note 9 3 2 6 2" xfId="49102" xr:uid="{00000000-0005-0000-0000-0000F8B90000}"/>
    <cellStyle name="Note 9 3 2 6 3" xfId="49103" xr:uid="{00000000-0005-0000-0000-0000F9B90000}"/>
    <cellStyle name="Note 9 3 2 7" xfId="49104" xr:uid="{00000000-0005-0000-0000-0000FAB90000}"/>
    <cellStyle name="Note 9 3 2 7 2" xfId="49105" xr:uid="{00000000-0005-0000-0000-0000FBB90000}"/>
    <cellStyle name="Note 9 3 2 7 3" xfId="49106" xr:uid="{00000000-0005-0000-0000-0000FCB90000}"/>
    <cellStyle name="Note 9 3 2 8" xfId="49107" xr:uid="{00000000-0005-0000-0000-0000FDB90000}"/>
    <cellStyle name="Note 9 3 2 9" xfId="49108" xr:uid="{00000000-0005-0000-0000-0000FEB90000}"/>
    <cellStyle name="Note 9 3 3" xfId="49109" xr:uid="{00000000-0005-0000-0000-0000FFB90000}"/>
    <cellStyle name="Note 9 3 3 2" xfId="49110" xr:uid="{00000000-0005-0000-0000-000000BA0000}"/>
    <cellStyle name="Note 9 3 3 2 2" xfId="49111" xr:uid="{00000000-0005-0000-0000-000001BA0000}"/>
    <cellStyle name="Note 9 3 3 2 3" xfId="49112" xr:uid="{00000000-0005-0000-0000-000002BA0000}"/>
    <cellStyle name="Note 9 3 3 2 4" xfId="49113" xr:uid="{00000000-0005-0000-0000-000003BA0000}"/>
    <cellStyle name="Note 9 3 3 3" xfId="49114" xr:uid="{00000000-0005-0000-0000-000004BA0000}"/>
    <cellStyle name="Note 9 3 3 3 2" xfId="49115" xr:uid="{00000000-0005-0000-0000-000005BA0000}"/>
    <cellStyle name="Note 9 3 3 3 3" xfId="49116" xr:uid="{00000000-0005-0000-0000-000006BA0000}"/>
    <cellStyle name="Note 9 3 3 4" xfId="49117" xr:uid="{00000000-0005-0000-0000-000007BA0000}"/>
    <cellStyle name="Note 9 3 3 4 2" xfId="49118" xr:uid="{00000000-0005-0000-0000-000008BA0000}"/>
    <cellStyle name="Note 9 3 3 4 3" xfId="49119" xr:uid="{00000000-0005-0000-0000-000009BA0000}"/>
    <cellStyle name="Note 9 3 3 5" xfId="49120" xr:uid="{00000000-0005-0000-0000-00000ABA0000}"/>
    <cellStyle name="Note 9 3 3 6" xfId="49121" xr:uid="{00000000-0005-0000-0000-00000BBA0000}"/>
    <cellStyle name="Note 9 3 3 7" xfId="49122" xr:uid="{00000000-0005-0000-0000-00000CBA0000}"/>
    <cellStyle name="Note 9 3 4" xfId="49123" xr:uid="{00000000-0005-0000-0000-00000DBA0000}"/>
    <cellStyle name="Note 9 3 4 2" xfId="49124" xr:uid="{00000000-0005-0000-0000-00000EBA0000}"/>
    <cellStyle name="Note 9 3 4 3" xfId="49125" xr:uid="{00000000-0005-0000-0000-00000FBA0000}"/>
    <cellStyle name="Note 9 3 4 4" xfId="49126" xr:uid="{00000000-0005-0000-0000-000010BA0000}"/>
    <cellStyle name="Note 9 3 5" xfId="49127" xr:uid="{00000000-0005-0000-0000-000011BA0000}"/>
    <cellStyle name="Note 9 3 5 2" xfId="49128" xr:uid="{00000000-0005-0000-0000-000012BA0000}"/>
    <cellStyle name="Note 9 3 5 3" xfId="49129" xr:uid="{00000000-0005-0000-0000-000013BA0000}"/>
    <cellStyle name="Note 9 3 5 4" xfId="49130" xr:uid="{00000000-0005-0000-0000-000014BA0000}"/>
    <cellStyle name="Note 9 3 6" xfId="49131" xr:uid="{00000000-0005-0000-0000-000015BA0000}"/>
    <cellStyle name="Note 9 3 6 2" xfId="49132" xr:uid="{00000000-0005-0000-0000-000016BA0000}"/>
    <cellStyle name="Note 9 3 6 3" xfId="49133" xr:uid="{00000000-0005-0000-0000-000017BA0000}"/>
    <cellStyle name="Note 9 3 6 4" xfId="49134" xr:uid="{00000000-0005-0000-0000-000018BA0000}"/>
    <cellStyle name="Note 9 3 7" xfId="49135" xr:uid="{00000000-0005-0000-0000-000019BA0000}"/>
    <cellStyle name="Note 9 3 7 2" xfId="49136" xr:uid="{00000000-0005-0000-0000-00001ABA0000}"/>
    <cellStyle name="Note 9 3 7 3" xfId="49137" xr:uid="{00000000-0005-0000-0000-00001BBA0000}"/>
    <cellStyle name="Note 9 3 8" xfId="49138" xr:uid="{00000000-0005-0000-0000-00001CBA0000}"/>
    <cellStyle name="Note 9 3 8 2" xfId="49139" xr:uid="{00000000-0005-0000-0000-00001DBA0000}"/>
    <cellStyle name="Note 9 3 8 3" xfId="49140" xr:uid="{00000000-0005-0000-0000-00001EBA0000}"/>
    <cellStyle name="Note 9 3 9" xfId="49141" xr:uid="{00000000-0005-0000-0000-00001FBA0000}"/>
    <cellStyle name="Note 9 4" xfId="5789" xr:uid="{00000000-0005-0000-0000-000020BA0000}"/>
    <cellStyle name="Note 9 4 10" xfId="49142" xr:uid="{00000000-0005-0000-0000-000021BA0000}"/>
    <cellStyle name="Note 9 4 11" xfId="49143" xr:uid="{00000000-0005-0000-0000-000022BA0000}"/>
    <cellStyle name="Note 9 4 2" xfId="49144" xr:uid="{00000000-0005-0000-0000-000023BA0000}"/>
    <cellStyle name="Note 9 4 2 10" xfId="49145" xr:uid="{00000000-0005-0000-0000-000024BA0000}"/>
    <cellStyle name="Note 9 4 2 2" xfId="49146" xr:uid="{00000000-0005-0000-0000-000025BA0000}"/>
    <cellStyle name="Note 9 4 2 2 2" xfId="49147" xr:uid="{00000000-0005-0000-0000-000026BA0000}"/>
    <cellStyle name="Note 9 4 2 2 3" xfId="49148" xr:uid="{00000000-0005-0000-0000-000027BA0000}"/>
    <cellStyle name="Note 9 4 2 2 4" xfId="49149" xr:uid="{00000000-0005-0000-0000-000028BA0000}"/>
    <cellStyle name="Note 9 4 2 3" xfId="49150" xr:uid="{00000000-0005-0000-0000-000029BA0000}"/>
    <cellStyle name="Note 9 4 2 3 2" xfId="49151" xr:uid="{00000000-0005-0000-0000-00002ABA0000}"/>
    <cellStyle name="Note 9 4 2 3 3" xfId="49152" xr:uid="{00000000-0005-0000-0000-00002BBA0000}"/>
    <cellStyle name="Note 9 4 2 3 4" xfId="49153" xr:uid="{00000000-0005-0000-0000-00002CBA0000}"/>
    <cellStyle name="Note 9 4 2 4" xfId="49154" xr:uid="{00000000-0005-0000-0000-00002DBA0000}"/>
    <cellStyle name="Note 9 4 2 4 2" xfId="49155" xr:uid="{00000000-0005-0000-0000-00002EBA0000}"/>
    <cellStyle name="Note 9 4 2 4 3" xfId="49156" xr:uid="{00000000-0005-0000-0000-00002FBA0000}"/>
    <cellStyle name="Note 9 4 2 4 4" xfId="49157" xr:uid="{00000000-0005-0000-0000-000030BA0000}"/>
    <cellStyle name="Note 9 4 2 5" xfId="49158" xr:uid="{00000000-0005-0000-0000-000031BA0000}"/>
    <cellStyle name="Note 9 4 2 5 2" xfId="49159" xr:uid="{00000000-0005-0000-0000-000032BA0000}"/>
    <cellStyle name="Note 9 4 2 5 3" xfId="49160" xr:uid="{00000000-0005-0000-0000-000033BA0000}"/>
    <cellStyle name="Note 9 4 2 6" xfId="49161" xr:uid="{00000000-0005-0000-0000-000034BA0000}"/>
    <cellStyle name="Note 9 4 2 6 2" xfId="49162" xr:uid="{00000000-0005-0000-0000-000035BA0000}"/>
    <cellStyle name="Note 9 4 2 6 3" xfId="49163" xr:uid="{00000000-0005-0000-0000-000036BA0000}"/>
    <cellStyle name="Note 9 4 2 7" xfId="49164" xr:uid="{00000000-0005-0000-0000-000037BA0000}"/>
    <cellStyle name="Note 9 4 2 7 2" xfId="49165" xr:uid="{00000000-0005-0000-0000-000038BA0000}"/>
    <cellStyle name="Note 9 4 2 7 3" xfId="49166" xr:uid="{00000000-0005-0000-0000-000039BA0000}"/>
    <cellStyle name="Note 9 4 2 8" xfId="49167" xr:uid="{00000000-0005-0000-0000-00003ABA0000}"/>
    <cellStyle name="Note 9 4 2 9" xfId="49168" xr:uid="{00000000-0005-0000-0000-00003BBA0000}"/>
    <cellStyle name="Note 9 4 3" xfId="49169" xr:uid="{00000000-0005-0000-0000-00003CBA0000}"/>
    <cellStyle name="Note 9 4 3 2" xfId="49170" xr:uid="{00000000-0005-0000-0000-00003DBA0000}"/>
    <cellStyle name="Note 9 4 3 2 2" xfId="49171" xr:uid="{00000000-0005-0000-0000-00003EBA0000}"/>
    <cellStyle name="Note 9 4 3 2 3" xfId="49172" xr:uid="{00000000-0005-0000-0000-00003FBA0000}"/>
    <cellStyle name="Note 9 4 3 2 4" xfId="49173" xr:uid="{00000000-0005-0000-0000-000040BA0000}"/>
    <cellStyle name="Note 9 4 3 3" xfId="49174" xr:uid="{00000000-0005-0000-0000-000041BA0000}"/>
    <cellStyle name="Note 9 4 3 3 2" xfId="49175" xr:uid="{00000000-0005-0000-0000-000042BA0000}"/>
    <cellStyle name="Note 9 4 3 3 3" xfId="49176" xr:uid="{00000000-0005-0000-0000-000043BA0000}"/>
    <cellStyle name="Note 9 4 3 4" xfId="49177" xr:uid="{00000000-0005-0000-0000-000044BA0000}"/>
    <cellStyle name="Note 9 4 3 4 2" xfId="49178" xr:uid="{00000000-0005-0000-0000-000045BA0000}"/>
    <cellStyle name="Note 9 4 3 4 3" xfId="49179" xr:uid="{00000000-0005-0000-0000-000046BA0000}"/>
    <cellStyle name="Note 9 4 3 5" xfId="49180" xr:uid="{00000000-0005-0000-0000-000047BA0000}"/>
    <cellStyle name="Note 9 4 3 6" xfId="49181" xr:uid="{00000000-0005-0000-0000-000048BA0000}"/>
    <cellStyle name="Note 9 4 3 7" xfId="49182" xr:uid="{00000000-0005-0000-0000-000049BA0000}"/>
    <cellStyle name="Note 9 4 4" xfId="49183" xr:uid="{00000000-0005-0000-0000-00004ABA0000}"/>
    <cellStyle name="Note 9 4 4 2" xfId="49184" xr:uid="{00000000-0005-0000-0000-00004BBA0000}"/>
    <cellStyle name="Note 9 4 4 3" xfId="49185" xr:uid="{00000000-0005-0000-0000-00004CBA0000}"/>
    <cellStyle name="Note 9 4 4 4" xfId="49186" xr:uid="{00000000-0005-0000-0000-00004DBA0000}"/>
    <cellStyle name="Note 9 4 5" xfId="49187" xr:uid="{00000000-0005-0000-0000-00004EBA0000}"/>
    <cellStyle name="Note 9 4 5 2" xfId="49188" xr:uid="{00000000-0005-0000-0000-00004FBA0000}"/>
    <cellStyle name="Note 9 4 5 3" xfId="49189" xr:uid="{00000000-0005-0000-0000-000050BA0000}"/>
    <cellStyle name="Note 9 4 5 4" xfId="49190" xr:uid="{00000000-0005-0000-0000-000051BA0000}"/>
    <cellStyle name="Note 9 4 6" xfId="49191" xr:uid="{00000000-0005-0000-0000-000052BA0000}"/>
    <cellStyle name="Note 9 4 6 2" xfId="49192" xr:uid="{00000000-0005-0000-0000-000053BA0000}"/>
    <cellStyle name="Note 9 4 6 3" xfId="49193" xr:uid="{00000000-0005-0000-0000-000054BA0000}"/>
    <cellStyle name="Note 9 4 6 4" xfId="49194" xr:uid="{00000000-0005-0000-0000-000055BA0000}"/>
    <cellStyle name="Note 9 4 7" xfId="49195" xr:uid="{00000000-0005-0000-0000-000056BA0000}"/>
    <cellStyle name="Note 9 4 7 2" xfId="49196" xr:uid="{00000000-0005-0000-0000-000057BA0000}"/>
    <cellStyle name="Note 9 4 7 3" xfId="49197" xr:uid="{00000000-0005-0000-0000-000058BA0000}"/>
    <cellStyle name="Note 9 4 8" xfId="49198" xr:uid="{00000000-0005-0000-0000-000059BA0000}"/>
    <cellStyle name="Note 9 4 8 2" xfId="49199" xr:uid="{00000000-0005-0000-0000-00005ABA0000}"/>
    <cellStyle name="Note 9 4 8 3" xfId="49200" xr:uid="{00000000-0005-0000-0000-00005BBA0000}"/>
    <cellStyle name="Note 9 4 9" xfId="49201" xr:uid="{00000000-0005-0000-0000-00005CBA0000}"/>
    <cellStyle name="Note 9 5" xfId="5790" xr:uid="{00000000-0005-0000-0000-00005DBA0000}"/>
    <cellStyle name="Note 9 5 10" xfId="49202" xr:uid="{00000000-0005-0000-0000-00005EBA0000}"/>
    <cellStyle name="Note 9 5 11" xfId="49203" xr:uid="{00000000-0005-0000-0000-00005FBA0000}"/>
    <cellStyle name="Note 9 5 2" xfId="49204" xr:uid="{00000000-0005-0000-0000-000060BA0000}"/>
    <cellStyle name="Note 9 5 2 2" xfId="49205" xr:uid="{00000000-0005-0000-0000-000061BA0000}"/>
    <cellStyle name="Note 9 5 2 2 2" xfId="49206" xr:uid="{00000000-0005-0000-0000-000062BA0000}"/>
    <cellStyle name="Note 9 5 2 2 3" xfId="49207" xr:uid="{00000000-0005-0000-0000-000063BA0000}"/>
    <cellStyle name="Note 9 5 2 2 4" xfId="49208" xr:uid="{00000000-0005-0000-0000-000064BA0000}"/>
    <cellStyle name="Note 9 5 2 3" xfId="49209" xr:uid="{00000000-0005-0000-0000-000065BA0000}"/>
    <cellStyle name="Note 9 5 2 3 2" xfId="49210" xr:uid="{00000000-0005-0000-0000-000066BA0000}"/>
    <cellStyle name="Note 9 5 2 3 3" xfId="49211" xr:uid="{00000000-0005-0000-0000-000067BA0000}"/>
    <cellStyle name="Note 9 5 2 3 4" xfId="49212" xr:uid="{00000000-0005-0000-0000-000068BA0000}"/>
    <cellStyle name="Note 9 5 2 4" xfId="49213" xr:uid="{00000000-0005-0000-0000-000069BA0000}"/>
    <cellStyle name="Note 9 5 2 4 2" xfId="49214" xr:uid="{00000000-0005-0000-0000-00006ABA0000}"/>
    <cellStyle name="Note 9 5 2 5" xfId="49215" xr:uid="{00000000-0005-0000-0000-00006BBA0000}"/>
    <cellStyle name="Note 9 5 2 6" xfId="49216" xr:uid="{00000000-0005-0000-0000-00006CBA0000}"/>
    <cellStyle name="Note 9 5 3" xfId="49217" xr:uid="{00000000-0005-0000-0000-00006DBA0000}"/>
    <cellStyle name="Note 9 5 3 2" xfId="49218" xr:uid="{00000000-0005-0000-0000-00006EBA0000}"/>
    <cellStyle name="Note 9 5 3 2 2" xfId="49219" xr:uid="{00000000-0005-0000-0000-00006FBA0000}"/>
    <cellStyle name="Note 9 5 3 2 3" xfId="49220" xr:uid="{00000000-0005-0000-0000-000070BA0000}"/>
    <cellStyle name="Note 9 5 3 2 4" xfId="49221" xr:uid="{00000000-0005-0000-0000-000071BA0000}"/>
    <cellStyle name="Note 9 5 3 3" xfId="49222" xr:uid="{00000000-0005-0000-0000-000072BA0000}"/>
    <cellStyle name="Note 9 5 3 3 2" xfId="49223" xr:uid="{00000000-0005-0000-0000-000073BA0000}"/>
    <cellStyle name="Note 9 5 3 3 3" xfId="49224" xr:uid="{00000000-0005-0000-0000-000074BA0000}"/>
    <cellStyle name="Note 9 5 3 4" xfId="49225" xr:uid="{00000000-0005-0000-0000-000075BA0000}"/>
    <cellStyle name="Note 9 5 3 4 2" xfId="49226" xr:uid="{00000000-0005-0000-0000-000076BA0000}"/>
    <cellStyle name="Note 9 5 3 4 3" xfId="49227" xr:uid="{00000000-0005-0000-0000-000077BA0000}"/>
    <cellStyle name="Note 9 5 3 5" xfId="49228" xr:uid="{00000000-0005-0000-0000-000078BA0000}"/>
    <cellStyle name="Note 9 5 3 6" xfId="49229" xr:uid="{00000000-0005-0000-0000-000079BA0000}"/>
    <cellStyle name="Note 9 5 3 7" xfId="49230" xr:uid="{00000000-0005-0000-0000-00007ABA0000}"/>
    <cellStyle name="Note 9 5 4" xfId="49231" xr:uid="{00000000-0005-0000-0000-00007BBA0000}"/>
    <cellStyle name="Note 9 5 4 2" xfId="49232" xr:uid="{00000000-0005-0000-0000-00007CBA0000}"/>
    <cellStyle name="Note 9 5 4 3" xfId="49233" xr:uid="{00000000-0005-0000-0000-00007DBA0000}"/>
    <cellStyle name="Note 9 5 4 4" xfId="49234" xr:uid="{00000000-0005-0000-0000-00007EBA0000}"/>
    <cellStyle name="Note 9 5 5" xfId="49235" xr:uid="{00000000-0005-0000-0000-00007FBA0000}"/>
    <cellStyle name="Note 9 5 5 2" xfId="49236" xr:uid="{00000000-0005-0000-0000-000080BA0000}"/>
    <cellStyle name="Note 9 5 5 3" xfId="49237" xr:uid="{00000000-0005-0000-0000-000081BA0000}"/>
    <cellStyle name="Note 9 5 6" xfId="49238" xr:uid="{00000000-0005-0000-0000-000082BA0000}"/>
    <cellStyle name="Note 9 5 6 2" xfId="49239" xr:uid="{00000000-0005-0000-0000-000083BA0000}"/>
    <cellStyle name="Note 9 5 6 3" xfId="49240" xr:uid="{00000000-0005-0000-0000-000084BA0000}"/>
    <cellStyle name="Note 9 5 7" xfId="49241" xr:uid="{00000000-0005-0000-0000-000085BA0000}"/>
    <cellStyle name="Note 9 5 7 2" xfId="49242" xr:uid="{00000000-0005-0000-0000-000086BA0000}"/>
    <cellStyle name="Note 9 5 7 3" xfId="49243" xr:uid="{00000000-0005-0000-0000-000087BA0000}"/>
    <cellStyle name="Note 9 5 8" xfId="49244" xr:uid="{00000000-0005-0000-0000-000088BA0000}"/>
    <cellStyle name="Note 9 5 8 2" xfId="49245" xr:uid="{00000000-0005-0000-0000-000089BA0000}"/>
    <cellStyle name="Note 9 5 8 3" xfId="49246" xr:uid="{00000000-0005-0000-0000-00008ABA0000}"/>
    <cellStyle name="Note 9 5 9" xfId="49247" xr:uid="{00000000-0005-0000-0000-00008BBA0000}"/>
    <cellStyle name="Note 9 6" xfId="5791" xr:uid="{00000000-0005-0000-0000-00008CBA0000}"/>
    <cellStyle name="Note 9 6 10" xfId="49248" xr:uid="{00000000-0005-0000-0000-00008DBA0000}"/>
    <cellStyle name="Note 9 6 11" xfId="49249" xr:uid="{00000000-0005-0000-0000-00008EBA0000}"/>
    <cellStyle name="Note 9 6 2" xfId="49250" xr:uid="{00000000-0005-0000-0000-00008FBA0000}"/>
    <cellStyle name="Note 9 6 2 2" xfId="49251" xr:uid="{00000000-0005-0000-0000-000090BA0000}"/>
    <cellStyle name="Note 9 6 2 2 2" xfId="49252" xr:uid="{00000000-0005-0000-0000-000091BA0000}"/>
    <cellStyle name="Note 9 6 2 2 3" xfId="49253" xr:uid="{00000000-0005-0000-0000-000092BA0000}"/>
    <cellStyle name="Note 9 6 2 2 4" xfId="49254" xr:uid="{00000000-0005-0000-0000-000093BA0000}"/>
    <cellStyle name="Note 9 6 2 3" xfId="49255" xr:uid="{00000000-0005-0000-0000-000094BA0000}"/>
    <cellStyle name="Note 9 6 2 3 2" xfId="49256" xr:uid="{00000000-0005-0000-0000-000095BA0000}"/>
    <cellStyle name="Note 9 6 2 3 3" xfId="49257" xr:uid="{00000000-0005-0000-0000-000096BA0000}"/>
    <cellStyle name="Note 9 6 2 3 4" xfId="49258" xr:uid="{00000000-0005-0000-0000-000097BA0000}"/>
    <cellStyle name="Note 9 6 2 4" xfId="49259" xr:uid="{00000000-0005-0000-0000-000098BA0000}"/>
    <cellStyle name="Note 9 6 2 5" xfId="49260" xr:uid="{00000000-0005-0000-0000-000099BA0000}"/>
    <cellStyle name="Note 9 6 2 6" xfId="49261" xr:uid="{00000000-0005-0000-0000-00009ABA0000}"/>
    <cellStyle name="Note 9 6 3" xfId="49262" xr:uid="{00000000-0005-0000-0000-00009BBA0000}"/>
    <cellStyle name="Note 9 6 3 2" xfId="49263" xr:uid="{00000000-0005-0000-0000-00009CBA0000}"/>
    <cellStyle name="Note 9 6 3 2 2" xfId="49264" xr:uid="{00000000-0005-0000-0000-00009DBA0000}"/>
    <cellStyle name="Note 9 6 3 2 3" xfId="49265" xr:uid="{00000000-0005-0000-0000-00009EBA0000}"/>
    <cellStyle name="Note 9 6 3 2 4" xfId="49266" xr:uid="{00000000-0005-0000-0000-00009FBA0000}"/>
    <cellStyle name="Note 9 6 3 3" xfId="49267" xr:uid="{00000000-0005-0000-0000-0000A0BA0000}"/>
    <cellStyle name="Note 9 6 3 3 2" xfId="49268" xr:uid="{00000000-0005-0000-0000-0000A1BA0000}"/>
    <cellStyle name="Note 9 6 3 3 3" xfId="49269" xr:uid="{00000000-0005-0000-0000-0000A2BA0000}"/>
    <cellStyle name="Note 9 6 3 4" xfId="49270" xr:uid="{00000000-0005-0000-0000-0000A3BA0000}"/>
    <cellStyle name="Note 9 6 3 4 2" xfId="49271" xr:uid="{00000000-0005-0000-0000-0000A4BA0000}"/>
    <cellStyle name="Note 9 6 3 4 3" xfId="49272" xr:uid="{00000000-0005-0000-0000-0000A5BA0000}"/>
    <cellStyle name="Note 9 6 3 5" xfId="49273" xr:uid="{00000000-0005-0000-0000-0000A6BA0000}"/>
    <cellStyle name="Note 9 6 3 6" xfId="49274" xr:uid="{00000000-0005-0000-0000-0000A7BA0000}"/>
    <cellStyle name="Note 9 6 3 7" xfId="49275" xr:uid="{00000000-0005-0000-0000-0000A8BA0000}"/>
    <cellStyle name="Note 9 6 4" xfId="49276" xr:uid="{00000000-0005-0000-0000-0000A9BA0000}"/>
    <cellStyle name="Note 9 6 4 2" xfId="49277" xr:uid="{00000000-0005-0000-0000-0000AABA0000}"/>
    <cellStyle name="Note 9 6 4 3" xfId="49278" xr:uid="{00000000-0005-0000-0000-0000ABBA0000}"/>
    <cellStyle name="Note 9 6 4 4" xfId="49279" xr:uid="{00000000-0005-0000-0000-0000ACBA0000}"/>
    <cellStyle name="Note 9 6 5" xfId="49280" xr:uid="{00000000-0005-0000-0000-0000ADBA0000}"/>
    <cellStyle name="Note 9 6 5 2" xfId="49281" xr:uid="{00000000-0005-0000-0000-0000AEBA0000}"/>
    <cellStyle name="Note 9 6 5 3" xfId="49282" xr:uid="{00000000-0005-0000-0000-0000AFBA0000}"/>
    <cellStyle name="Note 9 6 6" xfId="49283" xr:uid="{00000000-0005-0000-0000-0000B0BA0000}"/>
    <cellStyle name="Note 9 6 6 2" xfId="49284" xr:uid="{00000000-0005-0000-0000-0000B1BA0000}"/>
    <cellStyle name="Note 9 6 6 3" xfId="49285" xr:uid="{00000000-0005-0000-0000-0000B2BA0000}"/>
    <cellStyle name="Note 9 6 7" xfId="49286" xr:uid="{00000000-0005-0000-0000-0000B3BA0000}"/>
    <cellStyle name="Note 9 6 7 2" xfId="49287" xr:uid="{00000000-0005-0000-0000-0000B4BA0000}"/>
    <cellStyle name="Note 9 6 7 3" xfId="49288" xr:uid="{00000000-0005-0000-0000-0000B5BA0000}"/>
    <cellStyle name="Note 9 6 8" xfId="49289" xr:uid="{00000000-0005-0000-0000-0000B6BA0000}"/>
    <cellStyle name="Note 9 6 8 2" xfId="49290" xr:uid="{00000000-0005-0000-0000-0000B7BA0000}"/>
    <cellStyle name="Note 9 6 8 3" xfId="49291" xr:uid="{00000000-0005-0000-0000-0000B8BA0000}"/>
    <cellStyle name="Note 9 6 9" xfId="49292" xr:uid="{00000000-0005-0000-0000-0000B9BA0000}"/>
    <cellStyle name="Note 9 7" xfId="5792" xr:uid="{00000000-0005-0000-0000-0000BABA0000}"/>
    <cellStyle name="Note 9 7 10" xfId="49293" xr:uid="{00000000-0005-0000-0000-0000BBBA0000}"/>
    <cellStyle name="Note 9 7 11" xfId="49294" xr:uid="{00000000-0005-0000-0000-0000BCBA0000}"/>
    <cellStyle name="Note 9 7 2" xfId="49295" xr:uid="{00000000-0005-0000-0000-0000BDBA0000}"/>
    <cellStyle name="Note 9 7 2 2" xfId="49296" xr:uid="{00000000-0005-0000-0000-0000BEBA0000}"/>
    <cellStyle name="Note 9 7 2 2 2" xfId="49297" xr:uid="{00000000-0005-0000-0000-0000BFBA0000}"/>
    <cellStyle name="Note 9 7 2 2 3" xfId="49298" xr:uid="{00000000-0005-0000-0000-0000C0BA0000}"/>
    <cellStyle name="Note 9 7 2 2 4" xfId="49299" xr:uid="{00000000-0005-0000-0000-0000C1BA0000}"/>
    <cellStyle name="Note 9 7 2 3" xfId="49300" xr:uid="{00000000-0005-0000-0000-0000C2BA0000}"/>
    <cellStyle name="Note 9 7 2 3 2" xfId="49301" xr:uid="{00000000-0005-0000-0000-0000C3BA0000}"/>
    <cellStyle name="Note 9 7 2 3 3" xfId="49302" xr:uid="{00000000-0005-0000-0000-0000C4BA0000}"/>
    <cellStyle name="Note 9 7 2 3 4" xfId="49303" xr:uid="{00000000-0005-0000-0000-0000C5BA0000}"/>
    <cellStyle name="Note 9 7 2 4" xfId="49304" xr:uid="{00000000-0005-0000-0000-0000C6BA0000}"/>
    <cellStyle name="Note 9 7 2 5" xfId="49305" xr:uid="{00000000-0005-0000-0000-0000C7BA0000}"/>
    <cellStyle name="Note 9 7 2 6" xfId="49306" xr:uid="{00000000-0005-0000-0000-0000C8BA0000}"/>
    <cellStyle name="Note 9 7 3" xfId="49307" xr:uid="{00000000-0005-0000-0000-0000C9BA0000}"/>
    <cellStyle name="Note 9 7 3 2" xfId="49308" xr:uid="{00000000-0005-0000-0000-0000CABA0000}"/>
    <cellStyle name="Note 9 7 3 2 2" xfId="49309" xr:uid="{00000000-0005-0000-0000-0000CBBA0000}"/>
    <cellStyle name="Note 9 7 3 2 3" xfId="49310" xr:uid="{00000000-0005-0000-0000-0000CCBA0000}"/>
    <cellStyle name="Note 9 7 3 2 4" xfId="49311" xr:uid="{00000000-0005-0000-0000-0000CDBA0000}"/>
    <cellStyle name="Note 9 7 3 3" xfId="49312" xr:uid="{00000000-0005-0000-0000-0000CEBA0000}"/>
    <cellStyle name="Note 9 7 3 3 2" xfId="49313" xr:uid="{00000000-0005-0000-0000-0000CFBA0000}"/>
    <cellStyle name="Note 9 7 3 3 3" xfId="49314" xr:uid="{00000000-0005-0000-0000-0000D0BA0000}"/>
    <cellStyle name="Note 9 7 3 4" xfId="49315" xr:uid="{00000000-0005-0000-0000-0000D1BA0000}"/>
    <cellStyle name="Note 9 7 3 4 2" xfId="49316" xr:uid="{00000000-0005-0000-0000-0000D2BA0000}"/>
    <cellStyle name="Note 9 7 3 4 3" xfId="49317" xr:uid="{00000000-0005-0000-0000-0000D3BA0000}"/>
    <cellStyle name="Note 9 7 3 5" xfId="49318" xr:uid="{00000000-0005-0000-0000-0000D4BA0000}"/>
    <cellStyle name="Note 9 7 3 6" xfId="49319" xr:uid="{00000000-0005-0000-0000-0000D5BA0000}"/>
    <cellStyle name="Note 9 7 3 7" xfId="49320" xr:uid="{00000000-0005-0000-0000-0000D6BA0000}"/>
    <cellStyle name="Note 9 7 4" xfId="49321" xr:uid="{00000000-0005-0000-0000-0000D7BA0000}"/>
    <cellStyle name="Note 9 7 4 2" xfId="49322" xr:uid="{00000000-0005-0000-0000-0000D8BA0000}"/>
    <cellStyle name="Note 9 7 4 3" xfId="49323" xr:uid="{00000000-0005-0000-0000-0000D9BA0000}"/>
    <cellStyle name="Note 9 7 4 4" xfId="49324" xr:uid="{00000000-0005-0000-0000-0000DABA0000}"/>
    <cellStyle name="Note 9 7 5" xfId="49325" xr:uid="{00000000-0005-0000-0000-0000DBBA0000}"/>
    <cellStyle name="Note 9 7 5 2" xfId="49326" xr:uid="{00000000-0005-0000-0000-0000DCBA0000}"/>
    <cellStyle name="Note 9 7 5 3" xfId="49327" xr:uid="{00000000-0005-0000-0000-0000DDBA0000}"/>
    <cellStyle name="Note 9 7 6" xfId="49328" xr:uid="{00000000-0005-0000-0000-0000DEBA0000}"/>
    <cellStyle name="Note 9 7 6 2" xfId="49329" xr:uid="{00000000-0005-0000-0000-0000DFBA0000}"/>
    <cellStyle name="Note 9 7 6 3" xfId="49330" xr:uid="{00000000-0005-0000-0000-0000E0BA0000}"/>
    <cellStyle name="Note 9 7 7" xfId="49331" xr:uid="{00000000-0005-0000-0000-0000E1BA0000}"/>
    <cellStyle name="Note 9 7 7 2" xfId="49332" xr:uid="{00000000-0005-0000-0000-0000E2BA0000}"/>
    <cellStyle name="Note 9 7 7 3" xfId="49333" xr:uid="{00000000-0005-0000-0000-0000E3BA0000}"/>
    <cellStyle name="Note 9 7 8" xfId="49334" xr:uid="{00000000-0005-0000-0000-0000E4BA0000}"/>
    <cellStyle name="Note 9 7 8 2" xfId="49335" xr:uid="{00000000-0005-0000-0000-0000E5BA0000}"/>
    <cellStyle name="Note 9 7 8 3" xfId="49336" xr:uid="{00000000-0005-0000-0000-0000E6BA0000}"/>
    <cellStyle name="Note 9 7 9" xfId="49337" xr:uid="{00000000-0005-0000-0000-0000E7BA0000}"/>
    <cellStyle name="Note 9 8" xfId="49338" xr:uid="{00000000-0005-0000-0000-0000E8BA0000}"/>
    <cellStyle name="Note 9 8 10" xfId="49339" xr:uid="{00000000-0005-0000-0000-0000E9BA0000}"/>
    <cellStyle name="Note 9 8 2" xfId="49340" xr:uid="{00000000-0005-0000-0000-0000EABA0000}"/>
    <cellStyle name="Note 9 8 2 2" xfId="49341" xr:uid="{00000000-0005-0000-0000-0000EBBA0000}"/>
    <cellStyle name="Note 9 8 2 3" xfId="49342" xr:uid="{00000000-0005-0000-0000-0000ECBA0000}"/>
    <cellStyle name="Note 9 8 2 4" xfId="49343" xr:uid="{00000000-0005-0000-0000-0000EDBA0000}"/>
    <cellStyle name="Note 9 8 3" xfId="49344" xr:uid="{00000000-0005-0000-0000-0000EEBA0000}"/>
    <cellStyle name="Note 9 8 3 2" xfId="49345" xr:uid="{00000000-0005-0000-0000-0000EFBA0000}"/>
    <cellStyle name="Note 9 8 3 3" xfId="49346" xr:uid="{00000000-0005-0000-0000-0000F0BA0000}"/>
    <cellStyle name="Note 9 8 3 4" xfId="49347" xr:uid="{00000000-0005-0000-0000-0000F1BA0000}"/>
    <cellStyle name="Note 9 8 4" xfId="49348" xr:uid="{00000000-0005-0000-0000-0000F2BA0000}"/>
    <cellStyle name="Note 9 8 4 2" xfId="49349" xr:uid="{00000000-0005-0000-0000-0000F3BA0000}"/>
    <cellStyle name="Note 9 8 4 3" xfId="49350" xr:uid="{00000000-0005-0000-0000-0000F4BA0000}"/>
    <cellStyle name="Note 9 8 4 4" xfId="49351" xr:uid="{00000000-0005-0000-0000-0000F5BA0000}"/>
    <cellStyle name="Note 9 8 5" xfId="49352" xr:uid="{00000000-0005-0000-0000-0000F6BA0000}"/>
    <cellStyle name="Note 9 8 5 2" xfId="49353" xr:uid="{00000000-0005-0000-0000-0000F7BA0000}"/>
    <cellStyle name="Note 9 8 5 3" xfId="49354" xr:uid="{00000000-0005-0000-0000-0000F8BA0000}"/>
    <cellStyle name="Note 9 8 6" xfId="49355" xr:uid="{00000000-0005-0000-0000-0000F9BA0000}"/>
    <cellStyle name="Note 9 8 6 2" xfId="49356" xr:uid="{00000000-0005-0000-0000-0000FABA0000}"/>
    <cellStyle name="Note 9 8 6 3" xfId="49357" xr:uid="{00000000-0005-0000-0000-0000FBBA0000}"/>
    <cellStyle name="Note 9 8 7" xfId="49358" xr:uid="{00000000-0005-0000-0000-0000FCBA0000}"/>
    <cellStyle name="Note 9 8 7 2" xfId="49359" xr:uid="{00000000-0005-0000-0000-0000FDBA0000}"/>
    <cellStyle name="Note 9 8 7 3" xfId="49360" xr:uid="{00000000-0005-0000-0000-0000FEBA0000}"/>
    <cellStyle name="Note 9 8 8" xfId="49361" xr:uid="{00000000-0005-0000-0000-0000FFBA0000}"/>
    <cellStyle name="Note 9 8 9" xfId="49362" xr:uid="{00000000-0005-0000-0000-000000BB0000}"/>
    <cellStyle name="Note 9 9" xfId="49363" xr:uid="{00000000-0005-0000-0000-000001BB0000}"/>
    <cellStyle name="Note 9 9 2" xfId="49364" xr:uid="{00000000-0005-0000-0000-000002BB0000}"/>
    <cellStyle name="Note 9 9 2 2" xfId="49365" xr:uid="{00000000-0005-0000-0000-000003BB0000}"/>
    <cellStyle name="Note 9 9 2 3" xfId="49366" xr:uid="{00000000-0005-0000-0000-000004BB0000}"/>
    <cellStyle name="Note 9 9 2 4" xfId="49367" xr:uid="{00000000-0005-0000-0000-000005BB0000}"/>
    <cellStyle name="Note 9 9 3" xfId="49368" xr:uid="{00000000-0005-0000-0000-000006BB0000}"/>
    <cellStyle name="Note 9 9 3 2" xfId="49369" xr:uid="{00000000-0005-0000-0000-000007BB0000}"/>
    <cellStyle name="Note 9 9 3 3" xfId="49370" xr:uid="{00000000-0005-0000-0000-000008BB0000}"/>
    <cellStyle name="Note 9 9 4" xfId="49371" xr:uid="{00000000-0005-0000-0000-000009BB0000}"/>
    <cellStyle name="Note 9 9 4 2" xfId="49372" xr:uid="{00000000-0005-0000-0000-00000ABB0000}"/>
    <cellStyle name="Note 9 9 4 3" xfId="49373" xr:uid="{00000000-0005-0000-0000-00000BBB0000}"/>
    <cellStyle name="Note 9 9 5" xfId="49374" xr:uid="{00000000-0005-0000-0000-00000CBB0000}"/>
    <cellStyle name="Note 9 9 6" xfId="49375" xr:uid="{00000000-0005-0000-0000-00000DBB0000}"/>
    <cellStyle name="Note 9 9 7" xfId="49376" xr:uid="{00000000-0005-0000-0000-00000EBB0000}"/>
    <cellStyle name="Note 9_Journal 2" xfId="49377" xr:uid="{00000000-0005-0000-0000-00000FBB0000}"/>
    <cellStyle name="Number" xfId="49378" xr:uid="{00000000-0005-0000-0000-000010BB0000}"/>
    <cellStyle name="Number2DecimalStyle" xfId="5793" xr:uid="{00000000-0005-0000-0000-000011BB0000}"/>
    <cellStyle name="Œ…‹æØ‚è [0.00]_Area" xfId="5794" xr:uid="{00000000-0005-0000-0000-000012BB0000}"/>
    <cellStyle name="Œ…‹æØ‚è_Area" xfId="5795" xr:uid="{00000000-0005-0000-0000-000013BB0000}"/>
    <cellStyle name="Œ…‹æǘ‚è_Area" xfId="5796" xr:uid="{00000000-0005-0000-0000-000014BB0000}"/>
    <cellStyle name="OHnplode" xfId="5797" xr:uid="{00000000-0005-0000-0000-000015BB0000}"/>
    <cellStyle name="Output 10" xfId="5798" xr:uid="{00000000-0005-0000-0000-000016BB0000}"/>
    <cellStyle name="Output 10 2" xfId="5799" xr:uid="{00000000-0005-0000-0000-000017BB0000}"/>
    <cellStyle name="Output 10 2 10" xfId="49379" xr:uid="{00000000-0005-0000-0000-000018BB0000}"/>
    <cellStyle name="Output 10 2 10 2" xfId="49380" xr:uid="{00000000-0005-0000-0000-000019BB0000}"/>
    <cellStyle name="Output 10 2 10 2 2" xfId="49381" xr:uid="{00000000-0005-0000-0000-00001ABB0000}"/>
    <cellStyle name="Output 10 2 10 2 3" xfId="49382" xr:uid="{00000000-0005-0000-0000-00001BBB0000}"/>
    <cellStyle name="Output 10 2 10 3" xfId="49383" xr:uid="{00000000-0005-0000-0000-00001CBB0000}"/>
    <cellStyle name="Output 10 2 10 3 2" xfId="49384" xr:uid="{00000000-0005-0000-0000-00001DBB0000}"/>
    <cellStyle name="Output 10 2 10 3 3" xfId="49385" xr:uid="{00000000-0005-0000-0000-00001EBB0000}"/>
    <cellStyle name="Output 10 2 10 4" xfId="49386" xr:uid="{00000000-0005-0000-0000-00001FBB0000}"/>
    <cellStyle name="Output 10 2 10 4 2" xfId="49387" xr:uid="{00000000-0005-0000-0000-000020BB0000}"/>
    <cellStyle name="Output 10 2 10 4 3" xfId="49388" xr:uid="{00000000-0005-0000-0000-000021BB0000}"/>
    <cellStyle name="Output 10 2 10 5" xfId="49389" xr:uid="{00000000-0005-0000-0000-000022BB0000}"/>
    <cellStyle name="Output 10 2 10 5 2" xfId="49390" xr:uid="{00000000-0005-0000-0000-000023BB0000}"/>
    <cellStyle name="Output 10 2 10 5 3" xfId="49391" xr:uid="{00000000-0005-0000-0000-000024BB0000}"/>
    <cellStyle name="Output 10 2 10 6" xfId="49392" xr:uid="{00000000-0005-0000-0000-000025BB0000}"/>
    <cellStyle name="Output 10 2 10 7" xfId="49393" xr:uid="{00000000-0005-0000-0000-000026BB0000}"/>
    <cellStyle name="Output 10 2 11" xfId="49394" xr:uid="{00000000-0005-0000-0000-000027BB0000}"/>
    <cellStyle name="Output 10 2 11 2" xfId="49395" xr:uid="{00000000-0005-0000-0000-000028BB0000}"/>
    <cellStyle name="Output 10 2 11 2 2" xfId="49396" xr:uid="{00000000-0005-0000-0000-000029BB0000}"/>
    <cellStyle name="Output 10 2 11 2 3" xfId="49397" xr:uid="{00000000-0005-0000-0000-00002ABB0000}"/>
    <cellStyle name="Output 10 2 11 3" xfId="49398" xr:uid="{00000000-0005-0000-0000-00002BBB0000}"/>
    <cellStyle name="Output 10 2 11 3 2" xfId="49399" xr:uid="{00000000-0005-0000-0000-00002CBB0000}"/>
    <cellStyle name="Output 10 2 11 3 3" xfId="49400" xr:uid="{00000000-0005-0000-0000-00002DBB0000}"/>
    <cellStyle name="Output 10 2 11 4" xfId="49401" xr:uid="{00000000-0005-0000-0000-00002EBB0000}"/>
    <cellStyle name="Output 10 2 11 4 2" xfId="49402" xr:uid="{00000000-0005-0000-0000-00002FBB0000}"/>
    <cellStyle name="Output 10 2 11 4 3" xfId="49403" xr:uid="{00000000-0005-0000-0000-000030BB0000}"/>
    <cellStyle name="Output 10 2 11 5" xfId="49404" xr:uid="{00000000-0005-0000-0000-000031BB0000}"/>
    <cellStyle name="Output 10 2 11 5 2" xfId="49405" xr:uid="{00000000-0005-0000-0000-000032BB0000}"/>
    <cellStyle name="Output 10 2 11 5 3" xfId="49406" xr:uid="{00000000-0005-0000-0000-000033BB0000}"/>
    <cellStyle name="Output 10 2 11 6" xfId="49407" xr:uid="{00000000-0005-0000-0000-000034BB0000}"/>
    <cellStyle name="Output 10 2 11 7" xfId="49408" xr:uid="{00000000-0005-0000-0000-000035BB0000}"/>
    <cellStyle name="Output 10 2 12" xfId="49409" xr:uid="{00000000-0005-0000-0000-000036BB0000}"/>
    <cellStyle name="Output 10 2 12 2" xfId="49410" xr:uid="{00000000-0005-0000-0000-000037BB0000}"/>
    <cellStyle name="Output 10 2 12 2 2" xfId="49411" xr:uid="{00000000-0005-0000-0000-000038BB0000}"/>
    <cellStyle name="Output 10 2 12 2 3" xfId="49412" xr:uid="{00000000-0005-0000-0000-000039BB0000}"/>
    <cellStyle name="Output 10 2 12 3" xfId="49413" xr:uid="{00000000-0005-0000-0000-00003ABB0000}"/>
    <cellStyle name="Output 10 2 12 3 2" xfId="49414" xr:uid="{00000000-0005-0000-0000-00003BBB0000}"/>
    <cellStyle name="Output 10 2 12 3 3" xfId="49415" xr:uid="{00000000-0005-0000-0000-00003CBB0000}"/>
    <cellStyle name="Output 10 2 12 4" xfId="49416" xr:uid="{00000000-0005-0000-0000-00003DBB0000}"/>
    <cellStyle name="Output 10 2 12 4 2" xfId="49417" xr:uid="{00000000-0005-0000-0000-00003EBB0000}"/>
    <cellStyle name="Output 10 2 12 4 3" xfId="49418" xr:uid="{00000000-0005-0000-0000-00003FBB0000}"/>
    <cellStyle name="Output 10 2 12 5" xfId="49419" xr:uid="{00000000-0005-0000-0000-000040BB0000}"/>
    <cellStyle name="Output 10 2 12 5 2" xfId="49420" xr:uid="{00000000-0005-0000-0000-000041BB0000}"/>
    <cellStyle name="Output 10 2 12 5 3" xfId="49421" xr:uid="{00000000-0005-0000-0000-000042BB0000}"/>
    <cellStyle name="Output 10 2 12 6" xfId="49422" xr:uid="{00000000-0005-0000-0000-000043BB0000}"/>
    <cellStyle name="Output 10 2 12 7" xfId="49423" xr:uid="{00000000-0005-0000-0000-000044BB0000}"/>
    <cellStyle name="Output 10 2 13" xfId="49424" xr:uid="{00000000-0005-0000-0000-000045BB0000}"/>
    <cellStyle name="Output 10 2 13 2" xfId="49425" xr:uid="{00000000-0005-0000-0000-000046BB0000}"/>
    <cellStyle name="Output 10 2 13 2 2" xfId="49426" xr:uid="{00000000-0005-0000-0000-000047BB0000}"/>
    <cellStyle name="Output 10 2 13 2 3" xfId="49427" xr:uid="{00000000-0005-0000-0000-000048BB0000}"/>
    <cellStyle name="Output 10 2 13 3" xfId="49428" xr:uid="{00000000-0005-0000-0000-000049BB0000}"/>
    <cellStyle name="Output 10 2 13 3 2" xfId="49429" xr:uid="{00000000-0005-0000-0000-00004ABB0000}"/>
    <cellStyle name="Output 10 2 13 3 3" xfId="49430" xr:uid="{00000000-0005-0000-0000-00004BBB0000}"/>
    <cellStyle name="Output 10 2 13 4" xfId="49431" xr:uid="{00000000-0005-0000-0000-00004CBB0000}"/>
    <cellStyle name="Output 10 2 13 4 2" xfId="49432" xr:uid="{00000000-0005-0000-0000-00004DBB0000}"/>
    <cellStyle name="Output 10 2 13 4 3" xfId="49433" xr:uid="{00000000-0005-0000-0000-00004EBB0000}"/>
    <cellStyle name="Output 10 2 13 5" xfId="49434" xr:uid="{00000000-0005-0000-0000-00004FBB0000}"/>
    <cellStyle name="Output 10 2 13 5 2" xfId="49435" xr:uid="{00000000-0005-0000-0000-000050BB0000}"/>
    <cellStyle name="Output 10 2 13 5 3" xfId="49436" xr:uid="{00000000-0005-0000-0000-000051BB0000}"/>
    <cellStyle name="Output 10 2 13 6" xfId="49437" xr:uid="{00000000-0005-0000-0000-000052BB0000}"/>
    <cellStyle name="Output 10 2 13 7" xfId="49438" xr:uid="{00000000-0005-0000-0000-000053BB0000}"/>
    <cellStyle name="Output 10 2 14" xfId="49439" xr:uid="{00000000-0005-0000-0000-000054BB0000}"/>
    <cellStyle name="Output 10 2 14 2" xfId="49440" xr:uid="{00000000-0005-0000-0000-000055BB0000}"/>
    <cellStyle name="Output 10 2 14 2 2" xfId="49441" xr:uid="{00000000-0005-0000-0000-000056BB0000}"/>
    <cellStyle name="Output 10 2 14 2 3" xfId="49442" xr:uid="{00000000-0005-0000-0000-000057BB0000}"/>
    <cellStyle name="Output 10 2 14 3" xfId="49443" xr:uid="{00000000-0005-0000-0000-000058BB0000}"/>
    <cellStyle name="Output 10 2 14 3 2" xfId="49444" xr:uid="{00000000-0005-0000-0000-000059BB0000}"/>
    <cellStyle name="Output 10 2 14 3 3" xfId="49445" xr:uid="{00000000-0005-0000-0000-00005ABB0000}"/>
    <cellStyle name="Output 10 2 14 4" xfId="49446" xr:uid="{00000000-0005-0000-0000-00005BBB0000}"/>
    <cellStyle name="Output 10 2 14 4 2" xfId="49447" xr:uid="{00000000-0005-0000-0000-00005CBB0000}"/>
    <cellStyle name="Output 10 2 14 4 3" xfId="49448" xr:uid="{00000000-0005-0000-0000-00005DBB0000}"/>
    <cellStyle name="Output 10 2 14 5" xfId="49449" xr:uid="{00000000-0005-0000-0000-00005EBB0000}"/>
    <cellStyle name="Output 10 2 14 5 2" xfId="49450" xr:uid="{00000000-0005-0000-0000-00005FBB0000}"/>
    <cellStyle name="Output 10 2 14 5 3" xfId="49451" xr:uid="{00000000-0005-0000-0000-000060BB0000}"/>
    <cellStyle name="Output 10 2 14 6" xfId="49452" xr:uid="{00000000-0005-0000-0000-000061BB0000}"/>
    <cellStyle name="Output 10 2 14 7" xfId="49453" xr:uid="{00000000-0005-0000-0000-000062BB0000}"/>
    <cellStyle name="Output 10 2 15" xfId="49454" xr:uid="{00000000-0005-0000-0000-000063BB0000}"/>
    <cellStyle name="Output 10 2 15 2" xfId="49455" xr:uid="{00000000-0005-0000-0000-000064BB0000}"/>
    <cellStyle name="Output 10 2 15 2 2" xfId="49456" xr:uid="{00000000-0005-0000-0000-000065BB0000}"/>
    <cellStyle name="Output 10 2 15 2 3" xfId="49457" xr:uid="{00000000-0005-0000-0000-000066BB0000}"/>
    <cellStyle name="Output 10 2 15 3" xfId="49458" xr:uid="{00000000-0005-0000-0000-000067BB0000}"/>
    <cellStyle name="Output 10 2 15 3 2" xfId="49459" xr:uid="{00000000-0005-0000-0000-000068BB0000}"/>
    <cellStyle name="Output 10 2 15 3 3" xfId="49460" xr:uid="{00000000-0005-0000-0000-000069BB0000}"/>
    <cellStyle name="Output 10 2 15 4" xfId="49461" xr:uid="{00000000-0005-0000-0000-00006ABB0000}"/>
    <cellStyle name="Output 10 2 15 4 2" xfId="49462" xr:uid="{00000000-0005-0000-0000-00006BBB0000}"/>
    <cellStyle name="Output 10 2 15 4 3" xfId="49463" xr:uid="{00000000-0005-0000-0000-00006CBB0000}"/>
    <cellStyle name="Output 10 2 15 5" xfId="49464" xr:uid="{00000000-0005-0000-0000-00006DBB0000}"/>
    <cellStyle name="Output 10 2 15 5 2" xfId="49465" xr:uid="{00000000-0005-0000-0000-00006EBB0000}"/>
    <cellStyle name="Output 10 2 15 5 3" xfId="49466" xr:uid="{00000000-0005-0000-0000-00006FBB0000}"/>
    <cellStyle name="Output 10 2 15 6" xfId="49467" xr:uid="{00000000-0005-0000-0000-000070BB0000}"/>
    <cellStyle name="Output 10 2 15 7" xfId="49468" xr:uid="{00000000-0005-0000-0000-000071BB0000}"/>
    <cellStyle name="Output 10 2 16" xfId="49469" xr:uid="{00000000-0005-0000-0000-000072BB0000}"/>
    <cellStyle name="Output 10 2 16 2" xfId="49470" xr:uid="{00000000-0005-0000-0000-000073BB0000}"/>
    <cellStyle name="Output 10 2 16 2 2" xfId="49471" xr:uid="{00000000-0005-0000-0000-000074BB0000}"/>
    <cellStyle name="Output 10 2 16 2 3" xfId="49472" xr:uid="{00000000-0005-0000-0000-000075BB0000}"/>
    <cellStyle name="Output 10 2 16 3" xfId="49473" xr:uid="{00000000-0005-0000-0000-000076BB0000}"/>
    <cellStyle name="Output 10 2 16 3 2" xfId="49474" xr:uid="{00000000-0005-0000-0000-000077BB0000}"/>
    <cellStyle name="Output 10 2 16 3 3" xfId="49475" xr:uid="{00000000-0005-0000-0000-000078BB0000}"/>
    <cellStyle name="Output 10 2 16 4" xfId="49476" xr:uid="{00000000-0005-0000-0000-000079BB0000}"/>
    <cellStyle name="Output 10 2 16 4 2" xfId="49477" xr:uid="{00000000-0005-0000-0000-00007ABB0000}"/>
    <cellStyle name="Output 10 2 16 4 3" xfId="49478" xr:uid="{00000000-0005-0000-0000-00007BBB0000}"/>
    <cellStyle name="Output 10 2 16 5" xfId="49479" xr:uid="{00000000-0005-0000-0000-00007CBB0000}"/>
    <cellStyle name="Output 10 2 16 5 2" xfId="49480" xr:uid="{00000000-0005-0000-0000-00007DBB0000}"/>
    <cellStyle name="Output 10 2 16 5 3" xfId="49481" xr:uid="{00000000-0005-0000-0000-00007EBB0000}"/>
    <cellStyle name="Output 10 2 16 6" xfId="49482" xr:uid="{00000000-0005-0000-0000-00007FBB0000}"/>
    <cellStyle name="Output 10 2 16 7" xfId="49483" xr:uid="{00000000-0005-0000-0000-000080BB0000}"/>
    <cellStyle name="Output 10 2 17" xfId="49484" xr:uid="{00000000-0005-0000-0000-000081BB0000}"/>
    <cellStyle name="Output 10 2 17 2" xfId="49485" xr:uid="{00000000-0005-0000-0000-000082BB0000}"/>
    <cellStyle name="Output 10 2 17 2 2" xfId="49486" xr:uid="{00000000-0005-0000-0000-000083BB0000}"/>
    <cellStyle name="Output 10 2 17 2 3" xfId="49487" xr:uid="{00000000-0005-0000-0000-000084BB0000}"/>
    <cellStyle name="Output 10 2 17 3" xfId="49488" xr:uid="{00000000-0005-0000-0000-000085BB0000}"/>
    <cellStyle name="Output 10 2 17 3 2" xfId="49489" xr:uid="{00000000-0005-0000-0000-000086BB0000}"/>
    <cellStyle name="Output 10 2 17 3 3" xfId="49490" xr:uid="{00000000-0005-0000-0000-000087BB0000}"/>
    <cellStyle name="Output 10 2 17 4" xfId="49491" xr:uid="{00000000-0005-0000-0000-000088BB0000}"/>
    <cellStyle name="Output 10 2 17 4 2" xfId="49492" xr:uid="{00000000-0005-0000-0000-000089BB0000}"/>
    <cellStyle name="Output 10 2 17 4 3" xfId="49493" xr:uid="{00000000-0005-0000-0000-00008ABB0000}"/>
    <cellStyle name="Output 10 2 17 5" xfId="49494" xr:uid="{00000000-0005-0000-0000-00008BBB0000}"/>
    <cellStyle name="Output 10 2 17 5 2" xfId="49495" xr:uid="{00000000-0005-0000-0000-00008CBB0000}"/>
    <cellStyle name="Output 10 2 17 5 3" xfId="49496" xr:uid="{00000000-0005-0000-0000-00008DBB0000}"/>
    <cellStyle name="Output 10 2 17 6" xfId="49497" xr:uid="{00000000-0005-0000-0000-00008EBB0000}"/>
    <cellStyle name="Output 10 2 17 7" xfId="49498" xr:uid="{00000000-0005-0000-0000-00008FBB0000}"/>
    <cellStyle name="Output 10 2 18" xfId="49499" xr:uid="{00000000-0005-0000-0000-000090BB0000}"/>
    <cellStyle name="Output 10 2 18 2" xfId="49500" xr:uid="{00000000-0005-0000-0000-000091BB0000}"/>
    <cellStyle name="Output 10 2 18 2 2" xfId="49501" xr:uid="{00000000-0005-0000-0000-000092BB0000}"/>
    <cellStyle name="Output 10 2 18 2 3" xfId="49502" xr:uid="{00000000-0005-0000-0000-000093BB0000}"/>
    <cellStyle name="Output 10 2 18 3" xfId="49503" xr:uid="{00000000-0005-0000-0000-000094BB0000}"/>
    <cellStyle name="Output 10 2 18 3 2" xfId="49504" xr:uid="{00000000-0005-0000-0000-000095BB0000}"/>
    <cellStyle name="Output 10 2 18 3 3" xfId="49505" xr:uid="{00000000-0005-0000-0000-000096BB0000}"/>
    <cellStyle name="Output 10 2 18 4" xfId="49506" xr:uid="{00000000-0005-0000-0000-000097BB0000}"/>
    <cellStyle name="Output 10 2 18 4 2" xfId="49507" xr:uid="{00000000-0005-0000-0000-000098BB0000}"/>
    <cellStyle name="Output 10 2 18 4 3" xfId="49508" xr:uid="{00000000-0005-0000-0000-000099BB0000}"/>
    <cellStyle name="Output 10 2 18 5" xfId="49509" xr:uid="{00000000-0005-0000-0000-00009ABB0000}"/>
    <cellStyle name="Output 10 2 18 5 2" xfId="49510" xr:uid="{00000000-0005-0000-0000-00009BBB0000}"/>
    <cellStyle name="Output 10 2 18 5 3" xfId="49511" xr:uid="{00000000-0005-0000-0000-00009CBB0000}"/>
    <cellStyle name="Output 10 2 18 6" xfId="49512" xr:uid="{00000000-0005-0000-0000-00009DBB0000}"/>
    <cellStyle name="Output 10 2 18 7" xfId="49513" xr:uid="{00000000-0005-0000-0000-00009EBB0000}"/>
    <cellStyle name="Output 10 2 19" xfId="49514" xr:uid="{00000000-0005-0000-0000-00009FBB0000}"/>
    <cellStyle name="Output 10 2 19 2" xfId="49515" xr:uid="{00000000-0005-0000-0000-0000A0BB0000}"/>
    <cellStyle name="Output 10 2 19 3" xfId="49516" xr:uid="{00000000-0005-0000-0000-0000A1BB0000}"/>
    <cellStyle name="Output 10 2 2" xfId="49517" xr:uid="{00000000-0005-0000-0000-0000A2BB0000}"/>
    <cellStyle name="Output 10 2 2 2" xfId="49518" xr:uid="{00000000-0005-0000-0000-0000A3BB0000}"/>
    <cellStyle name="Output 10 2 2 2 2" xfId="49519" xr:uid="{00000000-0005-0000-0000-0000A4BB0000}"/>
    <cellStyle name="Output 10 2 2 2 3" xfId="49520" xr:uid="{00000000-0005-0000-0000-0000A5BB0000}"/>
    <cellStyle name="Output 10 2 2 2 4" xfId="49521" xr:uid="{00000000-0005-0000-0000-0000A6BB0000}"/>
    <cellStyle name="Output 10 2 2 3" xfId="49522" xr:uid="{00000000-0005-0000-0000-0000A7BB0000}"/>
    <cellStyle name="Output 10 2 2 3 2" xfId="49523" xr:uid="{00000000-0005-0000-0000-0000A8BB0000}"/>
    <cellStyle name="Output 10 2 2 3 3" xfId="49524" xr:uid="{00000000-0005-0000-0000-0000A9BB0000}"/>
    <cellStyle name="Output 10 2 2 3 4" xfId="49525" xr:uid="{00000000-0005-0000-0000-0000AABB0000}"/>
    <cellStyle name="Output 10 2 2 4" xfId="49526" xr:uid="{00000000-0005-0000-0000-0000ABBB0000}"/>
    <cellStyle name="Output 10 2 2 4 2" xfId="49527" xr:uid="{00000000-0005-0000-0000-0000ACBB0000}"/>
    <cellStyle name="Output 10 2 2 4 3" xfId="49528" xr:uid="{00000000-0005-0000-0000-0000ADBB0000}"/>
    <cellStyle name="Output 10 2 2 5" xfId="49529" xr:uid="{00000000-0005-0000-0000-0000AEBB0000}"/>
    <cellStyle name="Output 10 2 2 5 2" xfId="49530" xr:uid="{00000000-0005-0000-0000-0000AFBB0000}"/>
    <cellStyle name="Output 10 2 2 5 3" xfId="49531" xr:uid="{00000000-0005-0000-0000-0000B0BB0000}"/>
    <cellStyle name="Output 10 2 2 6" xfId="49532" xr:uid="{00000000-0005-0000-0000-0000B1BB0000}"/>
    <cellStyle name="Output 10 2 2 6 2" xfId="49533" xr:uid="{00000000-0005-0000-0000-0000B2BB0000}"/>
    <cellStyle name="Output 10 2 2 6 3" xfId="49534" xr:uid="{00000000-0005-0000-0000-0000B3BB0000}"/>
    <cellStyle name="Output 10 2 2 7" xfId="49535" xr:uid="{00000000-0005-0000-0000-0000B4BB0000}"/>
    <cellStyle name="Output 10 2 2 8" xfId="49536" xr:uid="{00000000-0005-0000-0000-0000B5BB0000}"/>
    <cellStyle name="Output 10 2 2 9" xfId="49537" xr:uid="{00000000-0005-0000-0000-0000B6BB0000}"/>
    <cellStyle name="Output 10 2 20" xfId="49538" xr:uid="{00000000-0005-0000-0000-0000B7BB0000}"/>
    <cellStyle name="Output 10 2 20 2" xfId="49539" xr:uid="{00000000-0005-0000-0000-0000B8BB0000}"/>
    <cellStyle name="Output 10 2 20 3" xfId="49540" xr:uid="{00000000-0005-0000-0000-0000B9BB0000}"/>
    <cellStyle name="Output 10 2 21" xfId="49541" xr:uid="{00000000-0005-0000-0000-0000BABB0000}"/>
    <cellStyle name="Output 10 2 21 2" xfId="49542" xr:uid="{00000000-0005-0000-0000-0000BBBB0000}"/>
    <cellStyle name="Output 10 2 21 3" xfId="49543" xr:uid="{00000000-0005-0000-0000-0000BCBB0000}"/>
    <cellStyle name="Output 10 2 22" xfId="49544" xr:uid="{00000000-0005-0000-0000-0000BDBB0000}"/>
    <cellStyle name="Output 10 2 3" xfId="49545" xr:uid="{00000000-0005-0000-0000-0000BEBB0000}"/>
    <cellStyle name="Output 10 2 3 2" xfId="49546" xr:uid="{00000000-0005-0000-0000-0000BFBB0000}"/>
    <cellStyle name="Output 10 2 3 2 2" xfId="49547" xr:uid="{00000000-0005-0000-0000-0000C0BB0000}"/>
    <cellStyle name="Output 10 2 3 2 3" xfId="49548" xr:uid="{00000000-0005-0000-0000-0000C1BB0000}"/>
    <cellStyle name="Output 10 2 3 3" xfId="49549" xr:uid="{00000000-0005-0000-0000-0000C2BB0000}"/>
    <cellStyle name="Output 10 2 3 3 2" xfId="49550" xr:uid="{00000000-0005-0000-0000-0000C3BB0000}"/>
    <cellStyle name="Output 10 2 3 3 3" xfId="49551" xr:uid="{00000000-0005-0000-0000-0000C4BB0000}"/>
    <cellStyle name="Output 10 2 3 4" xfId="49552" xr:uid="{00000000-0005-0000-0000-0000C5BB0000}"/>
    <cellStyle name="Output 10 2 3 4 2" xfId="49553" xr:uid="{00000000-0005-0000-0000-0000C6BB0000}"/>
    <cellStyle name="Output 10 2 3 4 3" xfId="49554" xr:uid="{00000000-0005-0000-0000-0000C7BB0000}"/>
    <cellStyle name="Output 10 2 3 5" xfId="49555" xr:uid="{00000000-0005-0000-0000-0000C8BB0000}"/>
    <cellStyle name="Output 10 2 3 5 2" xfId="49556" xr:uid="{00000000-0005-0000-0000-0000C9BB0000}"/>
    <cellStyle name="Output 10 2 3 5 3" xfId="49557" xr:uid="{00000000-0005-0000-0000-0000CABB0000}"/>
    <cellStyle name="Output 10 2 3 6" xfId="49558" xr:uid="{00000000-0005-0000-0000-0000CBBB0000}"/>
    <cellStyle name="Output 10 2 3 7" xfId="49559" xr:uid="{00000000-0005-0000-0000-0000CCBB0000}"/>
    <cellStyle name="Output 10 2 4" xfId="49560" xr:uid="{00000000-0005-0000-0000-0000CDBB0000}"/>
    <cellStyle name="Output 10 2 4 2" xfId="49561" xr:uid="{00000000-0005-0000-0000-0000CEBB0000}"/>
    <cellStyle name="Output 10 2 4 2 2" xfId="49562" xr:uid="{00000000-0005-0000-0000-0000CFBB0000}"/>
    <cellStyle name="Output 10 2 4 2 3" xfId="49563" xr:uid="{00000000-0005-0000-0000-0000D0BB0000}"/>
    <cellStyle name="Output 10 2 4 3" xfId="49564" xr:uid="{00000000-0005-0000-0000-0000D1BB0000}"/>
    <cellStyle name="Output 10 2 4 3 2" xfId="49565" xr:uid="{00000000-0005-0000-0000-0000D2BB0000}"/>
    <cellStyle name="Output 10 2 4 3 3" xfId="49566" xr:uid="{00000000-0005-0000-0000-0000D3BB0000}"/>
    <cellStyle name="Output 10 2 4 4" xfId="49567" xr:uid="{00000000-0005-0000-0000-0000D4BB0000}"/>
    <cellStyle name="Output 10 2 4 4 2" xfId="49568" xr:uid="{00000000-0005-0000-0000-0000D5BB0000}"/>
    <cellStyle name="Output 10 2 4 4 3" xfId="49569" xr:uid="{00000000-0005-0000-0000-0000D6BB0000}"/>
    <cellStyle name="Output 10 2 4 5" xfId="49570" xr:uid="{00000000-0005-0000-0000-0000D7BB0000}"/>
    <cellStyle name="Output 10 2 4 5 2" xfId="49571" xr:uid="{00000000-0005-0000-0000-0000D8BB0000}"/>
    <cellStyle name="Output 10 2 4 5 3" xfId="49572" xr:uid="{00000000-0005-0000-0000-0000D9BB0000}"/>
    <cellStyle name="Output 10 2 4 6" xfId="49573" xr:uid="{00000000-0005-0000-0000-0000DABB0000}"/>
    <cellStyle name="Output 10 2 5" xfId="49574" xr:uid="{00000000-0005-0000-0000-0000DBBB0000}"/>
    <cellStyle name="Output 10 2 5 2" xfId="49575" xr:uid="{00000000-0005-0000-0000-0000DCBB0000}"/>
    <cellStyle name="Output 10 2 5 2 2" xfId="49576" xr:uid="{00000000-0005-0000-0000-0000DDBB0000}"/>
    <cellStyle name="Output 10 2 5 2 3" xfId="49577" xr:uid="{00000000-0005-0000-0000-0000DEBB0000}"/>
    <cellStyle name="Output 10 2 5 3" xfId="49578" xr:uid="{00000000-0005-0000-0000-0000DFBB0000}"/>
    <cellStyle name="Output 10 2 5 3 2" xfId="49579" xr:uid="{00000000-0005-0000-0000-0000E0BB0000}"/>
    <cellStyle name="Output 10 2 5 3 3" xfId="49580" xr:uid="{00000000-0005-0000-0000-0000E1BB0000}"/>
    <cellStyle name="Output 10 2 5 4" xfId="49581" xr:uid="{00000000-0005-0000-0000-0000E2BB0000}"/>
    <cellStyle name="Output 10 2 5 4 2" xfId="49582" xr:uid="{00000000-0005-0000-0000-0000E3BB0000}"/>
    <cellStyle name="Output 10 2 5 4 3" xfId="49583" xr:uid="{00000000-0005-0000-0000-0000E4BB0000}"/>
    <cellStyle name="Output 10 2 5 5" xfId="49584" xr:uid="{00000000-0005-0000-0000-0000E5BB0000}"/>
    <cellStyle name="Output 10 2 5 5 2" xfId="49585" xr:uid="{00000000-0005-0000-0000-0000E6BB0000}"/>
    <cellStyle name="Output 10 2 5 5 3" xfId="49586" xr:uid="{00000000-0005-0000-0000-0000E7BB0000}"/>
    <cellStyle name="Output 10 2 5 6" xfId="49587" xr:uid="{00000000-0005-0000-0000-0000E8BB0000}"/>
    <cellStyle name="Output 10 2 6" xfId="49588" xr:uid="{00000000-0005-0000-0000-0000E9BB0000}"/>
    <cellStyle name="Output 10 2 6 2" xfId="49589" xr:uid="{00000000-0005-0000-0000-0000EABB0000}"/>
    <cellStyle name="Output 10 2 6 2 2" xfId="49590" xr:uid="{00000000-0005-0000-0000-0000EBBB0000}"/>
    <cellStyle name="Output 10 2 6 2 3" xfId="49591" xr:uid="{00000000-0005-0000-0000-0000ECBB0000}"/>
    <cellStyle name="Output 10 2 6 3" xfId="49592" xr:uid="{00000000-0005-0000-0000-0000EDBB0000}"/>
    <cellStyle name="Output 10 2 6 3 2" xfId="49593" xr:uid="{00000000-0005-0000-0000-0000EEBB0000}"/>
    <cellStyle name="Output 10 2 6 3 3" xfId="49594" xr:uid="{00000000-0005-0000-0000-0000EFBB0000}"/>
    <cellStyle name="Output 10 2 6 4" xfId="49595" xr:uid="{00000000-0005-0000-0000-0000F0BB0000}"/>
    <cellStyle name="Output 10 2 6 4 2" xfId="49596" xr:uid="{00000000-0005-0000-0000-0000F1BB0000}"/>
    <cellStyle name="Output 10 2 6 4 3" xfId="49597" xr:uid="{00000000-0005-0000-0000-0000F2BB0000}"/>
    <cellStyle name="Output 10 2 6 5" xfId="49598" xr:uid="{00000000-0005-0000-0000-0000F3BB0000}"/>
    <cellStyle name="Output 10 2 6 5 2" xfId="49599" xr:uid="{00000000-0005-0000-0000-0000F4BB0000}"/>
    <cellStyle name="Output 10 2 6 5 3" xfId="49600" xr:uid="{00000000-0005-0000-0000-0000F5BB0000}"/>
    <cellStyle name="Output 10 2 6 6" xfId="49601" xr:uid="{00000000-0005-0000-0000-0000F6BB0000}"/>
    <cellStyle name="Output 10 2 7" xfId="49602" xr:uid="{00000000-0005-0000-0000-0000F7BB0000}"/>
    <cellStyle name="Output 10 2 7 2" xfId="49603" xr:uid="{00000000-0005-0000-0000-0000F8BB0000}"/>
    <cellStyle name="Output 10 2 7 2 2" xfId="49604" xr:uid="{00000000-0005-0000-0000-0000F9BB0000}"/>
    <cellStyle name="Output 10 2 7 2 3" xfId="49605" xr:uid="{00000000-0005-0000-0000-0000FABB0000}"/>
    <cellStyle name="Output 10 2 7 3" xfId="49606" xr:uid="{00000000-0005-0000-0000-0000FBBB0000}"/>
    <cellStyle name="Output 10 2 7 3 2" xfId="49607" xr:uid="{00000000-0005-0000-0000-0000FCBB0000}"/>
    <cellStyle name="Output 10 2 7 3 3" xfId="49608" xr:uid="{00000000-0005-0000-0000-0000FDBB0000}"/>
    <cellStyle name="Output 10 2 7 4" xfId="49609" xr:uid="{00000000-0005-0000-0000-0000FEBB0000}"/>
    <cellStyle name="Output 10 2 7 4 2" xfId="49610" xr:uid="{00000000-0005-0000-0000-0000FFBB0000}"/>
    <cellStyle name="Output 10 2 7 4 3" xfId="49611" xr:uid="{00000000-0005-0000-0000-000000BC0000}"/>
    <cellStyle name="Output 10 2 7 5" xfId="49612" xr:uid="{00000000-0005-0000-0000-000001BC0000}"/>
    <cellStyle name="Output 10 2 7 5 2" xfId="49613" xr:uid="{00000000-0005-0000-0000-000002BC0000}"/>
    <cellStyle name="Output 10 2 7 5 3" xfId="49614" xr:uid="{00000000-0005-0000-0000-000003BC0000}"/>
    <cellStyle name="Output 10 2 7 6" xfId="49615" xr:uid="{00000000-0005-0000-0000-000004BC0000}"/>
    <cellStyle name="Output 10 2 8" xfId="49616" xr:uid="{00000000-0005-0000-0000-000005BC0000}"/>
    <cellStyle name="Output 10 2 8 2" xfId="49617" xr:uid="{00000000-0005-0000-0000-000006BC0000}"/>
    <cellStyle name="Output 10 2 8 2 2" xfId="49618" xr:uid="{00000000-0005-0000-0000-000007BC0000}"/>
    <cellStyle name="Output 10 2 8 2 3" xfId="49619" xr:uid="{00000000-0005-0000-0000-000008BC0000}"/>
    <cellStyle name="Output 10 2 8 3" xfId="49620" xr:uid="{00000000-0005-0000-0000-000009BC0000}"/>
    <cellStyle name="Output 10 2 8 3 2" xfId="49621" xr:uid="{00000000-0005-0000-0000-00000ABC0000}"/>
    <cellStyle name="Output 10 2 8 3 3" xfId="49622" xr:uid="{00000000-0005-0000-0000-00000BBC0000}"/>
    <cellStyle name="Output 10 2 8 4" xfId="49623" xr:uid="{00000000-0005-0000-0000-00000CBC0000}"/>
    <cellStyle name="Output 10 2 8 4 2" xfId="49624" xr:uid="{00000000-0005-0000-0000-00000DBC0000}"/>
    <cellStyle name="Output 10 2 8 4 3" xfId="49625" xr:uid="{00000000-0005-0000-0000-00000EBC0000}"/>
    <cellStyle name="Output 10 2 8 5" xfId="49626" xr:uid="{00000000-0005-0000-0000-00000FBC0000}"/>
    <cellStyle name="Output 10 2 8 5 2" xfId="49627" xr:uid="{00000000-0005-0000-0000-000010BC0000}"/>
    <cellStyle name="Output 10 2 8 5 3" xfId="49628" xr:uid="{00000000-0005-0000-0000-000011BC0000}"/>
    <cellStyle name="Output 10 2 8 6" xfId="49629" xr:uid="{00000000-0005-0000-0000-000012BC0000}"/>
    <cellStyle name="Output 10 2 9" xfId="49630" xr:uid="{00000000-0005-0000-0000-000013BC0000}"/>
    <cellStyle name="Output 10 2 9 2" xfId="49631" xr:uid="{00000000-0005-0000-0000-000014BC0000}"/>
    <cellStyle name="Output 10 2 9 2 2" xfId="49632" xr:uid="{00000000-0005-0000-0000-000015BC0000}"/>
    <cellStyle name="Output 10 2 9 2 3" xfId="49633" xr:uid="{00000000-0005-0000-0000-000016BC0000}"/>
    <cellStyle name="Output 10 2 9 3" xfId="49634" xr:uid="{00000000-0005-0000-0000-000017BC0000}"/>
    <cellStyle name="Output 10 2 9 3 2" xfId="49635" xr:uid="{00000000-0005-0000-0000-000018BC0000}"/>
    <cellStyle name="Output 10 2 9 3 3" xfId="49636" xr:uid="{00000000-0005-0000-0000-000019BC0000}"/>
    <cellStyle name="Output 10 2 9 4" xfId="49637" xr:uid="{00000000-0005-0000-0000-00001ABC0000}"/>
    <cellStyle name="Output 10 2 9 4 2" xfId="49638" xr:uid="{00000000-0005-0000-0000-00001BBC0000}"/>
    <cellStyle name="Output 10 2 9 4 3" xfId="49639" xr:uid="{00000000-0005-0000-0000-00001CBC0000}"/>
    <cellStyle name="Output 10 2 9 5" xfId="49640" xr:uid="{00000000-0005-0000-0000-00001DBC0000}"/>
    <cellStyle name="Output 10 2 9 5 2" xfId="49641" xr:uid="{00000000-0005-0000-0000-00001EBC0000}"/>
    <cellStyle name="Output 10 2 9 5 3" xfId="49642" xr:uid="{00000000-0005-0000-0000-00001FBC0000}"/>
    <cellStyle name="Output 10 2 9 6" xfId="49643" xr:uid="{00000000-0005-0000-0000-000020BC0000}"/>
    <cellStyle name="Output 10 2 9 7" xfId="49644" xr:uid="{00000000-0005-0000-0000-000021BC0000}"/>
    <cellStyle name="Output 10 3" xfId="49645" xr:uid="{00000000-0005-0000-0000-000022BC0000}"/>
    <cellStyle name="Output 10 3 10" xfId="49646" xr:uid="{00000000-0005-0000-0000-000023BC0000}"/>
    <cellStyle name="Output 10 3 2" xfId="49647" xr:uid="{00000000-0005-0000-0000-000024BC0000}"/>
    <cellStyle name="Output 10 3 2 2" xfId="49648" xr:uid="{00000000-0005-0000-0000-000025BC0000}"/>
    <cellStyle name="Output 10 3 2 3" xfId="49649" xr:uid="{00000000-0005-0000-0000-000026BC0000}"/>
    <cellStyle name="Output 10 3 2 4" xfId="49650" xr:uid="{00000000-0005-0000-0000-000027BC0000}"/>
    <cellStyle name="Output 10 3 3" xfId="49651" xr:uid="{00000000-0005-0000-0000-000028BC0000}"/>
    <cellStyle name="Output 10 3 3 2" xfId="49652" xr:uid="{00000000-0005-0000-0000-000029BC0000}"/>
    <cellStyle name="Output 10 3 3 3" xfId="49653" xr:uid="{00000000-0005-0000-0000-00002ABC0000}"/>
    <cellStyle name="Output 10 3 3 4" xfId="49654" xr:uid="{00000000-0005-0000-0000-00002BBC0000}"/>
    <cellStyle name="Output 10 3 4" xfId="49655" xr:uid="{00000000-0005-0000-0000-00002CBC0000}"/>
    <cellStyle name="Output 10 3 4 2" xfId="49656" xr:uid="{00000000-0005-0000-0000-00002DBC0000}"/>
    <cellStyle name="Output 10 3 4 3" xfId="49657" xr:uid="{00000000-0005-0000-0000-00002EBC0000}"/>
    <cellStyle name="Output 10 3 4 4" xfId="49658" xr:uid="{00000000-0005-0000-0000-00002FBC0000}"/>
    <cellStyle name="Output 10 3 5" xfId="49659" xr:uid="{00000000-0005-0000-0000-000030BC0000}"/>
    <cellStyle name="Output 10 3 5 2" xfId="49660" xr:uid="{00000000-0005-0000-0000-000031BC0000}"/>
    <cellStyle name="Output 10 3 5 3" xfId="49661" xr:uid="{00000000-0005-0000-0000-000032BC0000}"/>
    <cellStyle name="Output 10 3 6" xfId="49662" xr:uid="{00000000-0005-0000-0000-000033BC0000}"/>
    <cellStyle name="Output 10 3 6 2" xfId="49663" xr:uid="{00000000-0005-0000-0000-000034BC0000}"/>
    <cellStyle name="Output 10 3 6 3" xfId="49664" xr:uid="{00000000-0005-0000-0000-000035BC0000}"/>
    <cellStyle name="Output 10 3 7" xfId="49665" xr:uid="{00000000-0005-0000-0000-000036BC0000}"/>
    <cellStyle name="Output 10 3 7 2" xfId="49666" xr:uid="{00000000-0005-0000-0000-000037BC0000}"/>
    <cellStyle name="Output 10 3 7 3" xfId="49667" xr:uid="{00000000-0005-0000-0000-000038BC0000}"/>
    <cellStyle name="Output 10 3 8" xfId="49668" xr:uid="{00000000-0005-0000-0000-000039BC0000}"/>
    <cellStyle name="Output 10 3 9" xfId="49669" xr:uid="{00000000-0005-0000-0000-00003ABC0000}"/>
    <cellStyle name="Output 10 4" xfId="49670" xr:uid="{00000000-0005-0000-0000-00003BBC0000}"/>
    <cellStyle name="Output 10 4 2" xfId="49671" xr:uid="{00000000-0005-0000-0000-00003CBC0000}"/>
    <cellStyle name="Output 10 4 2 2" xfId="49672" xr:uid="{00000000-0005-0000-0000-00003DBC0000}"/>
    <cellStyle name="Output 10 4 2 3" xfId="49673" xr:uid="{00000000-0005-0000-0000-00003EBC0000}"/>
    <cellStyle name="Output 10 4 3" xfId="49674" xr:uid="{00000000-0005-0000-0000-00003FBC0000}"/>
    <cellStyle name="Output 10 4 3 2" xfId="49675" xr:uid="{00000000-0005-0000-0000-000040BC0000}"/>
    <cellStyle name="Output 10 4 3 3" xfId="49676" xr:uid="{00000000-0005-0000-0000-000041BC0000}"/>
    <cellStyle name="Output 10 4 4" xfId="49677" xr:uid="{00000000-0005-0000-0000-000042BC0000}"/>
    <cellStyle name="Output 10 4 4 2" xfId="49678" xr:uid="{00000000-0005-0000-0000-000043BC0000}"/>
    <cellStyle name="Output 10 4 4 3" xfId="49679" xr:uid="{00000000-0005-0000-0000-000044BC0000}"/>
    <cellStyle name="Output 10 4 5" xfId="49680" xr:uid="{00000000-0005-0000-0000-000045BC0000}"/>
    <cellStyle name="Output 10 4 5 2" xfId="49681" xr:uid="{00000000-0005-0000-0000-000046BC0000}"/>
    <cellStyle name="Output 10 4 5 3" xfId="49682" xr:uid="{00000000-0005-0000-0000-000047BC0000}"/>
    <cellStyle name="Output 10 4 6" xfId="49683" xr:uid="{00000000-0005-0000-0000-000048BC0000}"/>
    <cellStyle name="Output 10 4 7" xfId="49684" xr:uid="{00000000-0005-0000-0000-000049BC0000}"/>
    <cellStyle name="Output 10 4 8" xfId="49685" xr:uid="{00000000-0005-0000-0000-00004ABC0000}"/>
    <cellStyle name="Output 10 5" xfId="49686" xr:uid="{00000000-0005-0000-0000-00004BBC0000}"/>
    <cellStyle name="Output 10 5 2" xfId="49687" xr:uid="{00000000-0005-0000-0000-00004CBC0000}"/>
    <cellStyle name="Output 10 5 2 2" xfId="49688" xr:uid="{00000000-0005-0000-0000-00004DBC0000}"/>
    <cellStyle name="Output 10 5 2 3" xfId="49689" xr:uid="{00000000-0005-0000-0000-00004EBC0000}"/>
    <cellStyle name="Output 10 5 3" xfId="49690" xr:uid="{00000000-0005-0000-0000-00004FBC0000}"/>
    <cellStyle name="Output 10 5 3 2" xfId="49691" xr:uid="{00000000-0005-0000-0000-000050BC0000}"/>
    <cellStyle name="Output 10 5 3 3" xfId="49692" xr:uid="{00000000-0005-0000-0000-000051BC0000}"/>
    <cellStyle name="Output 10 5 4" xfId="49693" xr:uid="{00000000-0005-0000-0000-000052BC0000}"/>
    <cellStyle name="Output 10 5 4 2" xfId="49694" xr:uid="{00000000-0005-0000-0000-000053BC0000}"/>
    <cellStyle name="Output 10 5 4 3" xfId="49695" xr:uid="{00000000-0005-0000-0000-000054BC0000}"/>
    <cellStyle name="Output 10 5 5" xfId="49696" xr:uid="{00000000-0005-0000-0000-000055BC0000}"/>
    <cellStyle name="Output 10 5 5 2" xfId="49697" xr:uid="{00000000-0005-0000-0000-000056BC0000}"/>
    <cellStyle name="Output 10 5 5 3" xfId="49698" xr:uid="{00000000-0005-0000-0000-000057BC0000}"/>
    <cellStyle name="Output 10 5 6" xfId="49699" xr:uid="{00000000-0005-0000-0000-000058BC0000}"/>
    <cellStyle name="Output 10 5 7" xfId="49700" xr:uid="{00000000-0005-0000-0000-000059BC0000}"/>
    <cellStyle name="Output 10 6" xfId="49701" xr:uid="{00000000-0005-0000-0000-00005ABC0000}"/>
    <cellStyle name="Output 10 6 2" xfId="49702" xr:uid="{00000000-0005-0000-0000-00005BBC0000}"/>
    <cellStyle name="Output 10 6 3" xfId="49703" xr:uid="{00000000-0005-0000-0000-00005CBC0000}"/>
    <cellStyle name="Output 10 6 4" xfId="49704" xr:uid="{00000000-0005-0000-0000-00005DBC0000}"/>
    <cellStyle name="Output 10 7" xfId="49705" xr:uid="{00000000-0005-0000-0000-00005EBC0000}"/>
    <cellStyle name="Output 10 7 2" xfId="49706" xr:uid="{00000000-0005-0000-0000-00005FBC0000}"/>
    <cellStyle name="Output 10 7 3" xfId="49707" xr:uid="{00000000-0005-0000-0000-000060BC0000}"/>
    <cellStyle name="Output 10 8" xfId="49708" xr:uid="{00000000-0005-0000-0000-000061BC0000}"/>
    <cellStyle name="Output 10 8 2" xfId="49709" xr:uid="{00000000-0005-0000-0000-000062BC0000}"/>
    <cellStyle name="Output 10 8 3" xfId="49710" xr:uid="{00000000-0005-0000-0000-000063BC0000}"/>
    <cellStyle name="Output 11" xfId="5800" xr:uid="{00000000-0005-0000-0000-000064BC0000}"/>
    <cellStyle name="Output 11 10" xfId="49711" xr:uid="{00000000-0005-0000-0000-000065BC0000}"/>
    <cellStyle name="Output 11 10 2" xfId="49712" xr:uid="{00000000-0005-0000-0000-000066BC0000}"/>
    <cellStyle name="Output 11 10 2 2" xfId="49713" xr:uid="{00000000-0005-0000-0000-000067BC0000}"/>
    <cellStyle name="Output 11 10 2 3" xfId="49714" xr:uid="{00000000-0005-0000-0000-000068BC0000}"/>
    <cellStyle name="Output 11 10 3" xfId="49715" xr:uid="{00000000-0005-0000-0000-000069BC0000}"/>
    <cellStyle name="Output 11 10 3 2" xfId="49716" xr:uid="{00000000-0005-0000-0000-00006ABC0000}"/>
    <cellStyle name="Output 11 10 3 3" xfId="49717" xr:uid="{00000000-0005-0000-0000-00006BBC0000}"/>
    <cellStyle name="Output 11 10 4" xfId="49718" xr:uid="{00000000-0005-0000-0000-00006CBC0000}"/>
    <cellStyle name="Output 11 10 4 2" xfId="49719" xr:uid="{00000000-0005-0000-0000-00006DBC0000}"/>
    <cellStyle name="Output 11 10 4 3" xfId="49720" xr:uid="{00000000-0005-0000-0000-00006EBC0000}"/>
    <cellStyle name="Output 11 10 5" xfId="49721" xr:uid="{00000000-0005-0000-0000-00006FBC0000}"/>
    <cellStyle name="Output 11 10 5 2" xfId="49722" xr:uid="{00000000-0005-0000-0000-000070BC0000}"/>
    <cellStyle name="Output 11 10 5 3" xfId="49723" xr:uid="{00000000-0005-0000-0000-000071BC0000}"/>
    <cellStyle name="Output 11 10 6" xfId="49724" xr:uid="{00000000-0005-0000-0000-000072BC0000}"/>
    <cellStyle name="Output 11 10 7" xfId="49725" xr:uid="{00000000-0005-0000-0000-000073BC0000}"/>
    <cellStyle name="Output 11 11" xfId="49726" xr:uid="{00000000-0005-0000-0000-000074BC0000}"/>
    <cellStyle name="Output 11 11 2" xfId="49727" xr:uid="{00000000-0005-0000-0000-000075BC0000}"/>
    <cellStyle name="Output 11 11 2 2" xfId="49728" xr:uid="{00000000-0005-0000-0000-000076BC0000}"/>
    <cellStyle name="Output 11 11 2 3" xfId="49729" xr:uid="{00000000-0005-0000-0000-000077BC0000}"/>
    <cellStyle name="Output 11 11 3" xfId="49730" xr:uid="{00000000-0005-0000-0000-000078BC0000}"/>
    <cellStyle name="Output 11 11 3 2" xfId="49731" xr:uid="{00000000-0005-0000-0000-000079BC0000}"/>
    <cellStyle name="Output 11 11 3 3" xfId="49732" xr:uid="{00000000-0005-0000-0000-00007ABC0000}"/>
    <cellStyle name="Output 11 11 4" xfId="49733" xr:uid="{00000000-0005-0000-0000-00007BBC0000}"/>
    <cellStyle name="Output 11 11 4 2" xfId="49734" xr:uid="{00000000-0005-0000-0000-00007CBC0000}"/>
    <cellStyle name="Output 11 11 4 3" xfId="49735" xr:uid="{00000000-0005-0000-0000-00007DBC0000}"/>
    <cellStyle name="Output 11 11 5" xfId="49736" xr:uid="{00000000-0005-0000-0000-00007EBC0000}"/>
    <cellStyle name="Output 11 11 5 2" xfId="49737" xr:uid="{00000000-0005-0000-0000-00007FBC0000}"/>
    <cellStyle name="Output 11 11 5 3" xfId="49738" xr:uid="{00000000-0005-0000-0000-000080BC0000}"/>
    <cellStyle name="Output 11 11 6" xfId="49739" xr:uid="{00000000-0005-0000-0000-000081BC0000}"/>
    <cellStyle name="Output 11 11 7" xfId="49740" xr:uid="{00000000-0005-0000-0000-000082BC0000}"/>
    <cellStyle name="Output 11 12" xfId="49741" xr:uid="{00000000-0005-0000-0000-000083BC0000}"/>
    <cellStyle name="Output 11 12 2" xfId="49742" xr:uid="{00000000-0005-0000-0000-000084BC0000}"/>
    <cellStyle name="Output 11 12 2 2" xfId="49743" xr:uid="{00000000-0005-0000-0000-000085BC0000}"/>
    <cellStyle name="Output 11 12 2 3" xfId="49744" xr:uid="{00000000-0005-0000-0000-000086BC0000}"/>
    <cellStyle name="Output 11 12 3" xfId="49745" xr:uid="{00000000-0005-0000-0000-000087BC0000}"/>
    <cellStyle name="Output 11 12 3 2" xfId="49746" xr:uid="{00000000-0005-0000-0000-000088BC0000}"/>
    <cellStyle name="Output 11 12 3 3" xfId="49747" xr:uid="{00000000-0005-0000-0000-000089BC0000}"/>
    <cellStyle name="Output 11 12 4" xfId="49748" xr:uid="{00000000-0005-0000-0000-00008ABC0000}"/>
    <cellStyle name="Output 11 12 4 2" xfId="49749" xr:uid="{00000000-0005-0000-0000-00008BBC0000}"/>
    <cellStyle name="Output 11 12 4 3" xfId="49750" xr:uid="{00000000-0005-0000-0000-00008CBC0000}"/>
    <cellStyle name="Output 11 12 5" xfId="49751" xr:uid="{00000000-0005-0000-0000-00008DBC0000}"/>
    <cellStyle name="Output 11 12 5 2" xfId="49752" xr:uid="{00000000-0005-0000-0000-00008EBC0000}"/>
    <cellStyle name="Output 11 12 5 3" xfId="49753" xr:uid="{00000000-0005-0000-0000-00008FBC0000}"/>
    <cellStyle name="Output 11 12 6" xfId="49754" xr:uid="{00000000-0005-0000-0000-000090BC0000}"/>
    <cellStyle name="Output 11 12 7" xfId="49755" xr:uid="{00000000-0005-0000-0000-000091BC0000}"/>
    <cellStyle name="Output 11 13" xfId="49756" xr:uid="{00000000-0005-0000-0000-000092BC0000}"/>
    <cellStyle name="Output 11 13 2" xfId="49757" xr:uid="{00000000-0005-0000-0000-000093BC0000}"/>
    <cellStyle name="Output 11 13 2 2" xfId="49758" xr:uid="{00000000-0005-0000-0000-000094BC0000}"/>
    <cellStyle name="Output 11 13 2 3" xfId="49759" xr:uid="{00000000-0005-0000-0000-000095BC0000}"/>
    <cellStyle name="Output 11 13 3" xfId="49760" xr:uid="{00000000-0005-0000-0000-000096BC0000}"/>
    <cellStyle name="Output 11 13 3 2" xfId="49761" xr:uid="{00000000-0005-0000-0000-000097BC0000}"/>
    <cellStyle name="Output 11 13 3 3" xfId="49762" xr:uid="{00000000-0005-0000-0000-000098BC0000}"/>
    <cellStyle name="Output 11 13 4" xfId="49763" xr:uid="{00000000-0005-0000-0000-000099BC0000}"/>
    <cellStyle name="Output 11 13 4 2" xfId="49764" xr:uid="{00000000-0005-0000-0000-00009ABC0000}"/>
    <cellStyle name="Output 11 13 4 3" xfId="49765" xr:uid="{00000000-0005-0000-0000-00009BBC0000}"/>
    <cellStyle name="Output 11 13 5" xfId="49766" xr:uid="{00000000-0005-0000-0000-00009CBC0000}"/>
    <cellStyle name="Output 11 13 5 2" xfId="49767" xr:uid="{00000000-0005-0000-0000-00009DBC0000}"/>
    <cellStyle name="Output 11 13 5 3" xfId="49768" xr:uid="{00000000-0005-0000-0000-00009EBC0000}"/>
    <cellStyle name="Output 11 13 6" xfId="49769" xr:uid="{00000000-0005-0000-0000-00009FBC0000}"/>
    <cellStyle name="Output 11 13 7" xfId="49770" xr:uid="{00000000-0005-0000-0000-0000A0BC0000}"/>
    <cellStyle name="Output 11 14" xfId="49771" xr:uid="{00000000-0005-0000-0000-0000A1BC0000}"/>
    <cellStyle name="Output 11 14 2" xfId="49772" xr:uid="{00000000-0005-0000-0000-0000A2BC0000}"/>
    <cellStyle name="Output 11 14 2 2" xfId="49773" xr:uid="{00000000-0005-0000-0000-0000A3BC0000}"/>
    <cellStyle name="Output 11 14 2 3" xfId="49774" xr:uid="{00000000-0005-0000-0000-0000A4BC0000}"/>
    <cellStyle name="Output 11 14 3" xfId="49775" xr:uid="{00000000-0005-0000-0000-0000A5BC0000}"/>
    <cellStyle name="Output 11 14 3 2" xfId="49776" xr:uid="{00000000-0005-0000-0000-0000A6BC0000}"/>
    <cellStyle name="Output 11 14 3 3" xfId="49777" xr:uid="{00000000-0005-0000-0000-0000A7BC0000}"/>
    <cellStyle name="Output 11 14 4" xfId="49778" xr:uid="{00000000-0005-0000-0000-0000A8BC0000}"/>
    <cellStyle name="Output 11 14 4 2" xfId="49779" xr:uid="{00000000-0005-0000-0000-0000A9BC0000}"/>
    <cellStyle name="Output 11 14 4 3" xfId="49780" xr:uid="{00000000-0005-0000-0000-0000AABC0000}"/>
    <cellStyle name="Output 11 14 5" xfId="49781" xr:uid="{00000000-0005-0000-0000-0000ABBC0000}"/>
    <cellStyle name="Output 11 14 5 2" xfId="49782" xr:uid="{00000000-0005-0000-0000-0000ACBC0000}"/>
    <cellStyle name="Output 11 14 5 3" xfId="49783" xr:uid="{00000000-0005-0000-0000-0000ADBC0000}"/>
    <cellStyle name="Output 11 14 6" xfId="49784" xr:uid="{00000000-0005-0000-0000-0000AEBC0000}"/>
    <cellStyle name="Output 11 14 7" xfId="49785" xr:uid="{00000000-0005-0000-0000-0000AFBC0000}"/>
    <cellStyle name="Output 11 15" xfId="49786" xr:uid="{00000000-0005-0000-0000-0000B0BC0000}"/>
    <cellStyle name="Output 11 15 2" xfId="49787" xr:uid="{00000000-0005-0000-0000-0000B1BC0000}"/>
    <cellStyle name="Output 11 15 2 2" xfId="49788" xr:uid="{00000000-0005-0000-0000-0000B2BC0000}"/>
    <cellStyle name="Output 11 15 2 3" xfId="49789" xr:uid="{00000000-0005-0000-0000-0000B3BC0000}"/>
    <cellStyle name="Output 11 15 3" xfId="49790" xr:uid="{00000000-0005-0000-0000-0000B4BC0000}"/>
    <cellStyle name="Output 11 15 3 2" xfId="49791" xr:uid="{00000000-0005-0000-0000-0000B5BC0000}"/>
    <cellStyle name="Output 11 15 3 3" xfId="49792" xr:uid="{00000000-0005-0000-0000-0000B6BC0000}"/>
    <cellStyle name="Output 11 15 4" xfId="49793" xr:uid="{00000000-0005-0000-0000-0000B7BC0000}"/>
    <cellStyle name="Output 11 15 4 2" xfId="49794" xr:uid="{00000000-0005-0000-0000-0000B8BC0000}"/>
    <cellStyle name="Output 11 15 4 3" xfId="49795" xr:uid="{00000000-0005-0000-0000-0000B9BC0000}"/>
    <cellStyle name="Output 11 15 5" xfId="49796" xr:uid="{00000000-0005-0000-0000-0000BABC0000}"/>
    <cellStyle name="Output 11 15 5 2" xfId="49797" xr:uid="{00000000-0005-0000-0000-0000BBBC0000}"/>
    <cellStyle name="Output 11 15 5 3" xfId="49798" xr:uid="{00000000-0005-0000-0000-0000BCBC0000}"/>
    <cellStyle name="Output 11 15 6" xfId="49799" xr:uid="{00000000-0005-0000-0000-0000BDBC0000}"/>
    <cellStyle name="Output 11 15 7" xfId="49800" xr:uid="{00000000-0005-0000-0000-0000BEBC0000}"/>
    <cellStyle name="Output 11 16" xfId="49801" xr:uid="{00000000-0005-0000-0000-0000BFBC0000}"/>
    <cellStyle name="Output 11 16 2" xfId="49802" xr:uid="{00000000-0005-0000-0000-0000C0BC0000}"/>
    <cellStyle name="Output 11 16 2 2" xfId="49803" xr:uid="{00000000-0005-0000-0000-0000C1BC0000}"/>
    <cellStyle name="Output 11 16 2 3" xfId="49804" xr:uid="{00000000-0005-0000-0000-0000C2BC0000}"/>
    <cellStyle name="Output 11 16 3" xfId="49805" xr:uid="{00000000-0005-0000-0000-0000C3BC0000}"/>
    <cellStyle name="Output 11 16 3 2" xfId="49806" xr:uid="{00000000-0005-0000-0000-0000C4BC0000}"/>
    <cellStyle name="Output 11 16 3 3" xfId="49807" xr:uid="{00000000-0005-0000-0000-0000C5BC0000}"/>
    <cellStyle name="Output 11 16 4" xfId="49808" xr:uid="{00000000-0005-0000-0000-0000C6BC0000}"/>
    <cellStyle name="Output 11 16 4 2" xfId="49809" xr:uid="{00000000-0005-0000-0000-0000C7BC0000}"/>
    <cellStyle name="Output 11 16 4 3" xfId="49810" xr:uid="{00000000-0005-0000-0000-0000C8BC0000}"/>
    <cellStyle name="Output 11 16 5" xfId="49811" xr:uid="{00000000-0005-0000-0000-0000C9BC0000}"/>
    <cellStyle name="Output 11 16 5 2" xfId="49812" xr:uid="{00000000-0005-0000-0000-0000CABC0000}"/>
    <cellStyle name="Output 11 16 5 3" xfId="49813" xr:uid="{00000000-0005-0000-0000-0000CBBC0000}"/>
    <cellStyle name="Output 11 16 6" xfId="49814" xr:uid="{00000000-0005-0000-0000-0000CCBC0000}"/>
    <cellStyle name="Output 11 16 7" xfId="49815" xr:uid="{00000000-0005-0000-0000-0000CDBC0000}"/>
    <cellStyle name="Output 11 17" xfId="49816" xr:uid="{00000000-0005-0000-0000-0000CEBC0000}"/>
    <cellStyle name="Output 11 17 2" xfId="49817" xr:uid="{00000000-0005-0000-0000-0000CFBC0000}"/>
    <cellStyle name="Output 11 17 2 2" xfId="49818" xr:uid="{00000000-0005-0000-0000-0000D0BC0000}"/>
    <cellStyle name="Output 11 17 2 3" xfId="49819" xr:uid="{00000000-0005-0000-0000-0000D1BC0000}"/>
    <cellStyle name="Output 11 17 3" xfId="49820" xr:uid="{00000000-0005-0000-0000-0000D2BC0000}"/>
    <cellStyle name="Output 11 17 3 2" xfId="49821" xr:uid="{00000000-0005-0000-0000-0000D3BC0000}"/>
    <cellStyle name="Output 11 17 3 3" xfId="49822" xr:uid="{00000000-0005-0000-0000-0000D4BC0000}"/>
    <cellStyle name="Output 11 17 4" xfId="49823" xr:uid="{00000000-0005-0000-0000-0000D5BC0000}"/>
    <cellStyle name="Output 11 17 4 2" xfId="49824" xr:uid="{00000000-0005-0000-0000-0000D6BC0000}"/>
    <cellStyle name="Output 11 17 4 3" xfId="49825" xr:uid="{00000000-0005-0000-0000-0000D7BC0000}"/>
    <cellStyle name="Output 11 17 5" xfId="49826" xr:uid="{00000000-0005-0000-0000-0000D8BC0000}"/>
    <cellStyle name="Output 11 17 5 2" xfId="49827" xr:uid="{00000000-0005-0000-0000-0000D9BC0000}"/>
    <cellStyle name="Output 11 17 5 3" xfId="49828" xr:uid="{00000000-0005-0000-0000-0000DABC0000}"/>
    <cellStyle name="Output 11 17 6" xfId="49829" xr:uid="{00000000-0005-0000-0000-0000DBBC0000}"/>
    <cellStyle name="Output 11 17 7" xfId="49830" xr:uid="{00000000-0005-0000-0000-0000DCBC0000}"/>
    <cellStyle name="Output 11 18" xfId="49831" xr:uid="{00000000-0005-0000-0000-0000DDBC0000}"/>
    <cellStyle name="Output 11 18 2" xfId="49832" xr:uid="{00000000-0005-0000-0000-0000DEBC0000}"/>
    <cellStyle name="Output 11 18 2 2" xfId="49833" xr:uid="{00000000-0005-0000-0000-0000DFBC0000}"/>
    <cellStyle name="Output 11 18 2 3" xfId="49834" xr:uid="{00000000-0005-0000-0000-0000E0BC0000}"/>
    <cellStyle name="Output 11 18 3" xfId="49835" xr:uid="{00000000-0005-0000-0000-0000E1BC0000}"/>
    <cellStyle name="Output 11 18 3 2" xfId="49836" xr:uid="{00000000-0005-0000-0000-0000E2BC0000}"/>
    <cellStyle name="Output 11 18 3 3" xfId="49837" xr:uid="{00000000-0005-0000-0000-0000E3BC0000}"/>
    <cellStyle name="Output 11 18 4" xfId="49838" xr:uid="{00000000-0005-0000-0000-0000E4BC0000}"/>
    <cellStyle name="Output 11 18 4 2" xfId="49839" xr:uid="{00000000-0005-0000-0000-0000E5BC0000}"/>
    <cellStyle name="Output 11 18 4 3" xfId="49840" xr:uid="{00000000-0005-0000-0000-0000E6BC0000}"/>
    <cellStyle name="Output 11 18 5" xfId="49841" xr:uid="{00000000-0005-0000-0000-0000E7BC0000}"/>
    <cellStyle name="Output 11 18 5 2" xfId="49842" xr:uid="{00000000-0005-0000-0000-0000E8BC0000}"/>
    <cellStyle name="Output 11 18 5 3" xfId="49843" xr:uid="{00000000-0005-0000-0000-0000E9BC0000}"/>
    <cellStyle name="Output 11 18 6" xfId="49844" xr:uid="{00000000-0005-0000-0000-0000EABC0000}"/>
    <cellStyle name="Output 11 18 7" xfId="49845" xr:uid="{00000000-0005-0000-0000-0000EBBC0000}"/>
    <cellStyle name="Output 11 19" xfId="49846" xr:uid="{00000000-0005-0000-0000-0000ECBC0000}"/>
    <cellStyle name="Output 11 19 2" xfId="49847" xr:uid="{00000000-0005-0000-0000-0000EDBC0000}"/>
    <cellStyle name="Output 11 19 3" xfId="49848" xr:uid="{00000000-0005-0000-0000-0000EEBC0000}"/>
    <cellStyle name="Output 11 2" xfId="5801" xr:uid="{00000000-0005-0000-0000-0000EFBC0000}"/>
    <cellStyle name="Output 11 2 2" xfId="49849" xr:uid="{00000000-0005-0000-0000-0000F0BC0000}"/>
    <cellStyle name="Output 11 2 2 10" xfId="49850" xr:uid="{00000000-0005-0000-0000-0000F1BC0000}"/>
    <cellStyle name="Output 11 2 2 2" xfId="49851" xr:uid="{00000000-0005-0000-0000-0000F2BC0000}"/>
    <cellStyle name="Output 11 2 2 2 2" xfId="49852" xr:uid="{00000000-0005-0000-0000-0000F3BC0000}"/>
    <cellStyle name="Output 11 2 2 2 3" xfId="49853" xr:uid="{00000000-0005-0000-0000-0000F4BC0000}"/>
    <cellStyle name="Output 11 2 2 2 4" xfId="49854" xr:uid="{00000000-0005-0000-0000-0000F5BC0000}"/>
    <cellStyle name="Output 11 2 2 3" xfId="49855" xr:uid="{00000000-0005-0000-0000-0000F6BC0000}"/>
    <cellStyle name="Output 11 2 2 3 2" xfId="49856" xr:uid="{00000000-0005-0000-0000-0000F7BC0000}"/>
    <cellStyle name="Output 11 2 2 3 3" xfId="49857" xr:uid="{00000000-0005-0000-0000-0000F8BC0000}"/>
    <cellStyle name="Output 11 2 2 3 4" xfId="49858" xr:uid="{00000000-0005-0000-0000-0000F9BC0000}"/>
    <cellStyle name="Output 11 2 2 4" xfId="49859" xr:uid="{00000000-0005-0000-0000-0000FABC0000}"/>
    <cellStyle name="Output 11 2 2 4 2" xfId="49860" xr:uid="{00000000-0005-0000-0000-0000FBBC0000}"/>
    <cellStyle name="Output 11 2 2 4 3" xfId="49861" xr:uid="{00000000-0005-0000-0000-0000FCBC0000}"/>
    <cellStyle name="Output 11 2 2 5" xfId="49862" xr:uid="{00000000-0005-0000-0000-0000FDBC0000}"/>
    <cellStyle name="Output 11 2 2 5 2" xfId="49863" xr:uid="{00000000-0005-0000-0000-0000FEBC0000}"/>
    <cellStyle name="Output 11 2 2 5 3" xfId="49864" xr:uid="{00000000-0005-0000-0000-0000FFBC0000}"/>
    <cellStyle name="Output 11 2 2 6" xfId="49865" xr:uid="{00000000-0005-0000-0000-000000BD0000}"/>
    <cellStyle name="Output 11 2 2 6 2" xfId="49866" xr:uid="{00000000-0005-0000-0000-000001BD0000}"/>
    <cellStyle name="Output 11 2 2 6 3" xfId="49867" xr:uid="{00000000-0005-0000-0000-000002BD0000}"/>
    <cellStyle name="Output 11 2 2 7" xfId="49868" xr:uid="{00000000-0005-0000-0000-000003BD0000}"/>
    <cellStyle name="Output 11 2 2 7 2" xfId="49869" xr:uid="{00000000-0005-0000-0000-000004BD0000}"/>
    <cellStyle name="Output 11 2 2 7 3" xfId="49870" xr:uid="{00000000-0005-0000-0000-000005BD0000}"/>
    <cellStyle name="Output 11 2 2 8" xfId="49871" xr:uid="{00000000-0005-0000-0000-000006BD0000}"/>
    <cellStyle name="Output 11 2 2 9" xfId="49872" xr:uid="{00000000-0005-0000-0000-000007BD0000}"/>
    <cellStyle name="Output 11 2 3" xfId="49873" xr:uid="{00000000-0005-0000-0000-000008BD0000}"/>
    <cellStyle name="Output 11 2 3 2" xfId="49874" xr:uid="{00000000-0005-0000-0000-000009BD0000}"/>
    <cellStyle name="Output 11 2 3 3" xfId="49875" xr:uid="{00000000-0005-0000-0000-00000ABD0000}"/>
    <cellStyle name="Output 11 2 3 4" xfId="49876" xr:uid="{00000000-0005-0000-0000-00000BBD0000}"/>
    <cellStyle name="Output 11 2 4" xfId="49877" xr:uid="{00000000-0005-0000-0000-00000CBD0000}"/>
    <cellStyle name="Output 11 2 4 2" xfId="49878" xr:uid="{00000000-0005-0000-0000-00000DBD0000}"/>
    <cellStyle name="Output 11 2 4 3" xfId="49879" xr:uid="{00000000-0005-0000-0000-00000EBD0000}"/>
    <cellStyle name="Output 11 2 5" xfId="49880" xr:uid="{00000000-0005-0000-0000-00000FBD0000}"/>
    <cellStyle name="Output 11 2 5 2" xfId="49881" xr:uid="{00000000-0005-0000-0000-000010BD0000}"/>
    <cellStyle name="Output 11 2 5 3" xfId="49882" xr:uid="{00000000-0005-0000-0000-000011BD0000}"/>
    <cellStyle name="Output 11 2 6" xfId="49883" xr:uid="{00000000-0005-0000-0000-000012BD0000}"/>
    <cellStyle name="Output 11 2 6 2" xfId="49884" xr:uid="{00000000-0005-0000-0000-000013BD0000}"/>
    <cellStyle name="Output 11 2 6 3" xfId="49885" xr:uid="{00000000-0005-0000-0000-000014BD0000}"/>
    <cellStyle name="Output 11 2 7" xfId="49886" xr:uid="{00000000-0005-0000-0000-000015BD0000}"/>
    <cellStyle name="Output 11 2 7 2" xfId="49887" xr:uid="{00000000-0005-0000-0000-000016BD0000}"/>
    <cellStyle name="Output 11 2 7 3" xfId="49888" xr:uid="{00000000-0005-0000-0000-000017BD0000}"/>
    <cellStyle name="Output 11 2 8" xfId="49889" xr:uid="{00000000-0005-0000-0000-000018BD0000}"/>
    <cellStyle name="Output 11 2 8 2" xfId="49890" xr:uid="{00000000-0005-0000-0000-000019BD0000}"/>
    <cellStyle name="Output 11 2 8 3" xfId="49891" xr:uid="{00000000-0005-0000-0000-00001ABD0000}"/>
    <cellStyle name="Output 11 2 9" xfId="49892" xr:uid="{00000000-0005-0000-0000-00001BBD0000}"/>
    <cellStyle name="Output 11 20" xfId="49893" xr:uid="{00000000-0005-0000-0000-00001CBD0000}"/>
    <cellStyle name="Output 11 3" xfId="49894" xr:uid="{00000000-0005-0000-0000-00001DBD0000}"/>
    <cellStyle name="Output 11 3 10" xfId="49895" xr:uid="{00000000-0005-0000-0000-00001EBD0000}"/>
    <cellStyle name="Output 11 3 2" xfId="49896" xr:uid="{00000000-0005-0000-0000-00001FBD0000}"/>
    <cellStyle name="Output 11 3 2 2" xfId="49897" xr:uid="{00000000-0005-0000-0000-000020BD0000}"/>
    <cellStyle name="Output 11 3 2 3" xfId="49898" xr:uid="{00000000-0005-0000-0000-000021BD0000}"/>
    <cellStyle name="Output 11 3 2 4" xfId="49899" xr:uid="{00000000-0005-0000-0000-000022BD0000}"/>
    <cellStyle name="Output 11 3 3" xfId="49900" xr:uid="{00000000-0005-0000-0000-000023BD0000}"/>
    <cellStyle name="Output 11 3 3 2" xfId="49901" xr:uid="{00000000-0005-0000-0000-000024BD0000}"/>
    <cellStyle name="Output 11 3 3 3" xfId="49902" xr:uid="{00000000-0005-0000-0000-000025BD0000}"/>
    <cellStyle name="Output 11 3 3 4" xfId="49903" xr:uid="{00000000-0005-0000-0000-000026BD0000}"/>
    <cellStyle name="Output 11 3 4" xfId="49904" xr:uid="{00000000-0005-0000-0000-000027BD0000}"/>
    <cellStyle name="Output 11 3 4 2" xfId="49905" xr:uid="{00000000-0005-0000-0000-000028BD0000}"/>
    <cellStyle name="Output 11 3 4 3" xfId="49906" xr:uid="{00000000-0005-0000-0000-000029BD0000}"/>
    <cellStyle name="Output 11 3 5" xfId="49907" xr:uid="{00000000-0005-0000-0000-00002ABD0000}"/>
    <cellStyle name="Output 11 3 5 2" xfId="49908" xr:uid="{00000000-0005-0000-0000-00002BBD0000}"/>
    <cellStyle name="Output 11 3 5 3" xfId="49909" xr:uid="{00000000-0005-0000-0000-00002CBD0000}"/>
    <cellStyle name="Output 11 3 6" xfId="49910" xr:uid="{00000000-0005-0000-0000-00002DBD0000}"/>
    <cellStyle name="Output 11 3 6 2" xfId="49911" xr:uid="{00000000-0005-0000-0000-00002EBD0000}"/>
    <cellStyle name="Output 11 3 6 3" xfId="49912" xr:uid="{00000000-0005-0000-0000-00002FBD0000}"/>
    <cellStyle name="Output 11 3 7" xfId="49913" xr:uid="{00000000-0005-0000-0000-000030BD0000}"/>
    <cellStyle name="Output 11 3 7 2" xfId="49914" xr:uid="{00000000-0005-0000-0000-000031BD0000}"/>
    <cellStyle name="Output 11 3 7 3" xfId="49915" xr:uid="{00000000-0005-0000-0000-000032BD0000}"/>
    <cellStyle name="Output 11 3 8" xfId="49916" xr:uid="{00000000-0005-0000-0000-000033BD0000}"/>
    <cellStyle name="Output 11 3 9" xfId="49917" xr:uid="{00000000-0005-0000-0000-000034BD0000}"/>
    <cellStyle name="Output 11 4" xfId="49918" xr:uid="{00000000-0005-0000-0000-000035BD0000}"/>
    <cellStyle name="Output 11 4 2" xfId="49919" xr:uid="{00000000-0005-0000-0000-000036BD0000}"/>
    <cellStyle name="Output 11 4 2 2" xfId="49920" xr:uid="{00000000-0005-0000-0000-000037BD0000}"/>
    <cellStyle name="Output 11 4 2 3" xfId="49921" xr:uid="{00000000-0005-0000-0000-000038BD0000}"/>
    <cellStyle name="Output 11 4 3" xfId="49922" xr:uid="{00000000-0005-0000-0000-000039BD0000}"/>
    <cellStyle name="Output 11 4 3 2" xfId="49923" xr:uid="{00000000-0005-0000-0000-00003ABD0000}"/>
    <cellStyle name="Output 11 4 3 3" xfId="49924" xr:uid="{00000000-0005-0000-0000-00003BBD0000}"/>
    <cellStyle name="Output 11 4 4" xfId="49925" xr:uid="{00000000-0005-0000-0000-00003CBD0000}"/>
    <cellStyle name="Output 11 4 4 2" xfId="49926" xr:uid="{00000000-0005-0000-0000-00003DBD0000}"/>
    <cellStyle name="Output 11 4 4 3" xfId="49927" xr:uid="{00000000-0005-0000-0000-00003EBD0000}"/>
    <cellStyle name="Output 11 4 5" xfId="49928" xr:uid="{00000000-0005-0000-0000-00003FBD0000}"/>
    <cellStyle name="Output 11 4 5 2" xfId="49929" xr:uid="{00000000-0005-0000-0000-000040BD0000}"/>
    <cellStyle name="Output 11 4 5 3" xfId="49930" xr:uid="{00000000-0005-0000-0000-000041BD0000}"/>
    <cellStyle name="Output 11 4 6" xfId="49931" xr:uid="{00000000-0005-0000-0000-000042BD0000}"/>
    <cellStyle name="Output 11 4 7" xfId="49932" xr:uid="{00000000-0005-0000-0000-000043BD0000}"/>
    <cellStyle name="Output 11 5" xfId="49933" xr:uid="{00000000-0005-0000-0000-000044BD0000}"/>
    <cellStyle name="Output 11 5 2" xfId="49934" xr:uid="{00000000-0005-0000-0000-000045BD0000}"/>
    <cellStyle name="Output 11 5 2 2" xfId="49935" xr:uid="{00000000-0005-0000-0000-000046BD0000}"/>
    <cellStyle name="Output 11 5 2 3" xfId="49936" xr:uid="{00000000-0005-0000-0000-000047BD0000}"/>
    <cellStyle name="Output 11 5 3" xfId="49937" xr:uid="{00000000-0005-0000-0000-000048BD0000}"/>
    <cellStyle name="Output 11 5 3 2" xfId="49938" xr:uid="{00000000-0005-0000-0000-000049BD0000}"/>
    <cellStyle name="Output 11 5 3 3" xfId="49939" xr:uid="{00000000-0005-0000-0000-00004ABD0000}"/>
    <cellStyle name="Output 11 5 4" xfId="49940" xr:uid="{00000000-0005-0000-0000-00004BBD0000}"/>
    <cellStyle name="Output 11 5 4 2" xfId="49941" xr:uid="{00000000-0005-0000-0000-00004CBD0000}"/>
    <cellStyle name="Output 11 5 4 3" xfId="49942" xr:uid="{00000000-0005-0000-0000-00004DBD0000}"/>
    <cellStyle name="Output 11 5 5" xfId="49943" xr:uid="{00000000-0005-0000-0000-00004EBD0000}"/>
    <cellStyle name="Output 11 5 5 2" xfId="49944" xr:uid="{00000000-0005-0000-0000-00004FBD0000}"/>
    <cellStyle name="Output 11 5 5 3" xfId="49945" xr:uid="{00000000-0005-0000-0000-000050BD0000}"/>
    <cellStyle name="Output 11 5 6" xfId="49946" xr:uid="{00000000-0005-0000-0000-000051BD0000}"/>
    <cellStyle name="Output 11 6" xfId="49947" xr:uid="{00000000-0005-0000-0000-000052BD0000}"/>
    <cellStyle name="Output 11 6 2" xfId="49948" xr:uid="{00000000-0005-0000-0000-000053BD0000}"/>
    <cellStyle name="Output 11 6 2 2" xfId="49949" xr:uid="{00000000-0005-0000-0000-000054BD0000}"/>
    <cellStyle name="Output 11 6 2 3" xfId="49950" xr:uid="{00000000-0005-0000-0000-000055BD0000}"/>
    <cellStyle name="Output 11 6 3" xfId="49951" xr:uid="{00000000-0005-0000-0000-000056BD0000}"/>
    <cellStyle name="Output 11 6 3 2" xfId="49952" xr:uid="{00000000-0005-0000-0000-000057BD0000}"/>
    <cellStyle name="Output 11 6 3 3" xfId="49953" xr:uid="{00000000-0005-0000-0000-000058BD0000}"/>
    <cellStyle name="Output 11 6 4" xfId="49954" xr:uid="{00000000-0005-0000-0000-000059BD0000}"/>
    <cellStyle name="Output 11 6 4 2" xfId="49955" xr:uid="{00000000-0005-0000-0000-00005ABD0000}"/>
    <cellStyle name="Output 11 6 4 3" xfId="49956" xr:uid="{00000000-0005-0000-0000-00005BBD0000}"/>
    <cellStyle name="Output 11 6 5" xfId="49957" xr:uid="{00000000-0005-0000-0000-00005CBD0000}"/>
    <cellStyle name="Output 11 6 5 2" xfId="49958" xr:uid="{00000000-0005-0000-0000-00005DBD0000}"/>
    <cellStyle name="Output 11 6 5 3" xfId="49959" xr:uid="{00000000-0005-0000-0000-00005EBD0000}"/>
    <cellStyle name="Output 11 6 6" xfId="49960" xr:uid="{00000000-0005-0000-0000-00005FBD0000}"/>
    <cellStyle name="Output 11 7" xfId="49961" xr:uid="{00000000-0005-0000-0000-000060BD0000}"/>
    <cellStyle name="Output 11 7 2" xfId="49962" xr:uid="{00000000-0005-0000-0000-000061BD0000}"/>
    <cellStyle name="Output 11 7 2 2" xfId="49963" xr:uid="{00000000-0005-0000-0000-000062BD0000}"/>
    <cellStyle name="Output 11 7 2 3" xfId="49964" xr:uid="{00000000-0005-0000-0000-000063BD0000}"/>
    <cellStyle name="Output 11 7 3" xfId="49965" xr:uid="{00000000-0005-0000-0000-000064BD0000}"/>
    <cellStyle name="Output 11 7 3 2" xfId="49966" xr:uid="{00000000-0005-0000-0000-000065BD0000}"/>
    <cellStyle name="Output 11 7 3 3" xfId="49967" xr:uid="{00000000-0005-0000-0000-000066BD0000}"/>
    <cellStyle name="Output 11 7 4" xfId="49968" xr:uid="{00000000-0005-0000-0000-000067BD0000}"/>
    <cellStyle name="Output 11 7 4 2" xfId="49969" xr:uid="{00000000-0005-0000-0000-000068BD0000}"/>
    <cellStyle name="Output 11 7 4 3" xfId="49970" xr:uid="{00000000-0005-0000-0000-000069BD0000}"/>
    <cellStyle name="Output 11 7 5" xfId="49971" xr:uid="{00000000-0005-0000-0000-00006ABD0000}"/>
    <cellStyle name="Output 11 7 5 2" xfId="49972" xr:uid="{00000000-0005-0000-0000-00006BBD0000}"/>
    <cellStyle name="Output 11 7 5 3" xfId="49973" xr:uid="{00000000-0005-0000-0000-00006CBD0000}"/>
    <cellStyle name="Output 11 7 6" xfId="49974" xr:uid="{00000000-0005-0000-0000-00006DBD0000}"/>
    <cellStyle name="Output 11 7 7" xfId="49975" xr:uid="{00000000-0005-0000-0000-00006EBD0000}"/>
    <cellStyle name="Output 11 8" xfId="49976" xr:uid="{00000000-0005-0000-0000-00006FBD0000}"/>
    <cellStyle name="Output 11 8 2" xfId="49977" xr:uid="{00000000-0005-0000-0000-000070BD0000}"/>
    <cellStyle name="Output 11 8 2 2" xfId="49978" xr:uid="{00000000-0005-0000-0000-000071BD0000}"/>
    <cellStyle name="Output 11 8 2 3" xfId="49979" xr:uid="{00000000-0005-0000-0000-000072BD0000}"/>
    <cellStyle name="Output 11 8 3" xfId="49980" xr:uid="{00000000-0005-0000-0000-000073BD0000}"/>
    <cellStyle name="Output 11 8 3 2" xfId="49981" xr:uid="{00000000-0005-0000-0000-000074BD0000}"/>
    <cellStyle name="Output 11 8 3 3" xfId="49982" xr:uid="{00000000-0005-0000-0000-000075BD0000}"/>
    <cellStyle name="Output 11 8 4" xfId="49983" xr:uid="{00000000-0005-0000-0000-000076BD0000}"/>
    <cellStyle name="Output 11 8 4 2" xfId="49984" xr:uid="{00000000-0005-0000-0000-000077BD0000}"/>
    <cellStyle name="Output 11 8 4 3" xfId="49985" xr:uid="{00000000-0005-0000-0000-000078BD0000}"/>
    <cellStyle name="Output 11 8 5" xfId="49986" xr:uid="{00000000-0005-0000-0000-000079BD0000}"/>
    <cellStyle name="Output 11 8 5 2" xfId="49987" xr:uid="{00000000-0005-0000-0000-00007ABD0000}"/>
    <cellStyle name="Output 11 8 5 3" xfId="49988" xr:uid="{00000000-0005-0000-0000-00007BBD0000}"/>
    <cellStyle name="Output 11 8 6" xfId="49989" xr:uid="{00000000-0005-0000-0000-00007CBD0000}"/>
    <cellStyle name="Output 11 8 7" xfId="49990" xr:uid="{00000000-0005-0000-0000-00007DBD0000}"/>
    <cellStyle name="Output 11 9" xfId="49991" xr:uid="{00000000-0005-0000-0000-00007EBD0000}"/>
    <cellStyle name="Output 11 9 2" xfId="49992" xr:uid="{00000000-0005-0000-0000-00007FBD0000}"/>
    <cellStyle name="Output 11 9 2 2" xfId="49993" xr:uid="{00000000-0005-0000-0000-000080BD0000}"/>
    <cellStyle name="Output 11 9 2 3" xfId="49994" xr:uid="{00000000-0005-0000-0000-000081BD0000}"/>
    <cellStyle name="Output 11 9 3" xfId="49995" xr:uid="{00000000-0005-0000-0000-000082BD0000}"/>
    <cellStyle name="Output 11 9 3 2" xfId="49996" xr:uid="{00000000-0005-0000-0000-000083BD0000}"/>
    <cellStyle name="Output 11 9 3 3" xfId="49997" xr:uid="{00000000-0005-0000-0000-000084BD0000}"/>
    <cellStyle name="Output 11 9 4" xfId="49998" xr:uid="{00000000-0005-0000-0000-000085BD0000}"/>
    <cellStyle name="Output 11 9 4 2" xfId="49999" xr:uid="{00000000-0005-0000-0000-000086BD0000}"/>
    <cellStyle name="Output 11 9 4 3" xfId="50000" xr:uid="{00000000-0005-0000-0000-000087BD0000}"/>
    <cellStyle name="Output 11 9 5" xfId="50001" xr:uid="{00000000-0005-0000-0000-000088BD0000}"/>
    <cellStyle name="Output 11 9 5 2" xfId="50002" xr:uid="{00000000-0005-0000-0000-000089BD0000}"/>
    <cellStyle name="Output 11 9 5 3" xfId="50003" xr:uid="{00000000-0005-0000-0000-00008ABD0000}"/>
    <cellStyle name="Output 11 9 6" xfId="50004" xr:uid="{00000000-0005-0000-0000-00008BBD0000}"/>
    <cellStyle name="Output 11 9 7" xfId="50005" xr:uid="{00000000-0005-0000-0000-00008CBD0000}"/>
    <cellStyle name="Output 12" xfId="5802" xr:uid="{00000000-0005-0000-0000-00008DBD0000}"/>
    <cellStyle name="Output 12 2" xfId="50006" xr:uid="{00000000-0005-0000-0000-00008EBD0000}"/>
    <cellStyle name="Output 12 2 10" xfId="50007" xr:uid="{00000000-0005-0000-0000-00008FBD0000}"/>
    <cellStyle name="Output 12 2 2" xfId="50008" xr:uid="{00000000-0005-0000-0000-000090BD0000}"/>
    <cellStyle name="Output 12 2 2 2" xfId="50009" xr:uid="{00000000-0005-0000-0000-000091BD0000}"/>
    <cellStyle name="Output 12 2 2 3" xfId="50010" xr:uid="{00000000-0005-0000-0000-000092BD0000}"/>
    <cellStyle name="Output 12 2 2 4" xfId="50011" xr:uid="{00000000-0005-0000-0000-000093BD0000}"/>
    <cellStyle name="Output 12 2 3" xfId="50012" xr:uid="{00000000-0005-0000-0000-000094BD0000}"/>
    <cellStyle name="Output 12 2 3 2" xfId="50013" xr:uid="{00000000-0005-0000-0000-000095BD0000}"/>
    <cellStyle name="Output 12 2 3 3" xfId="50014" xr:uid="{00000000-0005-0000-0000-000096BD0000}"/>
    <cellStyle name="Output 12 2 3 4" xfId="50015" xr:uid="{00000000-0005-0000-0000-000097BD0000}"/>
    <cellStyle name="Output 12 2 4" xfId="50016" xr:uid="{00000000-0005-0000-0000-000098BD0000}"/>
    <cellStyle name="Output 12 2 4 2" xfId="50017" xr:uid="{00000000-0005-0000-0000-000099BD0000}"/>
    <cellStyle name="Output 12 2 4 3" xfId="50018" xr:uid="{00000000-0005-0000-0000-00009ABD0000}"/>
    <cellStyle name="Output 12 2 5" xfId="50019" xr:uid="{00000000-0005-0000-0000-00009BBD0000}"/>
    <cellStyle name="Output 12 2 5 2" xfId="50020" xr:uid="{00000000-0005-0000-0000-00009CBD0000}"/>
    <cellStyle name="Output 12 2 5 3" xfId="50021" xr:uid="{00000000-0005-0000-0000-00009DBD0000}"/>
    <cellStyle name="Output 12 2 6" xfId="50022" xr:uid="{00000000-0005-0000-0000-00009EBD0000}"/>
    <cellStyle name="Output 12 2 6 2" xfId="50023" xr:uid="{00000000-0005-0000-0000-00009FBD0000}"/>
    <cellStyle name="Output 12 2 6 3" xfId="50024" xr:uid="{00000000-0005-0000-0000-0000A0BD0000}"/>
    <cellStyle name="Output 12 2 7" xfId="50025" xr:uid="{00000000-0005-0000-0000-0000A1BD0000}"/>
    <cellStyle name="Output 12 2 7 2" xfId="50026" xr:uid="{00000000-0005-0000-0000-0000A2BD0000}"/>
    <cellStyle name="Output 12 2 7 3" xfId="50027" xr:uid="{00000000-0005-0000-0000-0000A3BD0000}"/>
    <cellStyle name="Output 12 2 8" xfId="50028" xr:uid="{00000000-0005-0000-0000-0000A4BD0000}"/>
    <cellStyle name="Output 12 2 9" xfId="50029" xr:uid="{00000000-0005-0000-0000-0000A5BD0000}"/>
    <cellStyle name="Output 12 3" xfId="50030" xr:uid="{00000000-0005-0000-0000-0000A6BD0000}"/>
    <cellStyle name="Output 12 3 2" xfId="50031" xr:uid="{00000000-0005-0000-0000-0000A7BD0000}"/>
    <cellStyle name="Output 12 3 3" xfId="50032" xr:uid="{00000000-0005-0000-0000-0000A8BD0000}"/>
    <cellStyle name="Output 12 3 4" xfId="50033" xr:uid="{00000000-0005-0000-0000-0000A9BD0000}"/>
    <cellStyle name="Output 12 4" xfId="50034" xr:uid="{00000000-0005-0000-0000-0000AABD0000}"/>
    <cellStyle name="Output 12 4 2" xfId="50035" xr:uid="{00000000-0005-0000-0000-0000ABBD0000}"/>
    <cellStyle name="Output 12 4 3" xfId="50036" xr:uid="{00000000-0005-0000-0000-0000ACBD0000}"/>
    <cellStyle name="Output 12 4 4" xfId="50037" xr:uid="{00000000-0005-0000-0000-0000ADBD0000}"/>
    <cellStyle name="Output 12 5" xfId="50038" xr:uid="{00000000-0005-0000-0000-0000AEBD0000}"/>
    <cellStyle name="Output 12 5 2" xfId="50039" xr:uid="{00000000-0005-0000-0000-0000AFBD0000}"/>
    <cellStyle name="Output 12 5 3" xfId="50040" xr:uid="{00000000-0005-0000-0000-0000B0BD0000}"/>
    <cellStyle name="Output 12 5 4" xfId="50041" xr:uid="{00000000-0005-0000-0000-0000B1BD0000}"/>
    <cellStyle name="Output 12 6" xfId="50042" xr:uid="{00000000-0005-0000-0000-0000B2BD0000}"/>
    <cellStyle name="Output 12 6 2" xfId="50043" xr:uid="{00000000-0005-0000-0000-0000B3BD0000}"/>
    <cellStyle name="Output 12 6 3" xfId="50044" xr:uid="{00000000-0005-0000-0000-0000B4BD0000}"/>
    <cellStyle name="Output 12 6 4" xfId="50045" xr:uid="{00000000-0005-0000-0000-0000B5BD0000}"/>
    <cellStyle name="Output 12 7" xfId="50046" xr:uid="{00000000-0005-0000-0000-0000B6BD0000}"/>
    <cellStyle name="Output 12 7 2" xfId="50047" xr:uid="{00000000-0005-0000-0000-0000B7BD0000}"/>
    <cellStyle name="Output 12 7 3" xfId="50048" xr:uid="{00000000-0005-0000-0000-0000B8BD0000}"/>
    <cellStyle name="Output 12 7 4" xfId="50049" xr:uid="{00000000-0005-0000-0000-0000B9BD0000}"/>
    <cellStyle name="Output 12 8" xfId="50050" xr:uid="{00000000-0005-0000-0000-0000BABD0000}"/>
    <cellStyle name="Output 12 8 2" xfId="50051" xr:uid="{00000000-0005-0000-0000-0000BBBD0000}"/>
    <cellStyle name="Output 12 8 3" xfId="50052" xr:uid="{00000000-0005-0000-0000-0000BCBD0000}"/>
    <cellStyle name="Output 12 8 4" xfId="50053" xr:uid="{00000000-0005-0000-0000-0000BDBD0000}"/>
    <cellStyle name="Output 12 9" xfId="50054" xr:uid="{00000000-0005-0000-0000-0000BEBD0000}"/>
    <cellStyle name="Output 12 9 2" xfId="50055" xr:uid="{00000000-0005-0000-0000-0000BFBD0000}"/>
    <cellStyle name="Output 12 9 3" xfId="50056" xr:uid="{00000000-0005-0000-0000-0000C0BD0000}"/>
    <cellStyle name="Output 13" xfId="5803" xr:uid="{00000000-0005-0000-0000-0000C1BD0000}"/>
    <cellStyle name="Output 13 2" xfId="50057" xr:uid="{00000000-0005-0000-0000-0000C2BD0000}"/>
    <cellStyle name="Output 13 2 10" xfId="50058" xr:uid="{00000000-0005-0000-0000-0000C3BD0000}"/>
    <cellStyle name="Output 13 2 2" xfId="50059" xr:uid="{00000000-0005-0000-0000-0000C4BD0000}"/>
    <cellStyle name="Output 13 2 2 2" xfId="50060" xr:uid="{00000000-0005-0000-0000-0000C5BD0000}"/>
    <cellStyle name="Output 13 2 2 3" xfId="50061" xr:uid="{00000000-0005-0000-0000-0000C6BD0000}"/>
    <cellStyle name="Output 13 2 2 4" xfId="50062" xr:uid="{00000000-0005-0000-0000-0000C7BD0000}"/>
    <cellStyle name="Output 13 2 3" xfId="50063" xr:uid="{00000000-0005-0000-0000-0000C8BD0000}"/>
    <cellStyle name="Output 13 2 3 2" xfId="50064" xr:uid="{00000000-0005-0000-0000-0000C9BD0000}"/>
    <cellStyle name="Output 13 2 3 3" xfId="50065" xr:uid="{00000000-0005-0000-0000-0000CABD0000}"/>
    <cellStyle name="Output 13 2 4" xfId="50066" xr:uid="{00000000-0005-0000-0000-0000CBBD0000}"/>
    <cellStyle name="Output 13 2 4 2" xfId="50067" xr:uid="{00000000-0005-0000-0000-0000CCBD0000}"/>
    <cellStyle name="Output 13 2 4 3" xfId="50068" xr:uid="{00000000-0005-0000-0000-0000CDBD0000}"/>
    <cellStyle name="Output 13 2 5" xfId="50069" xr:uid="{00000000-0005-0000-0000-0000CEBD0000}"/>
    <cellStyle name="Output 13 2 5 2" xfId="50070" xr:uid="{00000000-0005-0000-0000-0000CFBD0000}"/>
    <cellStyle name="Output 13 2 5 3" xfId="50071" xr:uid="{00000000-0005-0000-0000-0000D0BD0000}"/>
    <cellStyle name="Output 13 2 6" xfId="50072" xr:uid="{00000000-0005-0000-0000-0000D1BD0000}"/>
    <cellStyle name="Output 13 2 6 2" xfId="50073" xr:uid="{00000000-0005-0000-0000-0000D2BD0000}"/>
    <cellStyle name="Output 13 2 6 3" xfId="50074" xr:uid="{00000000-0005-0000-0000-0000D3BD0000}"/>
    <cellStyle name="Output 13 2 7" xfId="50075" xr:uid="{00000000-0005-0000-0000-0000D4BD0000}"/>
    <cellStyle name="Output 13 2 7 2" xfId="50076" xr:uid="{00000000-0005-0000-0000-0000D5BD0000}"/>
    <cellStyle name="Output 13 2 7 3" xfId="50077" xr:uid="{00000000-0005-0000-0000-0000D6BD0000}"/>
    <cellStyle name="Output 13 2 8" xfId="50078" xr:uid="{00000000-0005-0000-0000-0000D7BD0000}"/>
    <cellStyle name="Output 13 2 9" xfId="50079" xr:uid="{00000000-0005-0000-0000-0000D8BD0000}"/>
    <cellStyle name="Output 13 3" xfId="50080" xr:uid="{00000000-0005-0000-0000-0000D9BD0000}"/>
    <cellStyle name="Output 13 3 2" xfId="50081" xr:uid="{00000000-0005-0000-0000-0000DABD0000}"/>
    <cellStyle name="Output 13 3 3" xfId="50082" xr:uid="{00000000-0005-0000-0000-0000DBBD0000}"/>
    <cellStyle name="Output 13 3 4" xfId="50083" xr:uid="{00000000-0005-0000-0000-0000DCBD0000}"/>
    <cellStyle name="Output 13 4" xfId="50084" xr:uid="{00000000-0005-0000-0000-0000DDBD0000}"/>
    <cellStyle name="Output 13 4 2" xfId="50085" xr:uid="{00000000-0005-0000-0000-0000DEBD0000}"/>
    <cellStyle name="Output 13 4 3" xfId="50086" xr:uid="{00000000-0005-0000-0000-0000DFBD0000}"/>
    <cellStyle name="Output 13 5" xfId="50087" xr:uid="{00000000-0005-0000-0000-0000E0BD0000}"/>
    <cellStyle name="Output 13 5 2" xfId="50088" xr:uid="{00000000-0005-0000-0000-0000E1BD0000}"/>
    <cellStyle name="Output 13 5 3" xfId="50089" xr:uid="{00000000-0005-0000-0000-0000E2BD0000}"/>
    <cellStyle name="Output 13 6" xfId="50090" xr:uid="{00000000-0005-0000-0000-0000E3BD0000}"/>
    <cellStyle name="Output 13 6 2" xfId="50091" xr:uid="{00000000-0005-0000-0000-0000E4BD0000}"/>
    <cellStyle name="Output 13 6 3" xfId="50092" xr:uid="{00000000-0005-0000-0000-0000E5BD0000}"/>
    <cellStyle name="Output 13 7" xfId="50093" xr:uid="{00000000-0005-0000-0000-0000E6BD0000}"/>
    <cellStyle name="Output 13 7 2" xfId="50094" xr:uid="{00000000-0005-0000-0000-0000E7BD0000}"/>
    <cellStyle name="Output 13 7 3" xfId="50095" xr:uid="{00000000-0005-0000-0000-0000E8BD0000}"/>
    <cellStyle name="Output 13 8" xfId="50096" xr:uid="{00000000-0005-0000-0000-0000E9BD0000}"/>
    <cellStyle name="Output 13 8 2" xfId="50097" xr:uid="{00000000-0005-0000-0000-0000EABD0000}"/>
    <cellStyle name="Output 13 8 3" xfId="50098" xr:uid="{00000000-0005-0000-0000-0000EBBD0000}"/>
    <cellStyle name="Output 13 9" xfId="50099" xr:uid="{00000000-0005-0000-0000-0000ECBD0000}"/>
    <cellStyle name="Output 14" xfId="50100" xr:uid="{00000000-0005-0000-0000-0000EDBD0000}"/>
    <cellStyle name="Output 14 2" xfId="50101" xr:uid="{00000000-0005-0000-0000-0000EEBD0000}"/>
    <cellStyle name="Output 14 2 2" xfId="50102" xr:uid="{00000000-0005-0000-0000-0000EFBD0000}"/>
    <cellStyle name="Output 14 2 3" xfId="50103" xr:uid="{00000000-0005-0000-0000-0000F0BD0000}"/>
    <cellStyle name="Output 14 2 4" xfId="50104" xr:uid="{00000000-0005-0000-0000-0000F1BD0000}"/>
    <cellStyle name="Output 14 3" xfId="50105" xr:uid="{00000000-0005-0000-0000-0000F2BD0000}"/>
    <cellStyle name="Output 14 3 2" xfId="50106" xr:uid="{00000000-0005-0000-0000-0000F3BD0000}"/>
    <cellStyle name="Output 14 3 3" xfId="50107" xr:uid="{00000000-0005-0000-0000-0000F4BD0000}"/>
    <cellStyle name="Output 14 4" xfId="50108" xr:uid="{00000000-0005-0000-0000-0000F5BD0000}"/>
    <cellStyle name="Output 14 5" xfId="50109" xr:uid="{00000000-0005-0000-0000-0000F6BD0000}"/>
    <cellStyle name="Output 14 6" xfId="50110" xr:uid="{00000000-0005-0000-0000-0000F7BD0000}"/>
    <cellStyle name="Output 15" xfId="50111" xr:uid="{00000000-0005-0000-0000-0000F8BD0000}"/>
    <cellStyle name="Output 15 2" xfId="50112" xr:uid="{00000000-0005-0000-0000-0000F9BD0000}"/>
    <cellStyle name="Output 15 3" xfId="50113" xr:uid="{00000000-0005-0000-0000-0000FABD0000}"/>
    <cellStyle name="Output 15 4" xfId="50114" xr:uid="{00000000-0005-0000-0000-0000FBBD0000}"/>
    <cellStyle name="Output 16" xfId="50115" xr:uid="{00000000-0005-0000-0000-0000FCBD0000}"/>
    <cellStyle name="Output 16 2" xfId="50116" xr:uid="{00000000-0005-0000-0000-0000FDBD0000}"/>
    <cellStyle name="Output 16 3" xfId="50117" xr:uid="{00000000-0005-0000-0000-0000FEBD0000}"/>
    <cellStyle name="Output 2" xfId="5804" xr:uid="{00000000-0005-0000-0000-0000FFBD0000}"/>
    <cellStyle name="Output 2 10" xfId="50118" xr:uid="{00000000-0005-0000-0000-000000BE0000}"/>
    <cellStyle name="Output 2 10 2" xfId="50119" xr:uid="{00000000-0005-0000-0000-000001BE0000}"/>
    <cellStyle name="Output 2 10 3" xfId="50120" xr:uid="{00000000-0005-0000-0000-000002BE0000}"/>
    <cellStyle name="Output 2 10 4" xfId="50121" xr:uid="{00000000-0005-0000-0000-000003BE0000}"/>
    <cellStyle name="Output 2 11" xfId="50122" xr:uid="{00000000-0005-0000-0000-000004BE0000}"/>
    <cellStyle name="Output 2 11 2" xfId="50123" xr:uid="{00000000-0005-0000-0000-000005BE0000}"/>
    <cellStyle name="Output 2 11 3" xfId="50124" xr:uid="{00000000-0005-0000-0000-000006BE0000}"/>
    <cellStyle name="Output 2 12" xfId="50125" xr:uid="{00000000-0005-0000-0000-000007BE0000}"/>
    <cellStyle name="Output 2 12 2" xfId="50126" xr:uid="{00000000-0005-0000-0000-000008BE0000}"/>
    <cellStyle name="Output 2 12 3" xfId="50127" xr:uid="{00000000-0005-0000-0000-000009BE0000}"/>
    <cellStyle name="Output 2 2" xfId="5805" xr:uid="{00000000-0005-0000-0000-00000ABE0000}"/>
    <cellStyle name="Output 2 2 10" xfId="50128" xr:uid="{00000000-0005-0000-0000-00000BBE0000}"/>
    <cellStyle name="Output 2 2 10 2" xfId="50129" xr:uid="{00000000-0005-0000-0000-00000CBE0000}"/>
    <cellStyle name="Output 2 2 10 2 2" xfId="50130" xr:uid="{00000000-0005-0000-0000-00000DBE0000}"/>
    <cellStyle name="Output 2 2 10 2 3" xfId="50131" xr:uid="{00000000-0005-0000-0000-00000EBE0000}"/>
    <cellStyle name="Output 2 2 10 3" xfId="50132" xr:uid="{00000000-0005-0000-0000-00000FBE0000}"/>
    <cellStyle name="Output 2 2 10 3 2" xfId="50133" xr:uid="{00000000-0005-0000-0000-000010BE0000}"/>
    <cellStyle name="Output 2 2 10 3 3" xfId="50134" xr:uid="{00000000-0005-0000-0000-000011BE0000}"/>
    <cellStyle name="Output 2 2 10 4" xfId="50135" xr:uid="{00000000-0005-0000-0000-000012BE0000}"/>
    <cellStyle name="Output 2 2 10 4 2" xfId="50136" xr:uid="{00000000-0005-0000-0000-000013BE0000}"/>
    <cellStyle name="Output 2 2 10 4 3" xfId="50137" xr:uid="{00000000-0005-0000-0000-000014BE0000}"/>
    <cellStyle name="Output 2 2 10 5" xfId="50138" xr:uid="{00000000-0005-0000-0000-000015BE0000}"/>
    <cellStyle name="Output 2 2 10 5 2" xfId="50139" xr:uid="{00000000-0005-0000-0000-000016BE0000}"/>
    <cellStyle name="Output 2 2 10 5 3" xfId="50140" xr:uid="{00000000-0005-0000-0000-000017BE0000}"/>
    <cellStyle name="Output 2 2 10 6" xfId="50141" xr:uid="{00000000-0005-0000-0000-000018BE0000}"/>
    <cellStyle name="Output 2 2 10 7" xfId="50142" xr:uid="{00000000-0005-0000-0000-000019BE0000}"/>
    <cellStyle name="Output 2 2 11" xfId="50143" xr:uid="{00000000-0005-0000-0000-00001ABE0000}"/>
    <cellStyle name="Output 2 2 11 2" xfId="50144" xr:uid="{00000000-0005-0000-0000-00001BBE0000}"/>
    <cellStyle name="Output 2 2 11 2 2" xfId="50145" xr:uid="{00000000-0005-0000-0000-00001CBE0000}"/>
    <cellStyle name="Output 2 2 11 2 3" xfId="50146" xr:uid="{00000000-0005-0000-0000-00001DBE0000}"/>
    <cellStyle name="Output 2 2 11 3" xfId="50147" xr:uid="{00000000-0005-0000-0000-00001EBE0000}"/>
    <cellStyle name="Output 2 2 11 3 2" xfId="50148" xr:uid="{00000000-0005-0000-0000-00001FBE0000}"/>
    <cellStyle name="Output 2 2 11 3 3" xfId="50149" xr:uid="{00000000-0005-0000-0000-000020BE0000}"/>
    <cellStyle name="Output 2 2 11 4" xfId="50150" xr:uid="{00000000-0005-0000-0000-000021BE0000}"/>
    <cellStyle name="Output 2 2 11 4 2" xfId="50151" xr:uid="{00000000-0005-0000-0000-000022BE0000}"/>
    <cellStyle name="Output 2 2 11 4 3" xfId="50152" xr:uid="{00000000-0005-0000-0000-000023BE0000}"/>
    <cellStyle name="Output 2 2 11 5" xfId="50153" xr:uid="{00000000-0005-0000-0000-000024BE0000}"/>
    <cellStyle name="Output 2 2 11 5 2" xfId="50154" xr:uid="{00000000-0005-0000-0000-000025BE0000}"/>
    <cellStyle name="Output 2 2 11 5 3" xfId="50155" xr:uid="{00000000-0005-0000-0000-000026BE0000}"/>
    <cellStyle name="Output 2 2 11 6" xfId="50156" xr:uid="{00000000-0005-0000-0000-000027BE0000}"/>
    <cellStyle name="Output 2 2 11 7" xfId="50157" xr:uid="{00000000-0005-0000-0000-000028BE0000}"/>
    <cellStyle name="Output 2 2 12" xfId="50158" xr:uid="{00000000-0005-0000-0000-000029BE0000}"/>
    <cellStyle name="Output 2 2 12 2" xfId="50159" xr:uid="{00000000-0005-0000-0000-00002ABE0000}"/>
    <cellStyle name="Output 2 2 12 2 2" xfId="50160" xr:uid="{00000000-0005-0000-0000-00002BBE0000}"/>
    <cellStyle name="Output 2 2 12 2 3" xfId="50161" xr:uid="{00000000-0005-0000-0000-00002CBE0000}"/>
    <cellStyle name="Output 2 2 12 3" xfId="50162" xr:uid="{00000000-0005-0000-0000-00002DBE0000}"/>
    <cellStyle name="Output 2 2 12 3 2" xfId="50163" xr:uid="{00000000-0005-0000-0000-00002EBE0000}"/>
    <cellStyle name="Output 2 2 12 3 3" xfId="50164" xr:uid="{00000000-0005-0000-0000-00002FBE0000}"/>
    <cellStyle name="Output 2 2 12 4" xfId="50165" xr:uid="{00000000-0005-0000-0000-000030BE0000}"/>
    <cellStyle name="Output 2 2 12 4 2" xfId="50166" xr:uid="{00000000-0005-0000-0000-000031BE0000}"/>
    <cellStyle name="Output 2 2 12 4 3" xfId="50167" xr:uid="{00000000-0005-0000-0000-000032BE0000}"/>
    <cellStyle name="Output 2 2 12 5" xfId="50168" xr:uid="{00000000-0005-0000-0000-000033BE0000}"/>
    <cellStyle name="Output 2 2 12 5 2" xfId="50169" xr:uid="{00000000-0005-0000-0000-000034BE0000}"/>
    <cellStyle name="Output 2 2 12 5 3" xfId="50170" xr:uid="{00000000-0005-0000-0000-000035BE0000}"/>
    <cellStyle name="Output 2 2 12 6" xfId="50171" xr:uid="{00000000-0005-0000-0000-000036BE0000}"/>
    <cellStyle name="Output 2 2 12 7" xfId="50172" xr:uid="{00000000-0005-0000-0000-000037BE0000}"/>
    <cellStyle name="Output 2 2 13" xfId="50173" xr:uid="{00000000-0005-0000-0000-000038BE0000}"/>
    <cellStyle name="Output 2 2 13 2" xfId="50174" xr:uid="{00000000-0005-0000-0000-000039BE0000}"/>
    <cellStyle name="Output 2 2 13 2 2" xfId="50175" xr:uid="{00000000-0005-0000-0000-00003ABE0000}"/>
    <cellStyle name="Output 2 2 13 2 3" xfId="50176" xr:uid="{00000000-0005-0000-0000-00003BBE0000}"/>
    <cellStyle name="Output 2 2 13 3" xfId="50177" xr:uid="{00000000-0005-0000-0000-00003CBE0000}"/>
    <cellStyle name="Output 2 2 13 3 2" xfId="50178" xr:uid="{00000000-0005-0000-0000-00003DBE0000}"/>
    <cellStyle name="Output 2 2 13 3 3" xfId="50179" xr:uid="{00000000-0005-0000-0000-00003EBE0000}"/>
    <cellStyle name="Output 2 2 13 4" xfId="50180" xr:uid="{00000000-0005-0000-0000-00003FBE0000}"/>
    <cellStyle name="Output 2 2 13 4 2" xfId="50181" xr:uid="{00000000-0005-0000-0000-000040BE0000}"/>
    <cellStyle name="Output 2 2 13 4 3" xfId="50182" xr:uid="{00000000-0005-0000-0000-000041BE0000}"/>
    <cellStyle name="Output 2 2 13 5" xfId="50183" xr:uid="{00000000-0005-0000-0000-000042BE0000}"/>
    <cellStyle name="Output 2 2 13 5 2" xfId="50184" xr:uid="{00000000-0005-0000-0000-000043BE0000}"/>
    <cellStyle name="Output 2 2 13 5 3" xfId="50185" xr:uid="{00000000-0005-0000-0000-000044BE0000}"/>
    <cellStyle name="Output 2 2 13 6" xfId="50186" xr:uid="{00000000-0005-0000-0000-000045BE0000}"/>
    <cellStyle name="Output 2 2 13 7" xfId="50187" xr:uid="{00000000-0005-0000-0000-000046BE0000}"/>
    <cellStyle name="Output 2 2 14" xfId="50188" xr:uid="{00000000-0005-0000-0000-000047BE0000}"/>
    <cellStyle name="Output 2 2 14 2" xfId="50189" xr:uid="{00000000-0005-0000-0000-000048BE0000}"/>
    <cellStyle name="Output 2 2 14 2 2" xfId="50190" xr:uid="{00000000-0005-0000-0000-000049BE0000}"/>
    <cellStyle name="Output 2 2 14 2 3" xfId="50191" xr:uid="{00000000-0005-0000-0000-00004ABE0000}"/>
    <cellStyle name="Output 2 2 14 3" xfId="50192" xr:uid="{00000000-0005-0000-0000-00004BBE0000}"/>
    <cellStyle name="Output 2 2 14 3 2" xfId="50193" xr:uid="{00000000-0005-0000-0000-00004CBE0000}"/>
    <cellStyle name="Output 2 2 14 3 3" xfId="50194" xr:uid="{00000000-0005-0000-0000-00004DBE0000}"/>
    <cellStyle name="Output 2 2 14 4" xfId="50195" xr:uid="{00000000-0005-0000-0000-00004EBE0000}"/>
    <cellStyle name="Output 2 2 14 4 2" xfId="50196" xr:uid="{00000000-0005-0000-0000-00004FBE0000}"/>
    <cellStyle name="Output 2 2 14 4 3" xfId="50197" xr:uid="{00000000-0005-0000-0000-000050BE0000}"/>
    <cellStyle name="Output 2 2 14 5" xfId="50198" xr:uid="{00000000-0005-0000-0000-000051BE0000}"/>
    <cellStyle name="Output 2 2 14 5 2" xfId="50199" xr:uid="{00000000-0005-0000-0000-000052BE0000}"/>
    <cellStyle name="Output 2 2 14 5 3" xfId="50200" xr:uid="{00000000-0005-0000-0000-000053BE0000}"/>
    <cellStyle name="Output 2 2 14 6" xfId="50201" xr:uid="{00000000-0005-0000-0000-000054BE0000}"/>
    <cellStyle name="Output 2 2 14 7" xfId="50202" xr:uid="{00000000-0005-0000-0000-000055BE0000}"/>
    <cellStyle name="Output 2 2 15" xfId="50203" xr:uid="{00000000-0005-0000-0000-000056BE0000}"/>
    <cellStyle name="Output 2 2 15 2" xfId="50204" xr:uid="{00000000-0005-0000-0000-000057BE0000}"/>
    <cellStyle name="Output 2 2 15 2 2" xfId="50205" xr:uid="{00000000-0005-0000-0000-000058BE0000}"/>
    <cellStyle name="Output 2 2 15 2 3" xfId="50206" xr:uid="{00000000-0005-0000-0000-000059BE0000}"/>
    <cellStyle name="Output 2 2 15 3" xfId="50207" xr:uid="{00000000-0005-0000-0000-00005ABE0000}"/>
    <cellStyle name="Output 2 2 15 3 2" xfId="50208" xr:uid="{00000000-0005-0000-0000-00005BBE0000}"/>
    <cellStyle name="Output 2 2 15 3 3" xfId="50209" xr:uid="{00000000-0005-0000-0000-00005CBE0000}"/>
    <cellStyle name="Output 2 2 15 4" xfId="50210" xr:uid="{00000000-0005-0000-0000-00005DBE0000}"/>
    <cellStyle name="Output 2 2 15 4 2" xfId="50211" xr:uid="{00000000-0005-0000-0000-00005EBE0000}"/>
    <cellStyle name="Output 2 2 15 4 3" xfId="50212" xr:uid="{00000000-0005-0000-0000-00005FBE0000}"/>
    <cellStyle name="Output 2 2 15 5" xfId="50213" xr:uid="{00000000-0005-0000-0000-000060BE0000}"/>
    <cellStyle name="Output 2 2 15 5 2" xfId="50214" xr:uid="{00000000-0005-0000-0000-000061BE0000}"/>
    <cellStyle name="Output 2 2 15 5 3" xfId="50215" xr:uid="{00000000-0005-0000-0000-000062BE0000}"/>
    <cellStyle name="Output 2 2 15 6" xfId="50216" xr:uid="{00000000-0005-0000-0000-000063BE0000}"/>
    <cellStyle name="Output 2 2 15 7" xfId="50217" xr:uid="{00000000-0005-0000-0000-000064BE0000}"/>
    <cellStyle name="Output 2 2 16" xfId="50218" xr:uid="{00000000-0005-0000-0000-000065BE0000}"/>
    <cellStyle name="Output 2 2 16 2" xfId="50219" xr:uid="{00000000-0005-0000-0000-000066BE0000}"/>
    <cellStyle name="Output 2 2 16 2 2" xfId="50220" xr:uid="{00000000-0005-0000-0000-000067BE0000}"/>
    <cellStyle name="Output 2 2 16 2 3" xfId="50221" xr:uid="{00000000-0005-0000-0000-000068BE0000}"/>
    <cellStyle name="Output 2 2 16 3" xfId="50222" xr:uid="{00000000-0005-0000-0000-000069BE0000}"/>
    <cellStyle name="Output 2 2 16 3 2" xfId="50223" xr:uid="{00000000-0005-0000-0000-00006ABE0000}"/>
    <cellStyle name="Output 2 2 16 3 3" xfId="50224" xr:uid="{00000000-0005-0000-0000-00006BBE0000}"/>
    <cellStyle name="Output 2 2 16 4" xfId="50225" xr:uid="{00000000-0005-0000-0000-00006CBE0000}"/>
    <cellStyle name="Output 2 2 16 4 2" xfId="50226" xr:uid="{00000000-0005-0000-0000-00006DBE0000}"/>
    <cellStyle name="Output 2 2 16 4 3" xfId="50227" xr:uid="{00000000-0005-0000-0000-00006EBE0000}"/>
    <cellStyle name="Output 2 2 16 5" xfId="50228" xr:uid="{00000000-0005-0000-0000-00006FBE0000}"/>
    <cellStyle name="Output 2 2 16 5 2" xfId="50229" xr:uid="{00000000-0005-0000-0000-000070BE0000}"/>
    <cellStyle name="Output 2 2 16 5 3" xfId="50230" xr:uid="{00000000-0005-0000-0000-000071BE0000}"/>
    <cellStyle name="Output 2 2 16 6" xfId="50231" xr:uid="{00000000-0005-0000-0000-000072BE0000}"/>
    <cellStyle name="Output 2 2 16 7" xfId="50232" xr:uid="{00000000-0005-0000-0000-000073BE0000}"/>
    <cellStyle name="Output 2 2 17" xfId="50233" xr:uid="{00000000-0005-0000-0000-000074BE0000}"/>
    <cellStyle name="Output 2 2 17 2" xfId="50234" xr:uid="{00000000-0005-0000-0000-000075BE0000}"/>
    <cellStyle name="Output 2 2 17 2 2" xfId="50235" xr:uid="{00000000-0005-0000-0000-000076BE0000}"/>
    <cellStyle name="Output 2 2 17 2 3" xfId="50236" xr:uid="{00000000-0005-0000-0000-000077BE0000}"/>
    <cellStyle name="Output 2 2 17 3" xfId="50237" xr:uid="{00000000-0005-0000-0000-000078BE0000}"/>
    <cellStyle name="Output 2 2 17 3 2" xfId="50238" xr:uid="{00000000-0005-0000-0000-000079BE0000}"/>
    <cellStyle name="Output 2 2 17 3 3" xfId="50239" xr:uid="{00000000-0005-0000-0000-00007ABE0000}"/>
    <cellStyle name="Output 2 2 17 4" xfId="50240" xr:uid="{00000000-0005-0000-0000-00007BBE0000}"/>
    <cellStyle name="Output 2 2 17 4 2" xfId="50241" xr:uid="{00000000-0005-0000-0000-00007CBE0000}"/>
    <cellStyle name="Output 2 2 17 4 3" xfId="50242" xr:uid="{00000000-0005-0000-0000-00007DBE0000}"/>
    <cellStyle name="Output 2 2 17 5" xfId="50243" xr:uid="{00000000-0005-0000-0000-00007EBE0000}"/>
    <cellStyle name="Output 2 2 17 5 2" xfId="50244" xr:uid="{00000000-0005-0000-0000-00007FBE0000}"/>
    <cellStyle name="Output 2 2 17 5 3" xfId="50245" xr:uid="{00000000-0005-0000-0000-000080BE0000}"/>
    <cellStyle name="Output 2 2 17 6" xfId="50246" xr:uid="{00000000-0005-0000-0000-000081BE0000}"/>
    <cellStyle name="Output 2 2 17 7" xfId="50247" xr:uid="{00000000-0005-0000-0000-000082BE0000}"/>
    <cellStyle name="Output 2 2 18" xfId="50248" xr:uid="{00000000-0005-0000-0000-000083BE0000}"/>
    <cellStyle name="Output 2 2 18 2" xfId="50249" xr:uid="{00000000-0005-0000-0000-000084BE0000}"/>
    <cellStyle name="Output 2 2 18 2 2" xfId="50250" xr:uid="{00000000-0005-0000-0000-000085BE0000}"/>
    <cellStyle name="Output 2 2 18 2 3" xfId="50251" xr:uid="{00000000-0005-0000-0000-000086BE0000}"/>
    <cellStyle name="Output 2 2 18 3" xfId="50252" xr:uid="{00000000-0005-0000-0000-000087BE0000}"/>
    <cellStyle name="Output 2 2 18 3 2" xfId="50253" xr:uid="{00000000-0005-0000-0000-000088BE0000}"/>
    <cellStyle name="Output 2 2 18 3 3" xfId="50254" xr:uid="{00000000-0005-0000-0000-000089BE0000}"/>
    <cellStyle name="Output 2 2 18 4" xfId="50255" xr:uid="{00000000-0005-0000-0000-00008ABE0000}"/>
    <cellStyle name="Output 2 2 18 4 2" xfId="50256" xr:uid="{00000000-0005-0000-0000-00008BBE0000}"/>
    <cellStyle name="Output 2 2 18 4 3" xfId="50257" xr:uid="{00000000-0005-0000-0000-00008CBE0000}"/>
    <cellStyle name="Output 2 2 18 5" xfId="50258" xr:uid="{00000000-0005-0000-0000-00008DBE0000}"/>
    <cellStyle name="Output 2 2 18 5 2" xfId="50259" xr:uid="{00000000-0005-0000-0000-00008EBE0000}"/>
    <cellStyle name="Output 2 2 18 5 3" xfId="50260" xr:uid="{00000000-0005-0000-0000-00008FBE0000}"/>
    <cellStyle name="Output 2 2 18 6" xfId="50261" xr:uid="{00000000-0005-0000-0000-000090BE0000}"/>
    <cellStyle name="Output 2 2 18 7" xfId="50262" xr:uid="{00000000-0005-0000-0000-000091BE0000}"/>
    <cellStyle name="Output 2 2 19" xfId="50263" xr:uid="{00000000-0005-0000-0000-000092BE0000}"/>
    <cellStyle name="Output 2 2 19 2" xfId="50264" xr:uid="{00000000-0005-0000-0000-000093BE0000}"/>
    <cellStyle name="Output 2 2 19 3" xfId="50265" xr:uid="{00000000-0005-0000-0000-000094BE0000}"/>
    <cellStyle name="Output 2 2 2" xfId="5806" xr:uid="{00000000-0005-0000-0000-000095BE0000}"/>
    <cellStyle name="Output 2 2 2 2" xfId="50266" xr:uid="{00000000-0005-0000-0000-000096BE0000}"/>
    <cellStyle name="Output 2 2 2 2 10" xfId="50267" xr:uid="{00000000-0005-0000-0000-000097BE0000}"/>
    <cellStyle name="Output 2 2 2 2 2" xfId="50268" xr:uid="{00000000-0005-0000-0000-000098BE0000}"/>
    <cellStyle name="Output 2 2 2 2 2 2" xfId="50269" xr:uid="{00000000-0005-0000-0000-000099BE0000}"/>
    <cellStyle name="Output 2 2 2 2 2 3" xfId="50270" xr:uid="{00000000-0005-0000-0000-00009ABE0000}"/>
    <cellStyle name="Output 2 2 2 2 2 4" xfId="50271" xr:uid="{00000000-0005-0000-0000-00009BBE0000}"/>
    <cellStyle name="Output 2 2 2 2 3" xfId="50272" xr:uid="{00000000-0005-0000-0000-00009CBE0000}"/>
    <cellStyle name="Output 2 2 2 2 3 2" xfId="50273" xr:uid="{00000000-0005-0000-0000-00009DBE0000}"/>
    <cellStyle name="Output 2 2 2 2 3 3" xfId="50274" xr:uid="{00000000-0005-0000-0000-00009EBE0000}"/>
    <cellStyle name="Output 2 2 2 2 4" xfId="50275" xr:uid="{00000000-0005-0000-0000-00009FBE0000}"/>
    <cellStyle name="Output 2 2 2 2 4 2" xfId="50276" xr:uid="{00000000-0005-0000-0000-0000A0BE0000}"/>
    <cellStyle name="Output 2 2 2 2 4 3" xfId="50277" xr:uid="{00000000-0005-0000-0000-0000A1BE0000}"/>
    <cellStyle name="Output 2 2 2 2 5" xfId="50278" xr:uid="{00000000-0005-0000-0000-0000A2BE0000}"/>
    <cellStyle name="Output 2 2 2 2 5 2" xfId="50279" xr:uid="{00000000-0005-0000-0000-0000A3BE0000}"/>
    <cellStyle name="Output 2 2 2 2 5 3" xfId="50280" xr:uid="{00000000-0005-0000-0000-0000A4BE0000}"/>
    <cellStyle name="Output 2 2 2 2 6" xfId="50281" xr:uid="{00000000-0005-0000-0000-0000A5BE0000}"/>
    <cellStyle name="Output 2 2 2 2 6 2" xfId="50282" xr:uid="{00000000-0005-0000-0000-0000A6BE0000}"/>
    <cellStyle name="Output 2 2 2 2 6 3" xfId="50283" xr:uid="{00000000-0005-0000-0000-0000A7BE0000}"/>
    <cellStyle name="Output 2 2 2 2 7" xfId="50284" xr:uid="{00000000-0005-0000-0000-0000A8BE0000}"/>
    <cellStyle name="Output 2 2 2 2 7 2" xfId="50285" xr:uid="{00000000-0005-0000-0000-0000A9BE0000}"/>
    <cellStyle name="Output 2 2 2 2 7 3" xfId="50286" xr:uid="{00000000-0005-0000-0000-0000AABE0000}"/>
    <cellStyle name="Output 2 2 2 2 8" xfId="50287" xr:uid="{00000000-0005-0000-0000-0000ABBE0000}"/>
    <cellStyle name="Output 2 2 2 2 9" xfId="50288" xr:uid="{00000000-0005-0000-0000-0000ACBE0000}"/>
    <cellStyle name="Output 2 2 2 3" xfId="50289" xr:uid="{00000000-0005-0000-0000-0000ADBE0000}"/>
    <cellStyle name="Output 2 2 2 3 2" xfId="50290" xr:uid="{00000000-0005-0000-0000-0000AEBE0000}"/>
    <cellStyle name="Output 2 2 2 3 3" xfId="50291" xr:uid="{00000000-0005-0000-0000-0000AFBE0000}"/>
    <cellStyle name="Output 2 2 2 3 4" xfId="50292" xr:uid="{00000000-0005-0000-0000-0000B0BE0000}"/>
    <cellStyle name="Output 2 2 2 4" xfId="50293" xr:uid="{00000000-0005-0000-0000-0000B1BE0000}"/>
    <cellStyle name="Output 2 2 2 4 2" xfId="50294" xr:uid="{00000000-0005-0000-0000-0000B2BE0000}"/>
    <cellStyle name="Output 2 2 2 4 3" xfId="50295" xr:uid="{00000000-0005-0000-0000-0000B3BE0000}"/>
    <cellStyle name="Output 2 2 2 5" xfId="50296" xr:uid="{00000000-0005-0000-0000-0000B4BE0000}"/>
    <cellStyle name="Output 2 2 2 5 2" xfId="50297" xr:uid="{00000000-0005-0000-0000-0000B5BE0000}"/>
    <cellStyle name="Output 2 2 2 5 3" xfId="50298" xr:uid="{00000000-0005-0000-0000-0000B6BE0000}"/>
    <cellStyle name="Output 2 2 2 6" xfId="50299" xr:uid="{00000000-0005-0000-0000-0000B7BE0000}"/>
    <cellStyle name="Output 2 2 2 6 2" xfId="50300" xr:uid="{00000000-0005-0000-0000-0000B8BE0000}"/>
    <cellStyle name="Output 2 2 2 6 3" xfId="50301" xr:uid="{00000000-0005-0000-0000-0000B9BE0000}"/>
    <cellStyle name="Output 2 2 2 7" xfId="50302" xr:uid="{00000000-0005-0000-0000-0000BABE0000}"/>
    <cellStyle name="Output 2 2 2 7 2" xfId="50303" xr:uid="{00000000-0005-0000-0000-0000BBBE0000}"/>
    <cellStyle name="Output 2 2 2 7 3" xfId="50304" xr:uid="{00000000-0005-0000-0000-0000BCBE0000}"/>
    <cellStyle name="Output 2 2 2 8" xfId="50305" xr:uid="{00000000-0005-0000-0000-0000BDBE0000}"/>
    <cellStyle name="Output 2 2 2 8 2" xfId="50306" xr:uid="{00000000-0005-0000-0000-0000BEBE0000}"/>
    <cellStyle name="Output 2 2 2 8 3" xfId="50307" xr:uid="{00000000-0005-0000-0000-0000BFBE0000}"/>
    <cellStyle name="Output 2 2 2 9" xfId="50308" xr:uid="{00000000-0005-0000-0000-0000C0BE0000}"/>
    <cellStyle name="Output 2 2 20" xfId="50309" xr:uid="{00000000-0005-0000-0000-0000C1BE0000}"/>
    <cellStyle name="Output 2 2 20 2" xfId="50310" xr:uid="{00000000-0005-0000-0000-0000C2BE0000}"/>
    <cellStyle name="Output 2 2 20 3" xfId="50311" xr:uid="{00000000-0005-0000-0000-0000C3BE0000}"/>
    <cellStyle name="Output 2 2 21" xfId="50312" xr:uid="{00000000-0005-0000-0000-0000C4BE0000}"/>
    <cellStyle name="Output 2 2 21 2" xfId="50313" xr:uid="{00000000-0005-0000-0000-0000C5BE0000}"/>
    <cellStyle name="Output 2 2 21 3" xfId="50314" xr:uid="{00000000-0005-0000-0000-0000C6BE0000}"/>
    <cellStyle name="Output 2 2 22" xfId="50315" xr:uid="{00000000-0005-0000-0000-0000C7BE0000}"/>
    <cellStyle name="Output 2 2 22 2" xfId="50316" xr:uid="{00000000-0005-0000-0000-0000C8BE0000}"/>
    <cellStyle name="Output 2 2 22 3" xfId="50317" xr:uid="{00000000-0005-0000-0000-0000C9BE0000}"/>
    <cellStyle name="Output 2 2 23" xfId="50318" xr:uid="{00000000-0005-0000-0000-0000CABE0000}"/>
    <cellStyle name="Output 2 2 3" xfId="50319" xr:uid="{00000000-0005-0000-0000-0000CBBE0000}"/>
    <cellStyle name="Output 2 2 3 10" xfId="50320" xr:uid="{00000000-0005-0000-0000-0000CCBE0000}"/>
    <cellStyle name="Output 2 2 3 2" xfId="50321" xr:uid="{00000000-0005-0000-0000-0000CDBE0000}"/>
    <cellStyle name="Output 2 2 3 2 2" xfId="50322" xr:uid="{00000000-0005-0000-0000-0000CEBE0000}"/>
    <cellStyle name="Output 2 2 3 2 3" xfId="50323" xr:uid="{00000000-0005-0000-0000-0000CFBE0000}"/>
    <cellStyle name="Output 2 2 3 2 4" xfId="50324" xr:uid="{00000000-0005-0000-0000-0000D0BE0000}"/>
    <cellStyle name="Output 2 2 3 3" xfId="50325" xr:uid="{00000000-0005-0000-0000-0000D1BE0000}"/>
    <cellStyle name="Output 2 2 3 3 2" xfId="50326" xr:uid="{00000000-0005-0000-0000-0000D2BE0000}"/>
    <cellStyle name="Output 2 2 3 3 3" xfId="50327" xr:uid="{00000000-0005-0000-0000-0000D3BE0000}"/>
    <cellStyle name="Output 2 2 3 3 4" xfId="50328" xr:uid="{00000000-0005-0000-0000-0000D4BE0000}"/>
    <cellStyle name="Output 2 2 3 4" xfId="50329" xr:uid="{00000000-0005-0000-0000-0000D5BE0000}"/>
    <cellStyle name="Output 2 2 3 4 2" xfId="50330" xr:uid="{00000000-0005-0000-0000-0000D6BE0000}"/>
    <cellStyle name="Output 2 2 3 4 3" xfId="50331" xr:uid="{00000000-0005-0000-0000-0000D7BE0000}"/>
    <cellStyle name="Output 2 2 3 5" xfId="50332" xr:uid="{00000000-0005-0000-0000-0000D8BE0000}"/>
    <cellStyle name="Output 2 2 3 5 2" xfId="50333" xr:uid="{00000000-0005-0000-0000-0000D9BE0000}"/>
    <cellStyle name="Output 2 2 3 5 3" xfId="50334" xr:uid="{00000000-0005-0000-0000-0000DABE0000}"/>
    <cellStyle name="Output 2 2 3 6" xfId="50335" xr:uid="{00000000-0005-0000-0000-0000DBBE0000}"/>
    <cellStyle name="Output 2 2 3 6 2" xfId="50336" xr:uid="{00000000-0005-0000-0000-0000DCBE0000}"/>
    <cellStyle name="Output 2 2 3 6 3" xfId="50337" xr:uid="{00000000-0005-0000-0000-0000DDBE0000}"/>
    <cellStyle name="Output 2 2 3 7" xfId="50338" xr:uid="{00000000-0005-0000-0000-0000DEBE0000}"/>
    <cellStyle name="Output 2 2 3 7 2" xfId="50339" xr:uid="{00000000-0005-0000-0000-0000DFBE0000}"/>
    <cellStyle name="Output 2 2 3 7 3" xfId="50340" xr:uid="{00000000-0005-0000-0000-0000E0BE0000}"/>
    <cellStyle name="Output 2 2 3 8" xfId="50341" xr:uid="{00000000-0005-0000-0000-0000E1BE0000}"/>
    <cellStyle name="Output 2 2 3 9" xfId="50342" xr:uid="{00000000-0005-0000-0000-0000E2BE0000}"/>
    <cellStyle name="Output 2 2 4" xfId="50343" xr:uid="{00000000-0005-0000-0000-0000E3BE0000}"/>
    <cellStyle name="Output 2 2 4 2" xfId="50344" xr:uid="{00000000-0005-0000-0000-0000E4BE0000}"/>
    <cellStyle name="Output 2 2 4 2 2" xfId="50345" xr:uid="{00000000-0005-0000-0000-0000E5BE0000}"/>
    <cellStyle name="Output 2 2 4 2 3" xfId="50346" xr:uid="{00000000-0005-0000-0000-0000E6BE0000}"/>
    <cellStyle name="Output 2 2 4 3" xfId="50347" xr:uid="{00000000-0005-0000-0000-0000E7BE0000}"/>
    <cellStyle name="Output 2 2 4 3 2" xfId="50348" xr:uid="{00000000-0005-0000-0000-0000E8BE0000}"/>
    <cellStyle name="Output 2 2 4 3 3" xfId="50349" xr:uid="{00000000-0005-0000-0000-0000E9BE0000}"/>
    <cellStyle name="Output 2 2 4 4" xfId="50350" xr:uid="{00000000-0005-0000-0000-0000EABE0000}"/>
    <cellStyle name="Output 2 2 4 4 2" xfId="50351" xr:uid="{00000000-0005-0000-0000-0000EBBE0000}"/>
    <cellStyle name="Output 2 2 4 4 3" xfId="50352" xr:uid="{00000000-0005-0000-0000-0000ECBE0000}"/>
    <cellStyle name="Output 2 2 4 5" xfId="50353" xr:uid="{00000000-0005-0000-0000-0000EDBE0000}"/>
    <cellStyle name="Output 2 2 4 5 2" xfId="50354" xr:uid="{00000000-0005-0000-0000-0000EEBE0000}"/>
    <cellStyle name="Output 2 2 4 5 3" xfId="50355" xr:uid="{00000000-0005-0000-0000-0000EFBE0000}"/>
    <cellStyle name="Output 2 2 4 6" xfId="50356" xr:uid="{00000000-0005-0000-0000-0000F0BE0000}"/>
    <cellStyle name="Output 2 2 4 7" xfId="50357" xr:uid="{00000000-0005-0000-0000-0000F1BE0000}"/>
    <cellStyle name="Output 2 2 5" xfId="50358" xr:uid="{00000000-0005-0000-0000-0000F2BE0000}"/>
    <cellStyle name="Output 2 2 5 2" xfId="50359" xr:uid="{00000000-0005-0000-0000-0000F3BE0000}"/>
    <cellStyle name="Output 2 2 5 2 2" xfId="50360" xr:uid="{00000000-0005-0000-0000-0000F4BE0000}"/>
    <cellStyle name="Output 2 2 5 2 3" xfId="50361" xr:uid="{00000000-0005-0000-0000-0000F5BE0000}"/>
    <cellStyle name="Output 2 2 5 3" xfId="50362" xr:uid="{00000000-0005-0000-0000-0000F6BE0000}"/>
    <cellStyle name="Output 2 2 5 3 2" xfId="50363" xr:uid="{00000000-0005-0000-0000-0000F7BE0000}"/>
    <cellStyle name="Output 2 2 5 3 3" xfId="50364" xr:uid="{00000000-0005-0000-0000-0000F8BE0000}"/>
    <cellStyle name="Output 2 2 5 4" xfId="50365" xr:uid="{00000000-0005-0000-0000-0000F9BE0000}"/>
    <cellStyle name="Output 2 2 5 4 2" xfId="50366" xr:uid="{00000000-0005-0000-0000-0000FABE0000}"/>
    <cellStyle name="Output 2 2 5 4 3" xfId="50367" xr:uid="{00000000-0005-0000-0000-0000FBBE0000}"/>
    <cellStyle name="Output 2 2 5 5" xfId="50368" xr:uid="{00000000-0005-0000-0000-0000FCBE0000}"/>
    <cellStyle name="Output 2 2 5 5 2" xfId="50369" xr:uid="{00000000-0005-0000-0000-0000FDBE0000}"/>
    <cellStyle name="Output 2 2 5 5 3" xfId="50370" xr:uid="{00000000-0005-0000-0000-0000FEBE0000}"/>
    <cellStyle name="Output 2 2 5 6" xfId="50371" xr:uid="{00000000-0005-0000-0000-0000FFBE0000}"/>
    <cellStyle name="Output 2 2 6" xfId="50372" xr:uid="{00000000-0005-0000-0000-000000BF0000}"/>
    <cellStyle name="Output 2 2 6 2" xfId="50373" xr:uid="{00000000-0005-0000-0000-000001BF0000}"/>
    <cellStyle name="Output 2 2 6 2 2" xfId="50374" xr:uid="{00000000-0005-0000-0000-000002BF0000}"/>
    <cellStyle name="Output 2 2 6 2 3" xfId="50375" xr:uid="{00000000-0005-0000-0000-000003BF0000}"/>
    <cellStyle name="Output 2 2 6 3" xfId="50376" xr:uid="{00000000-0005-0000-0000-000004BF0000}"/>
    <cellStyle name="Output 2 2 6 3 2" xfId="50377" xr:uid="{00000000-0005-0000-0000-000005BF0000}"/>
    <cellStyle name="Output 2 2 6 3 3" xfId="50378" xr:uid="{00000000-0005-0000-0000-000006BF0000}"/>
    <cellStyle name="Output 2 2 6 4" xfId="50379" xr:uid="{00000000-0005-0000-0000-000007BF0000}"/>
    <cellStyle name="Output 2 2 6 4 2" xfId="50380" xr:uid="{00000000-0005-0000-0000-000008BF0000}"/>
    <cellStyle name="Output 2 2 6 4 3" xfId="50381" xr:uid="{00000000-0005-0000-0000-000009BF0000}"/>
    <cellStyle name="Output 2 2 6 5" xfId="50382" xr:uid="{00000000-0005-0000-0000-00000ABF0000}"/>
    <cellStyle name="Output 2 2 6 5 2" xfId="50383" xr:uid="{00000000-0005-0000-0000-00000BBF0000}"/>
    <cellStyle name="Output 2 2 6 5 3" xfId="50384" xr:uid="{00000000-0005-0000-0000-00000CBF0000}"/>
    <cellStyle name="Output 2 2 6 6" xfId="50385" xr:uid="{00000000-0005-0000-0000-00000DBF0000}"/>
    <cellStyle name="Output 2 2 7" xfId="50386" xr:uid="{00000000-0005-0000-0000-00000EBF0000}"/>
    <cellStyle name="Output 2 2 7 2" xfId="50387" xr:uid="{00000000-0005-0000-0000-00000FBF0000}"/>
    <cellStyle name="Output 2 2 7 2 2" xfId="50388" xr:uid="{00000000-0005-0000-0000-000010BF0000}"/>
    <cellStyle name="Output 2 2 7 2 3" xfId="50389" xr:uid="{00000000-0005-0000-0000-000011BF0000}"/>
    <cellStyle name="Output 2 2 7 3" xfId="50390" xr:uid="{00000000-0005-0000-0000-000012BF0000}"/>
    <cellStyle name="Output 2 2 7 3 2" xfId="50391" xr:uid="{00000000-0005-0000-0000-000013BF0000}"/>
    <cellStyle name="Output 2 2 7 3 3" xfId="50392" xr:uid="{00000000-0005-0000-0000-000014BF0000}"/>
    <cellStyle name="Output 2 2 7 4" xfId="50393" xr:uid="{00000000-0005-0000-0000-000015BF0000}"/>
    <cellStyle name="Output 2 2 7 4 2" xfId="50394" xr:uid="{00000000-0005-0000-0000-000016BF0000}"/>
    <cellStyle name="Output 2 2 7 4 3" xfId="50395" xr:uid="{00000000-0005-0000-0000-000017BF0000}"/>
    <cellStyle name="Output 2 2 7 5" xfId="50396" xr:uid="{00000000-0005-0000-0000-000018BF0000}"/>
    <cellStyle name="Output 2 2 7 5 2" xfId="50397" xr:uid="{00000000-0005-0000-0000-000019BF0000}"/>
    <cellStyle name="Output 2 2 7 5 3" xfId="50398" xr:uid="{00000000-0005-0000-0000-00001ABF0000}"/>
    <cellStyle name="Output 2 2 7 6" xfId="50399" xr:uid="{00000000-0005-0000-0000-00001BBF0000}"/>
    <cellStyle name="Output 2 2 8" xfId="50400" xr:uid="{00000000-0005-0000-0000-00001CBF0000}"/>
    <cellStyle name="Output 2 2 8 2" xfId="50401" xr:uid="{00000000-0005-0000-0000-00001DBF0000}"/>
    <cellStyle name="Output 2 2 8 2 2" xfId="50402" xr:uid="{00000000-0005-0000-0000-00001EBF0000}"/>
    <cellStyle name="Output 2 2 8 2 3" xfId="50403" xr:uid="{00000000-0005-0000-0000-00001FBF0000}"/>
    <cellStyle name="Output 2 2 8 3" xfId="50404" xr:uid="{00000000-0005-0000-0000-000020BF0000}"/>
    <cellStyle name="Output 2 2 8 3 2" xfId="50405" xr:uid="{00000000-0005-0000-0000-000021BF0000}"/>
    <cellStyle name="Output 2 2 8 3 3" xfId="50406" xr:uid="{00000000-0005-0000-0000-000022BF0000}"/>
    <cellStyle name="Output 2 2 8 4" xfId="50407" xr:uid="{00000000-0005-0000-0000-000023BF0000}"/>
    <cellStyle name="Output 2 2 8 4 2" xfId="50408" xr:uid="{00000000-0005-0000-0000-000024BF0000}"/>
    <cellStyle name="Output 2 2 8 4 3" xfId="50409" xr:uid="{00000000-0005-0000-0000-000025BF0000}"/>
    <cellStyle name="Output 2 2 8 5" xfId="50410" xr:uid="{00000000-0005-0000-0000-000026BF0000}"/>
    <cellStyle name="Output 2 2 8 5 2" xfId="50411" xr:uid="{00000000-0005-0000-0000-000027BF0000}"/>
    <cellStyle name="Output 2 2 8 5 3" xfId="50412" xr:uid="{00000000-0005-0000-0000-000028BF0000}"/>
    <cellStyle name="Output 2 2 8 6" xfId="50413" xr:uid="{00000000-0005-0000-0000-000029BF0000}"/>
    <cellStyle name="Output 2 2 9" xfId="50414" xr:uid="{00000000-0005-0000-0000-00002ABF0000}"/>
    <cellStyle name="Output 2 2 9 2" xfId="50415" xr:uid="{00000000-0005-0000-0000-00002BBF0000}"/>
    <cellStyle name="Output 2 2 9 2 2" xfId="50416" xr:uid="{00000000-0005-0000-0000-00002CBF0000}"/>
    <cellStyle name="Output 2 2 9 2 3" xfId="50417" xr:uid="{00000000-0005-0000-0000-00002DBF0000}"/>
    <cellStyle name="Output 2 2 9 3" xfId="50418" xr:uid="{00000000-0005-0000-0000-00002EBF0000}"/>
    <cellStyle name="Output 2 2 9 3 2" xfId="50419" xr:uid="{00000000-0005-0000-0000-00002FBF0000}"/>
    <cellStyle name="Output 2 2 9 3 3" xfId="50420" xr:uid="{00000000-0005-0000-0000-000030BF0000}"/>
    <cellStyle name="Output 2 2 9 4" xfId="50421" xr:uid="{00000000-0005-0000-0000-000031BF0000}"/>
    <cellStyle name="Output 2 2 9 4 2" xfId="50422" xr:uid="{00000000-0005-0000-0000-000032BF0000}"/>
    <cellStyle name="Output 2 2 9 4 3" xfId="50423" xr:uid="{00000000-0005-0000-0000-000033BF0000}"/>
    <cellStyle name="Output 2 2 9 5" xfId="50424" xr:uid="{00000000-0005-0000-0000-000034BF0000}"/>
    <cellStyle name="Output 2 2 9 5 2" xfId="50425" xr:uid="{00000000-0005-0000-0000-000035BF0000}"/>
    <cellStyle name="Output 2 2 9 5 3" xfId="50426" xr:uid="{00000000-0005-0000-0000-000036BF0000}"/>
    <cellStyle name="Output 2 2 9 6" xfId="50427" xr:uid="{00000000-0005-0000-0000-000037BF0000}"/>
    <cellStyle name="Output 2 2 9 7" xfId="50428" xr:uid="{00000000-0005-0000-0000-000038BF0000}"/>
    <cellStyle name="Output 2 3" xfId="5807" xr:uid="{00000000-0005-0000-0000-000039BF0000}"/>
    <cellStyle name="Output 2 3 10" xfId="50429" xr:uid="{00000000-0005-0000-0000-00003ABF0000}"/>
    <cellStyle name="Output 2 3 2" xfId="5808" xr:uid="{00000000-0005-0000-0000-00003BBF0000}"/>
    <cellStyle name="Output 2 3 2 2" xfId="50430" xr:uid="{00000000-0005-0000-0000-00003CBF0000}"/>
    <cellStyle name="Output 2 3 2 2 10" xfId="50431" xr:uid="{00000000-0005-0000-0000-00003DBF0000}"/>
    <cellStyle name="Output 2 3 2 2 2" xfId="50432" xr:uid="{00000000-0005-0000-0000-00003EBF0000}"/>
    <cellStyle name="Output 2 3 2 2 2 2" xfId="50433" xr:uid="{00000000-0005-0000-0000-00003FBF0000}"/>
    <cellStyle name="Output 2 3 2 2 2 3" xfId="50434" xr:uid="{00000000-0005-0000-0000-000040BF0000}"/>
    <cellStyle name="Output 2 3 2 2 2 4" xfId="50435" xr:uid="{00000000-0005-0000-0000-000041BF0000}"/>
    <cellStyle name="Output 2 3 2 2 3" xfId="50436" xr:uid="{00000000-0005-0000-0000-000042BF0000}"/>
    <cellStyle name="Output 2 3 2 2 3 2" xfId="50437" xr:uid="{00000000-0005-0000-0000-000043BF0000}"/>
    <cellStyle name="Output 2 3 2 2 3 3" xfId="50438" xr:uid="{00000000-0005-0000-0000-000044BF0000}"/>
    <cellStyle name="Output 2 3 2 2 4" xfId="50439" xr:uid="{00000000-0005-0000-0000-000045BF0000}"/>
    <cellStyle name="Output 2 3 2 2 4 2" xfId="50440" xr:uid="{00000000-0005-0000-0000-000046BF0000}"/>
    <cellStyle name="Output 2 3 2 2 4 3" xfId="50441" xr:uid="{00000000-0005-0000-0000-000047BF0000}"/>
    <cellStyle name="Output 2 3 2 2 5" xfId="50442" xr:uid="{00000000-0005-0000-0000-000048BF0000}"/>
    <cellStyle name="Output 2 3 2 2 5 2" xfId="50443" xr:uid="{00000000-0005-0000-0000-000049BF0000}"/>
    <cellStyle name="Output 2 3 2 2 5 3" xfId="50444" xr:uid="{00000000-0005-0000-0000-00004ABF0000}"/>
    <cellStyle name="Output 2 3 2 2 6" xfId="50445" xr:uid="{00000000-0005-0000-0000-00004BBF0000}"/>
    <cellStyle name="Output 2 3 2 2 6 2" xfId="50446" xr:uid="{00000000-0005-0000-0000-00004CBF0000}"/>
    <cellStyle name="Output 2 3 2 2 6 3" xfId="50447" xr:uid="{00000000-0005-0000-0000-00004DBF0000}"/>
    <cellStyle name="Output 2 3 2 2 7" xfId="50448" xr:uid="{00000000-0005-0000-0000-00004EBF0000}"/>
    <cellStyle name="Output 2 3 2 2 7 2" xfId="50449" xr:uid="{00000000-0005-0000-0000-00004FBF0000}"/>
    <cellStyle name="Output 2 3 2 2 7 3" xfId="50450" xr:uid="{00000000-0005-0000-0000-000050BF0000}"/>
    <cellStyle name="Output 2 3 2 2 8" xfId="50451" xr:uid="{00000000-0005-0000-0000-000051BF0000}"/>
    <cellStyle name="Output 2 3 2 2 9" xfId="50452" xr:uid="{00000000-0005-0000-0000-000052BF0000}"/>
    <cellStyle name="Output 2 3 2 3" xfId="50453" xr:uid="{00000000-0005-0000-0000-000053BF0000}"/>
    <cellStyle name="Output 2 3 2 3 2" xfId="50454" xr:uid="{00000000-0005-0000-0000-000054BF0000}"/>
    <cellStyle name="Output 2 3 2 3 3" xfId="50455" xr:uid="{00000000-0005-0000-0000-000055BF0000}"/>
    <cellStyle name="Output 2 3 2 3 4" xfId="50456" xr:uid="{00000000-0005-0000-0000-000056BF0000}"/>
    <cellStyle name="Output 2 3 2 4" xfId="50457" xr:uid="{00000000-0005-0000-0000-000057BF0000}"/>
    <cellStyle name="Output 2 3 2 4 2" xfId="50458" xr:uid="{00000000-0005-0000-0000-000058BF0000}"/>
    <cellStyle name="Output 2 3 2 4 3" xfId="50459" xr:uid="{00000000-0005-0000-0000-000059BF0000}"/>
    <cellStyle name="Output 2 3 2 5" xfId="50460" xr:uid="{00000000-0005-0000-0000-00005ABF0000}"/>
    <cellStyle name="Output 2 3 2 5 2" xfId="50461" xr:uid="{00000000-0005-0000-0000-00005BBF0000}"/>
    <cellStyle name="Output 2 3 2 5 3" xfId="50462" xr:uid="{00000000-0005-0000-0000-00005CBF0000}"/>
    <cellStyle name="Output 2 3 2 6" xfId="50463" xr:uid="{00000000-0005-0000-0000-00005DBF0000}"/>
    <cellStyle name="Output 2 3 2 6 2" xfId="50464" xr:uid="{00000000-0005-0000-0000-00005EBF0000}"/>
    <cellStyle name="Output 2 3 2 6 3" xfId="50465" xr:uid="{00000000-0005-0000-0000-00005FBF0000}"/>
    <cellStyle name="Output 2 3 2 7" xfId="50466" xr:uid="{00000000-0005-0000-0000-000060BF0000}"/>
    <cellStyle name="Output 2 3 2 7 2" xfId="50467" xr:uid="{00000000-0005-0000-0000-000061BF0000}"/>
    <cellStyle name="Output 2 3 2 7 3" xfId="50468" xr:uid="{00000000-0005-0000-0000-000062BF0000}"/>
    <cellStyle name="Output 2 3 2 8" xfId="50469" xr:uid="{00000000-0005-0000-0000-000063BF0000}"/>
    <cellStyle name="Output 2 3 2 8 2" xfId="50470" xr:uid="{00000000-0005-0000-0000-000064BF0000}"/>
    <cellStyle name="Output 2 3 2 8 3" xfId="50471" xr:uid="{00000000-0005-0000-0000-000065BF0000}"/>
    <cellStyle name="Output 2 3 2 9" xfId="50472" xr:uid="{00000000-0005-0000-0000-000066BF0000}"/>
    <cellStyle name="Output 2 3 3" xfId="50473" xr:uid="{00000000-0005-0000-0000-000067BF0000}"/>
    <cellStyle name="Output 2 3 3 10" xfId="50474" xr:uid="{00000000-0005-0000-0000-000068BF0000}"/>
    <cellStyle name="Output 2 3 3 2" xfId="50475" xr:uid="{00000000-0005-0000-0000-000069BF0000}"/>
    <cellStyle name="Output 2 3 3 2 2" xfId="50476" xr:uid="{00000000-0005-0000-0000-00006ABF0000}"/>
    <cellStyle name="Output 2 3 3 2 3" xfId="50477" xr:uid="{00000000-0005-0000-0000-00006BBF0000}"/>
    <cellStyle name="Output 2 3 3 2 4" xfId="50478" xr:uid="{00000000-0005-0000-0000-00006CBF0000}"/>
    <cellStyle name="Output 2 3 3 3" xfId="50479" xr:uid="{00000000-0005-0000-0000-00006DBF0000}"/>
    <cellStyle name="Output 2 3 3 3 2" xfId="50480" xr:uid="{00000000-0005-0000-0000-00006EBF0000}"/>
    <cellStyle name="Output 2 3 3 3 3" xfId="50481" xr:uid="{00000000-0005-0000-0000-00006FBF0000}"/>
    <cellStyle name="Output 2 3 3 3 4" xfId="50482" xr:uid="{00000000-0005-0000-0000-000070BF0000}"/>
    <cellStyle name="Output 2 3 3 4" xfId="50483" xr:uid="{00000000-0005-0000-0000-000071BF0000}"/>
    <cellStyle name="Output 2 3 3 4 2" xfId="50484" xr:uid="{00000000-0005-0000-0000-000072BF0000}"/>
    <cellStyle name="Output 2 3 3 4 3" xfId="50485" xr:uid="{00000000-0005-0000-0000-000073BF0000}"/>
    <cellStyle name="Output 2 3 3 5" xfId="50486" xr:uid="{00000000-0005-0000-0000-000074BF0000}"/>
    <cellStyle name="Output 2 3 3 5 2" xfId="50487" xr:uid="{00000000-0005-0000-0000-000075BF0000}"/>
    <cellStyle name="Output 2 3 3 5 3" xfId="50488" xr:uid="{00000000-0005-0000-0000-000076BF0000}"/>
    <cellStyle name="Output 2 3 3 6" xfId="50489" xr:uid="{00000000-0005-0000-0000-000077BF0000}"/>
    <cellStyle name="Output 2 3 3 6 2" xfId="50490" xr:uid="{00000000-0005-0000-0000-000078BF0000}"/>
    <cellStyle name="Output 2 3 3 6 3" xfId="50491" xr:uid="{00000000-0005-0000-0000-000079BF0000}"/>
    <cellStyle name="Output 2 3 3 7" xfId="50492" xr:uid="{00000000-0005-0000-0000-00007ABF0000}"/>
    <cellStyle name="Output 2 3 3 7 2" xfId="50493" xr:uid="{00000000-0005-0000-0000-00007BBF0000}"/>
    <cellStyle name="Output 2 3 3 7 3" xfId="50494" xr:uid="{00000000-0005-0000-0000-00007CBF0000}"/>
    <cellStyle name="Output 2 3 3 8" xfId="50495" xr:uid="{00000000-0005-0000-0000-00007DBF0000}"/>
    <cellStyle name="Output 2 3 3 9" xfId="50496" xr:uid="{00000000-0005-0000-0000-00007EBF0000}"/>
    <cellStyle name="Output 2 3 4" xfId="50497" xr:uid="{00000000-0005-0000-0000-00007FBF0000}"/>
    <cellStyle name="Output 2 3 4 2" xfId="50498" xr:uid="{00000000-0005-0000-0000-000080BF0000}"/>
    <cellStyle name="Output 2 3 4 3" xfId="50499" xr:uid="{00000000-0005-0000-0000-000081BF0000}"/>
    <cellStyle name="Output 2 3 4 4" xfId="50500" xr:uid="{00000000-0005-0000-0000-000082BF0000}"/>
    <cellStyle name="Output 2 3 5" xfId="50501" xr:uid="{00000000-0005-0000-0000-000083BF0000}"/>
    <cellStyle name="Output 2 3 5 2" xfId="50502" xr:uid="{00000000-0005-0000-0000-000084BF0000}"/>
    <cellStyle name="Output 2 3 5 3" xfId="50503" xr:uid="{00000000-0005-0000-0000-000085BF0000}"/>
    <cellStyle name="Output 2 3 5 4" xfId="50504" xr:uid="{00000000-0005-0000-0000-000086BF0000}"/>
    <cellStyle name="Output 2 3 6" xfId="50505" xr:uid="{00000000-0005-0000-0000-000087BF0000}"/>
    <cellStyle name="Output 2 3 6 2" xfId="50506" xr:uid="{00000000-0005-0000-0000-000088BF0000}"/>
    <cellStyle name="Output 2 3 6 3" xfId="50507" xr:uid="{00000000-0005-0000-0000-000089BF0000}"/>
    <cellStyle name="Output 2 3 6 4" xfId="50508" xr:uid="{00000000-0005-0000-0000-00008ABF0000}"/>
    <cellStyle name="Output 2 3 7" xfId="50509" xr:uid="{00000000-0005-0000-0000-00008BBF0000}"/>
    <cellStyle name="Output 2 3 7 2" xfId="50510" xr:uid="{00000000-0005-0000-0000-00008CBF0000}"/>
    <cellStyle name="Output 2 3 7 3" xfId="50511" xr:uid="{00000000-0005-0000-0000-00008DBF0000}"/>
    <cellStyle name="Output 2 3 8" xfId="50512" xr:uid="{00000000-0005-0000-0000-00008EBF0000}"/>
    <cellStyle name="Output 2 3 8 2" xfId="50513" xr:uid="{00000000-0005-0000-0000-00008FBF0000}"/>
    <cellStyle name="Output 2 3 8 3" xfId="50514" xr:uid="{00000000-0005-0000-0000-000090BF0000}"/>
    <cellStyle name="Output 2 3 9" xfId="50515" xr:uid="{00000000-0005-0000-0000-000091BF0000}"/>
    <cellStyle name="Output 2 3 9 2" xfId="50516" xr:uid="{00000000-0005-0000-0000-000092BF0000}"/>
    <cellStyle name="Output 2 3 9 3" xfId="50517" xr:uid="{00000000-0005-0000-0000-000093BF0000}"/>
    <cellStyle name="Output 2 4" xfId="50518" xr:uid="{00000000-0005-0000-0000-000094BF0000}"/>
    <cellStyle name="Output 2 4 10" xfId="50519" xr:uid="{00000000-0005-0000-0000-000095BF0000}"/>
    <cellStyle name="Output 2 4 2" xfId="50520" xr:uid="{00000000-0005-0000-0000-000096BF0000}"/>
    <cellStyle name="Output 2 4 2 2" xfId="50521" xr:uid="{00000000-0005-0000-0000-000097BF0000}"/>
    <cellStyle name="Output 2 4 2 3" xfId="50522" xr:uid="{00000000-0005-0000-0000-000098BF0000}"/>
    <cellStyle name="Output 2 4 2 4" xfId="50523" xr:uid="{00000000-0005-0000-0000-000099BF0000}"/>
    <cellStyle name="Output 2 4 3" xfId="50524" xr:uid="{00000000-0005-0000-0000-00009ABF0000}"/>
    <cellStyle name="Output 2 4 3 2" xfId="50525" xr:uid="{00000000-0005-0000-0000-00009BBF0000}"/>
    <cellStyle name="Output 2 4 3 3" xfId="50526" xr:uid="{00000000-0005-0000-0000-00009CBF0000}"/>
    <cellStyle name="Output 2 4 3 4" xfId="50527" xr:uid="{00000000-0005-0000-0000-00009DBF0000}"/>
    <cellStyle name="Output 2 4 4" xfId="50528" xr:uid="{00000000-0005-0000-0000-00009EBF0000}"/>
    <cellStyle name="Output 2 4 4 2" xfId="50529" xr:uid="{00000000-0005-0000-0000-00009FBF0000}"/>
    <cellStyle name="Output 2 4 4 3" xfId="50530" xr:uid="{00000000-0005-0000-0000-0000A0BF0000}"/>
    <cellStyle name="Output 2 4 5" xfId="50531" xr:uid="{00000000-0005-0000-0000-0000A1BF0000}"/>
    <cellStyle name="Output 2 4 5 2" xfId="50532" xr:uid="{00000000-0005-0000-0000-0000A2BF0000}"/>
    <cellStyle name="Output 2 4 5 3" xfId="50533" xr:uid="{00000000-0005-0000-0000-0000A3BF0000}"/>
    <cellStyle name="Output 2 4 6" xfId="50534" xr:uid="{00000000-0005-0000-0000-0000A4BF0000}"/>
    <cellStyle name="Output 2 4 6 2" xfId="50535" xr:uid="{00000000-0005-0000-0000-0000A5BF0000}"/>
    <cellStyle name="Output 2 4 6 3" xfId="50536" xr:uid="{00000000-0005-0000-0000-0000A6BF0000}"/>
    <cellStyle name="Output 2 4 7" xfId="50537" xr:uid="{00000000-0005-0000-0000-0000A7BF0000}"/>
    <cellStyle name="Output 2 4 7 2" xfId="50538" xr:uid="{00000000-0005-0000-0000-0000A8BF0000}"/>
    <cellStyle name="Output 2 4 7 3" xfId="50539" xr:uid="{00000000-0005-0000-0000-0000A9BF0000}"/>
    <cellStyle name="Output 2 4 8" xfId="50540" xr:uid="{00000000-0005-0000-0000-0000AABF0000}"/>
    <cellStyle name="Output 2 4 9" xfId="50541" xr:uid="{00000000-0005-0000-0000-0000ABBF0000}"/>
    <cellStyle name="Output 2 5" xfId="50542" xr:uid="{00000000-0005-0000-0000-0000ACBF0000}"/>
    <cellStyle name="Output 2 5 2" xfId="50543" xr:uid="{00000000-0005-0000-0000-0000ADBF0000}"/>
    <cellStyle name="Output 2 5 2 2" xfId="50544" xr:uid="{00000000-0005-0000-0000-0000AEBF0000}"/>
    <cellStyle name="Output 2 5 2 3" xfId="50545" xr:uid="{00000000-0005-0000-0000-0000AFBF0000}"/>
    <cellStyle name="Output 2 5 2 4" xfId="50546" xr:uid="{00000000-0005-0000-0000-0000B0BF0000}"/>
    <cellStyle name="Output 2 5 3" xfId="50547" xr:uid="{00000000-0005-0000-0000-0000B1BF0000}"/>
    <cellStyle name="Output 2 5 3 2" xfId="50548" xr:uid="{00000000-0005-0000-0000-0000B2BF0000}"/>
    <cellStyle name="Output 2 5 3 3" xfId="50549" xr:uid="{00000000-0005-0000-0000-0000B3BF0000}"/>
    <cellStyle name="Output 2 5 4" xfId="50550" xr:uid="{00000000-0005-0000-0000-0000B4BF0000}"/>
    <cellStyle name="Output 2 5 4 2" xfId="50551" xr:uid="{00000000-0005-0000-0000-0000B5BF0000}"/>
    <cellStyle name="Output 2 5 4 3" xfId="50552" xr:uid="{00000000-0005-0000-0000-0000B6BF0000}"/>
    <cellStyle name="Output 2 5 5" xfId="50553" xr:uid="{00000000-0005-0000-0000-0000B7BF0000}"/>
    <cellStyle name="Output 2 5 5 2" xfId="50554" xr:uid="{00000000-0005-0000-0000-0000B8BF0000}"/>
    <cellStyle name="Output 2 5 5 3" xfId="50555" xr:uid="{00000000-0005-0000-0000-0000B9BF0000}"/>
    <cellStyle name="Output 2 5 6" xfId="50556" xr:uid="{00000000-0005-0000-0000-0000BABF0000}"/>
    <cellStyle name="Output 2 5 7" xfId="50557" xr:uid="{00000000-0005-0000-0000-0000BBBF0000}"/>
    <cellStyle name="Output 2 5 8" xfId="50558" xr:uid="{00000000-0005-0000-0000-0000BCBF0000}"/>
    <cellStyle name="Output 2 6" xfId="50559" xr:uid="{00000000-0005-0000-0000-0000BDBF0000}"/>
    <cellStyle name="Output 2 6 2" xfId="50560" xr:uid="{00000000-0005-0000-0000-0000BEBF0000}"/>
    <cellStyle name="Output 2 6 3" xfId="50561" xr:uid="{00000000-0005-0000-0000-0000BFBF0000}"/>
    <cellStyle name="Output 2 7" xfId="50562" xr:uid="{00000000-0005-0000-0000-0000C0BF0000}"/>
    <cellStyle name="Output 2 7 2" xfId="50563" xr:uid="{00000000-0005-0000-0000-0000C1BF0000}"/>
    <cellStyle name="Output 2 7 3" xfId="50564" xr:uid="{00000000-0005-0000-0000-0000C2BF0000}"/>
    <cellStyle name="Output 2 7 4" xfId="50565" xr:uid="{00000000-0005-0000-0000-0000C3BF0000}"/>
    <cellStyle name="Output 2 8" xfId="50566" xr:uid="{00000000-0005-0000-0000-0000C4BF0000}"/>
    <cellStyle name="Output 2 8 2" xfId="50567" xr:uid="{00000000-0005-0000-0000-0000C5BF0000}"/>
    <cellStyle name="Output 2 8 3" xfId="50568" xr:uid="{00000000-0005-0000-0000-0000C6BF0000}"/>
    <cellStyle name="Output 2 8 4" xfId="50569" xr:uid="{00000000-0005-0000-0000-0000C7BF0000}"/>
    <cellStyle name="Output 2 9" xfId="50570" xr:uid="{00000000-0005-0000-0000-0000C8BF0000}"/>
    <cellStyle name="Output 2 9 2" xfId="50571" xr:uid="{00000000-0005-0000-0000-0000C9BF0000}"/>
    <cellStyle name="Output 2 9 3" xfId="50572" xr:uid="{00000000-0005-0000-0000-0000CABF0000}"/>
    <cellStyle name="Output 2 9 4" xfId="50573" xr:uid="{00000000-0005-0000-0000-0000CBBF0000}"/>
    <cellStyle name="Output 2_FERC versus US GAAP differences - GSE MECO and Nantucket" xfId="5809" xr:uid="{00000000-0005-0000-0000-0000CCBF0000}"/>
    <cellStyle name="Output 3" xfId="5810" xr:uid="{00000000-0005-0000-0000-0000CDBF0000}"/>
    <cellStyle name="Output 3 2" xfId="5811" xr:uid="{00000000-0005-0000-0000-0000CEBF0000}"/>
    <cellStyle name="Output 3 2 10" xfId="50574" xr:uid="{00000000-0005-0000-0000-0000CFBF0000}"/>
    <cellStyle name="Output 3 2 10 2" xfId="50575" xr:uid="{00000000-0005-0000-0000-0000D0BF0000}"/>
    <cellStyle name="Output 3 2 10 2 2" xfId="50576" xr:uid="{00000000-0005-0000-0000-0000D1BF0000}"/>
    <cellStyle name="Output 3 2 10 2 3" xfId="50577" xr:uid="{00000000-0005-0000-0000-0000D2BF0000}"/>
    <cellStyle name="Output 3 2 10 3" xfId="50578" xr:uid="{00000000-0005-0000-0000-0000D3BF0000}"/>
    <cellStyle name="Output 3 2 10 3 2" xfId="50579" xr:uid="{00000000-0005-0000-0000-0000D4BF0000}"/>
    <cellStyle name="Output 3 2 10 3 3" xfId="50580" xr:uid="{00000000-0005-0000-0000-0000D5BF0000}"/>
    <cellStyle name="Output 3 2 10 4" xfId="50581" xr:uid="{00000000-0005-0000-0000-0000D6BF0000}"/>
    <cellStyle name="Output 3 2 10 4 2" xfId="50582" xr:uid="{00000000-0005-0000-0000-0000D7BF0000}"/>
    <cellStyle name="Output 3 2 10 4 3" xfId="50583" xr:uid="{00000000-0005-0000-0000-0000D8BF0000}"/>
    <cellStyle name="Output 3 2 10 5" xfId="50584" xr:uid="{00000000-0005-0000-0000-0000D9BF0000}"/>
    <cellStyle name="Output 3 2 10 5 2" xfId="50585" xr:uid="{00000000-0005-0000-0000-0000DABF0000}"/>
    <cellStyle name="Output 3 2 10 5 3" xfId="50586" xr:uid="{00000000-0005-0000-0000-0000DBBF0000}"/>
    <cellStyle name="Output 3 2 10 6" xfId="50587" xr:uid="{00000000-0005-0000-0000-0000DCBF0000}"/>
    <cellStyle name="Output 3 2 10 7" xfId="50588" xr:uid="{00000000-0005-0000-0000-0000DDBF0000}"/>
    <cellStyle name="Output 3 2 11" xfId="50589" xr:uid="{00000000-0005-0000-0000-0000DEBF0000}"/>
    <cellStyle name="Output 3 2 11 2" xfId="50590" xr:uid="{00000000-0005-0000-0000-0000DFBF0000}"/>
    <cellStyle name="Output 3 2 11 2 2" xfId="50591" xr:uid="{00000000-0005-0000-0000-0000E0BF0000}"/>
    <cellStyle name="Output 3 2 11 2 3" xfId="50592" xr:uid="{00000000-0005-0000-0000-0000E1BF0000}"/>
    <cellStyle name="Output 3 2 11 3" xfId="50593" xr:uid="{00000000-0005-0000-0000-0000E2BF0000}"/>
    <cellStyle name="Output 3 2 11 3 2" xfId="50594" xr:uid="{00000000-0005-0000-0000-0000E3BF0000}"/>
    <cellStyle name="Output 3 2 11 3 3" xfId="50595" xr:uid="{00000000-0005-0000-0000-0000E4BF0000}"/>
    <cellStyle name="Output 3 2 11 4" xfId="50596" xr:uid="{00000000-0005-0000-0000-0000E5BF0000}"/>
    <cellStyle name="Output 3 2 11 4 2" xfId="50597" xr:uid="{00000000-0005-0000-0000-0000E6BF0000}"/>
    <cellStyle name="Output 3 2 11 4 3" xfId="50598" xr:uid="{00000000-0005-0000-0000-0000E7BF0000}"/>
    <cellStyle name="Output 3 2 11 5" xfId="50599" xr:uid="{00000000-0005-0000-0000-0000E8BF0000}"/>
    <cellStyle name="Output 3 2 11 5 2" xfId="50600" xr:uid="{00000000-0005-0000-0000-0000E9BF0000}"/>
    <cellStyle name="Output 3 2 11 5 3" xfId="50601" xr:uid="{00000000-0005-0000-0000-0000EABF0000}"/>
    <cellStyle name="Output 3 2 11 6" xfId="50602" xr:uid="{00000000-0005-0000-0000-0000EBBF0000}"/>
    <cellStyle name="Output 3 2 11 7" xfId="50603" xr:uid="{00000000-0005-0000-0000-0000ECBF0000}"/>
    <cellStyle name="Output 3 2 12" xfId="50604" xr:uid="{00000000-0005-0000-0000-0000EDBF0000}"/>
    <cellStyle name="Output 3 2 12 2" xfId="50605" xr:uid="{00000000-0005-0000-0000-0000EEBF0000}"/>
    <cellStyle name="Output 3 2 12 2 2" xfId="50606" xr:uid="{00000000-0005-0000-0000-0000EFBF0000}"/>
    <cellStyle name="Output 3 2 12 2 3" xfId="50607" xr:uid="{00000000-0005-0000-0000-0000F0BF0000}"/>
    <cellStyle name="Output 3 2 12 3" xfId="50608" xr:uid="{00000000-0005-0000-0000-0000F1BF0000}"/>
    <cellStyle name="Output 3 2 12 3 2" xfId="50609" xr:uid="{00000000-0005-0000-0000-0000F2BF0000}"/>
    <cellStyle name="Output 3 2 12 3 3" xfId="50610" xr:uid="{00000000-0005-0000-0000-0000F3BF0000}"/>
    <cellStyle name="Output 3 2 12 4" xfId="50611" xr:uid="{00000000-0005-0000-0000-0000F4BF0000}"/>
    <cellStyle name="Output 3 2 12 4 2" xfId="50612" xr:uid="{00000000-0005-0000-0000-0000F5BF0000}"/>
    <cellStyle name="Output 3 2 12 4 3" xfId="50613" xr:uid="{00000000-0005-0000-0000-0000F6BF0000}"/>
    <cellStyle name="Output 3 2 12 5" xfId="50614" xr:uid="{00000000-0005-0000-0000-0000F7BF0000}"/>
    <cellStyle name="Output 3 2 12 5 2" xfId="50615" xr:uid="{00000000-0005-0000-0000-0000F8BF0000}"/>
    <cellStyle name="Output 3 2 12 5 3" xfId="50616" xr:uid="{00000000-0005-0000-0000-0000F9BF0000}"/>
    <cellStyle name="Output 3 2 12 6" xfId="50617" xr:uid="{00000000-0005-0000-0000-0000FABF0000}"/>
    <cellStyle name="Output 3 2 12 7" xfId="50618" xr:uid="{00000000-0005-0000-0000-0000FBBF0000}"/>
    <cellStyle name="Output 3 2 13" xfId="50619" xr:uid="{00000000-0005-0000-0000-0000FCBF0000}"/>
    <cellStyle name="Output 3 2 13 2" xfId="50620" xr:uid="{00000000-0005-0000-0000-0000FDBF0000}"/>
    <cellStyle name="Output 3 2 13 2 2" xfId="50621" xr:uid="{00000000-0005-0000-0000-0000FEBF0000}"/>
    <cellStyle name="Output 3 2 13 2 3" xfId="50622" xr:uid="{00000000-0005-0000-0000-0000FFBF0000}"/>
    <cellStyle name="Output 3 2 13 3" xfId="50623" xr:uid="{00000000-0005-0000-0000-000000C00000}"/>
    <cellStyle name="Output 3 2 13 3 2" xfId="50624" xr:uid="{00000000-0005-0000-0000-000001C00000}"/>
    <cellStyle name="Output 3 2 13 3 3" xfId="50625" xr:uid="{00000000-0005-0000-0000-000002C00000}"/>
    <cellStyle name="Output 3 2 13 4" xfId="50626" xr:uid="{00000000-0005-0000-0000-000003C00000}"/>
    <cellStyle name="Output 3 2 13 4 2" xfId="50627" xr:uid="{00000000-0005-0000-0000-000004C00000}"/>
    <cellStyle name="Output 3 2 13 4 3" xfId="50628" xr:uid="{00000000-0005-0000-0000-000005C00000}"/>
    <cellStyle name="Output 3 2 13 5" xfId="50629" xr:uid="{00000000-0005-0000-0000-000006C00000}"/>
    <cellStyle name="Output 3 2 13 5 2" xfId="50630" xr:uid="{00000000-0005-0000-0000-000007C00000}"/>
    <cellStyle name="Output 3 2 13 5 3" xfId="50631" xr:uid="{00000000-0005-0000-0000-000008C00000}"/>
    <cellStyle name="Output 3 2 13 6" xfId="50632" xr:uid="{00000000-0005-0000-0000-000009C00000}"/>
    <cellStyle name="Output 3 2 13 7" xfId="50633" xr:uid="{00000000-0005-0000-0000-00000AC00000}"/>
    <cellStyle name="Output 3 2 14" xfId="50634" xr:uid="{00000000-0005-0000-0000-00000BC00000}"/>
    <cellStyle name="Output 3 2 14 2" xfId="50635" xr:uid="{00000000-0005-0000-0000-00000CC00000}"/>
    <cellStyle name="Output 3 2 14 2 2" xfId="50636" xr:uid="{00000000-0005-0000-0000-00000DC00000}"/>
    <cellStyle name="Output 3 2 14 2 3" xfId="50637" xr:uid="{00000000-0005-0000-0000-00000EC00000}"/>
    <cellStyle name="Output 3 2 14 3" xfId="50638" xr:uid="{00000000-0005-0000-0000-00000FC00000}"/>
    <cellStyle name="Output 3 2 14 3 2" xfId="50639" xr:uid="{00000000-0005-0000-0000-000010C00000}"/>
    <cellStyle name="Output 3 2 14 3 3" xfId="50640" xr:uid="{00000000-0005-0000-0000-000011C00000}"/>
    <cellStyle name="Output 3 2 14 4" xfId="50641" xr:uid="{00000000-0005-0000-0000-000012C00000}"/>
    <cellStyle name="Output 3 2 14 4 2" xfId="50642" xr:uid="{00000000-0005-0000-0000-000013C00000}"/>
    <cellStyle name="Output 3 2 14 4 3" xfId="50643" xr:uid="{00000000-0005-0000-0000-000014C00000}"/>
    <cellStyle name="Output 3 2 14 5" xfId="50644" xr:uid="{00000000-0005-0000-0000-000015C00000}"/>
    <cellStyle name="Output 3 2 14 5 2" xfId="50645" xr:uid="{00000000-0005-0000-0000-000016C00000}"/>
    <cellStyle name="Output 3 2 14 5 3" xfId="50646" xr:uid="{00000000-0005-0000-0000-000017C00000}"/>
    <cellStyle name="Output 3 2 14 6" xfId="50647" xr:uid="{00000000-0005-0000-0000-000018C00000}"/>
    <cellStyle name="Output 3 2 14 7" xfId="50648" xr:uid="{00000000-0005-0000-0000-000019C00000}"/>
    <cellStyle name="Output 3 2 15" xfId="50649" xr:uid="{00000000-0005-0000-0000-00001AC00000}"/>
    <cellStyle name="Output 3 2 15 2" xfId="50650" xr:uid="{00000000-0005-0000-0000-00001BC00000}"/>
    <cellStyle name="Output 3 2 15 2 2" xfId="50651" xr:uid="{00000000-0005-0000-0000-00001CC00000}"/>
    <cellStyle name="Output 3 2 15 2 3" xfId="50652" xr:uid="{00000000-0005-0000-0000-00001DC00000}"/>
    <cellStyle name="Output 3 2 15 3" xfId="50653" xr:uid="{00000000-0005-0000-0000-00001EC00000}"/>
    <cellStyle name="Output 3 2 15 3 2" xfId="50654" xr:uid="{00000000-0005-0000-0000-00001FC00000}"/>
    <cellStyle name="Output 3 2 15 3 3" xfId="50655" xr:uid="{00000000-0005-0000-0000-000020C00000}"/>
    <cellStyle name="Output 3 2 15 4" xfId="50656" xr:uid="{00000000-0005-0000-0000-000021C00000}"/>
    <cellStyle name="Output 3 2 15 4 2" xfId="50657" xr:uid="{00000000-0005-0000-0000-000022C00000}"/>
    <cellStyle name="Output 3 2 15 4 3" xfId="50658" xr:uid="{00000000-0005-0000-0000-000023C00000}"/>
    <cellStyle name="Output 3 2 15 5" xfId="50659" xr:uid="{00000000-0005-0000-0000-000024C00000}"/>
    <cellStyle name="Output 3 2 15 5 2" xfId="50660" xr:uid="{00000000-0005-0000-0000-000025C00000}"/>
    <cellStyle name="Output 3 2 15 5 3" xfId="50661" xr:uid="{00000000-0005-0000-0000-000026C00000}"/>
    <cellStyle name="Output 3 2 15 6" xfId="50662" xr:uid="{00000000-0005-0000-0000-000027C00000}"/>
    <cellStyle name="Output 3 2 15 7" xfId="50663" xr:uid="{00000000-0005-0000-0000-000028C00000}"/>
    <cellStyle name="Output 3 2 16" xfId="50664" xr:uid="{00000000-0005-0000-0000-000029C00000}"/>
    <cellStyle name="Output 3 2 16 2" xfId="50665" xr:uid="{00000000-0005-0000-0000-00002AC00000}"/>
    <cellStyle name="Output 3 2 16 2 2" xfId="50666" xr:uid="{00000000-0005-0000-0000-00002BC00000}"/>
    <cellStyle name="Output 3 2 16 2 3" xfId="50667" xr:uid="{00000000-0005-0000-0000-00002CC00000}"/>
    <cellStyle name="Output 3 2 16 3" xfId="50668" xr:uid="{00000000-0005-0000-0000-00002DC00000}"/>
    <cellStyle name="Output 3 2 16 3 2" xfId="50669" xr:uid="{00000000-0005-0000-0000-00002EC00000}"/>
    <cellStyle name="Output 3 2 16 3 3" xfId="50670" xr:uid="{00000000-0005-0000-0000-00002FC00000}"/>
    <cellStyle name="Output 3 2 16 4" xfId="50671" xr:uid="{00000000-0005-0000-0000-000030C00000}"/>
    <cellStyle name="Output 3 2 16 4 2" xfId="50672" xr:uid="{00000000-0005-0000-0000-000031C00000}"/>
    <cellStyle name="Output 3 2 16 4 3" xfId="50673" xr:uid="{00000000-0005-0000-0000-000032C00000}"/>
    <cellStyle name="Output 3 2 16 5" xfId="50674" xr:uid="{00000000-0005-0000-0000-000033C00000}"/>
    <cellStyle name="Output 3 2 16 5 2" xfId="50675" xr:uid="{00000000-0005-0000-0000-000034C00000}"/>
    <cellStyle name="Output 3 2 16 5 3" xfId="50676" xr:uid="{00000000-0005-0000-0000-000035C00000}"/>
    <cellStyle name="Output 3 2 16 6" xfId="50677" xr:uid="{00000000-0005-0000-0000-000036C00000}"/>
    <cellStyle name="Output 3 2 16 7" xfId="50678" xr:uid="{00000000-0005-0000-0000-000037C00000}"/>
    <cellStyle name="Output 3 2 17" xfId="50679" xr:uid="{00000000-0005-0000-0000-000038C00000}"/>
    <cellStyle name="Output 3 2 17 2" xfId="50680" xr:uid="{00000000-0005-0000-0000-000039C00000}"/>
    <cellStyle name="Output 3 2 17 2 2" xfId="50681" xr:uid="{00000000-0005-0000-0000-00003AC00000}"/>
    <cellStyle name="Output 3 2 17 2 3" xfId="50682" xr:uid="{00000000-0005-0000-0000-00003BC00000}"/>
    <cellStyle name="Output 3 2 17 3" xfId="50683" xr:uid="{00000000-0005-0000-0000-00003CC00000}"/>
    <cellStyle name="Output 3 2 17 3 2" xfId="50684" xr:uid="{00000000-0005-0000-0000-00003DC00000}"/>
    <cellStyle name="Output 3 2 17 3 3" xfId="50685" xr:uid="{00000000-0005-0000-0000-00003EC00000}"/>
    <cellStyle name="Output 3 2 17 4" xfId="50686" xr:uid="{00000000-0005-0000-0000-00003FC00000}"/>
    <cellStyle name="Output 3 2 17 4 2" xfId="50687" xr:uid="{00000000-0005-0000-0000-000040C00000}"/>
    <cellStyle name="Output 3 2 17 4 3" xfId="50688" xr:uid="{00000000-0005-0000-0000-000041C00000}"/>
    <cellStyle name="Output 3 2 17 5" xfId="50689" xr:uid="{00000000-0005-0000-0000-000042C00000}"/>
    <cellStyle name="Output 3 2 17 5 2" xfId="50690" xr:uid="{00000000-0005-0000-0000-000043C00000}"/>
    <cellStyle name="Output 3 2 17 5 3" xfId="50691" xr:uid="{00000000-0005-0000-0000-000044C00000}"/>
    <cellStyle name="Output 3 2 17 6" xfId="50692" xr:uid="{00000000-0005-0000-0000-000045C00000}"/>
    <cellStyle name="Output 3 2 17 7" xfId="50693" xr:uid="{00000000-0005-0000-0000-000046C00000}"/>
    <cellStyle name="Output 3 2 18" xfId="50694" xr:uid="{00000000-0005-0000-0000-000047C00000}"/>
    <cellStyle name="Output 3 2 18 2" xfId="50695" xr:uid="{00000000-0005-0000-0000-000048C00000}"/>
    <cellStyle name="Output 3 2 18 2 2" xfId="50696" xr:uid="{00000000-0005-0000-0000-000049C00000}"/>
    <cellStyle name="Output 3 2 18 2 3" xfId="50697" xr:uid="{00000000-0005-0000-0000-00004AC00000}"/>
    <cellStyle name="Output 3 2 18 3" xfId="50698" xr:uid="{00000000-0005-0000-0000-00004BC00000}"/>
    <cellStyle name="Output 3 2 18 3 2" xfId="50699" xr:uid="{00000000-0005-0000-0000-00004CC00000}"/>
    <cellStyle name="Output 3 2 18 3 3" xfId="50700" xr:uid="{00000000-0005-0000-0000-00004DC00000}"/>
    <cellStyle name="Output 3 2 18 4" xfId="50701" xr:uid="{00000000-0005-0000-0000-00004EC00000}"/>
    <cellStyle name="Output 3 2 18 4 2" xfId="50702" xr:uid="{00000000-0005-0000-0000-00004FC00000}"/>
    <cellStyle name="Output 3 2 18 4 3" xfId="50703" xr:uid="{00000000-0005-0000-0000-000050C00000}"/>
    <cellStyle name="Output 3 2 18 5" xfId="50704" xr:uid="{00000000-0005-0000-0000-000051C00000}"/>
    <cellStyle name="Output 3 2 18 5 2" xfId="50705" xr:uid="{00000000-0005-0000-0000-000052C00000}"/>
    <cellStyle name="Output 3 2 18 5 3" xfId="50706" xr:uid="{00000000-0005-0000-0000-000053C00000}"/>
    <cellStyle name="Output 3 2 18 6" xfId="50707" xr:uid="{00000000-0005-0000-0000-000054C00000}"/>
    <cellStyle name="Output 3 2 18 7" xfId="50708" xr:uid="{00000000-0005-0000-0000-000055C00000}"/>
    <cellStyle name="Output 3 2 19" xfId="50709" xr:uid="{00000000-0005-0000-0000-000056C00000}"/>
    <cellStyle name="Output 3 2 19 2" xfId="50710" xr:uid="{00000000-0005-0000-0000-000057C00000}"/>
    <cellStyle name="Output 3 2 19 3" xfId="50711" xr:uid="{00000000-0005-0000-0000-000058C00000}"/>
    <cellStyle name="Output 3 2 2" xfId="50712" xr:uid="{00000000-0005-0000-0000-000059C00000}"/>
    <cellStyle name="Output 3 2 2 2" xfId="50713" xr:uid="{00000000-0005-0000-0000-00005AC00000}"/>
    <cellStyle name="Output 3 2 2 2 2" xfId="50714" xr:uid="{00000000-0005-0000-0000-00005BC00000}"/>
    <cellStyle name="Output 3 2 2 2 3" xfId="50715" xr:uid="{00000000-0005-0000-0000-00005CC00000}"/>
    <cellStyle name="Output 3 2 2 2 4" xfId="50716" xr:uid="{00000000-0005-0000-0000-00005DC00000}"/>
    <cellStyle name="Output 3 2 2 3" xfId="50717" xr:uid="{00000000-0005-0000-0000-00005EC00000}"/>
    <cellStyle name="Output 3 2 2 3 2" xfId="50718" xr:uid="{00000000-0005-0000-0000-00005FC00000}"/>
    <cellStyle name="Output 3 2 2 3 3" xfId="50719" xr:uid="{00000000-0005-0000-0000-000060C00000}"/>
    <cellStyle name="Output 3 2 2 3 4" xfId="50720" xr:uid="{00000000-0005-0000-0000-000061C00000}"/>
    <cellStyle name="Output 3 2 2 4" xfId="50721" xr:uid="{00000000-0005-0000-0000-000062C00000}"/>
    <cellStyle name="Output 3 2 2 4 2" xfId="50722" xr:uid="{00000000-0005-0000-0000-000063C00000}"/>
    <cellStyle name="Output 3 2 2 4 3" xfId="50723" xr:uid="{00000000-0005-0000-0000-000064C00000}"/>
    <cellStyle name="Output 3 2 2 5" xfId="50724" xr:uid="{00000000-0005-0000-0000-000065C00000}"/>
    <cellStyle name="Output 3 2 2 5 2" xfId="50725" xr:uid="{00000000-0005-0000-0000-000066C00000}"/>
    <cellStyle name="Output 3 2 2 5 3" xfId="50726" xr:uid="{00000000-0005-0000-0000-000067C00000}"/>
    <cellStyle name="Output 3 2 2 6" xfId="50727" xr:uid="{00000000-0005-0000-0000-000068C00000}"/>
    <cellStyle name="Output 3 2 2 6 2" xfId="50728" xr:uid="{00000000-0005-0000-0000-000069C00000}"/>
    <cellStyle name="Output 3 2 2 6 3" xfId="50729" xr:uid="{00000000-0005-0000-0000-00006AC00000}"/>
    <cellStyle name="Output 3 2 2 7" xfId="50730" xr:uid="{00000000-0005-0000-0000-00006BC00000}"/>
    <cellStyle name="Output 3 2 2 8" xfId="50731" xr:uid="{00000000-0005-0000-0000-00006CC00000}"/>
    <cellStyle name="Output 3 2 2 9" xfId="50732" xr:uid="{00000000-0005-0000-0000-00006DC00000}"/>
    <cellStyle name="Output 3 2 20" xfId="50733" xr:uid="{00000000-0005-0000-0000-00006EC00000}"/>
    <cellStyle name="Output 3 2 20 2" xfId="50734" xr:uid="{00000000-0005-0000-0000-00006FC00000}"/>
    <cellStyle name="Output 3 2 20 3" xfId="50735" xr:uid="{00000000-0005-0000-0000-000070C00000}"/>
    <cellStyle name="Output 3 2 21" xfId="50736" xr:uid="{00000000-0005-0000-0000-000071C00000}"/>
    <cellStyle name="Output 3 2 21 2" xfId="50737" xr:uid="{00000000-0005-0000-0000-000072C00000}"/>
    <cellStyle name="Output 3 2 21 3" xfId="50738" xr:uid="{00000000-0005-0000-0000-000073C00000}"/>
    <cellStyle name="Output 3 2 22" xfId="50739" xr:uid="{00000000-0005-0000-0000-000074C00000}"/>
    <cellStyle name="Output 3 2 3" xfId="50740" xr:uid="{00000000-0005-0000-0000-000075C00000}"/>
    <cellStyle name="Output 3 2 3 2" xfId="50741" xr:uid="{00000000-0005-0000-0000-000076C00000}"/>
    <cellStyle name="Output 3 2 3 2 2" xfId="50742" xr:uid="{00000000-0005-0000-0000-000077C00000}"/>
    <cellStyle name="Output 3 2 3 2 3" xfId="50743" xr:uid="{00000000-0005-0000-0000-000078C00000}"/>
    <cellStyle name="Output 3 2 3 3" xfId="50744" xr:uid="{00000000-0005-0000-0000-000079C00000}"/>
    <cellStyle name="Output 3 2 3 3 2" xfId="50745" xr:uid="{00000000-0005-0000-0000-00007AC00000}"/>
    <cellStyle name="Output 3 2 3 3 3" xfId="50746" xr:uid="{00000000-0005-0000-0000-00007BC00000}"/>
    <cellStyle name="Output 3 2 3 4" xfId="50747" xr:uid="{00000000-0005-0000-0000-00007CC00000}"/>
    <cellStyle name="Output 3 2 3 4 2" xfId="50748" xr:uid="{00000000-0005-0000-0000-00007DC00000}"/>
    <cellStyle name="Output 3 2 3 4 3" xfId="50749" xr:uid="{00000000-0005-0000-0000-00007EC00000}"/>
    <cellStyle name="Output 3 2 3 5" xfId="50750" xr:uid="{00000000-0005-0000-0000-00007FC00000}"/>
    <cellStyle name="Output 3 2 3 5 2" xfId="50751" xr:uid="{00000000-0005-0000-0000-000080C00000}"/>
    <cellStyle name="Output 3 2 3 5 3" xfId="50752" xr:uid="{00000000-0005-0000-0000-000081C00000}"/>
    <cellStyle name="Output 3 2 3 6" xfId="50753" xr:uid="{00000000-0005-0000-0000-000082C00000}"/>
    <cellStyle name="Output 3 2 3 7" xfId="50754" xr:uid="{00000000-0005-0000-0000-000083C00000}"/>
    <cellStyle name="Output 3 2 4" xfId="50755" xr:uid="{00000000-0005-0000-0000-000084C00000}"/>
    <cellStyle name="Output 3 2 4 2" xfId="50756" xr:uid="{00000000-0005-0000-0000-000085C00000}"/>
    <cellStyle name="Output 3 2 4 2 2" xfId="50757" xr:uid="{00000000-0005-0000-0000-000086C00000}"/>
    <cellStyle name="Output 3 2 4 2 3" xfId="50758" xr:uid="{00000000-0005-0000-0000-000087C00000}"/>
    <cellStyle name="Output 3 2 4 3" xfId="50759" xr:uid="{00000000-0005-0000-0000-000088C00000}"/>
    <cellStyle name="Output 3 2 4 3 2" xfId="50760" xr:uid="{00000000-0005-0000-0000-000089C00000}"/>
    <cellStyle name="Output 3 2 4 3 3" xfId="50761" xr:uid="{00000000-0005-0000-0000-00008AC00000}"/>
    <cellStyle name="Output 3 2 4 4" xfId="50762" xr:uid="{00000000-0005-0000-0000-00008BC00000}"/>
    <cellStyle name="Output 3 2 4 4 2" xfId="50763" xr:uid="{00000000-0005-0000-0000-00008CC00000}"/>
    <cellStyle name="Output 3 2 4 4 3" xfId="50764" xr:uid="{00000000-0005-0000-0000-00008DC00000}"/>
    <cellStyle name="Output 3 2 4 5" xfId="50765" xr:uid="{00000000-0005-0000-0000-00008EC00000}"/>
    <cellStyle name="Output 3 2 4 5 2" xfId="50766" xr:uid="{00000000-0005-0000-0000-00008FC00000}"/>
    <cellStyle name="Output 3 2 4 5 3" xfId="50767" xr:uid="{00000000-0005-0000-0000-000090C00000}"/>
    <cellStyle name="Output 3 2 4 6" xfId="50768" xr:uid="{00000000-0005-0000-0000-000091C00000}"/>
    <cellStyle name="Output 3 2 5" xfId="50769" xr:uid="{00000000-0005-0000-0000-000092C00000}"/>
    <cellStyle name="Output 3 2 5 2" xfId="50770" xr:uid="{00000000-0005-0000-0000-000093C00000}"/>
    <cellStyle name="Output 3 2 5 2 2" xfId="50771" xr:uid="{00000000-0005-0000-0000-000094C00000}"/>
    <cellStyle name="Output 3 2 5 2 3" xfId="50772" xr:uid="{00000000-0005-0000-0000-000095C00000}"/>
    <cellStyle name="Output 3 2 5 3" xfId="50773" xr:uid="{00000000-0005-0000-0000-000096C00000}"/>
    <cellStyle name="Output 3 2 5 3 2" xfId="50774" xr:uid="{00000000-0005-0000-0000-000097C00000}"/>
    <cellStyle name="Output 3 2 5 3 3" xfId="50775" xr:uid="{00000000-0005-0000-0000-000098C00000}"/>
    <cellStyle name="Output 3 2 5 4" xfId="50776" xr:uid="{00000000-0005-0000-0000-000099C00000}"/>
    <cellStyle name="Output 3 2 5 4 2" xfId="50777" xr:uid="{00000000-0005-0000-0000-00009AC00000}"/>
    <cellStyle name="Output 3 2 5 4 3" xfId="50778" xr:uid="{00000000-0005-0000-0000-00009BC00000}"/>
    <cellStyle name="Output 3 2 5 5" xfId="50779" xr:uid="{00000000-0005-0000-0000-00009CC00000}"/>
    <cellStyle name="Output 3 2 5 5 2" xfId="50780" xr:uid="{00000000-0005-0000-0000-00009DC00000}"/>
    <cellStyle name="Output 3 2 5 5 3" xfId="50781" xr:uid="{00000000-0005-0000-0000-00009EC00000}"/>
    <cellStyle name="Output 3 2 5 6" xfId="50782" xr:uid="{00000000-0005-0000-0000-00009FC00000}"/>
    <cellStyle name="Output 3 2 6" xfId="50783" xr:uid="{00000000-0005-0000-0000-0000A0C00000}"/>
    <cellStyle name="Output 3 2 6 2" xfId="50784" xr:uid="{00000000-0005-0000-0000-0000A1C00000}"/>
    <cellStyle name="Output 3 2 6 2 2" xfId="50785" xr:uid="{00000000-0005-0000-0000-0000A2C00000}"/>
    <cellStyle name="Output 3 2 6 2 3" xfId="50786" xr:uid="{00000000-0005-0000-0000-0000A3C00000}"/>
    <cellStyle name="Output 3 2 6 3" xfId="50787" xr:uid="{00000000-0005-0000-0000-0000A4C00000}"/>
    <cellStyle name="Output 3 2 6 3 2" xfId="50788" xr:uid="{00000000-0005-0000-0000-0000A5C00000}"/>
    <cellStyle name="Output 3 2 6 3 3" xfId="50789" xr:uid="{00000000-0005-0000-0000-0000A6C00000}"/>
    <cellStyle name="Output 3 2 6 4" xfId="50790" xr:uid="{00000000-0005-0000-0000-0000A7C00000}"/>
    <cellStyle name="Output 3 2 6 4 2" xfId="50791" xr:uid="{00000000-0005-0000-0000-0000A8C00000}"/>
    <cellStyle name="Output 3 2 6 4 3" xfId="50792" xr:uid="{00000000-0005-0000-0000-0000A9C00000}"/>
    <cellStyle name="Output 3 2 6 5" xfId="50793" xr:uid="{00000000-0005-0000-0000-0000AAC00000}"/>
    <cellStyle name="Output 3 2 6 5 2" xfId="50794" xr:uid="{00000000-0005-0000-0000-0000ABC00000}"/>
    <cellStyle name="Output 3 2 6 5 3" xfId="50795" xr:uid="{00000000-0005-0000-0000-0000ACC00000}"/>
    <cellStyle name="Output 3 2 6 6" xfId="50796" xr:uid="{00000000-0005-0000-0000-0000ADC00000}"/>
    <cellStyle name="Output 3 2 7" xfId="50797" xr:uid="{00000000-0005-0000-0000-0000AEC00000}"/>
    <cellStyle name="Output 3 2 7 2" xfId="50798" xr:uid="{00000000-0005-0000-0000-0000AFC00000}"/>
    <cellStyle name="Output 3 2 7 2 2" xfId="50799" xr:uid="{00000000-0005-0000-0000-0000B0C00000}"/>
    <cellStyle name="Output 3 2 7 2 3" xfId="50800" xr:uid="{00000000-0005-0000-0000-0000B1C00000}"/>
    <cellStyle name="Output 3 2 7 3" xfId="50801" xr:uid="{00000000-0005-0000-0000-0000B2C00000}"/>
    <cellStyle name="Output 3 2 7 3 2" xfId="50802" xr:uid="{00000000-0005-0000-0000-0000B3C00000}"/>
    <cellStyle name="Output 3 2 7 3 3" xfId="50803" xr:uid="{00000000-0005-0000-0000-0000B4C00000}"/>
    <cellStyle name="Output 3 2 7 4" xfId="50804" xr:uid="{00000000-0005-0000-0000-0000B5C00000}"/>
    <cellStyle name="Output 3 2 7 4 2" xfId="50805" xr:uid="{00000000-0005-0000-0000-0000B6C00000}"/>
    <cellStyle name="Output 3 2 7 4 3" xfId="50806" xr:uid="{00000000-0005-0000-0000-0000B7C00000}"/>
    <cellStyle name="Output 3 2 7 5" xfId="50807" xr:uid="{00000000-0005-0000-0000-0000B8C00000}"/>
    <cellStyle name="Output 3 2 7 5 2" xfId="50808" xr:uid="{00000000-0005-0000-0000-0000B9C00000}"/>
    <cellStyle name="Output 3 2 7 5 3" xfId="50809" xr:uid="{00000000-0005-0000-0000-0000BAC00000}"/>
    <cellStyle name="Output 3 2 7 6" xfId="50810" xr:uid="{00000000-0005-0000-0000-0000BBC00000}"/>
    <cellStyle name="Output 3 2 8" xfId="50811" xr:uid="{00000000-0005-0000-0000-0000BCC00000}"/>
    <cellStyle name="Output 3 2 8 2" xfId="50812" xr:uid="{00000000-0005-0000-0000-0000BDC00000}"/>
    <cellStyle name="Output 3 2 8 2 2" xfId="50813" xr:uid="{00000000-0005-0000-0000-0000BEC00000}"/>
    <cellStyle name="Output 3 2 8 2 3" xfId="50814" xr:uid="{00000000-0005-0000-0000-0000BFC00000}"/>
    <cellStyle name="Output 3 2 8 3" xfId="50815" xr:uid="{00000000-0005-0000-0000-0000C0C00000}"/>
    <cellStyle name="Output 3 2 8 3 2" xfId="50816" xr:uid="{00000000-0005-0000-0000-0000C1C00000}"/>
    <cellStyle name="Output 3 2 8 3 3" xfId="50817" xr:uid="{00000000-0005-0000-0000-0000C2C00000}"/>
    <cellStyle name="Output 3 2 8 4" xfId="50818" xr:uid="{00000000-0005-0000-0000-0000C3C00000}"/>
    <cellStyle name="Output 3 2 8 4 2" xfId="50819" xr:uid="{00000000-0005-0000-0000-0000C4C00000}"/>
    <cellStyle name="Output 3 2 8 4 3" xfId="50820" xr:uid="{00000000-0005-0000-0000-0000C5C00000}"/>
    <cellStyle name="Output 3 2 8 5" xfId="50821" xr:uid="{00000000-0005-0000-0000-0000C6C00000}"/>
    <cellStyle name="Output 3 2 8 5 2" xfId="50822" xr:uid="{00000000-0005-0000-0000-0000C7C00000}"/>
    <cellStyle name="Output 3 2 8 5 3" xfId="50823" xr:uid="{00000000-0005-0000-0000-0000C8C00000}"/>
    <cellStyle name="Output 3 2 8 6" xfId="50824" xr:uid="{00000000-0005-0000-0000-0000C9C00000}"/>
    <cellStyle name="Output 3 2 9" xfId="50825" xr:uid="{00000000-0005-0000-0000-0000CAC00000}"/>
    <cellStyle name="Output 3 2 9 2" xfId="50826" xr:uid="{00000000-0005-0000-0000-0000CBC00000}"/>
    <cellStyle name="Output 3 2 9 2 2" xfId="50827" xr:uid="{00000000-0005-0000-0000-0000CCC00000}"/>
    <cellStyle name="Output 3 2 9 2 3" xfId="50828" xr:uid="{00000000-0005-0000-0000-0000CDC00000}"/>
    <cellStyle name="Output 3 2 9 3" xfId="50829" xr:uid="{00000000-0005-0000-0000-0000CEC00000}"/>
    <cellStyle name="Output 3 2 9 3 2" xfId="50830" xr:uid="{00000000-0005-0000-0000-0000CFC00000}"/>
    <cellStyle name="Output 3 2 9 3 3" xfId="50831" xr:uid="{00000000-0005-0000-0000-0000D0C00000}"/>
    <cellStyle name="Output 3 2 9 4" xfId="50832" xr:uid="{00000000-0005-0000-0000-0000D1C00000}"/>
    <cellStyle name="Output 3 2 9 4 2" xfId="50833" xr:uid="{00000000-0005-0000-0000-0000D2C00000}"/>
    <cellStyle name="Output 3 2 9 4 3" xfId="50834" xr:uid="{00000000-0005-0000-0000-0000D3C00000}"/>
    <cellStyle name="Output 3 2 9 5" xfId="50835" xr:uid="{00000000-0005-0000-0000-0000D4C00000}"/>
    <cellStyle name="Output 3 2 9 5 2" xfId="50836" xr:uid="{00000000-0005-0000-0000-0000D5C00000}"/>
    <cellStyle name="Output 3 2 9 5 3" xfId="50837" xr:uid="{00000000-0005-0000-0000-0000D6C00000}"/>
    <cellStyle name="Output 3 2 9 6" xfId="50838" xr:uid="{00000000-0005-0000-0000-0000D7C00000}"/>
    <cellStyle name="Output 3 2 9 7" xfId="50839" xr:uid="{00000000-0005-0000-0000-0000D8C00000}"/>
    <cellStyle name="Output 3 3" xfId="50840" xr:uid="{00000000-0005-0000-0000-0000D9C00000}"/>
    <cellStyle name="Output 3 3 10" xfId="50841" xr:uid="{00000000-0005-0000-0000-0000DAC00000}"/>
    <cellStyle name="Output 3 3 2" xfId="50842" xr:uid="{00000000-0005-0000-0000-0000DBC00000}"/>
    <cellStyle name="Output 3 3 2 2" xfId="50843" xr:uid="{00000000-0005-0000-0000-0000DCC00000}"/>
    <cellStyle name="Output 3 3 2 3" xfId="50844" xr:uid="{00000000-0005-0000-0000-0000DDC00000}"/>
    <cellStyle name="Output 3 3 2 4" xfId="50845" xr:uid="{00000000-0005-0000-0000-0000DEC00000}"/>
    <cellStyle name="Output 3 3 3" xfId="50846" xr:uid="{00000000-0005-0000-0000-0000DFC00000}"/>
    <cellStyle name="Output 3 3 3 2" xfId="50847" xr:uid="{00000000-0005-0000-0000-0000E0C00000}"/>
    <cellStyle name="Output 3 3 3 3" xfId="50848" xr:uid="{00000000-0005-0000-0000-0000E1C00000}"/>
    <cellStyle name="Output 3 3 3 4" xfId="50849" xr:uid="{00000000-0005-0000-0000-0000E2C00000}"/>
    <cellStyle name="Output 3 3 4" xfId="50850" xr:uid="{00000000-0005-0000-0000-0000E3C00000}"/>
    <cellStyle name="Output 3 3 4 2" xfId="50851" xr:uid="{00000000-0005-0000-0000-0000E4C00000}"/>
    <cellStyle name="Output 3 3 4 3" xfId="50852" xr:uid="{00000000-0005-0000-0000-0000E5C00000}"/>
    <cellStyle name="Output 3 3 4 4" xfId="50853" xr:uid="{00000000-0005-0000-0000-0000E6C00000}"/>
    <cellStyle name="Output 3 3 5" xfId="50854" xr:uid="{00000000-0005-0000-0000-0000E7C00000}"/>
    <cellStyle name="Output 3 3 5 2" xfId="50855" xr:uid="{00000000-0005-0000-0000-0000E8C00000}"/>
    <cellStyle name="Output 3 3 5 3" xfId="50856" xr:uid="{00000000-0005-0000-0000-0000E9C00000}"/>
    <cellStyle name="Output 3 3 6" xfId="50857" xr:uid="{00000000-0005-0000-0000-0000EAC00000}"/>
    <cellStyle name="Output 3 3 6 2" xfId="50858" xr:uid="{00000000-0005-0000-0000-0000EBC00000}"/>
    <cellStyle name="Output 3 3 6 3" xfId="50859" xr:uid="{00000000-0005-0000-0000-0000ECC00000}"/>
    <cellStyle name="Output 3 3 7" xfId="50860" xr:uid="{00000000-0005-0000-0000-0000EDC00000}"/>
    <cellStyle name="Output 3 3 7 2" xfId="50861" xr:uid="{00000000-0005-0000-0000-0000EEC00000}"/>
    <cellStyle name="Output 3 3 7 3" xfId="50862" xr:uid="{00000000-0005-0000-0000-0000EFC00000}"/>
    <cellStyle name="Output 3 3 8" xfId="50863" xr:uid="{00000000-0005-0000-0000-0000F0C00000}"/>
    <cellStyle name="Output 3 3 9" xfId="50864" xr:uid="{00000000-0005-0000-0000-0000F1C00000}"/>
    <cellStyle name="Output 3 4" xfId="50865" xr:uid="{00000000-0005-0000-0000-0000F2C00000}"/>
    <cellStyle name="Output 3 4 2" xfId="50866" xr:uid="{00000000-0005-0000-0000-0000F3C00000}"/>
    <cellStyle name="Output 3 4 2 2" xfId="50867" xr:uid="{00000000-0005-0000-0000-0000F4C00000}"/>
    <cellStyle name="Output 3 4 2 3" xfId="50868" xr:uid="{00000000-0005-0000-0000-0000F5C00000}"/>
    <cellStyle name="Output 3 4 3" xfId="50869" xr:uid="{00000000-0005-0000-0000-0000F6C00000}"/>
    <cellStyle name="Output 3 4 3 2" xfId="50870" xr:uid="{00000000-0005-0000-0000-0000F7C00000}"/>
    <cellStyle name="Output 3 4 3 3" xfId="50871" xr:uid="{00000000-0005-0000-0000-0000F8C00000}"/>
    <cellStyle name="Output 3 4 4" xfId="50872" xr:uid="{00000000-0005-0000-0000-0000F9C00000}"/>
    <cellStyle name="Output 3 4 4 2" xfId="50873" xr:uid="{00000000-0005-0000-0000-0000FAC00000}"/>
    <cellStyle name="Output 3 4 4 3" xfId="50874" xr:uid="{00000000-0005-0000-0000-0000FBC00000}"/>
    <cellStyle name="Output 3 4 5" xfId="50875" xr:uid="{00000000-0005-0000-0000-0000FCC00000}"/>
    <cellStyle name="Output 3 4 5 2" xfId="50876" xr:uid="{00000000-0005-0000-0000-0000FDC00000}"/>
    <cellStyle name="Output 3 4 5 3" xfId="50877" xr:uid="{00000000-0005-0000-0000-0000FEC00000}"/>
    <cellStyle name="Output 3 4 6" xfId="50878" xr:uid="{00000000-0005-0000-0000-0000FFC00000}"/>
    <cellStyle name="Output 3 4 7" xfId="50879" xr:uid="{00000000-0005-0000-0000-000000C10000}"/>
    <cellStyle name="Output 3 4 8" xfId="50880" xr:uid="{00000000-0005-0000-0000-000001C10000}"/>
    <cellStyle name="Output 3 5" xfId="50881" xr:uid="{00000000-0005-0000-0000-000002C10000}"/>
    <cellStyle name="Output 3 5 2" xfId="50882" xr:uid="{00000000-0005-0000-0000-000003C10000}"/>
    <cellStyle name="Output 3 5 2 2" xfId="50883" xr:uid="{00000000-0005-0000-0000-000004C10000}"/>
    <cellStyle name="Output 3 5 2 3" xfId="50884" xr:uid="{00000000-0005-0000-0000-000005C10000}"/>
    <cellStyle name="Output 3 5 3" xfId="50885" xr:uid="{00000000-0005-0000-0000-000006C10000}"/>
    <cellStyle name="Output 3 5 3 2" xfId="50886" xr:uid="{00000000-0005-0000-0000-000007C10000}"/>
    <cellStyle name="Output 3 5 3 3" xfId="50887" xr:uid="{00000000-0005-0000-0000-000008C10000}"/>
    <cellStyle name="Output 3 5 4" xfId="50888" xr:uid="{00000000-0005-0000-0000-000009C10000}"/>
    <cellStyle name="Output 3 5 4 2" xfId="50889" xr:uid="{00000000-0005-0000-0000-00000AC10000}"/>
    <cellStyle name="Output 3 5 4 3" xfId="50890" xr:uid="{00000000-0005-0000-0000-00000BC10000}"/>
    <cellStyle name="Output 3 5 5" xfId="50891" xr:uid="{00000000-0005-0000-0000-00000CC10000}"/>
    <cellStyle name="Output 3 5 5 2" xfId="50892" xr:uid="{00000000-0005-0000-0000-00000DC10000}"/>
    <cellStyle name="Output 3 5 5 3" xfId="50893" xr:uid="{00000000-0005-0000-0000-00000EC10000}"/>
    <cellStyle name="Output 3 5 6" xfId="50894" xr:uid="{00000000-0005-0000-0000-00000FC10000}"/>
    <cellStyle name="Output 3 5 7" xfId="50895" xr:uid="{00000000-0005-0000-0000-000010C10000}"/>
    <cellStyle name="Output 3 5 8" xfId="50896" xr:uid="{00000000-0005-0000-0000-000011C10000}"/>
    <cellStyle name="Output 3 6" xfId="50897" xr:uid="{00000000-0005-0000-0000-000012C10000}"/>
    <cellStyle name="Output 3 6 2" xfId="50898" xr:uid="{00000000-0005-0000-0000-000013C10000}"/>
    <cellStyle name="Output 3 6 3" xfId="50899" xr:uid="{00000000-0005-0000-0000-000014C10000}"/>
    <cellStyle name="Output 3 6 4" xfId="50900" xr:uid="{00000000-0005-0000-0000-000015C10000}"/>
    <cellStyle name="Output 3 7" xfId="50901" xr:uid="{00000000-0005-0000-0000-000016C10000}"/>
    <cellStyle name="Output 3 7 2" xfId="50902" xr:uid="{00000000-0005-0000-0000-000017C10000}"/>
    <cellStyle name="Output 3 7 3" xfId="50903" xr:uid="{00000000-0005-0000-0000-000018C10000}"/>
    <cellStyle name="Output 3 8" xfId="50904" xr:uid="{00000000-0005-0000-0000-000019C10000}"/>
    <cellStyle name="Output 3 8 2" xfId="50905" xr:uid="{00000000-0005-0000-0000-00001AC10000}"/>
    <cellStyle name="Output 3 8 3" xfId="50906" xr:uid="{00000000-0005-0000-0000-00001BC10000}"/>
    <cellStyle name="Output 4" xfId="5812" xr:uid="{00000000-0005-0000-0000-00001CC10000}"/>
    <cellStyle name="Output 4 2" xfId="5813" xr:uid="{00000000-0005-0000-0000-00001DC10000}"/>
    <cellStyle name="Output 4 2 10" xfId="50907" xr:uid="{00000000-0005-0000-0000-00001EC10000}"/>
    <cellStyle name="Output 4 2 10 2" xfId="50908" xr:uid="{00000000-0005-0000-0000-00001FC10000}"/>
    <cellStyle name="Output 4 2 10 2 2" xfId="50909" xr:uid="{00000000-0005-0000-0000-000020C10000}"/>
    <cellStyle name="Output 4 2 10 2 3" xfId="50910" xr:uid="{00000000-0005-0000-0000-000021C10000}"/>
    <cellStyle name="Output 4 2 10 3" xfId="50911" xr:uid="{00000000-0005-0000-0000-000022C10000}"/>
    <cellStyle name="Output 4 2 10 3 2" xfId="50912" xr:uid="{00000000-0005-0000-0000-000023C10000}"/>
    <cellStyle name="Output 4 2 10 3 3" xfId="50913" xr:uid="{00000000-0005-0000-0000-000024C10000}"/>
    <cellStyle name="Output 4 2 10 4" xfId="50914" xr:uid="{00000000-0005-0000-0000-000025C10000}"/>
    <cellStyle name="Output 4 2 10 4 2" xfId="50915" xr:uid="{00000000-0005-0000-0000-000026C10000}"/>
    <cellStyle name="Output 4 2 10 4 3" xfId="50916" xr:uid="{00000000-0005-0000-0000-000027C10000}"/>
    <cellStyle name="Output 4 2 10 5" xfId="50917" xr:uid="{00000000-0005-0000-0000-000028C10000}"/>
    <cellStyle name="Output 4 2 10 5 2" xfId="50918" xr:uid="{00000000-0005-0000-0000-000029C10000}"/>
    <cellStyle name="Output 4 2 10 5 3" xfId="50919" xr:uid="{00000000-0005-0000-0000-00002AC10000}"/>
    <cellStyle name="Output 4 2 10 6" xfId="50920" xr:uid="{00000000-0005-0000-0000-00002BC10000}"/>
    <cellStyle name="Output 4 2 10 7" xfId="50921" xr:uid="{00000000-0005-0000-0000-00002CC10000}"/>
    <cellStyle name="Output 4 2 11" xfId="50922" xr:uid="{00000000-0005-0000-0000-00002DC10000}"/>
    <cellStyle name="Output 4 2 11 2" xfId="50923" xr:uid="{00000000-0005-0000-0000-00002EC10000}"/>
    <cellStyle name="Output 4 2 11 2 2" xfId="50924" xr:uid="{00000000-0005-0000-0000-00002FC10000}"/>
    <cellStyle name="Output 4 2 11 2 3" xfId="50925" xr:uid="{00000000-0005-0000-0000-000030C10000}"/>
    <cellStyle name="Output 4 2 11 3" xfId="50926" xr:uid="{00000000-0005-0000-0000-000031C10000}"/>
    <cellStyle name="Output 4 2 11 3 2" xfId="50927" xr:uid="{00000000-0005-0000-0000-000032C10000}"/>
    <cellStyle name="Output 4 2 11 3 3" xfId="50928" xr:uid="{00000000-0005-0000-0000-000033C10000}"/>
    <cellStyle name="Output 4 2 11 4" xfId="50929" xr:uid="{00000000-0005-0000-0000-000034C10000}"/>
    <cellStyle name="Output 4 2 11 4 2" xfId="50930" xr:uid="{00000000-0005-0000-0000-000035C10000}"/>
    <cellStyle name="Output 4 2 11 4 3" xfId="50931" xr:uid="{00000000-0005-0000-0000-000036C10000}"/>
    <cellStyle name="Output 4 2 11 5" xfId="50932" xr:uid="{00000000-0005-0000-0000-000037C10000}"/>
    <cellStyle name="Output 4 2 11 5 2" xfId="50933" xr:uid="{00000000-0005-0000-0000-000038C10000}"/>
    <cellStyle name="Output 4 2 11 5 3" xfId="50934" xr:uid="{00000000-0005-0000-0000-000039C10000}"/>
    <cellStyle name="Output 4 2 11 6" xfId="50935" xr:uid="{00000000-0005-0000-0000-00003AC10000}"/>
    <cellStyle name="Output 4 2 11 7" xfId="50936" xr:uid="{00000000-0005-0000-0000-00003BC10000}"/>
    <cellStyle name="Output 4 2 12" xfId="50937" xr:uid="{00000000-0005-0000-0000-00003CC10000}"/>
    <cellStyle name="Output 4 2 12 2" xfId="50938" xr:uid="{00000000-0005-0000-0000-00003DC10000}"/>
    <cellStyle name="Output 4 2 12 2 2" xfId="50939" xr:uid="{00000000-0005-0000-0000-00003EC10000}"/>
    <cellStyle name="Output 4 2 12 2 3" xfId="50940" xr:uid="{00000000-0005-0000-0000-00003FC10000}"/>
    <cellStyle name="Output 4 2 12 3" xfId="50941" xr:uid="{00000000-0005-0000-0000-000040C10000}"/>
    <cellStyle name="Output 4 2 12 3 2" xfId="50942" xr:uid="{00000000-0005-0000-0000-000041C10000}"/>
    <cellStyle name="Output 4 2 12 3 3" xfId="50943" xr:uid="{00000000-0005-0000-0000-000042C10000}"/>
    <cellStyle name="Output 4 2 12 4" xfId="50944" xr:uid="{00000000-0005-0000-0000-000043C10000}"/>
    <cellStyle name="Output 4 2 12 4 2" xfId="50945" xr:uid="{00000000-0005-0000-0000-000044C10000}"/>
    <cellStyle name="Output 4 2 12 4 3" xfId="50946" xr:uid="{00000000-0005-0000-0000-000045C10000}"/>
    <cellStyle name="Output 4 2 12 5" xfId="50947" xr:uid="{00000000-0005-0000-0000-000046C10000}"/>
    <cellStyle name="Output 4 2 12 5 2" xfId="50948" xr:uid="{00000000-0005-0000-0000-000047C10000}"/>
    <cellStyle name="Output 4 2 12 5 3" xfId="50949" xr:uid="{00000000-0005-0000-0000-000048C10000}"/>
    <cellStyle name="Output 4 2 12 6" xfId="50950" xr:uid="{00000000-0005-0000-0000-000049C10000}"/>
    <cellStyle name="Output 4 2 12 7" xfId="50951" xr:uid="{00000000-0005-0000-0000-00004AC10000}"/>
    <cellStyle name="Output 4 2 13" xfId="50952" xr:uid="{00000000-0005-0000-0000-00004BC10000}"/>
    <cellStyle name="Output 4 2 13 2" xfId="50953" xr:uid="{00000000-0005-0000-0000-00004CC10000}"/>
    <cellStyle name="Output 4 2 13 2 2" xfId="50954" xr:uid="{00000000-0005-0000-0000-00004DC10000}"/>
    <cellStyle name="Output 4 2 13 2 3" xfId="50955" xr:uid="{00000000-0005-0000-0000-00004EC10000}"/>
    <cellStyle name="Output 4 2 13 3" xfId="50956" xr:uid="{00000000-0005-0000-0000-00004FC10000}"/>
    <cellStyle name="Output 4 2 13 3 2" xfId="50957" xr:uid="{00000000-0005-0000-0000-000050C10000}"/>
    <cellStyle name="Output 4 2 13 3 3" xfId="50958" xr:uid="{00000000-0005-0000-0000-000051C10000}"/>
    <cellStyle name="Output 4 2 13 4" xfId="50959" xr:uid="{00000000-0005-0000-0000-000052C10000}"/>
    <cellStyle name="Output 4 2 13 4 2" xfId="50960" xr:uid="{00000000-0005-0000-0000-000053C10000}"/>
    <cellStyle name="Output 4 2 13 4 3" xfId="50961" xr:uid="{00000000-0005-0000-0000-000054C10000}"/>
    <cellStyle name="Output 4 2 13 5" xfId="50962" xr:uid="{00000000-0005-0000-0000-000055C10000}"/>
    <cellStyle name="Output 4 2 13 5 2" xfId="50963" xr:uid="{00000000-0005-0000-0000-000056C10000}"/>
    <cellStyle name="Output 4 2 13 5 3" xfId="50964" xr:uid="{00000000-0005-0000-0000-000057C10000}"/>
    <cellStyle name="Output 4 2 13 6" xfId="50965" xr:uid="{00000000-0005-0000-0000-000058C10000}"/>
    <cellStyle name="Output 4 2 13 7" xfId="50966" xr:uid="{00000000-0005-0000-0000-000059C10000}"/>
    <cellStyle name="Output 4 2 14" xfId="50967" xr:uid="{00000000-0005-0000-0000-00005AC10000}"/>
    <cellStyle name="Output 4 2 14 2" xfId="50968" xr:uid="{00000000-0005-0000-0000-00005BC10000}"/>
    <cellStyle name="Output 4 2 14 2 2" xfId="50969" xr:uid="{00000000-0005-0000-0000-00005CC10000}"/>
    <cellStyle name="Output 4 2 14 2 3" xfId="50970" xr:uid="{00000000-0005-0000-0000-00005DC10000}"/>
    <cellStyle name="Output 4 2 14 3" xfId="50971" xr:uid="{00000000-0005-0000-0000-00005EC10000}"/>
    <cellStyle name="Output 4 2 14 3 2" xfId="50972" xr:uid="{00000000-0005-0000-0000-00005FC10000}"/>
    <cellStyle name="Output 4 2 14 3 3" xfId="50973" xr:uid="{00000000-0005-0000-0000-000060C10000}"/>
    <cellStyle name="Output 4 2 14 4" xfId="50974" xr:uid="{00000000-0005-0000-0000-000061C10000}"/>
    <cellStyle name="Output 4 2 14 4 2" xfId="50975" xr:uid="{00000000-0005-0000-0000-000062C10000}"/>
    <cellStyle name="Output 4 2 14 4 3" xfId="50976" xr:uid="{00000000-0005-0000-0000-000063C10000}"/>
    <cellStyle name="Output 4 2 14 5" xfId="50977" xr:uid="{00000000-0005-0000-0000-000064C10000}"/>
    <cellStyle name="Output 4 2 14 5 2" xfId="50978" xr:uid="{00000000-0005-0000-0000-000065C10000}"/>
    <cellStyle name="Output 4 2 14 5 3" xfId="50979" xr:uid="{00000000-0005-0000-0000-000066C10000}"/>
    <cellStyle name="Output 4 2 14 6" xfId="50980" xr:uid="{00000000-0005-0000-0000-000067C10000}"/>
    <cellStyle name="Output 4 2 14 7" xfId="50981" xr:uid="{00000000-0005-0000-0000-000068C10000}"/>
    <cellStyle name="Output 4 2 15" xfId="50982" xr:uid="{00000000-0005-0000-0000-000069C10000}"/>
    <cellStyle name="Output 4 2 15 2" xfId="50983" xr:uid="{00000000-0005-0000-0000-00006AC10000}"/>
    <cellStyle name="Output 4 2 15 2 2" xfId="50984" xr:uid="{00000000-0005-0000-0000-00006BC10000}"/>
    <cellStyle name="Output 4 2 15 2 3" xfId="50985" xr:uid="{00000000-0005-0000-0000-00006CC10000}"/>
    <cellStyle name="Output 4 2 15 3" xfId="50986" xr:uid="{00000000-0005-0000-0000-00006DC10000}"/>
    <cellStyle name="Output 4 2 15 3 2" xfId="50987" xr:uid="{00000000-0005-0000-0000-00006EC10000}"/>
    <cellStyle name="Output 4 2 15 3 3" xfId="50988" xr:uid="{00000000-0005-0000-0000-00006FC10000}"/>
    <cellStyle name="Output 4 2 15 4" xfId="50989" xr:uid="{00000000-0005-0000-0000-000070C10000}"/>
    <cellStyle name="Output 4 2 15 4 2" xfId="50990" xr:uid="{00000000-0005-0000-0000-000071C10000}"/>
    <cellStyle name="Output 4 2 15 4 3" xfId="50991" xr:uid="{00000000-0005-0000-0000-000072C10000}"/>
    <cellStyle name="Output 4 2 15 5" xfId="50992" xr:uid="{00000000-0005-0000-0000-000073C10000}"/>
    <cellStyle name="Output 4 2 15 5 2" xfId="50993" xr:uid="{00000000-0005-0000-0000-000074C10000}"/>
    <cellStyle name="Output 4 2 15 5 3" xfId="50994" xr:uid="{00000000-0005-0000-0000-000075C10000}"/>
    <cellStyle name="Output 4 2 15 6" xfId="50995" xr:uid="{00000000-0005-0000-0000-000076C10000}"/>
    <cellStyle name="Output 4 2 15 7" xfId="50996" xr:uid="{00000000-0005-0000-0000-000077C10000}"/>
    <cellStyle name="Output 4 2 16" xfId="50997" xr:uid="{00000000-0005-0000-0000-000078C10000}"/>
    <cellStyle name="Output 4 2 16 2" xfId="50998" xr:uid="{00000000-0005-0000-0000-000079C10000}"/>
    <cellStyle name="Output 4 2 16 2 2" xfId="50999" xr:uid="{00000000-0005-0000-0000-00007AC10000}"/>
    <cellStyle name="Output 4 2 16 2 3" xfId="51000" xr:uid="{00000000-0005-0000-0000-00007BC10000}"/>
    <cellStyle name="Output 4 2 16 3" xfId="51001" xr:uid="{00000000-0005-0000-0000-00007CC10000}"/>
    <cellStyle name="Output 4 2 16 3 2" xfId="51002" xr:uid="{00000000-0005-0000-0000-00007DC10000}"/>
    <cellStyle name="Output 4 2 16 3 3" xfId="51003" xr:uid="{00000000-0005-0000-0000-00007EC10000}"/>
    <cellStyle name="Output 4 2 16 4" xfId="51004" xr:uid="{00000000-0005-0000-0000-00007FC10000}"/>
    <cellStyle name="Output 4 2 16 4 2" xfId="51005" xr:uid="{00000000-0005-0000-0000-000080C10000}"/>
    <cellStyle name="Output 4 2 16 4 3" xfId="51006" xr:uid="{00000000-0005-0000-0000-000081C10000}"/>
    <cellStyle name="Output 4 2 16 5" xfId="51007" xr:uid="{00000000-0005-0000-0000-000082C10000}"/>
    <cellStyle name="Output 4 2 16 5 2" xfId="51008" xr:uid="{00000000-0005-0000-0000-000083C10000}"/>
    <cellStyle name="Output 4 2 16 5 3" xfId="51009" xr:uid="{00000000-0005-0000-0000-000084C10000}"/>
    <cellStyle name="Output 4 2 16 6" xfId="51010" xr:uid="{00000000-0005-0000-0000-000085C10000}"/>
    <cellStyle name="Output 4 2 16 7" xfId="51011" xr:uid="{00000000-0005-0000-0000-000086C10000}"/>
    <cellStyle name="Output 4 2 17" xfId="51012" xr:uid="{00000000-0005-0000-0000-000087C10000}"/>
    <cellStyle name="Output 4 2 17 2" xfId="51013" xr:uid="{00000000-0005-0000-0000-000088C10000}"/>
    <cellStyle name="Output 4 2 17 2 2" xfId="51014" xr:uid="{00000000-0005-0000-0000-000089C10000}"/>
    <cellStyle name="Output 4 2 17 2 3" xfId="51015" xr:uid="{00000000-0005-0000-0000-00008AC10000}"/>
    <cellStyle name="Output 4 2 17 3" xfId="51016" xr:uid="{00000000-0005-0000-0000-00008BC10000}"/>
    <cellStyle name="Output 4 2 17 3 2" xfId="51017" xr:uid="{00000000-0005-0000-0000-00008CC10000}"/>
    <cellStyle name="Output 4 2 17 3 3" xfId="51018" xr:uid="{00000000-0005-0000-0000-00008DC10000}"/>
    <cellStyle name="Output 4 2 17 4" xfId="51019" xr:uid="{00000000-0005-0000-0000-00008EC10000}"/>
    <cellStyle name="Output 4 2 17 4 2" xfId="51020" xr:uid="{00000000-0005-0000-0000-00008FC10000}"/>
    <cellStyle name="Output 4 2 17 4 3" xfId="51021" xr:uid="{00000000-0005-0000-0000-000090C10000}"/>
    <cellStyle name="Output 4 2 17 5" xfId="51022" xr:uid="{00000000-0005-0000-0000-000091C10000}"/>
    <cellStyle name="Output 4 2 17 5 2" xfId="51023" xr:uid="{00000000-0005-0000-0000-000092C10000}"/>
    <cellStyle name="Output 4 2 17 5 3" xfId="51024" xr:uid="{00000000-0005-0000-0000-000093C10000}"/>
    <cellStyle name="Output 4 2 17 6" xfId="51025" xr:uid="{00000000-0005-0000-0000-000094C10000}"/>
    <cellStyle name="Output 4 2 17 7" xfId="51026" xr:uid="{00000000-0005-0000-0000-000095C10000}"/>
    <cellStyle name="Output 4 2 18" xfId="51027" xr:uid="{00000000-0005-0000-0000-000096C10000}"/>
    <cellStyle name="Output 4 2 18 2" xfId="51028" xr:uid="{00000000-0005-0000-0000-000097C10000}"/>
    <cellStyle name="Output 4 2 18 2 2" xfId="51029" xr:uid="{00000000-0005-0000-0000-000098C10000}"/>
    <cellStyle name="Output 4 2 18 2 3" xfId="51030" xr:uid="{00000000-0005-0000-0000-000099C10000}"/>
    <cellStyle name="Output 4 2 18 3" xfId="51031" xr:uid="{00000000-0005-0000-0000-00009AC10000}"/>
    <cellStyle name="Output 4 2 18 3 2" xfId="51032" xr:uid="{00000000-0005-0000-0000-00009BC10000}"/>
    <cellStyle name="Output 4 2 18 3 3" xfId="51033" xr:uid="{00000000-0005-0000-0000-00009CC10000}"/>
    <cellStyle name="Output 4 2 18 4" xfId="51034" xr:uid="{00000000-0005-0000-0000-00009DC10000}"/>
    <cellStyle name="Output 4 2 18 4 2" xfId="51035" xr:uid="{00000000-0005-0000-0000-00009EC10000}"/>
    <cellStyle name="Output 4 2 18 4 3" xfId="51036" xr:uid="{00000000-0005-0000-0000-00009FC10000}"/>
    <cellStyle name="Output 4 2 18 5" xfId="51037" xr:uid="{00000000-0005-0000-0000-0000A0C10000}"/>
    <cellStyle name="Output 4 2 18 5 2" xfId="51038" xr:uid="{00000000-0005-0000-0000-0000A1C10000}"/>
    <cellStyle name="Output 4 2 18 5 3" xfId="51039" xr:uid="{00000000-0005-0000-0000-0000A2C10000}"/>
    <cellStyle name="Output 4 2 18 6" xfId="51040" xr:uid="{00000000-0005-0000-0000-0000A3C10000}"/>
    <cellStyle name="Output 4 2 18 7" xfId="51041" xr:uid="{00000000-0005-0000-0000-0000A4C10000}"/>
    <cellStyle name="Output 4 2 19" xfId="51042" xr:uid="{00000000-0005-0000-0000-0000A5C10000}"/>
    <cellStyle name="Output 4 2 19 2" xfId="51043" xr:uid="{00000000-0005-0000-0000-0000A6C10000}"/>
    <cellStyle name="Output 4 2 19 3" xfId="51044" xr:uid="{00000000-0005-0000-0000-0000A7C10000}"/>
    <cellStyle name="Output 4 2 2" xfId="51045" xr:uid="{00000000-0005-0000-0000-0000A8C10000}"/>
    <cellStyle name="Output 4 2 2 2" xfId="51046" xr:uid="{00000000-0005-0000-0000-0000A9C10000}"/>
    <cellStyle name="Output 4 2 2 2 2" xfId="51047" xr:uid="{00000000-0005-0000-0000-0000AAC10000}"/>
    <cellStyle name="Output 4 2 2 2 3" xfId="51048" xr:uid="{00000000-0005-0000-0000-0000ABC10000}"/>
    <cellStyle name="Output 4 2 2 2 4" xfId="51049" xr:uid="{00000000-0005-0000-0000-0000ACC10000}"/>
    <cellStyle name="Output 4 2 2 3" xfId="51050" xr:uid="{00000000-0005-0000-0000-0000ADC10000}"/>
    <cellStyle name="Output 4 2 2 3 2" xfId="51051" xr:uid="{00000000-0005-0000-0000-0000AEC10000}"/>
    <cellStyle name="Output 4 2 2 3 3" xfId="51052" xr:uid="{00000000-0005-0000-0000-0000AFC10000}"/>
    <cellStyle name="Output 4 2 2 3 4" xfId="51053" xr:uid="{00000000-0005-0000-0000-0000B0C10000}"/>
    <cellStyle name="Output 4 2 2 4" xfId="51054" xr:uid="{00000000-0005-0000-0000-0000B1C10000}"/>
    <cellStyle name="Output 4 2 2 4 2" xfId="51055" xr:uid="{00000000-0005-0000-0000-0000B2C10000}"/>
    <cellStyle name="Output 4 2 2 4 3" xfId="51056" xr:uid="{00000000-0005-0000-0000-0000B3C10000}"/>
    <cellStyle name="Output 4 2 2 5" xfId="51057" xr:uid="{00000000-0005-0000-0000-0000B4C10000}"/>
    <cellStyle name="Output 4 2 2 5 2" xfId="51058" xr:uid="{00000000-0005-0000-0000-0000B5C10000}"/>
    <cellStyle name="Output 4 2 2 5 3" xfId="51059" xr:uid="{00000000-0005-0000-0000-0000B6C10000}"/>
    <cellStyle name="Output 4 2 2 6" xfId="51060" xr:uid="{00000000-0005-0000-0000-0000B7C10000}"/>
    <cellStyle name="Output 4 2 2 6 2" xfId="51061" xr:uid="{00000000-0005-0000-0000-0000B8C10000}"/>
    <cellStyle name="Output 4 2 2 6 3" xfId="51062" xr:uid="{00000000-0005-0000-0000-0000B9C10000}"/>
    <cellStyle name="Output 4 2 2 7" xfId="51063" xr:uid="{00000000-0005-0000-0000-0000BAC10000}"/>
    <cellStyle name="Output 4 2 2 8" xfId="51064" xr:uid="{00000000-0005-0000-0000-0000BBC10000}"/>
    <cellStyle name="Output 4 2 2 9" xfId="51065" xr:uid="{00000000-0005-0000-0000-0000BCC10000}"/>
    <cellStyle name="Output 4 2 20" xfId="51066" xr:uid="{00000000-0005-0000-0000-0000BDC10000}"/>
    <cellStyle name="Output 4 2 20 2" xfId="51067" xr:uid="{00000000-0005-0000-0000-0000BEC10000}"/>
    <cellStyle name="Output 4 2 20 3" xfId="51068" xr:uid="{00000000-0005-0000-0000-0000BFC10000}"/>
    <cellStyle name="Output 4 2 21" xfId="51069" xr:uid="{00000000-0005-0000-0000-0000C0C10000}"/>
    <cellStyle name="Output 4 2 21 2" xfId="51070" xr:uid="{00000000-0005-0000-0000-0000C1C10000}"/>
    <cellStyle name="Output 4 2 21 3" xfId="51071" xr:uid="{00000000-0005-0000-0000-0000C2C10000}"/>
    <cellStyle name="Output 4 2 22" xfId="51072" xr:uid="{00000000-0005-0000-0000-0000C3C10000}"/>
    <cellStyle name="Output 4 2 3" xfId="51073" xr:uid="{00000000-0005-0000-0000-0000C4C10000}"/>
    <cellStyle name="Output 4 2 3 2" xfId="51074" xr:uid="{00000000-0005-0000-0000-0000C5C10000}"/>
    <cellStyle name="Output 4 2 3 2 2" xfId="51075" xr:uid="{00000000-0005-0000-0000-0000C6C10000}"/>
    <cellStyle name="Output 4 2 3 2 3" xfId="51076" xr:uid="{00000000-0005-0000-0000-0000C7C10000}"/>
    <cellStyle name="Output 4 2 3 3" xfId="51077" xr:uid="{00000000-0005-0000-0000-0000C8C10000}"/>
    <cellStyle name="Output 4 2 3 3 2" xfId="51078" xr:uid="{00000000-0005-0000-0000-0000C9C10000}"/>
    <cellStyle name="Output 4 2 3 3 3" xfId="51079" xr:uid="{00000000-0005-0000-0000-0000CAC10000}"/>
    <cellStyle name="Output 4 2 3 4" xfId="51080" xr:uid="{00000000-0005-0000-0000-0000CBC10000}"/>
    <cellStyle name="Output 4 2 3 4 2" xfId="51081" xr:uid="{00000000-0005-0000-0000-0000CCC10000}"/>
    <cellStyle name="Output 4 2 3 4 3" xfId="51082" xr:uid="{00000000-0005-0000-0000-0000CDC10000}"/>
    <cellStyle name="Output 4 2 3 5" xfId="51083" xr:uid="{00000000-0005-0000-0000-0000CEC10000}"/>
    <cellStyle name="Output 4 2 3 5 2" xfId="51084" xr:uid="{00000000-0005-0000-0000-0000CFC10000}"/>
    <cellStyle name="Output 4 2 3 5 3" xfId="51085" xr:uid="{00000000-0005-0000-0000-0000D0C10000}"/>
    <cellStyle name="Output 4 2 3 6" xfId="51086" xr:uid="{00000000-0005-0000-0000-0000D1C10000}"/>
    <cellStyle name="Output 4 2 3 7" xfId="51087" xr:uid="{00000000-0005-0000-0000-0000D2C10000}"/>
    <cellStyle name="Output 4 2 4" xfId="51088" xr:uid="{00000000-0005-0000-0000-0000D3C10000}"/>
    <cellStyle name="Output 4 2 4 2" xfId="51089" xr:uid="{00000000-0005-0000-0000-0000D4C10000}"/>
    <cellStyle name="Output 4 2 4 2 2" xfId="51090" xr:uid="{00000000-0005-0000-0000-0000D5C10000}"/>
    <cellStyle name="Output 4 2 4 2 3" xfId="51091" xr:uid="{00000000-0005-0000-0000-0000D6C10000}"/>
    <cellStyle name="Output 4 2 4 3" xfId="51092" xr:uid="{00000000-0005-0000-0000-0000D7C10000}"/>
    <cellStyle name="Output 4 2 4 3 2" xfId="51093" xr:uid="{00000000-0005-0000-0000-0000D8C10000}"/>
    <cellStyle name="Output 4 2 4 3 3" xfId="51094" xr:uid="{00000000-0005-0000-0000-0000D9C10000}"/>
    <cellStyle name="Output 4 2 4 4" xfId="51095" xr:uid="{00000000-0005-0000-0000-0000DAC10000}"/>
    <cellStyle name="Output 4 2 4 4 2" xfId="51096" xr:uid="{00000000-0005-0000-0000-0000DBC10000}"/>
    <cellStyle name="Output 4 2 4 4 3" xfId="51097" xr:uid="{00000000-0005-0000-0000-0000DCC10000}"/>
    <cellStyle name="Output 4 2 4 5" xfId="51098" xr:uid="{00000000-0005-0000-0000-0000DDC10000}"/>
    <cellStyle name="Output 4 2 4 5 2" xfId="51099" xr:uid="{00000000-0005-0000-0000-0000DEC10000}"/>
    <cellStyle name="Output 4 2 4 5 3" xfId="51100" xr:uid="{00000000-0005-0000-0000-0000DFC10000}"/>
    <cellStyle name="Output 4 2 4 6" xfId="51101" xr:uid="{00000000-0005-0000-0000-0000E0C10000}"/>
    <cellStyle name="Output 4 2 5" xfId="51102" xr:uid="{00000000-0005-0000-0000-0000E1C10000}"/>
    <cellStyle name="Output 4 2 5 2" xfId="51103" xr:uid="{00000000-0005-0000-0000-0000E2C10000}"/>
    <cellStyle name="Output 4 2 5 2 2" xfId="51104" xr:uid="{00000000-0005-0000-0000-0000E3C10000}"/>
    <cellStyle name="Output 4 2 5 2 3" xfId="51105" xr:uid="{00000000-0005-0000-0000-0000E4C10000}"/>
    <cellStyle name="Output 4 2 5 3" xfId="51106" xr:uid="{00000000-0005-0000-0000-0000E5C10000}"/>
    <cellStyle name="Output 4 2 5 3 2" xfId="51107" xr:uid="{00000000-0005-0000-0000-0000E6C10000}"/>
    <cellStyle name="Output 4 2 5 3 3" xfId="51108" xr:uid="{00000000-0005-0000-0000-0000E7C10000}"/>
    <cellStyle name="Output 4 2 5 4" xfId="51109" xr:uid="{00000000-0005-0000-0000-0000E8C10000}"/>
    <cellStyle name="Output 4 2 5 4 2" xfId="51110" xr:uid="{00000000-0005-0000-0000-0000E9C10000}"/>
    <cellStyle name="Output 4 2 5 4 3" xfId="51111" xr:uid="{00000000-0005-0000-0000-0000EAC10000}"/>
    <cellStyle name="Output 4 2 5 5" xfId="51112" xr:uid="{00000000-0005-0000-0000-0000EBC10000}"/>
    <cellStyle name="Output 4 2 5 5 2" xfId="51113" xr:uid="{00000000-0005-0000-0000-0000ECC10000}"/>
    <cellStyle name="Output 4 2 5 5 3" xfId="51114" xr:uid="{00000000-0005-0000-0000-0000EDC10000}"/>
    <cellStyle name="Output 4 2 5 6" xfId="51115" xr:uid="{00000000-0005-0000-0000-0000EEC10000}"/>
    <cellStyle name="Output 4 2 6" xfId="51116" xr:uid="{00000000-0005-0000-0000-0000EFC10000}"/>
    <cellStyle name="Output 4 2 6 2" xfId="51117" xr:uid="{00000000-0005-0000-0000-0000F0C10000}"/>
    <cellStyle name="Output 4 2 6 2 2" xfId="51118" xr:uid="{00000000-0005-0000-0000-0000F1C10000}"/>
    <cellStyle name="Output 4 2 6 2 3" xfId="51119" xr:uid="{00000000-0005-0000-0000-0000F2C10000}"/>
    <cellStyle name="Output 4 2 6 3" xfId="51120" xr:uid="{00000000-0005-0000-0000-0000F3C10000}"/>
    <cellStyle name="Output 4 2 6 3 2" xfId="51121" xr:uid="{00000000-0005-0000-0000-0000F4C10000}"/>
    <cellStyle name="Output 4 2 6 3 3" xfId="51122" xr:uid="{00000000-0005-0000-0000-0000F5C10000}"/>
    <cellStyle name="Output 4 2 6 4" xfId="51123" xr:uid="{00000000-0005-0000-0000-0000F6C10000}"/>
    <cellStyle name="Output 4 2 6 4 2" xfId="51124" xr:uid="{00000000-0005-0000-0000-0000F7C10000}"/>
    <cellStyle name="Output 4 2 6 4 3" xfId="51125" xr:uid="{00000000-0005-0000-0000-0000F8C10000}"/>
    <cellStyle name="Output 4 2 6 5" xfId="51126" xr:uid="{00000000-0005-0000-0000-0000F9C10000}"/>
    <cellStyle name="Output 4 2 6 5 2" xfId="51127" xr:uid="{00000000-0005-0000-0000-0000FAC10000}"/>
    <cellStyle name="Output 4 2 6 5 3" xfId="51128" xr:uid="{00000000-0005-0000-0000-0000FBC10000}"/>
    <cellStyle name="Output 4 2 6 6" xfId="51129" xr:uid="{00000000-0005-0000-0000-0000FCC10000}"/>
    <cellStyle name="Output 4 2 7" xfId="51130" xr:uid="{00000000-0005-0000-0000-0000FDC10000}"/>
    <cellStyle name="Output 4 2 7 2" xfId="51131" xr:uid="{00000000-0005-0000-0000-0000FEC10000}"/>
    <cellStyle name="Output 4 2 7 2 2" xfId="51132" xr:uid="{00000000-0005-0000-0000-0000FFC10000}"/>
    <cellStyle name="Output 4 2 7 2 3" xfId="51133" xr:uid="{00000000-0005-0000-0000-000000C20000}"/>
    <cellStyle name="Output 4 2 7 3" xfId="51134" xr:uid="{00000000-0005-0000-0000-000001C20000}"/>
    <cellStyle name="Output 4 2 7 3 2" xfId="51135" xr:uid="{00000000-0005-0000-0000-000002C20000}"/>
    <cellStyle name="Output 4 2 7 3 3" xfId="51136" xr:uid="{00000000-0005-0000-0000-000003C20000}"/>
    <cellStyle name="Output 4 2 7 4" xfId="51137" xr:uid="{00000000-0005-0000-0000-000004C20000}"/>
    <cellStyle name="Output 4 2 7 4 2" xfId="51138" xr:uid="{00000000-0005-0000-0000-000005C20000}"/>
    <cellStyle name="Output 4 2 7 4 3" xfId="51139" xr:uid="{00000000-0005-0000-0000-000006C20000}"/>
    <cellStyle name="Output 4 2 7 5" xfId="51140" xr:uid="{00000000-0005-0000-0000-000007C20000}"/>
    <cellStyle name="Output 4 2 7 5 2" xfId="51141" xr:uid="{00000000-0005-0000-0000-000008C20000}"/>
    <cellStyle name="Output 4 2 7 5 3" xfId="51142" xr:uid="{00000000-0005-0000-0000-000009C20000}"/>
    <cellStyle name="Output 4 2 7 6" xfId="51143" xr:uid="{00000000-0005-0000-0000-00000AC20000}"/>
    <cellStyle name="Output 4 2 8" xfId="51144" xr:uid="{00000000-0005-0000-0000-00000BC20000}"/>
    <cellStyle name="Output 4 2 8 2" xfId="51145" xr:uid="{00000000-0005-0000-0000-00000CC20000}"/>
    <cellStyle name="Output 4 2 8 2 2" xfId="51146" xr:uid="{00000000-0005-0000-0000-00000DC20000}"/>
    <cellStyle name="Output 4 2 8 2 3" xfId="51147" xr:uid="{00000000-0005-0000-0000-00000EC20000}"/>
    <cellStyle name="Output 4 2 8 3" xfId="51148" xr:uid="{00000000-0005-0000-0000-00000FC20000}"/>
    <cellStyle name="Output 4 2 8 3 2" xfId="51149" xr:uid="{00000000-0005-0000-0000-000010C20000}"/>
    <cellStyle name="Output 4 2 8 3 3" xfId="51150" xr:uid="{00000000-0005-0000-0000-000011C20000}"/>
    <cellStyle name="Output 4 2 8 4" xfId="51151" xr:uid="{00000000-0005-0000-0000-000012C20000}"/>
    <cellStyle name="Output 4 2 8 4 2" xfId="51152" xr:uid="{00000000-0005-0000-0000-000013C20000}"/>
    <cellStyle name="Output 4 2 8 4 3" xfId="51153" xr:uid="{00000000-0005-0000-0000-000014C20000}"/>
    <cellStyle name="Output 4 2 8 5" xfId="51154" xr:uid="{00000000-0005-0000-0000-000015C20000}"/>
    <cellStyle name="Output 4 2 8 5 2" xfId="51155" xr:uid="{00000000-0005-0000-0000-000016C20000}"/>
    <cellStyle name="Output 4 2 8 5 3" xfId="51156" xr:uid="{00000000-0005-0000-0000-000017C20000}"/>
    <cellStyle name="Output 4 2 8 6" xfId="51157" xr:uid="{00000000-0005-0000-0000-000018C20000}"/>
    <cellStyle name="Output 4 2 9" xfId="51158" xr:uid="{00000000-0005-0000-0000-000019C20000}"/>
    <cellStyle name="Output 4 2 9 2" xfId="51159" xr:uid="{00000000-0005-0000-0000-00001AC20000}"/>
    <cellStyle name="Output 4 2 9 2 2" xfId="51160" xr:uid="{00000000-0005-0000-0000-00001BC20000}"/>
    <cellStyle name="Output 4 2 9 2 3" xfId="51161" xr:uid="{00000000-0005-0000-0000-00001CC20000}"/>
    <cellStyle name="Output 4 2 9 3" xfId="51162" xr:uid="{00000000-0005-0000-0000-00001DC20000}"/>
    <cellStyle name="Output 4 2 9 3 2" xfId="51163" xr:uid="{00000000-0005-0000-0000-00001EC20000}"/>
    <cellStyle name="Output 4 2 9 3 3" xfId="51164" xr:uid="{00000000-0005-0000-0000-00001FC20000}"/>
    <cellStyle name="Output 4 2 9 4" xfId="51165" xr:uid="{00000000-0005-0000-0000-000020C20000}"/>
    <cellStyle name="Output 4 2 9 4 2" xfId="51166" xr:uid="{00000000-0005-0000-0000-000021C20000}"/>
    <cellStyle name="Output 4 2 9 4 3" xfId="51167" xr:uid="{00000000-0005-0000-0000-000022C20000}"/>
    <cellStyle name="Output 4 2 9 5" xfId="51168" xr:uid="{00000000-0005-0000-0000-000023C20000}"/>
    <cellStyle name="Output 4 2 9 5 2" xfId="51169" xr:uid="{00000000-0005-0000-0000-000024C20000}"/>
    <cellStyle name="Output 4 2 9 5 3" xfId="51170" xr:uid="{00000000-0005-0000-0000-000025C20000}"/>
    <cellStyle name="Output 4 2 9 6" xfId="51171" xr:uid="{00000000-0005-0000-0000-000026C20000}"/>
    <cellStyle name="Output 4 2 9 7" xfId="51172" xr:uid="{00000000-0005-0000-0000-000027C20000}"/>
    <cellStyle name="Output 4 3" xfId="51173" xr:uid="{00000000-0005-0000-0000-000028C20000}"/>
    <cellStyle name="Output 4 3 10" xfId="51174" xr:uid="{00000000-0005-0000-0000-000029C20000}"/>
    <cellStyle name="Output 4 3 2" xfId="51175" xr:uid="{00000000-0005-0000-0000-00002AC20000}"/>
    <cellStyle name="Output 4 3 2 2" xfId="51176" xr:uid="{00000000-0005-0000-0000-00002BC20000}"/>
    <cellStyle name="Output 4 3 2 3" xfId="51177" xr:uid="{00000000-0005-0000-0000-00002CC20000}"/>
    <cellStyle name="Output 4 3 2 4" xfId="51178" xr:uid="{00000000-0005-0000-0000-00002DC20000}"/>
    <cellStyle name="Output 4 3 3" xfId="51179" xr:uid="{00000000-0005-0000-0000-00002EC20000}"/>
    <cellStyle name="Output 4 3 3 2" xfId="51180" xr:uid="{00000000-0005-0000-0000-00002FC20000}"/>
    <cellStyle name="Output 4 3 3 3" xfId="51181" xr:uid="{00000000-0005-0000-0000-000030C20000}"/>
    <cellStyle name="Output 4 3 3 4" xfId="51182" xr:uid="{00000000-0005-0000-0000-000031C20000}"/>
    <cellStyle name="Output 4 3 4" xfId="51183" xr:uid="{00000000-0005-0000-0000-000032C20000}"/>
    <cellStyle name="Output 4 3 4 2" xfId="51184" xr:uid="{00000000-0005-0000-0000-000033C20000}"/>
    <cellStyle name="Output 4 3 4 3" xfId="51185" xr:uid="{00000000-0005-0000-0000-000034C20000}"/>
    <cellStyle name="Output 4 3 4 4" xfId="51186" xr:uid="{00000000-0005-0000-0000-000035C20000}"/>
    <cellStyle name="Output 4 3 5" xfId="51187" xr:uid="{00000000-0005-0000-0000-000036C20000}"/>
    <cellStyle name="Output 4 3 5 2" xfId="51188" xr:uid="{00000000-0005-0000-0000-000037C20000}"/>
    <cellStyle name="Output 4 3 5 3" xfId="51189" xr:uid="{00000000-0005-0000-0000-000038C20000}"/>
    <cellStyle name="Output 4 3 6" xfId="51190" xr:uid="{00000000-0005-0000-0000-000039C20000}"/>
    <cellStyle name="Output 4 3 6 2" xfId="51191" xr:uid="{00000000-0005-0000-0000-00003AC20000}"/>
    <cellStyle name="Output 4 3 6 3" xfId="51192" xr:uid="{00000000-0005-0000-0000-00003BC20000}"/>
    <cellStyle name="Output 4 3 7" xfId="51193" xr:uid="{00000000-0005-0000-0000-00003CC20000}"/>
    <cellStyle name="Output 4 3 7 2" xfId="51194" xr:uid="{00000000-0005-0000-0000-00003DC20000}"/>
    <cellStyle name="Output 4 3 7 3" xfId="51195" xr:uid="{00000000-0005-0000-0000-00003EC20000}"/>
    <cellStyle name="Output 4 3 8" xfId="51196" xr:uid="{00000000-0005-0000-0000-00003FC20000}"/>
    <cellStyle name="Output 4 3 9" xfId="51197" xr:uid="{00000000-0005-0000-0000-000040C20000}"/>
    <cellStyle name="Output 4 4" xfId="51198" xr:uid="{00000000-0005-0000-0000-000041C20000}"/>
    <cellStyle name="Output 4 4 2" xfId="51199" xr:uid="{00000000-0005-0000-0000-000042C20000}"/>
    <cellStyle name="Output 4 4 2 2" xfId="51200" xr:uid="{00000000-0005-0000-0000-000043C20000}"/>
    <cellStyle name="Output 4 4 2 3" xfId="51201" xr:uid="{00000000-0005-0000-0000-000044C20000}"/>
    <cellStyle name="Output 4 4 3" xfId="51202" xr:uid="{00000000-0005-0000-0000-000045C20000}"/>
    <cellStyle name="Output 4 4 3 2" xfId="51203" xr:uid="{00000000-0005-0000-0000-000046C20000}"/>
    <cellStyle name="Output 4 4 3 3" xfId="51204" xr:uid="{00000000-0005-0000-0000-000047C20000}"/>
    <cellStyle name="Output 4 4 4" xfId="51205" xr:uid="{00000000-0005-0000-0000-000048C20000}"/>
    <cellStyle name="Output 4 4 4 2" xfId="51206" xr:uid="{00000000-0005-0000-0000-000049C20000}"/>
    <cellStyle name="Output 4 4 4 3" xfId="51207" xr:uid="{00000000-0005-0000-0000-00004AC20000}"/>
    <cellStyle name="Output 4 4 5" xfId="51208" xr:uid="{00000000-0005-0000-0000-00004BC20000}"/>
    <cellStyle name="Output 4 4 5 2" xfId="51209" xr:uid="{00000000-0005-0000-0000-00004CC20000}"/>
    <cellStyle name="Output 4 4 5 3" xfId="51210" xr:uid="{00000000-0005-0000-0000-00004DC20000}"/>
    <cellStyle name="Output 4 4 6" xfId="51211" xr:uid="{00000000-0005-0000-0000-00004EC20000}"/>
    <cellStyle name="Output 4 4 7" xfId="51212" xr:uid="{00000000-0005-0000-0000-00004FC20000}"/>
    <cellStyle name="Output 4 4 8" xfId="51213" xr:uid="{00000000-0005-0000-0000-000050C20000}"/>
    <cellStyle name="Output 4 5" xfId="51214" xr:uid="{00000000-0005-0000-0000-000051C20000}"/>
    <cellStyle name="Output 4 5 2" xfId="51215" xr:uid="{00000000-0005-0000-0000-000052C20000}"/>
    <cellStyle name="Output 4 5 2 2" xfId="51216" xr:uid="{00000000-0005-0000-0000-000053C20000}"/>
    <cellStyle name="Output 4 5 2 3" xfId="51217" xr:uid="{00000000-0005-0000-0000-000054C20000}"/>
    <cellStyle name="Output 4 5 3" xfId="51218" xr:uid="{00000000-0005-0000-0000-000055C20000}"/>
    <cellStyle name="Output 4 5 3 2" xfId="51219" xr:uid="{00000000-0005-0000-0000-000056C20000}"/>
    <cellStyle name="Output 4 5 3 3" xfId="51220" xr:uid="{00000000-0005-0000-0000-000057C20000}"/>
    <cellStyle name="Output 4 5 4" xfId="51221" xr:uid="{00000000-0005-0000-0000-000058C20000}"/>
    <cellStyle name="Output 4 5 4 2" xfId="51222" xr:uid="{00000000-0005-0000-0000-000059C20000}"/>
    <cellStyle name="Output 4 5 4 3" xfId="51223" xr:uid="{00000000-0005-0000-0000-00005AC20000}"/>
    <cellStyle name="Output 4 5 5" xfId="51224" xr:uid="{00000000-0005-0000-0000-00005BC20000}"/>
    <cellStyle name="Output 4 5 5 2" xfId="51225" xr:uid="{00000000-0005-0000-0000-00005CC20000}"/>
    <cellStyle name="Output 4 5 5 3" xfId="51226" xr:uid="{00000000-0005-0000-0000-00005DC20000}"/>
    <cellStyle name="Output 4 5 6" xfId="51227" xr:uid="{00000000-0005-0000-0000-00005EC20000}"/>
    <cellStyle name="Output 4 5 7" xfId="51228" xr:uid="{00000000-0005-0000-0000-00005FC20000}"/>
    <cellStyle name="Output 4 6" xfId="51229" xr:uid="{00000000-0005-0000-0000-000060C20000}"/>
    <cellStyle name="Output 4 6 2" xfId="51230" xr:uid="{00000000-0005-0000-0000-000061C20000}"/>
    <cellStyle name="Output 4 6 3" xfId="51231" xr:uid="{00000000-0005-0000-0000-000062C20000}"/>
    <cellStyle name="Output 4 6 4" xfId="51232" xr:uid="{00000000-0005-0000-0000-000063C20000}"/>
    <cellStyle name="Output 4 7" xfId="51233" xr:uid="{00000000-0005-0000-0000-000064C20000}"/>
    <cellStyle name="Output 4 7 2" xfId="51234" xr:uid="{00000000-0005-0000-0000-000065C20000}"/>
    <cellStyle name="Output 4 7 3" xfId="51235" xr:uid="{00000000-0005-0000-0000-000066C20000}"/>
    <cellStyle name="Output 4 8" xfId="51236" xr:uid="{00000000-0005-0000-0000-000067C20000}"/>
    <cellStyle name="Output 4 8 2" xfId="51237" xr:uid="{00000000-0005-0000-0000-000068C20000}"/>
    <cellStyle name="Output 4 8 3" xfId="51238" xr:uid="{00000000-0005-0000-0000-000069C20000}"/>
    <cellStyle name="Output 5" xfId="5814" xr:uid="{00000000-0005-0000-0000-00006AC20000}"/>
    <cellStyle name="Output 5 2" xfId="5815" xr:uid="{00000000-0005-0000-0000-00006BC20000}"/>
    <cellStyle name="Output 5 2 10" xfId="51239" xr:uid="{00000000-0005-0000-0000-00006CC20000}"/>
    <cellStyle name="Output 5 2 10 2" xfId="51240" xr:uid="{00000000-0005-0000-0000-00006DC20000}"/>
    <cellStyle name="Output 5 2 10 2 2" xfId="51241" xr:uid="{00000000-0005-0000-0000-00006EC20000}"/>
    <cellStyle name="Output 5 2 10 2 3" xfId="51242" xr:uid="{00000000-0005-0000-0000-00006FC20000}"/>
    <cellStyle name="Output 5 2 10 3" xfId="51243" xr:uid="{00000000-0005-0000-0000-000070C20000}"/>
    <cellStyle name="Output 5 2 10 3 2" xfId="51244" xr:uid="{00000000-0005-0000-0000-000071C20000}"/>
    <cellStyle name="Output 5 2 10 3 3" xfId="51245" xr:uid="{00000000-0005-0000-0000-000072C20000}"/>
    <cellStyle name="Output 5 2 10 4" xfId="51246" xr:uid="{00000000-0005-0000-0000-000073C20000}"/>
    <cellStyle name="Output 5 2 10 4 2" xfId="51247" xr:uid="{00000000-0005-0000-0000-000074C20000}"/>
    <cellStyle name="Output 5 2 10 4 3" xfId="51248" xr:uid="{00000000-0005-0000-0000-000075C20000}"/>
    <cellStyle name="Output 5 2 10 5" xfId="51249" xr:uid="{00000000-0005-0000-0000-000076C20000}"/>
    <cellStyle name="Output 5 2 10 5 2" xfId="51250" xr:uid="{00000000-0005-0000-0000-000077C20000}"/>
    <cellStyle name="Output 5 2 10 5 3" xfId="51251" xr:uid="{00000000-0005-0000-0000-000078C20000}"/>
    <cellStyle name="Output 5 2 10 6" xfId="51252" xr:uid="{00000000-0005-0000-0000-000079C20000}"/>
    <cellStyle name="Output 5 2 10 7" xfId="51253" xr:uid="{00000000-0005-0000-0000-00007AC20000}"/>
    <cellStyle name="Output 5 2 11" xfId="51254" xr:uid="{00000000-0005-0000-0000-00007BC20000}"/>
    <cellStyle name="Output 5 2 11 2" xfId="51255" xr:uid="{00000000-0005-0000-0000-00007CC20000}"/>
    <cellStyle name="Output 5 2 11 2 2" xfId="51256" xr:uid="{00000000-0005-0000-0000-00007DC20000}"/>
    <cellStyle name="Output 5 2 11 2 3" xfId="51257" xr:uid="{00000000-0005-0000-0000-00007EC20000}"/>
    <cellStyle name="Output 5 2 11 3" xfId="51258" xr:uid="{00000000-0005-0000-0000-00007FC20000}"/>
    <cellStyle name="Output 5 2 11 3 2" xfId="51259" xr:uid="{00000000-0005-0000-0000-000080C20000}"/>
    <cellStyle name="Output 5 2 11 3 3" xfId="51260" xr:uid="{00000000-0005-0000-0000-000081C20000}"/>
    <cellStyle name="Output 5 2 11 4" xfId="51261" xr:uid="{00000000-0005-0000-0000-000082C20000}"/>
    <cellStyle name="Output 5 2 11 4 2" xfId="51262" xr:uid="{00000000-0005-0000-0000-000083C20000}"/>
    <cellStyle name="Output 5 2 11 4 3" xfId="51263" xr:uid="{00000000-0005-0000-0000-000084C20000}"/>
    <cellStyle name="Output 5 2 11 5" xfId="51264" xr:uid="{00000000-0005-0000-0000-000085C20000}"/>
    <cellStyle name="Output 5 2 11 5 2" xfId="51265" xr:uid="{00000000-0005-0000-0000-000086C20000}"/>
    <cellStyle name="Output 5 2 11 5 3" xfId="51266" xr:uid="{00000000-0005-0000-0000-000087C20000}"/>
    <cellStyle name="Output 5 2 11 6" xfId="51267" xr:uid="{00000000-0005-0000-0000-000088C20000}"/>
    <cellStyle name="Output 5 2 11 7" xfId="51268" xr:uid="{00000000-0005-0000-0000-000089C20000}"/>
    <cellStyle name="Output 5 2 12" xfId="51269" xr:uid="{00000000-0005-0000-0000-00008AC20000}"/>
    <cellStyle name="Output 5 2 12 2" xfId="51270" xr:uid="{00000000-0005-0000-0000-00008BC20000}"/>
    <cellStyle name="Output 5 2 12 2 2" xfId="51271" xr:uid="{00000000-0005-0000-0000-00008CC20000}"/>
    <cellStyle name="Output 5 2 12 2 3" xfId="51272" xr:uid="{00000000-0005-0000-0000-00008DC20000}"/>
    <cellStyle name="Output 5 2 12 3" xfId="51273" xr:uid="{00000000-0005-0000-0000-00008EC20000}"/>
    <cellStyle name="Output 5 2 12 3 2" xfId="51274" xr:uid="{00000000-0005-0000-0000-00008FC20000}"/>
    <cellStyle name="Output 5 2 12 3 3" xfId="51275" xr:uid="{00000000-0005-0000-0000-000090C20000}"/>
    <cellStyle name="Output 5 2 12 4" xfId="51276" xr:uid="{00000000-0005-0000-0000-000091C20000}"/>
    <cellStyle name="Output 5 2 12 4 2" xfId="51277" xr:uid="{00000000-0005-0000-0000-000092C20000}"/>
    <cellStyle name="Output 5 2 12 4 3" xfId="51278" xr:uid="{00000000-0005-0000-0000-000093C20000}"/>
    <cellStyle name="Output 5 2 12 5" xfId="51279" xr:uid="{00000000-0005-0000-0000-000094C20000}"/>
    <cellStyle name="Output 5 2 12 5 2" xfId="51280" xr:uid="{00000000-0005-0000-0000-000095C20000}"/>
    <cellStyle name="Output 5 2 12 5 3" xfId="51281" xr:uid="{00000000-0005-0000-0000-000096C20000}"/>
    <cellStyle name="Output 5 2 12 6" xfId="51282" xr:uid="{00000000-0005-0000-0000-000097C20000}"/>
    <cellStyle name="Output 5 2 12 7" xfId="51283" xr:uid="{00000000-0005-0000-0000-000098C20000}"/>
    <cellStyle name="Output 5 2 13" xfId="51284" xr:uid="{00000000-0005-0000-0000-000099C20000}"/>
    <cellStyle name="Output 5 2 13 2" xfId="51285" xr:uid="{00000000-0005-0000-0000-00009AC20000}"/>
    <cellStyle name="Output 5 2 13 2 2" xfId="51286" xr:uid="{00000000-0005-0000-0000-00009BC20000}"/>
    <cellStyle name="Output 5 2 13 2 3" xfId="51287" xr:uid="{00000000-0005-0000-0000-00009CC20000}"/>
    <cellStyle name="Output 5 2 13 3" xfId="51288" xr:uid="{00000000-0005-0000-0000-00009DC20000}"/>
    <cellStyle name="Output 5 2 13 3 2" xfId="51289" xr:uid="{00000000-0005-0000-0000-00009EC20000}"/>
    <cellStyle name="Output 5 2 13 3 3" xfId="51290" xr:uid="{00000000-0005-0000-0000-00009FC20000}"/>
    <cellStyle name="Output 5 2 13 4" xfId="51291" xr:uid="{00000000-0005-0000-0000-0000A0C20000}"/>
    <cellStyle name="Output 5 2 13 4 2" xfId="51292" xr:uid="{00000000-0005-0000-0000-0000A1C20000}"/>
    <cellStyle name="Output 5 2 13 4 3" xfId="51293" xr:uid="{00000000-0005-0000-0000-0000A2C20000}"/>
    <cellStyle name="Output 5 2 13 5" xfId="51294" xr:uid="{00000000-0005-0000-0000-0000A3C20000}"/>
    <cellStyle name="Output 5 2 13 5 2" xfId="51295" xr:uid="{00000000-0005-0000-0000-0000A4C20000}"/>
    <cellStyle name="Output 5 2 13 5 3" xfId="51296" xr:uid="{00000000-0005-0000-0000-0000A5C20000}"/>
    <cellStyle name="Output 5 2 13 6" xfId="51297" xr:uid="{00000000-0005-0000-0000-0000A6C20000}"/>
    <cellStyle name="Output 5 2 13 7" xfId="51298" xr:uid="{00000000-0005-0000-0000-0000A7C20000}"/>
    <cellStyle name="Output 5 2 14" xfId="51299" xr:uid="{00000000-0005-0000-0000-0000A8C20000}"/>
    <cellStyle name="Output 5 2 14 2" xfId="51300" xr:uid="{00000000-0005-0000-0000-0000A9C20000}"/>
    <cellStyle name="Output 5 2 14 2 2" xfId="51301" xr:uid="{00000000-0005-0000-0000-0000AAC20000}"/>
    <cellStyle name="Output 5 2 14 2 3" xfId="51302" xr:uid="{00000000-0005-0000-0000-0000ABC20000}"/>
    <cellStyle name="Output 5 2 14 3" xfId="51303" xr:uid="{00000000-0005-0000-0000-0000ACC20000}"/>
    <cellStyle name="Output 5 2 14 3 2" xfId="51304" xr:uid="{00000000-0005-0000-0000-0000ADC20000}"/>
    <cellStyle name="Output 5 2 14 3 3" xfId="51305" xr:uid="{00000000-0005-0000-0000-0000AEC20000}"/>
    <cellStyle name="Output 5 2 14 4" xfId="51306" xr:uid="{00000000-0005-0000-0000-0000AFC20000}"/>
    <cellStyle name="Output 5 2 14 4 2" xfId="51307" xr:uid="{00000000-0005-0000-0000-0000B0C20000}"/>
    <cellStyle name="Output 5 2 14 4 3" xfId="51308" xr:uid="{00000000-0005-0000-0000-0000B1C20000}"/>
    <cellStyle name="Output 5 2 14 5" xfId="51309" xr:uid="{00000000-0005-0000-0000-0000B2C20000}"/>
    <cellStyle name="Output 5 2 14 5 2" xfId="51310" xr:uid="{00000000-0005-0000-0000-0000B3C20000}"/>
    <cellStyle name="Output 5 2 14 5 3" xfId="51311" xr:uid="{00000000-0005-0000-0000-0000B4C20000}"/>
    <cellStyle name="Output 5 2 14 6" xfId="51312" xr:uid="{00000000-0005-0000-0000-0000B5C20000}"/>
    <cellStyle name="Output 5 2 14 7" xfId="51313" xr:uid="{00000000-0005-0000-0000-0000B6C20000}"/>
    <cellStyle name="Output 5 2 15" xfId="51314" xr:uid="{00000000-0005-0000-0000-0000B7C20000}"/>
    <cellStyle name="Output 5 2 15 2" xfId="51315" xr:uid="{00000000-0005-0000-0000-0000B8C20000}"/>
    <cellStyle name="Output 5 2 15 2 2" xfId="51316" xr:uid="{00000000-0005-0000-0000-0000B9C20000}"/>
    <cellStyle name="Output 5 2 15 2 3" xfId="51317" xr:uid="{00000000-0005-0000-0000-0000BAC20000}"/>
    <cellStyle name="Output 5 2 15 3" xfId="51318" xr:uid="{00000000-0005-0000-0000-0000BBC20000}"/>
    <cellStyle name="Output 5 2 15 3 2" xfId="51319" xr:uid="{00000000-0005-0000-0000-0000BCC20000}"/>
    <cellStyle name="Output 5 2 15 3 3" xfId="51320" xr:uid="{00000000-0005-0000-0000-0000BDC20000}"/>
    <cellStyle name="Output 5 2 15 4" xfId="51321" xr:uid="{00000000-0005-0000-0000-0000BEC20000}"/>
    <cellStyle name="Output 5 2 15 4 2" xfId="51322" xr:uid="{00000000-0005-0000-0000-0000BFC20000}"/>
    <cellStyle name="Output 5 2 15 4 3" xfId="51323" xr:uid="{00000000-0005-0000-0000-0000C0C20000}"/>
    <cellStyle name="Output 5 2 15 5" xfId="51324" xr:uid="{00000000-0005-0000-0000-0000C1C20000}"/>
    <cellStyle name="Output 5 2 15 5 2" xfId="51325" xr:uid="{00000000-0005-0000-0000-0000C2C20000}"/>
    <cellStyle name="Output 5 2 15 5 3" xfId="51326" xr:uid="{00000000-0005-0000-0000-0000C3C20000}"/>
    <cellStyle name="Output 5 2 15 6" xfId="51327" xr:uid="{00000000-0005-0000-0000-0000C4C20000}"/>
    <cellStyle name="Output 5 2 15 7" xfId="51328" xr:uid="{00000000-0005-0000-0000-0000C5C20000}"/>
    <cellStyle name="Output 5 2 16" xfId="51329" xr:uid="{00000000-0005-0000-0000-0000C6C20000}"/>
    <cellStyle name="Output 5 2 16 2" xfId="51330" xr:uid="{00000000-0005-0000-0000-0000C7C20000}"/>
    <cellStyle name="Output 5 2 16 2 2" xfId="51331" xr:uid="{00000000-0005-0000-0000-0000C8C20000}"/>
    <cellStyle name="Output 5 2 16 2 3" xfId="51332" xr:uid="{00000000-0005-0000-0000-0000C9C20000}"/>
    <cellStyle name="Output 5 2 16 3" xfId="51333" xr:uid="{00000000-0005-0000-0000-0000CAC20000}"/>
    <cellStyle name="Output 5 2 16 3 2" xfId="51334" xr:uid="{00000000-0005-0000-0000-0000CBC20000}"/>
    <cellStyle name="Output 5 2 16 3 3" xfId="51335" xr:uid="{00000000-0005-0000-0000-0000CCC20000}"/>
    <cellStyle name="Output 5 2 16 4" xfId="51336" xr:uid="{00000000-0005-0000-0000-0000CDC20000}"/>
    <cellStyle name="Output 5 2 16 4 2" xfId="51337" xr:uid="{00000000-0005-0000-0000-0000CEC20000}"/>
    <cellStyle name="Output 5 2 16 4 3" xfId="51338" xr:uid="{00000000-0005-0000-0000-0000CFC20000}"/>
    <cellStyle name="Output 5 2 16 5" xfId="51339" xr:uid="{00000000-0005-0000-0000-0000D0C20000}"/>
    <cellStyle name="Output 5 2 16 5 2" xfId="51340" xr:uid="{00000000-0005-0000-0000-0000D1C20000}"/>
    <cellStyle name="Output 5 2 16 5 3" xfId="51341" xr:uid="{00000000-0005-0000-0000-0000D2C20000}"/>
    <cellStyle name="Output 5 2 16 6" xfId="51342" xr:uid="{00000000-0005-0000-0000-0000D3C20000}"/>
    <cellStyle name="Output 5 2 16 7" xfId="51343" xr:uid="{00000000-0005-0000-0000-0000D4C20000}"/>
    <cellStyle name="Output 5 2 17" xfId="51344" xr:uid="{00000000-0005-0000-0000-0000D5C20000}"/>
    <cellStyle name="Output 5 2 17 2" xfId="51345" xr:uid="{00000000-0005-0000-0000-0000D6C20000}"/>
    <cellStyle name="Output 5 2 17 2 2" xfId="51346" xr:uid="{00000000-0005-0000-0000-0000D7C20000}"/>
    <cellStyle name="Output 5 2 17 2 3" xfId="51347" xr:uid="{00000000-0005-0000-0000-0000D8C20000}"/>
    <cellStyle name="Output 5 2 17 3" xfId="51348" xr:uid="{00000000-0005-0000-0000-0000D9C20000}"/>
    <cellStyle name="Output 5 2 17 3 2" xfId="51349" xr:uid="{00000000-0005-0000-0000-0000DAC20000}"/>
    <cellStyle name="Output 5 2 17 3 3" xfId="51350" xr:uid="{00000000-0005-0000-0000-0000DBC20000}"/>
    <cellStyle name="Output 5 2 17 4" xfId="51351" xr:uid="{00000000-0005-0000-0000-0000DCC20000}"/>
    <cellStyle name="Output 5 2 17 4 2" xfId="51352" xr:uid="{00000000-0005-0000-0000-0000DDC20000}"/>
    <cellStyle name="Output 5 2 17 4 3" xfId="51353" xr:uid="{00000000-0005-0000-0000-0000DEC20000}"/>
    <cellStyle name="Output 5 2 17 5" xfId="51354" xr:uid="{00000000-0005-0000-0000-0000DFC20000}"/>
    <cellStyle name="Output 5 2 17 5 2" xfId="51355" xr:uid="{00000000-0005-0000-0000-0000E0C20000}"/>
    <cellStyle name="Output 5 2 17 5 3" xfId="51356" xr:uid="{00000000-0005-0000-0000-0000E1C20000}"/>
    <cellStyle name="Output 5 2 17 6" xfId="51357" xr:uid="{00000000-0005-0000-0000-0000E2C20000}"/>
    <cellStyle name="Output 5 2 17 7" xfId="51358" xr:uid="{00000000-0005-0000-0000-0000E3C20000}"/>
    <cellStyle name="Output 5 2 18" xfId="51359" xr:uid="{00000000-0005-0000-0000-0000E4C20000}"/>
    <cellStyle name="Output 5 2 18 2" xfId="51360" xr:uid="{00000000-0005-0000-0000-0000E5C20000}"/>
    <cellStyle name="Output 5 2 18 2 2" xfId="51361" xr:uid="{00000000-0005-0000-0000-0000E6C20000}"/>
    <cellStyle name="Output 5 2 18 2 3" xfId="51362" xr:uid="{00000000-0005-0000-0000-0000E7C20000}"/>
    <cellStyle name="Output 5 2 18 3" xfId="51363" xr:uid="{00000000-0005-0000-0000-0000E8C20000}"/>
    <cellStyle name="Output 5 2 18 3 2" xfId="51364" xr:uid="{00000000-0005-0000-0000-0000E9C20000}"/>
    <cellStyle name="Output 5 2 18 3 3" xfId="51365" xr:uid="{00000000-0005-0000-0000-0000EAC20000}"/>
    <cellStyle name="Output 5 2 18 4" xfId="51366" xr:uid="{00000000-0005-0000-0000-0000EBC20000}"/>
    <cellStyle name="Output 5 2 18 4 2" xfId="51367" xr:uid="{00000000-0005-0000-0000-0000ECC20000}"/>
    <cellStyle name="Output 5 2 18 4 3" xfId="51368" xr:uid="{00000000-0005-0000-0000-0000EDC20000}"/>
    <cellStyle name="Output 5 2 18 5" xfId="51369" xr:uid="{00000000-0005-0000-0000-0000EEC20000}"/>
    <cellStyle name="Output 5 2 18 5 2" xfId="51370" xr:uid="{00000000-0005-0000-0000-0000EFC20000}"/>
    <cellStyle name="Output 5 2 18 5 3" xfId="51371" xr:uid="{00000000-0005-0000-0000-0000F0C20000}"/>
    <cellStyle name="Output 5 2 18 6" xfId="51372" xr:uid="{00000000-0005-0000-0000-0000F1C20000}"/>
    <cellStyle name="Output 5 2 18 7" xfId="51373" xr:uid="{00000000-0005-0000-0000-0000F2C20000}"/>
    <cellStyle name="Output 5 2 19" xfId="51374" xr:uid="{00000000-0005-0000-0000-0000F3C20000}"/>
    <cellStyle name="Output 5 2 19 2" xfId="51375" xr:uid="{00000000-0005-0000-0000-0000F4C20000}"/>
    <cellStyle name="Output 5 2 19 3" xfId="51376" xr:uid="{00000000-0005-0000-0000-0000F5C20000}"/>
    <cellStyle name="Output 5 2 2" xfId="51377" xr:uid="{00000000-0005-0000-0000-0000F6C20000}"/>
    <cellStyle name="Output 5 2 2 2" xfId="51378" xr:uid="{00000000-0005-0000-0000-0000F7C20000}"/>
    <cellStyle name="Output 5 2 2 2 2" xfId="51379" xr:uid="{00000000-0005-0000-0000-0000F8C20000}"/>
    <cellStyle name="Output 5 2 2 2 3" xfId="51380" xr:uid="{00000000-0005-0000-0000-0000F9C20000}"/>
    <cellStyle name="Output 5 2 2 2 4" xfId="51381" xr:uid="{00000000-0005-0000-0000-0000FAC20000}"/>
    <cellStyle name="Output 5 2 2 3" xfId="51382" xr:uid="{00000000-0005-0000-0000-0000FBC20000}"/>
    <cellStyle name="Output 5 2 2 3 2" xfId="51383" xr:uid="{00000000-0005-0000-0000-0000FCC20000}"/>
    <cellStyle name="Output 5 2 2 3 3" xfId="51384" xr:uid="{00000000-0005-0000-0000-0000FDC20000}"/>
    <cellStyle name="Output 5 2 2 3 4" xfId="51385" xr:uid="{00000000-0005-0000-0000-0000FEC20000}"/>
    <cellStyle name="Output 5 2 2 4" xfId="51386" xr:uid="{00000000-0005-0000-0000-0000FFC20000}"/>
    <cellStyle name="Output 5 2 2 4 2" xfId="51387" xr:uid="{00000000-0005-0000-0000-000000C30000}"/>
    <cellStyle name="Output 5 2 2 4 3" xfId="51388" xr:uid="{00000000-0005-0000-0000-000001C30000}"/>
    <cellStyle name="Output 5 2 2 5" xfId="51389" xr:uid="{00000000-0005-0000-0000-000002C30000}"/>
    <cellStyle name="Output 5 2 2 5 2" xfId="51390" xr:uid="{00000000-0005-0000-0000-000003C30000}"/>
    <cellStyle name="Output 5 2 2 5 3" xfId="51391" xr:uid="{00000000-0005-0000-0000-000004C30000}"/>
    <cellStyle name="Output 5 2 2 6" xfId="51392" xr:uid="{00000000-0005-0000-0000-000005C30000}"/>
    <cellStyle name="Output 5 2 2 6 2" xfId="51393" xr:uid="{00000000-0005-0000-0000-000006C30000}"/>
    <cellStyle name="Output 5 2 2 6 3" xfId="51394" xr:uid="{00000000-0005-0000-0000-000007C30000}"/>
    <cellStyle name="Output 5 2 2 7" xfId="51395" xr:uid="{00000000-0005-0000-0000-000008C30000}"/>
    <cellStyle name="Output 5 2 2 8" xfId="51396" xr:uid="{00000000-0005-0000-0000-000009C30000}"/>
    <cellStyle name="Output 5 2 2 9" xfId="51397" xr:uid="{00000000-0005-0000-0000-00000AC30000}"/>
    <cellStyle name="Output 5 2 20" xfId="51398" xr:uid="{00000000-0005-0000-0000-00000BC30000}"/>
    <cellStyle name="Output 5 2 20 2" xfId="51399" xr:uid="{00000000-0005-0000-0000-00000CC30000}"/>
    <cellStyle name="Output 5 2 20 3" xfId="51400" xr:uid="{00000000-0005-0000-0000-00000DC30000}"/>
    <cellStyle name="Output 5 2 21" xfId="51401" xr:uid="{00000000-0005-0000-0000-00000EC30000}"/>
    <cellStyle name="Output 5 2 21 2" xfId="51402" xr:uid="{00000000-0005-0000-0000-00000FC30000}"/>
    <cellStyle name="Output 5 2 21 3" xfId="51403" xr:uid="{00000000-0005-0000-0000-000010C30000}"/>
    <cellStyle name="Output 5 2 22" xfId="51404" xr:uid="{00000000-0005-0000-0000-000011C30000}"/>
    <cellStyle name="Output 5 2 3" xfId="51405" xr:uid="{00000000-0005-0000-0000-000012C30000}"/>
    <cellStyle name="Output 5 2 3 2" xfId="51406" xr:uid="{00000000-0005-0000-0000-000013C30000}"/>
    <cellStyle name="Output 5 2 3 2 2" xfId="51407" xr:uid="{00000000-0005-0000-0000-000014C30000}"/>
    <cellStyle name="Output 5 2 3 2 3" xfId="51408" xr:uid="{00000000-0005-0000-0000-000015C30000}"/>
    <cellStyle name="Output 5 2 3 3" xfId="51409" xr:uid="{00000000-0005-0000-0000-000016C30000}"/>
    <cellStyle name="Output 5 2 3 3 2" xfId="51410" xr:uid="{00000000-0005-0000-0000-000017C30000}"/>
    <cellStyle name="Output 5 2 3 3 3" xfId="51411" xr:uid="{00000000-0005-0000-0000-000018C30000}"/>
    <cellStyle name="Output 5 2 3 4" xfId="51412" xr:uid="{00000000-0005-0000-0000-000019C30000}"/>
    <cellStyle name="Output 5 2 3 4 2" xfId="51413" xr:uid="{00000000-0005-0000-0000-00001AC30000}"/>
    <cellStyle name="Output 5 2 3 4 3" xfId="51414" xr:uid="{00000000-0005-0000-0000-00001BC30000}"/>
    <cellStyle name="Output 5 2 3 5" xfId="51415" xr:uid="{00000000-0005-0000-0000-00001CC30000}"/>
    <cellStyle name="Output 5 2 3 5 2" xfId="51416" xr:uid="{00000000-0005-0000-0000-00001DC30000}"/>
    <cellStyle name="Output 5 2 3 5 3" xfId="51417" xr:uid="{00000000-0005-0000-0000-00001EC30000}"/>
    <cellStyle name="Output 5 2 3 6" xfId="51418" xr:uid="{00000000-0005-0000-0000-00001FC30000}"/>
    <cellStyle name="Output 5 2 3 7" xfId="51419" xr:uid="{00000000-0005-0000-0000-000020C30000}"/>
    <cellStyle name="Output 5 2 4" xfId="51420" xr:uid="{00000000-0005-0000-0000-000021C30000}"/>
    <cellStyle name="Output 5 2 4 2" xfId="51421" xr:uid="{00000000-0005-0000-0000-000022C30000}"/>
    <cellStyle name="Output 5 2 4 2 2" xfId="51422" xr:uid="{00000000-0005-0000-0000-000023C30000}"/>
    <cellStyle name="Output 5 2 4 2 3" xfId="51423" xr:uid="{00000000-0005-0000-0000-000024C30000}"/>
    <cellStyle name="Output 5 2 4 3" xfId="51424" xr:uid="{00000000-0005-0000-0000-000025C30000}"/>
    <cellStyle name="Output 5 2 4 3 2" xfId="51425" xr:uid="{00000000-0005-0000-0000-000026C30000}"/>
    <cellStyle name="Output 5 2 4 3 3" xfId="51426" xr:uid="{00000000-0005-0000-0000-000027C30000}"/>
    <cellStyle name="Output 5 2 4 4" xfId="51427" xr:uid="{00000000-0005-0000-0000-000028C30000}"/>
    <cellStyle name="Output 5 2 4 4 2" xfId="51428" xr:uid="{00000000-0005-0000-0000-000029C30000}"/>
    <cellStyle name="Output 5 2 4 4 3" xfId="51429" xr:uid="{00000000-0005-0000-0000-00002AC30000}"/>
    <cellStyle name="Output 5 2 4 5" xfId="51430" xr:uid="{00000000-0005-0000-0000-00002BC30000}"/>
    <cellStyle name="Output 5 2 4 5 2" xfId="51431" xr:uid="{00000000-0005-0000-0000-00002CC30000}"/>
    <cellStyle name="Output 5 2 4 5 3" xfId="51432" xr:uid="{00000000-0005-0000-0000-00002DC30000}"/>
    <cellStyle name="Output 5 2 4 6" xfId="51433" xr:uid="{00000000-0005-0000-0000-00002EC30000}"/>
    <cellStyle name="Output 5 2 5" xfId="51434" xr:uid="{00000000-0005-0000-0000-00002FC30000}"/>
    <cellStyle name="Output 5 2 5 2" xfId="51435" xr:uid="{00000000-0005-0000-0000-000030C30000}"/>
    <cellStyle name="Output 5 2 5 2 2" xfId="51436" xr:uid="{00000000-0005-0000-0000-000031C30000}"/>
    <cellStyle name="Output 5 2 5 2 3" xfId="51437" xr:uid="{00000000-0005-0000-0000-000032C30000}"/>
    <cellStyle name="Output 5 2 5 3" xfId="51438" xr:uid="{00000000-0005-0000-0000-000033C30000}"/>
    <cellStyle name="Output 5 2 5 3 2" xfId="51439" xr:uid="{00000000-0005-0000-0000-000034C30000}"/>
    <cellStyle name="Output 5 2 5 3 3" xfId="51440" xr:uid="{00000000-0005-0000-0000-000035C30000}"/>
    <cellStyle name="Output 5 2 5 4" xfId="51441" xr:uid="{00000000-0005-0000-0000-000036C30000}"/>
    <cellStyle name="Output 5 2 5 4 2" xfId="51442" xr:uid="{00000000-0005-0000-0000-000037C30000}"/>
    <cellStyle name="Output 5 2 5 4 3" xfId="51443" xr:uid="{00000000-0005-0000-0000-000038C30000}"/>
    <cellStyle name="Output 5 2 5 5" xfId="51444" xr:uid="{00000000-0005-0000-0000-000039C30000}"/>
    <cellStyle name="Output 5 2 5 5 2" xfId="51445" xr:uid="{00000000-0005-0000-0000-00003AC30000}"/>
    <cellStyle name="Output 5 2 5 5 3" xfId="51446" xr:uid="{00000000-0005-0000-0000-00003BC30000}"/>
    <cellStyle name="Output 5 2 5 6" xfId="51447" xr:uid="{00000000-0005-0000-0000-00003CC30000}"/>
    <cellStyle name="Output 5 2 6" xfId="51448" xr:uid="{00000000-0005-0000-0000-00003DC30000}"/>
    <cellStyle name="Output 5 2 6 2" xfId="51449" xr:uid="{00000000-0005-0000-0000-00003EC30000}"/>
    <cellStyle name="Output 5 2 6 2 2" xfId="51450" xr:uid="{00000000-0005-0000-0000-00003FC30000}"/>
    <cellStyle name="Output 5 2 6 2 3" xfId="51451" xr:uid="{00000000-0005-0000-0000-000040C30000}"/>
    <cellStyle name="Output 5 2 6 3" xfId="51452" xr:uid="{00000000-0005-0000-0000-000041C30000}"/>
    <cellStyle name="Output 5 2 6 3 2" xfId="51453" xr:uid="{00000000-0005-0000-0000-000042C30000}"/>
    <cellStyle name="Output 5 2 6 3 3" xfId="51454" xr:uid="{00000000-0005-0000-0000-000043C30000}"/>
    <cellStyle name="Output 5 2 6 4" xfId="51455" xr:uid="{00000000-0005-0000-0000-000044C30000}"/>
    <cellStyle name="Output 5 2 6 4 2" xfId="51456" xr:uid="{00000000-0005-0000-0000-000045C30000}"/>
    <cellStyle name="Output 5 2 6 4 3" xfId="51457" xr:uid="{00000000-0005-0000-0000-000046C30000}"/>
    <cellStyle name="Output 5 2 6 5" xfId="51458" xr:uid="{00000000-0005-0000-0000-000047C30000}"/>
    <cellStyle name="Output 5 2 6 5 2" xfId="51459" xr:uid="{00000000-0005-0000-0000-000048C30000}"/>
    <cellStyle name="Output 5 2 6 5 3" xfId="51460" xr:uid="{00000000-0005-0000-0000-000049C30000}"/>
    <cellStyle name="Output 5 2 6 6" xfId="51461" xr:uid="{00000000-0005-0000-0000-00004AC30000}"/>
    <cellStyle name="Output 5 2 7" xfId="51462" xr:uid="{00000000-0005-0000-0000-00004BC30000}"/>
    <cellStyle name="Output 5 2 7 2" xfId="51463" xr:uid="{00000000-0005-0000-0000-00004CC30000}"/>
    <cellStyle name="Output 5 2 7 2 2" xfId="51464" xr:uid="{00000000-0005-0000-0000-00004DC30000}"/>
    <cellStyle name="Output 5 2 7 2 3" xfId="51465" xr:uid="{00000000-0005-0000-0000-00004EC30000}"/>
    <cellStyle name="Output 5 2 7 3" xfId="51466" xr:uid="{00000000-0005-0000-0000-00004FC30000}"/>
    <cellStyle name="Output 5 2 7 3 2" xfId="51467" xr:uid="{00000000-0005-0000-0000-000050C30000}"/>
    <cellStyle name="Output 5 2 7 3 3" xfId="51468" xr:uid="{00000000-0005-0000-0000-000051C30000}"/>
    <cellStyle name="Output 5 2 7 4" xfId="51469" xr:uid="{00000000-0005-0000-0000-000052C30000}"/>
    <cellStyle name="Output 5 2 7 4 2" xfId="51470" xr:uid="{00000000-0005-0000-0000-000053C30000}"/>
    <cellStyle name="Output 5 2 7 4 3" xfId="51471" xr:uid="{00000000-0005-0000-0000-000054C30000}"/>
    <cellStyle name="Output 5 2 7 5" xfId="51472" xr:uid="{00000000-0005-0000-0000-000055C30000}"/>
    <cellStyle name="Output 5 2 7 5 2" xfId="51473" xr:uid="{00000000-0005-0000-0000-000056C30000}"/>
    <cellStyle name="Output 5 2 7 5 3" xfId="51474" xr:uid="{00000000-0005-0000-0000-000057C30000}"/>
    <cellStyle name="Output 5 2 7 6" xfId="51475" xr:uid="{00000000-0005-0000-0000-000058C30000}"/>
    <cellStyle name="Output 5 2 8" xfId="51476" xr:uid="{00000000-0005-0000-0000-000059C30000}"/>
    <cellStyle name="Output 5 2 8 2" xfId="51477" xr:uid="{00000000-0005-0000-0000-00005AC30000}"/>
    <cellStyle name="Output 5 2 8 2 2" xfId="51478" xr:uid="{00000000-0005-0000-0000-00005BC30000}"/>
    <cellStyle name="Output 5 2 8 2 3" xfId="51479" xr:uid="{00000000-0005-0000-0000-00005CC30000}"/>
    <cellStyle name="Output 5 2 8 3" xfId="51480" xr:uid="{00000000-0005-0000-0000-00005DC30000}"/>
    <cellStyle name="Output 5 2 8 3 2" xfId="51481" xr:uid="{00000000-0005-0000-0000-00005EC30000}"/>
    <cellStyle name="Output 5 2 8 3 3" xfId="51482" xr:uid="{00000000-0005-0000-0000-00005FC30000}"/>
    <cellStyle name="Output 5 2 8 4" xfId="51483" xr:uid="{00000000-0005-0000-0000-000060C30000}"/>
    <cellStyle name="Output 5 2 8 4 2" xfId="51484" xr:uid="{00000000-0005-0000-0000-000061C30000}"/>
    <cellStyle name="Output 5 2 8 4 3" xfId="51485" xr:uid="{00000000-0005-0000-0000-000062C30000}"/>
    <cellStyle name="Output 5 2 8 5" xfId="51486" xr:uid="{00000000-0005-0000-0000-000063C30000}"/>
    <cellStyle name="Output 5 2 8 5 2" xfId="51487" xr:uid="{00000000-0005-0000-0000-000064C30000}"/>
    <cellStyle name="Output 5 2 8 5 3" xfId="51488" xr:uid="{00000000-0005-0000-0000-000065C30000}"/>
    <cellStyle name="Output 5 2 8 6" xfId="51489" xr:uid="{00000000-0005-0000-0000-000066C30000}"/>
    <cellStyle name="Output 5 2 9" xfId="51490" xr:uid="{00000000-0005-0000-0000-000067C30000}"/>
    <cellStyle name="Output 5 2 9 2" xfId="51491" xr:uid="{00000000-0005-0000-0000-000068C30000}"/>
    <cellStyle name="Output 5 2 9 2 2" xfId="51492" xr:uid="{00000000-0005-0000-0000-000069C30000}"/>
    <cellStyle name="Output 5 2 9 2 3" xfId="51493" xr:uid="{00000000-0005-0000-0000-00006AC30000}"/>
    <cellStyle name="Output 5 2 9 3" xfId="51494" xr:uid="{00000000-0005-0000-0000-00006BC30000}"/>
    <cellStyle name="Output 5 2 9 3 2" xfId="51495" xr:uid="{00000000-0005-0000-0000-00006CC30000}"/>
    <cellStyle name="Output 5 2 9 3 3" xfId="51496" xr:uid="{00000000-0005-0000-0000-00006DC30000}"/>
    <cellStyle name="Output 5 2 9 4" xfId="51497" xr:uid="{00000000-0005-0000-0000-00006EC30000}"/>
    <cellStyle name="Output 5 2 9 4 2" xfId="51498" xr:uid="{00000000-0005-0000-0000-00006FC30000}"/>
    <cellStyle name="Output 5 2 9 4 3" xfId="51499" xr:uid="{00000000-0005-0000-0000-000070C30000}"/>
    <cellStyle name="Output 5 2 9 5" xfId="51500" xr:uid="{00000000-0005-0000-0000-000071C30000}"/>
    <cellStyle name="Output 5 2 9 5 2" xfId="51501" xr:uid="{00000000-0005-0000-0000-000072C30000}"/>
    <cellStyle name="Output 5 2 9 5 3" xfId="51502" xr:uid="{00000000-0005-0000-0000-000073C30000}"/>
    <cellStyle name="Output 5 2 9 6" xfId="51503" xr:uid="{00000000-0005-0000-0000-000074C30000}"/>
    <cellStyle name="Output 5 2 9 7" xfId="51504" xr:uid="{00000000-0005-0000-0000-000075C30000}"/>
    <cellStyle name="Output 5 3" xfId="51505" xr:uid="{00000000-0005-0000-0000-000076C30000}"/>
    <cellStyle name="Output 5 3 10" xfId="51506" xr:uid="{00000000-0005-0000-0000-000077C30000}"/>
    <cellStyle name="Output 5 3 2" xfId="51507" xr:uid="{00000000-0005-0000-0000-000078C30000}"/>
    <cellStyle name="Output 5 3 2 2" xfId="51508" xr:uid="{00000000-0005-0000-0000-000079C30000}"/>
    <cellStyle name="Output 5 3 2 3" xfId="51509" xr:uid="{00000000-0005-0000-0000-00007AC30000}"/>
    <cellStyle name="Output 5 3 2 4" xfId="51510" xr:uid="{00000000-0005-0000-0000-00007BC30000}"/>
    <cellStyle name="Output 5 3 3" xfId="51511" xr:uid="{00000000-0005-0000-0000-00007CC30000}"/>
    <cellStyle name="Output 5 3 3 2" xfId="51512" xr:uid="{00000000-0005-0000-0000-00007DC30000}"/>
    <cellStyle name="Output 5 3 3 3" xfId="51513" xr:uid="{00000000-0005-0000-0000-00007EC30000}"/>
    <cellStyle name="Output 5 3 3 4" xfId="51514" xr:uid="{00000000-0005-0000-0000-00007FC30000}"/>
    <cellStyle name="Output 5 3 4" xfId="51515" xr:uid="{00000000-0005-0000-0000-000080C30000}"/>
    <cellStyle name="Output 5 3 4 2" xfId="51516" xr:uid="{00000000-0005-0000-0000-000081C30000}"/>
    <cellStyle name="Output 5 3 4 3" xfId="51517" xr:uid="{00000000-0005-0000-0000-000082C30000}"/>
    <cellStyle name="Output 5 3 4 4" xfId="51518" xr:uid="{00000000-0005-0000-0000-000083C30000}"/>
    <cellStyle name="Output 5 3 5" xfId="51519" xr:uid="{00000000-0005-0000-0000-000084C30000}"/>
    <cellStyle name="Output 5 3 5 2" xfId="51520" xr:uid="{00000000-0005-0000-0000-000085C30000}"/>
    <cellStyle name="Output 5 3 5 3" xfId="51521" xr:uid="{00000000-0005-0000-0000-000086C30000}"/>
    <cellStyle name="Output 5 3 6" xfId="51522" xr:uid="{00000000-0005-0000-0000-000087C30000}"/>
    <cellStyle name="Output 5 3 6 2" xfId="51523" xr:uid="{00000000-0005-0000-0000-000088C30000}"/>
    <cellStyle name="Output 5 3 6 3" xfId="51524" xr:uid="{00000000-0005-0000-0000-000089C30000}"/>
    <cellStyle name="Output 5 3 7" xfId="51525" xr:uid="{00000000-0005-0000-0000-00008AC30000}"/>
    <cellStyle name="Output 5 3 7 2" xfId="51526" xr:uid="{00000000-0005-0000-0000-00008BC30000}"/>
    <cellStyle name="Output 5 3 7 3" xfId="51527" xr:uid="{00000000-0005-0000-0000-00008CC30000}"/>
    <cellStyle name="Output 5 3 8" xfId="51528" xr:uid="{00000000-0005-0000-0000-00008DC30000}"/>
    <cellStyle name="Output 5 3 9" xfId="51529" xr:uid="{00000000-0005-0000-0000-00008EC30000}"/>
    <cellStyle name="Output 5 4" xfId="51530" xr:uid="{00000000-0005-0000-0000-00008FC30000}"/>
    <cellStyle name="Output 5 4 2" xfId="51531" xr:uid="{00000000-0005-0000-0000-000090C30000}"/>
    <cellStyle name="Output 5 4 2 2" xfId="51532" xr:uid="{00000000-0005-0000-0000-000091C30000}"/>
    <cellStyle name="Output 5 4 2 3" xfId="51533" xr:uid="{00000000-0005-0000-0000-000092C30000}"/>
    <cellStyle name="Output 5 4 3" xfId="51534" xr:uid="{00000000-0005-0000-0000-000093C30000}"/>
    <cellStyle name="Output 5 4 3 2" xfId="51535" xr:uid="{00000000-0005-0000-0000-000094C30000}"/>
    <cellStyle name="Output 5 4 3 3" xfId="51536" xr:uid="{00000000-0005-0000-0000-000095C30000}"/>
    <cellStyle name="Output 5 4 4" xfId="51537" xr:uid="{00000000-0005-0000-0000-000096C30000}"/>
    <cellStyle name="Output 5 4 4 2" xfId="51538" xr:uid="{00000000-0005-0000-0000-000097C30000}"/>
    <cellStyle name="Output 5 4 4 3" xfId="51539" xr:uid="{00000000-0005-0000-0000-000098C30000}"/>
    <cellStyle name="Output 5 4 5" xfId="51540" xr:uid="{00000000-0005-0000-0000-000099C30000}"/>
    <cellStyle name="Output 5 4 5 2" xfId="51541" xr:uid="{00000000-0005-0000-0000-00009AC30000}"/>
    <cellStyle name="Output 5 4 5 3" xfId="51542" xr:uid="{00000000-0005-0000-0000-00009BC30000}"/>
    <cellStyle name="Output 5 4 6" xfId="51543" xr:uid="{00000000-0005-0000-0000-00009CC30000}"/>
    <cellStyle name="Output 5 4 7" xfId="51544" xr:uid="{00000000-0005-0000-0000-00009DC30000}"/>
    <cellStyle name="Output 5 4 8" xfId="51545" xr:uid="{00000000-0005-0000-0000-00009EC30000}"/>
    <cellStyle name="Output 5 5" xfId="51546" xr:uid="{00000000-0005-0000-0000-00009FC30000}"/>
    <cellStyle name="Output 5 5 2" xfId="51547" xr:uid="{00000000-0005-0000-0000-0000A0C30000}"/>
    <cellStyle name="Output 5 5 2 2" xfId="51548" xr:uid="{00000000-0005-0000-0000-0000A1C30000}"/>
    <cellStyle name="Output 5 5 2 3" xfId="51549" xr:uid="{00000000-0005-0000-0000-0000A2C30000}"/>
    <cellStyle name="Output 5 5 3" xfId="51550" xr:uid="{00000000-0005-0000-0000-0000A3C30000}"/>
    <cellStyle name="Output 5 5 3 2" xfId="51551" xr:uid="{00000000-0005-0000-0000-0000A4C30000}"/>
    <cellStyle name="Output 5 5 3 3" xfId="51552" xr:uid="{00000000-0005-0000-0000-0000A5C30000}"/>
    <cellStyle name="Output 5 5 4" xfId="51553" xr:uid="{00000000-0005-0000-0000-0000A6C30000}"/>
    <cellStyle name="Output 5 5 4 2" xfId="51554" xr:uid="{00000000-0005-0000-0000-0000A7C30000}"/>
    <cellStyle name="Output 5 5 4 3" xfId="51555" xr:uid="{00000000-0005-0000-0000-0000A8C30000}"/>
    <cellStyle name="Output 5 5 5" xfId="51556" xr:uid="{00000000-0005-0000-0000-0000A9C30000}"/>
    <cellStyle name="Output 5 5 5 2" xfId="51557" xr:uid="{00000000-0005-0000-0000-0000AAC30000}"/>
    <cellStyle name="Output 5 5 5 3" xfId="51558" xr:uid="{00000000-0005-0000-0000-0000ABC30000}"/>
    <cellStyle name="Output 5 5 6" xfId="51559" xr:uid="{00000000-0005-0000-0000-0000ACC30000}"/>
    <cellStyle name="Output 5 5 7" xfId="51560" xr:uid="{00000000-0005-0000-0000-0000ADC30000}"/>
    <cellStyle name="Output 5 6" xfId="51561" xr:uid="{00000000-0005-0000-0000-0000AEC30000}"/>
    <cellStyle name="Output 5 6 2" xfId="51562" xr:uid="{00000000-0005-0000-0000-0000AFC30000}"/>
    <cellStyle name="Output 5 6 3" xfId="51563" xr:uid="{00000000-0005-0000-0000-0000B0C30000}"/>
    <cellStyle name="Output 5 6 4" xfId="51564" xr:uid="{00000000-0005-0000-0000-0000B1C30000}"/>
    <cellStyle name="Output 5 7" xfId="51565" xr:uid="{00000000-0005-0000-0000-0000B2C30000}"/>
    <cellStyle name="Output 5 7 2" xfId="51566" xr:uid="{00000000-0005-0000-0000-0000B3C30000}"/>
    <cellStyle name="Output 5 7 3" xfId="51567" xr:uid="{00000000-0005-0000-0000-0000B4C30000}"/>
    <cellStyle name="Output 5 8" xfId="51568" xr:uid="{00000000-0005-0000-0000-0000B5C30000}"/>
    <cellStyle name="Output 5 8 2" xfId="51569" xr:uid="{00000000-0005-0000-0000-0000B6C30000}"/>
    <cellStyle name="Output 5 8 3" xfId="51570" xr:uid="{00000000-0005-0000-0000-0000B7C30000}"/>
    <cellStyle name="Output 6" xfId="5816" xr:uid="{00000000-0005-0000-0000-0000B8C30000}"/>
    <cellStyle name="Output 6 2" xfId="5817" xr:uid="{00000000-0005-0000-0000-0000B9C30000}"/>
    <cellStyle name="Output 6 2 10" xfId="51571" xr:uid="{00000000-0005-0000-0000-0000BAC30000}"/>
    <cellStyle name="Output 6 2 10 2" xfId="51572" xr:uid="{00000000-0005-0000-0000-0000BBC30000}"/>
    <cellStyle name="Output 6 2 10 2 2" xfId="51573" xr:uid="{00000000-0005-0000-0000-0000BCC30000}"/>
    <cellStyle name="Output 6 2 10 2 3" xfId="51574" xr:uid="{00000000-0005-0000-0000-0000BDC30000}"/>
    <cellStyle name="Output 6 2 10 3" xfId="51575" xr:uid="{00000000-0005-0000-0000-0000BEC30000}"/>
    <cellStyle name="Output 6 2 10 3 2" xfId="51576" xr:uid="{00000000-0005-0000-0000-0000BFC30000}"/>
    <cellStyle name="Output 6 2 10 3 3" xfId="51577" xr:uid="{00000000-0005-0000-0000-0000C0C30000}"/>
    <cellStyle name="Output 6 2 10 4" xfId="51578" xr:uid="{00000000-0005-0000-0000-0000C1C30000}"/>
    <cellStyle name="Output 6 2 10 4 2" xfId="51579" xr:uid="{00000000-0005-0000-0000-0000C2C30000}"/>
    <cellStyle name="Output 6 2 10 4 3" xfId="51580" xr:uid="{00000000-0005-0000-0000-0000C3C30000}"/>
    <cellStyle name="Output 6 2 10 5" xfId="51581" xr:uid="{00000000-0005-0000-0000-0000C4C30000}"/>
    <cellStyle name="Output 6 2 10 5 2" xfId="51582" xr:uid="{00000000-0005-0000-0000-0000C5C30000}"/>
    <cellStyle name="Output 6 2 10 5 3" xfId="51583" xr:uid="{00000000-0005-0000-0000-0000C6C30000}"/>
    <cellStyle name="Output 6 2 10 6" xfId="51584" xr:uid="{00000000-0005-0000-0000-0000C7C30000}"/>
    <cellStyle name="Output 6 2 10 7" xfId="51585" xr:uid="{00000000-0005-0000-0000-0000C8C30000}"/>
    <cellStyle name="Output 6 2 11" xfId="51586" xr:uid="{00000000-0005-0000-0000-0000C9C30000}"/>
    <cellStyle name="Output 6 2 11 2" xfId="51587" xr:uid="{00000000-0005-0000-0000-0000CAC30000}"/>
    <cellStyle name="Output 6 2 11 2 2" xfId="51588" xr:uid="{00000000-0005-0000-0000-0000CBC30000}"/>
    <cellStyle name="Output 6 2 11 2 3" xfId="51589" xr:uid="{00000000-0005-0000-0000-0000CCC30000}"/>
    <cellStyle name="Output 6 2 11 3" xfId="51590" xr:uid="{00000000-0005-0000-0000-0000CDC30000}"/>
    <cellStyle name="Output 6 2 11 3 2" xfId="51591" xr:uid="{00000000-0005-0000-0000-0000CEC30000}"/>
    <cellStyle name="Output 6 2 11 3 3" xfId="51592" xr:uid="{00000000-0005-0000-0000-0000CFC30000}"/>
    <cellStyle name="Output 6 2 11 4" xfId="51593" xr:uid="{00000000-0005-0000-0000-0000D0C30000}"/>
    <cellStyle name="Output 6 2 11 4 2" xfId="51594" xr:uid="{00000000-0005-0000-0000-0000D1C30000}"/>
    <cellStyle name="Output 6 2 11 4 3" xfId="51595" xr:uid="{00000000-0005-0000-0000-0000D2C30000}"/>
    <cellStyle name="Output 6 2 11 5" xfId="51596" xr:uid="{00000000-0005-0000-0000-0000D3C30000}"/>
    <cellStyle name="Output 6 2 11 5 2" xfId="51597" xr:uid="{00000000-0005-0000-0000-0000D4C30000}"/>
    <cellStyle name="Output 6 2 11 5 3" xfId="51598" xr:uid="{00000000-0005-0000-0000-0000D5C30000}"/>
    <cellStyle name="Output 6 2 11 6" xfId="51599" xr:uid="{00000000-0005-0000-0000-0000D6C30000}"/>
    <cellStyle name="Output 6 2 11 7" xfId="51600" xr:uid="{00000000-0005-0000-0000-0000D7C30000}"/>
    <cellStyle name="Output 6 2 12" xfId="51601" xr:uid="{00000000-0005-0000-0000-0000D8C30000}"/>
    <cellStyle name="Output 6 2 12 2" xfId="51602" xr:uid="{00000000-0005-0000-0000-0000D9C30000}"/>
    <cellStyle name="Output 6 2 12 2 2" xfId="51603" xr:uid="{00000000-0005-0000-0000-0000DAC30000}"/>
    <cellStyle name="Output 6 2 12 2 3" xfId="51604" xr:uid="{00000000-0005-0000-0000-0000DBC30000}"/>
    <cellStyle name="Output 6 2 12 3" xfId="51605" xr:uid="{00000000-0005-0000-0000-0000DCC30000}"/>
    <cellStyle name="Output 6 2 12 3 2" xfId="51606" xr:uid="{00000000-0005-0000-0000-0000DDC30000}"/>
    <cellStyle name="Output 6 2 12 3 3" xfId="51607" xr:uid="{00000000-0005-0000-0000-0000DEC30000}"/>
    <cellStyle name="Output 6 2 12 4" xfId="51608" xr:uid="{00000000-0005-0000-0000-0000DFC30000}"/>
    <cellStyle name="Output 6 2 12 4 2" xfId="51609" xr:uid="{00000000-0005-0000-0000-0000E0C30000}"/>
    <cellStyle name="Output 6 2 12 4 3" xfId="51610" xr:uid="{00000000-0005-0000-0000-0000E1C30000}"/>
    <cellStyle name="Output 6 2 12 5" xfId="51611" xr:uid="{00000000-0005-0000-0000-0000E2C30000}"/>
    <cellStyle name="Output 6 2 12 5 2" xfId="51612" xr:uid="{00000000-0005-0000-0000-0000E3C30000}"/>
    <cellStyle name="Output 6 2 12 5 3" xfId="51613" xr:uid="{00000000-0005-0000-0000-0000E4C30000}"/>
    <cellStyle name="Output 6 2 12 6" xfId="51614" xr:uid="{00000000-0005-0000-0000-0000E5C30000}"/>
    <cellStyle name="Output 6 2 12 7" xfId="51615" xr:uid="{00000000-0005-0000-0000-0000E6C30000}"/>
    <cellStyle name="Output 6 2 13" xfId="51616" xr:uid="{00000000-0005-0000-0000-0000E7C30000}"/>
    <cellStyle name="Output 6 2 13 2" xfId="51617" xr:uid="{00000000-0005-0000-0000-0000E8C30000}"/>
    <cellStyle name="Output 6 2 13 2 2" xfId="51618" xr:uid="{00000000-0005-0000-0000-0000E9C30000}"/>
    <cellStyle name="Output 6 2 13 2 3" xfId="51619" xr:uid="{00000000-0005-0000-0000-0000EAC30000}"/>
    <cellStyle name="Output 6 2 13 3" xfId="51620" xr:uid="{00000000-0005-0000-0000-0000EBC30000}"/>
    <cellStyle name="Output 6 2 13 3 2" xfId="51621" xr:uid="{00000000-0005-0000-0000-0000ECC30000}"/>
    <cellStyle name="Output 6 2 13 3 3" xfId="51622" xr:uid="{00000000-0005-0000-0000-0000EDC30000}"/>
    <cellStyle name="Output 6 2 13 4" xfId="51623" xr:uid="{00000000-0005-0000-0000-0000EEC30000}"/>
    <cellStyle name="Output 6 2 13 4 2" xfId="51624" xr:uid="{00000000-0005-0000-0000-0000EFC30000}"/>
    <cellStyle name="Output 6 2 13 4 3" xfId="51625" xr:uid="{00000000-0005-0000-0000-0000F0C30000}"/>
    <cellStyle name="Output 6 2 13 5" xfId="51626" xr:uid="{00000000-0005-0000-0000-0000F1C30000}"/>
    <cellStyle name="Output 6 2 13 5 2" xfId="51627" xr:uid="{00000000-0005-0000-0000-0000F2C30000}"/>
    <cellStyle name="Output 6 2 13 5 3" xfId="51628" xr:uid="{00000000-0005-0000-0000-0000F3C30000}"/>
    <cellStyle name="Output 6 2 13 6" xfId="51629" xr:uid="{00000000-0005-0000-0000-0000F4C30000}"/>
    <cellStyle name="Output 6 2 13 7" xfId="51630" xr:uid="{00000000-0005-0000-0000-0000F5C30000}"/>
    <cellStyle name="Output 6 2 14" xfId="51631" xr:uid="{00000000-0005-0000-0000-0000F6C30000}"/>
    <cellStyle name="Output 6 2 14 2" xfId="51632" xr:uid="{00000000-0005-0000-0000-0000F7C30000}"/>
    <cellStyle name="Output 6 2 14 2 2" xfId="51633" xr:uid="{00000000-0005-0000-0000-0000F8C30000}"/>
    <cellStyle name="Output 6 2 14 2 3" xfId="51634" xr:uid="{00000000-0005-0000-0000-0000F9C30000}"/>
    <cellStyle name="Output 6 2 14 3" xfId="51635" xr:uid="{00000000-0005-0000-0000-0000FAC30000}"/>
    <cellStyle name="Output 6 2 14 3 2" xfId="51636" xr:uid="{00000000-0005-0000-0000-0000FBC30000}"/>
    <cellStyle name="Output 6 2 14 3 3" xfId="51637" xr:uid="{00000000-0005-0000-0000-0000FCC30000}"/>
    <cellStyle name="Output 6 2 14 4" xfId="51638" xr:uid="{00000000-0005-0000-0000-0000FDC30000}"/>
    <cellStyle name="Output 6 2 14 4 2" xfId="51639" xr:uid="{00000000-0005-0000-0000-0000FEC30000}"/>
    <cellStyle name="Output 6 2 14 4 3" xfId="51640" xr:uid="{00000000-0005-0000-0000-0000FFC30000}"/>
    <cellStyle name="Output 6 2 14 5" xfId="51641" xr:uid="{00000000-0005-0000-0000-000000C40000}"/>
    <cellStyle name="Output 6 2 14 5 2" xfId="51642" xr:uid="{00000000-0005-0000-0000-000001C40000}"/>
    <cellStyle name="Output 6 2 14 5 3" xfId="51643" xr:uid="{00000000-0005-0000-0000-000002C40000}"/>
    <cellStyle name="Output 6 2 14 6" xfId="51644" xr:uid="{00000000-0005-0000-0000-000003C40000}"/>
    <cellStyle name="Output 6 2 14 7" xfId="51645" xr:uid="{00000000-0005-0000-0000-000004C40000}"/>
    <cellStyle name="Output 6 2 15" xfId="51646" xr:uid="{00000000-0005-0000-0000-000005C40000}"/>
    <cellStyle name="Output 6 2 15 2" xfId="51647" xr:uid="{00000000-0005-0000-0000-000006C40000}"/>
    <cellStyle name="Output 6 2 15 2 2" xfId="51648" xr:uid="{00000000-0005-0000-0000-000007C40000}"/>
    <cellStyle name="Output 6 2 15 2 3" xfId="51649" xr:uid="{00000000-0005-0000-0000-000008C40000}"/>
    <cellStyle name="Output 6 2 15 3" xfId="51650" xr:uid="{00000000-0005-0000-0000-000009C40000}"/>
    <cellStyle name="Output 6 2 15 3 2" xfId="51651" xr:uid="{00000000-0005-0000-0000-00000AC40000}"/>
    <cellStyle name="Output 6 2 15 3 3" xfId="51652" xr:uid="{00000000-0005-0000-0000-00000BC40000}"/>
    <cellStyle name="Output 6 2 15 4" xfId="51653" xr:uid="{00000000-0005-0000-0000-00000CC40000}"/>
    <cellStyle name="Output 6 2 15 4 2" xfId="51654" xr:uid="{00000000-0005-0000-0000-00000DC40000}"/>
    <cellStyle name="Output 6 2 15 4 3" xfId="51655" xr:uid="{00000000-0005-0000-0000-00000EC40000}"/>
    <cellStyle name="Output 6 2 15 5" xfId="51656" xr:uid="{00000000-0005-0000-0000-00000FC40000}"/>
    <cellStyle name="Output 6 2 15 5 2" xfId="51657" xr:uid="{00000000-0005-0000-0000-000010C40000}"/>
    <cellStyle name="Output 6 2 15 5 3" xfId="51658" xr:uid="{00000000-0005-0000-0000-000011C40000}"/>
    <cellStyle name="Output 6 2 15 6" xfId="51659" xr:uid="{00000000-0005-0000-0000-000012C40000}"/>
    <cellStyle name="Output 6 2 15 7" xfId="51660" xr:uid="{00000000-0005-0000-0000-000013C40000}"/>
    <cellStyle name="Output 6 2 16" xfId="51661" xr:uid="{00000000-0005-0000-0000-000014C40000}"/>
    <cellStyle name="Output 6 2 16 2" xfId="51662" xr:uid="{00000000-0005-0000-0000-000015C40000}"/>
    <cellStyle name="Output 6 2 16 2 2" xfId="51663" xr:uid="{00000000-0005-0000-0000-000016C40000}"/>
    <cellStyle name="Output 6 2 16 2 3" xfId="51664" xr:uid="{00000000-0005-0000-0000-000017C40000}"/>
    <cellStyle name="Output 6 2 16 3" xfId="51665" xr:uid="{00000000-0005-0000-0000-000018C40000}"/>
    <cellStyle name="Output 6 2 16 3 2" xfId="51666" xr:uid="{00000000-0005-0000-0000-000019C40000}"/>
    <cellStyle name="Output 6 2 16 3 3" xfId="51667" xr:uid="{00000000-0005-0000-0000-00001AC40000}"/>
    <cellStyle name="Output 6 2 16 4" xfId="51668" xr:uid="{00000000-0005-0000-0000-00001BC40000}"/>
    <cellStyle name="Output 6 2 16 4 2" xfId="51669" xr:uid="{00000000-0005-0000-0000-00001CC40000}"/>
    <cellStyle name="Output 6 2 16 4 3" xfId="51670" xr:uid="{00000000-0005-0000-0000-00001DC40000}"/>
    <cellStyle name="Output 6 2 16 5" xfId="51671" xr:uid="{00000000-0005-0000-0000-00001EC40000}"/>
    <cellStyle name="Output 6 2 16 5 2" xfId="51672" xr:uid="{00000000-0005-0000-0000-00001FC40000}"/>
    <cellStyle name="Output 6 2 16 5 3" xfId="51673" xr:uid="{00000000-0005-0000-0000-000020C40000}"/>
    <cellStyle name="Output 6 2 16 6" xfId="51674" xr:uid="{00000000-0005-0000-0000-000021C40000}"/>
    <cellStyle name="Output 6 2 16 7" xfId="51675" xr:uid="{00000000-0005-0000-0000-000022C40000}"/>
    <cellStyle name="Output 6 2 17" xfId="51676" xr:uid="{00000000-0005-0000-0000-000023C40000}"/>
    <cellStyle name="Output 6 2 17 2" xfId="51677" xr:uid="{00000000-0005-0000-0000-000024C40000}"/>
    <cellStyle name="Output 6 2 17 2 2" xfId="51678" xr:uid="{00000000-0005-0000-0000-000025C40000}"/>
    <cellStyle name="Output 6 2 17 2 3" xfId="51679" xr:uid="{00000000-0005-0000-0000-000026C40000}"/>
    <cellStyle name="Output 6 2 17 3" xfId="51680" xr:uid="{00000000-0005-0000-0000-000027C40000}"/>
    <cellStyle name="Output 6 2 17 3 2" xfId="51681" xr:uid="{00000000-0005-0000-0000-000028C40000}"/>
    <cellStyle name="Output 6 2 17 3 3" xfId="51682" xr:uid="{00000000-0005-0000-0000-000029C40000}"/>
    <cellStyle name="Output 6 2 17 4" xfId="51683" xr:uid="{00000000-0005-0000-0000-00002AC40000}"/>
    <cellStyle name="Output 6 2 17 4 2" xfId="51684" xr:uid="{00000000-0005-0000-0000-00002BC40000}"/>
    <cellStyle name="Output 6 2 17 4 3" xfId="51685" xr:uid="{00000000-0005-0000-0000-00002CC40000}"/>
    <cellStyle name="Output 6 2 17 5" xfId="51686" xr:uid="{00000000-0005-0000-0000-00002DC40000}"/>
    <cellStyle name="Output 6 2 17 5 2" xfId="51687" xr:uid="{00000000-0005-0000-0000-00002EC40000}"/>
    <cellStyle name="Output 6 2 17 5 3" xfId="51688" xr:uid="{00000000-0005-0000-0000-00002FC40000}"/>
    <cellStyle name="Output 6 2 17 6" xfId="51689" xr:uid="{00000000-0005-0000-0000-000030C40000}"/>
    <cellStyle name="Output 6 2 17 7" xfId="51690" xr:uid="{00000000-0005-0000-0000-000031C40000}"/>
    <cellStyle name="Output 6 2 18" xfId="51691" xr:uid="{00000000-0005-0000-0000-000032C40000}"/>
    <cellStyle name="Output 6 2 18 2" xfId="51692" xr:uid="{00000000-0005-0000-0000-000033C40000}"/>
    <cellStyle name="Output 6 2 18 2 2" xfId="51693" xr:uid="{00000000-0005-0000-0000-000034C40000}"/>
    <cellStyle name="Output 6 2 18 2 3" xfId="51694" xr:uid="{00000000-0005-0000-0000-000035C40000}"/>
    <cellStyle name="Output 6 2 18 3" xfId="51695" xr:uid="{00000000-0005-0000-0000-000036C40000}"/>
    <cellStyle name="Output 6 2 18 3 2" xfId="51696" xr:uid="{00000000-0005-0000-0000-000037C40000}"/>
    <cellStyle name="Output 6 2 18 3 3" xfId="51697" xr:uid="{00000000-0005-0000-0000-000038C40000}"/>
    <cellStyle name="Output 6 2 18 4" xfId="51698" xr:uid="{00000000-0005-0000-0000-000039C40000}"/>
    <cellStyle name="Output 6 2 18 4 2" xfId="51699" xr:uid="{00000000-0005-0000-0000-00003AC40000}"/>
    <cellStyle name="Output 6 2 18 4 3" xfId="51700" xr:uid="{00000000-0005-0000-0000-00003BC40000}"/>
    <cellStyle name="Output 6 2 18 5" xfId="51701" xr:uid="{00000000-0005-0000-0000-00003CC40000}"/>
    <cellStyle name="Output 6 2 18 5 2" xfId="51702" xr:uid="{00000000-0005-0000-0000-00003DC40000}"/>
    <cellStyle name="Output 6 2 18 5 3" xfId="51703" xr:uid="{00000000-0005-0000-0000-00003EC40000}"/>
    <cellStyle name="Output 6 2 18 6" xfId="51704" xr:uid="{00000000-0005-0000-0000-00003FC40000}"/>
    <cellStyle name="Output 6 2 18 7" xfId="51705" xr:uid="{00000000-0005-0000-0000-000040C40000}"/>
    <cellStyle name="Output 6 2 19" xfId="51706" xr:uid="{00000000-0005-0000-0000-000041C40000}"/>
    <cellStyle name="Output 6 2 19 2" xfId="51707" xr:uid="{00000000-0005-0000-0000-000042C40000}"/>
    <cellStyle name="Output 6 2 19 3" xfId="51708" xr:uid="{00000000-0005-0000-0000-000043C40000}"/>
    <cellStyle name="Output 6 2 2" xfId="51709" xr:uid="{00000000-0005-0000-0000-000044C40000}"/>
    <cellStyle name="Output 6 2 2 2" xfId="51710" xr:uid="{00000000-0005-0000-0000-000045C40000}"/>
    <cellStyle name="Output 6 2 2 2 2" xfId="51711" xr:uid="{00000000-0005-0000-0000-000046C40000}"/>
    <cellStyle name="Output 6 2 2 2 3" xfId="51712" xr:uid="{00000000-0005-0000-0000-000047C40000}"/>
    <cellStyle name="Output 6 2 2 2 4" xfId="51713" xr:uid="{00000000-0005-0000-0000-000048C40000}"/>
    <cellStyle name="Output 6 2 2 3" xfId="51714" xr:uid="{00000000-0005-0000-0000-000049C40000}"/>
    <cellStyle name="Output 6 2 2 3 2" xfId="51715" xr:uid="{00000000-0005-0000-0000-00004AC40000}"/>
    <cellStyle name="Output 6 2 2 3 3" xfId="51716" xr:uid="{00000000-0005-0000-0000-00004BC40000}"/>
    <cellStyle name="Output 6 2 2 3 4" xfId="51717" xr:uid="{00000000-0005-0000-0000-00004CC40000}"/>
    <cellStyle name="Output 6 2 2 4" xfId="51718" xr:uid="{00000000-0005-0000-0000-00004DC40000}"/>
    <cellStyle name="Output 6 2 2 4 2" xfId="51719" xr:uid="{00000000-0005-0000-0000-00004EC40000}"/>
    <cellStyle name="Output 6 2 2 4 3" xfId="51720" xr:uid="{00000000-0005-0000-0000-00004FC40000}"/>
    <cellStyle name="Output 6 2 2 5" xfId="51721" xr:uid="{00000000-0005-0000-0000-000050C40000}"/>
    <cellStyle name="Output 6 2 2 5 2" xfId="51722" xr:uid="{00000000-0005-0000-0000-000051C40000}"/>
    <cellStyle name="Output 6 2 2 5 3" xfId="51723" xr:uid="{00000000-0005-0000-0000-000052C40000}"/>
    <cellStyle name="Output 6 2 2 6" xfId="51724" xr:uid="{00000000-0005-0000-0000-000053C40000}"/>
    <cellStyle name="Output 6 2 2 6 2" xfId="51725" xr:uid="{00000000-0005-0000-0000-000054C40000}"/>
    <cellStyle name="Output 6 2 2 6 3" xfId="51726" xr:uid="{00000000-0005-0000-0000-000055C40000}"/>
    <cellStyle name="Output 6 2 2 7" xfId="51727" xr:uid="{00000000-0005-0000-0000-000056C40000}"/>
    <cellStyle name="Output 6 2 2 8" xfId="51728" xr:uid="{00000000-0005-0000-0000-000057C40000}"/>
    <cellStyle name="Output 6 2 2 9" xfId="51729" xr:uid="{00000000-0005-0000-0000-000058C40000}"/>
    <cellStyle name="Output 6 2 20" xfId="51730" xr:uid="{00000000-0005-0000-0000-000059C40000}"/>
    <cellStyle name="Output 6 2 20 2" xfId="51731" xr:uid="{00000000-0005-0000-0000-00005AC40000}"/>
    <cellStyle name="Output 6 2 20 3" xfId="51732" xr:uid="{00000000-0005-0000-0000-00005BC40000}"/>
    <cellStyle name="Output 6 2 21" xfId="51733" xr:uid="{00000000-0005-0000-0000-00005CC40000}"/>
    <cellStyle name="Output 6 2 21 2" xfId="51734" xr:uid="{00000000-0005-0000-0000-00005DC40000}"/>
    <cellStyle name="Output 6 2 21 3" xfId="51735" xr:uid="{00000000-0005-0000-0000-00005EC40000}"/>
    <cellStyle name="Output 6 2 22" xfId="51736" xr:uid="{00000000-0005-0000-0000-00005FC40000}"/>
    <cellStyle name="Output 6 2 3" xfId="51737" xr:uid="{00000000-0005-0000-0000-000060C40000}"/>
    <cellStyle name="Output 6 2 3 2" xfId="51738" xr:uid="{00000000-0005-0000-0000-000061C40000}"/>
    <cellStyle name="Output 6 2 3 2 2" xfId="51739" xr:uid="{00000000-0005-0000-0000-000062C40000}"/>
    <cellStyle name="Output 6 2 3 2 3" xfId="51740" xr:uid="{00000000-0005-0000-0000-000063C40000}"/>
    <cellStyle name="Output 6 2 3 3" xfId="51741" xr:uid="{00000000-0005-0000-0000-000064C40000}"/>
    <cellStyle name="Output 6 2 3 3 2" xfId="51742" xr:uid="{00000000-0005-0000-0000-000065C40000}"/>
    <cellStyle name="Output 6 2 3 3 3" xfId="51743" xr:uid="{00000000-0005-0000-0000-000066C40000}"/>
    <cellStyle name="Output 6 2 3 4" xfId="51744" xr:uid="{00000000-0005-0000-0000-000067C40000}"/>
    <cellStyle name="Output 6 2 3 4 2" xfId="51745" xr:uid="{00000000-0005-0000-0000-000068C40000}"/>
    <cellStyle name="Output 6 2 3 4 3" xfId="51746" xr:uid="{00000000-0005-0000-0000-000069C40000}"/>
    <cellStyle name="Output 6 2 3 5" xfId="51747" xr:uid="{00000000-0005-0000-0000-00006AC40000}"/>
    <cellStyle name="Output 6 2 3 5 2" xfId="51748" xr:uid="{00000000-0005-0000-0000-00006BC40000}"/>
    <cellStyle name="Output 6 2 3 5 3" xfId="51749" xr:uid="{00000000-0005-0000-0000-00006CC40000}"/>
    <cellStyle name="Output 6 2 3 6" xfId="51750" xr:uid="{00000000-0005-0000-0000-00006DC40000}"/>
    <cellStyle name="Output 6 2 3 7" xfId="51751" xr:uid="{00000000-0005-0000-0000-00006EC40000}"/>
    <cellStyle name="Output 6 2 4" xfId="51752" xr:uid="{00000000-0005-0000-0000-00006FC40000}"/>
    <cellStyle name="Output 6 2 4 2" xfId="51753" xr:uid="{00000000-0005-0000-0000-000070C40000}"/>
    <cellStyle name="Output 6 2 4 2 2" xfId="51754" xr:uid="{00000000-0005-0000-0000-000071C40000}"/>
    <cellStyle name="Output 6 2 4 2 3" xfId="51755" xr:uid="{00000000-0005-0000-0000-000072C40000}"/>
    <cellStyle name="Output 6 2 4 3" xfId="51756" xr:uid="{00000000-0005-0000-0000-000073C40000}"/>
    <cellStyle name="Output 6 2 4 3 2" xfId="51757" xr:uid="{00000000-0005-0000-0000-000074C40000}"/>
    <cellStyle name="Output 6 2 4 3 3" xfId="51758" xr:uid="{00000000-0005-0000-0000-000075C40000}"/>
    <cellStyle name="Output 6 2 4 4" xfId="51759" xr:uid="{00000000-0005-0000-0000-000076C40000}"/>
    <cellStyle name="Output 6 2 4 4 2" xfId="51760" xr:uid="{00000000-0005-0000-0000-000077C40000}"/>
    <cellStyle name="Output 6 2 4 4 3" xfId="51761" xr:uid="{00000000-0005-0000-0000-000078C40000}"/>
    <cellStyle name="Output 6 2 4 5" xfId="51762" xr:uid="{00000000-0005-0000-0000-000079C40000}"/>
    <cellStyle name="Output 6 2 4 5 2" xfId="51763" xr:uid="{00000000-0005-0000-0000-00007AC40000}"/>
    <cellStyle name="Output 6 2 4 5 3" xfId="51764" xr:uid="{00000000-0005-0000-0000-00007BC40000}"/>
    <cellStyle name="Output 6 2 4 6" xfId="51765" xr:uid="{00000000-0005-0000-0000-00007CC40000}"/>
    <cellStyle name="Output 6 2 5" xfId="51766" xr:uid="{00000000-0005-0000-0000-00007DC40000}"/>
    <cellStyle name="Output 6 2 5 2" xfId="51767" xr:uid="{00000000-0005-0000-0000-00007EC40000}"/>
    <cellStyle name="Output 6 2 5 2 2" xfId="51768" xr:uid="{00000000-0005-0000-0000-00007FC40000}"/>
    <cellStyle name="Output 6 2 5 2 3" xfId="51769" xr:uid="{00000000-0005-0000-0000-000080C40000}"/>
    <cellStyle name="Output 6 2 5 3" xfId="51770" xr:uid="{00000000-0005-0000-0000-000081C40000}"/>
    <cellStyle name="Output 6 2 5 3 2" xfId="51771" xr:uid="{00000000-0005-0000-0000-000082C40000}"/>
    <cellStyle name="Output 6 2 5 3 3" xfId="51772" xr:uid="{00000000-0005-0000-0000-000083C40000}"/>
    <cellStyle name="Output 6 2 5 4" xfId="51773" xr:uid="{00000000-0005-0000-0000-000084C40000}"/>
    <cellStyle name="Output 6 2 5 4 2" xfId="51774" xr:uid="{00000000-0005-0000-0000-000085C40000}"/>
    <cellStyle name="Output 6 2 5 4 3" xfId="51775" xr:uid="{00000000-0005-0000-0000-000086C40000}"/>
    <cellStyle name="Output 6 2 5 5" xfId="51776" xr:uid="{00000000-0005-0000-0000-000087C40000}"/>
    <cellStyle name="Output 6 2 5 5 2" xfId="51777" xr:uid="{00000000-0005-0000-0000-000088C40000}"/>
    <cellStyle name="Output 6 2 5 5 3" xfId="51778" xr:uid="{00000000-0005-0000-0000-000089C40000}"/>
    <cellStyle name="Output 6 2 5 6" xfId="51779" xr:uid="{00000000-0005-0000-0000-00008AC40000}"/>
    <cellStyle name="Output 6 2 6" xfId="51780" xr:uid="{00000000-0005-0000-0000-00008BC40000}"/>
    <cellStyle name="Output 6 2 6 2" xfId="51781" xr:uid="{00000000-0005-0000-0000-00008CC40000}"/>
    <cellStyle name="Output 6 2 6 2 2" xfId="51782" xr:uid="{00000000-0005-0000-0000-00008DC40000}"/>
    <cellStyle name="Output 6 2 6 2 3" xfId="51783" xr:uid="{00000000-0005-0000-0000-00008EC40000}"/>
    <cellStyle name="Output 6 2 6 3" xfId="51784" xr:uid="{00000000-0005-0000-0000-00008FC40000}"/>
    <cellStyle name="Output 6 2 6 3 2" xfId="51785" xr:uid="{00000000-0005-0000-0000-000090C40000}"/>
    <cellStyle name="Output 6 2 6 3 3" xfId="51786" xr:uid="{00000000-0005-0000-0000-000091C40000}"/>
    <cellStyle name="Output 6 2 6 4" xfId="51787" xr:uid="{00000000-0005-0000-0000-000092C40000}"/>
    <cellStyle name="Output 6 2 6 4 2" xfId="51788" xr:uid="{00000000-0005-0000-0000-000093C40000}"/>
    <cellStyle name="Output 6 2 6 4 3" xfId="51789" xr:uid="{00000000-0005-0000-0000-000094C40000}"/>
    <cellStyle name="Output 6 2 6 5" xfId="51790" xr:uid="{00000000-0005-0000-0000-000095C40000}"/>
    <cellStyle name="Output 6 2 6 5 2" xfId="51791" xr:uid="{00000000-0005-0000-0000-000096C40000}"/>
    <cellStyle name="Output 6 2 6 5 3" xfId="51792" xr:uid="{00000000-0005-0000-0000-000097C40000}"/>
    <cellStyle name="Output 6 2 6 6" xfId="51793" xr:uid="{00000000-0005-0000-0000-000098C40000}"/>
    <cellStyle name="Output 6 2 7" xfId="51794" xr:uid="{00000000-0005-0000-0000-000099C40000}"/>
    <cellStyle name="Output 6 2 7 2" xfId="51795" xr:uid="{00000000-0005-0000-0000-00009AC40000}"/>
    <cellStyle name="Output 6 2 7 2 2" xfId="51796" xr:uid="{00000000-0005-0000-0000-00009BC40000}"/>
    <cellStyle name="Output 6 2 7 2 3" xfId="51797" xr:uid="{00000000-0005-0000-0000-00009CC40000}"/>
    <cellStyle name="Output 6 2 7 3" xfId="51798" xr:uid="{00000000-0005-0000-0000-00009DC40000}"/>
    <cellStyle name="Output 6 2 7 3 2" xfId="51799" xr:uid="{00000000-0005-0000-0000-00009EC40000}"/>
    <cellStyle name="Output 6 2 7 3 3" xfId="51800" xr:uid="{00000000-0005-0000-0000-00009FC40000}"/>
    <cellStyle name="Output 6 2 7 4" xfId="51801" xr:uid="{00000000-0005-0000-0000-0000A0C40000}"/>
    <cellStyle name="Output 6 2 7 4 2" xfId="51802" xr:uid="{00000000-0005-0000-0000-0000A1C40000}"/>
    <cellStyle name="Output 6 2 7 4 3" xfId="51803" xr:uid="{00000000-0005-0000-0000-0000A2C40000}"/>
    <cellStyle name="Output 6 2 7 5" xfId="51804" xr:uid="{00000000-0005-0000-0000-0000A3C40000}"/>
    <cellStyle name="Output 6 2 7 5 2" xfId="51805" xr:uid="{00000000-0005-0000-0000-0000A4C40000}"/>
    <cellStyle name="Output 6 2 7 5 3" xfId="51806" xr:uid="{00000000-0005-0000-0000-0000A5C40000}"/>
    <cellStyle name="Output 6 2 7 6" xfId="51807" xr:uid="{00000000-0005-0000-0000-0000A6C40000}"/>
    <cellStyle name="Output 6 2 8" xfId="51808" xr:uid="{00000000-0005-0000-0000-0000A7C40000}"/>
    <cellStyle name="Output 6 2 8 2" xfId="51809" xr:uid="{00000000-0005-0000-0000-0000A8C40000}"/>
    <cellStyle name="Output 6 2 8 2 2" xfId="51810" xr:uid="{00000000-0005-0000-0000-0000A9C40000}"/>
    <cellStyle name="Output 6 2 8 2 3" xfId="51811" xr:uid="{00000000-0005-0000-0000-0000AAC40000}"/>
    <cellStyle name="Output 6 2 8 3" xfId="51812" xr:uid="{00000000-0005-0000-0000-0000ABC40000}"/>
    <cellStyle name="Output 6 2 8 3 2" xfId="51813" xr:uid="{00000000-0005-0000-0000-0000ACC40000}"/>
    <cellStyle name="Output 6 2 8 3 3" xfId="51814" xr:uid="{00000000-0005-0000-0000-0000ADC40000}"/>
    <cellStyle name="Output 6 2 8 4" xfId="51815" xr:uid="{00000000-0005-0000-0000-0000AEC40000}"/>
    <cellStyle name="Output 6 2 8 4 2" xfId="51816" xr:uid="{00000000-0005-0000-0000-0000AFC40000}"/>
    <cellStyle name="Output 6 2 8 4 3" xfId="51817" xr:uid="{00000000-0005-0000-0000-0000B0C40000}"/>
    <cellStyle name="Output 6 2 8 5" xfId="51818" xr:uid="{00000000-0005-0000-0000-0000B1C40000}"/>
    <cellStyle name="Output 6 2 8 5 2" xfId="51819" xr:uid="{00000000-0005-0000-0000-0000B2C40000}"/>
    <cellStyle name="Output 6 2 8 5 3" xfId="51820" xr:uid="{00000000-0005-0000-0000-0000B3C40000}"/>
    <cellStyle name="Output 6 2 8 6" xfId="51821" xr:uid="{00000000-0005-0000-0000-0000B4C40000}"/>
    <cellStyle name="Output 6 2 9" xfId="51822" xr:uid="{00000000-0005-0000-0000-0000B5C40000}"/>
    <cellStyle name="Output 6 2 9 2" xfId="51823" xr:uid="{00000000-0005-0000-0000-0000B6C40000}"/>
    <cellStyle name="Output 6 2 9 2 2" xfId="51824" xr:uid="{00000000-0005-0000-0000-0000B7C40000}"/>
    <cellStyle name="Output 6 2 9 2 3" xfId="51825" xr:uid="{00000000-0005-0000-0000-0000B8C40000}"/>
    <cellStyle name="Output 6 2 9 3" xfId="51826" xr:uid="{00000000-0005-0000-0000-0000B9C40000}"/>
    <cellStyle name="Output 6 2 9 3 2" xfId="51827" xr:uid="{00000000-0005-0000-0000-0000BAC40000}"/>
    <cellStyle name="Output 6 2 9 3 3" xfId="51828" xr:uid="{00000000-0005-0000-0000-0000BBC40000}"/>
    <cellStyle name="Output 6 2 9 4" xfId="51829" xr:uid="{00000000-0005-0000-0000-0000BCC40000}"/>
    <cellStyle name="Output 6 2 9 4 2" xfId="51830" xr:uid="{00000000-0005-0000-0000-0000BDC40000}"/>
    <cellStyle name="Output 6 2 9 4 3" xfId="51831" xr:uid="{00000000-0005-0000-0000-0000BEC40000}"/>
    <cellStyle name="Output 6 2 9 5" xfId="51832" xr:uid="{00000000-0005-0000-0000-0000BFC40000}"/>
    <cellStyle name="Output 6 2 9 5 2" xfId="51833" xr:uid="{00000000-0005-0000-0000-0000C0C40000}"/>
    <cellStyle name="Output 6 2 9 5 3" xfId="51834" xr:uid="{00000000-0005-0000-0000-0000C1C40000}"/>
    <cellStyle name="Output 6 2 9 6" xfId="51835" xr:uid="{00000000-0005-0000-0000-0000C2C40000}"/>
    <cellStyle name="Output 6 2 9 7" xfId="51836" xr:uid="{00000000-0005-0000-0000-0000C3C40000}"/>
    <cellStyle name="Output 6 3" xfId="51837" xr:uid="{00000000-0005-0000-0000-0000C4C40000}"/>
    <cellStyle name="Output 6 3 10" xfId="51838" xr:uid="{00000000-0005-0000-0000-0000C5C40000}"/>
    <cellStyle name="Output 6 3 2" xfId="51839" xr:uid="{00000000-0005-0000-0000-0000C6C40000}"/>
    <cellStyle name="Output 6 3 2 2" xfId="51840" xr:uid="{00000000-0005-0000-0000-0000C7C40000}"/>
    <cellStyle name="Output 6 3 2 3" xfId="51841" xr:uid="{00000000-0005-0000-0000-0000C8C40000}"/>
    <cellStyle name="Output 6 3 2 4" xfId="51842" xr:uid="{00000000-0005-0000-0000-0000C9C40000}"/>
    <cellStyle name="Output 6 3 3" xfId="51843" xr:uid="{00000000-0005-0000-0000-0000CAC40000}"/>
    <cellStyle name="Output 6 3 3 2" xfId="51844" xr:uid="{00000000-0005-0000-0000-0000CBC40000}"/>
    <cellStyle name="Output 6 3 3 3" xfId="51845" xr:uid="{00000000-0005-0000-0000-0000CCC40000}"/>
    <cellStyle name="Output 6 3 3 4" xfId="51846" xr:uid="{00000000-0005-0000-0000-0000CDC40000}"/>
    <cellStyle name="Output 6 3 4" xfId="51847" xr:uid="{00000000-0005-0000-0000-0000CEC40000}"/>
    <cellStyle name="Output 6 3 4 2" xfId="51848" xr:uid="{00000000-0005-0000-0000-0000CFC40000}"/>
    <cellStyle name="Output 6 3 4 3" xfId="51849" xr:uid="{00000000-0005-0000-0000-0000D0C40000}"/>
    <cellStyle name="Output 6 3 4 4" xfId="51850" xr:uid="{00000000-0005-0000-0000-0000D1C40000}"/>
    <cellStyle name="Output 6 3 5" xfId="51851" xr:uid="{00000000-0005-0000-0000-0000D2C40000}"/>
    <cellStyle name="Output 6 3 5 2" xfId="51852" xr:uid="{00000000-0005-0000-0000-0000D3C40000}"/>
    <cellStyle name="Output 6 3 5 3" xfId="51853" xr:uid="{00000000-0005-0000-0000-0000D4C40000}"/>
    <cellStyle name="Output 6 3 6" xfId="51854" xr:uid="{00000000-0005-0000-0000-0000D5C40000}"/>
    <cellStyle name="Output 6 3 6 2" xfId="51855" xr:uid="{00000000-0005-0000-0000-0000D6C40000}"/>
    <cellStyle name="Output 6 3 6 3" xfId="51856" xr:uid="{00000000-0005-0000-0000-0000D7C40000}"/>
    <cellStyle name="Output 6 3 7" xfId="51857" xr:uid="{00000000-0005-0000-0000-0000D8C40000}"/>
    <cellStyle name="Output 6 3 7 2" xfId="51858" xr:uid="{00000000-0005-0000-0000-0000D9C40000}"/>
    <cellStyle name="Output 6 3 7 3" xfId="51859" xr:uid="{00000000-0005-0000-0000-0000DAC40000}"/>
    <cellStyle name="Output 6 3 8" xfId="51860" xr:uid="{00000000-0005-0000-0000-0000DBC40000}"/>
    <cellStyle name="Output 6 3 9" xfId="51861" xr:uid="{00000000-0005-0000-0000-0000DCC40000}"/>
    <cellStyle name="Output 6 4" xfId="51862" xr:uid="{00000000-0005-0000-0000-0000DDC40000}"/>
    <cellStyle name="Output 6 4 2" xfId="51863" xr:uid="{00000000-0005-0000-0000-0000DEC40000}"/>
    <cellStyle name="Output 6 4 2 2" xfId="51864" xr:uid="{00000000-0005-0000-0000-0000DFC40000}"/>
    <cellStyle name="Output 6 4 2 3" xfId="51865" xr:uid="{00000000-0005-0000-0000-0000E0C40000}"/>
    <cellStyle name="Output 6 4 3" xfId="51866" xr:uid="{00000000-0005-0000-0000-0000E1C40000}"/>
    <cellStyle name="Output 6 4 3 2" xfId="51867" xr:uid="{00000000-0005-0000-0000-0000E2C40000}"/>
    <cellStyle name="Output 6 4 3 3" xfId="51868" xr:uid="{00000000-0005-0000-0000-0000E3C40000}"/>
    <cellStyle name="Output 6 4 4" xfId="51869" xr:uid="{00000000-0005-0000-0000-0000E4C40000}"/>
    <cellStyle name="Output 6 4 4 2" xfId="51870" xr:uid="{00000000-0005-0000-0000-0000E5C40000}"/>
    <cellStyle name="Output 6 4 4 3" xfId="51871" xr:uid="{00000000-0005-0000-0000-0000E6C40000}"/>
    <cellStyle name="Output 6 4 5" xfId="51872" xr:uid="{00000000-0005-0000-0000-0000E7C40000}"/>
    <cellStyle name="Output 6 4 5 2" xfId="51873" xr:uid="{00000000-0005-0000-0000-0000E8C40000}"/>
    <cellStyle name="Output 6 4 5 3" xfId="51874" xr:uid="{00000000-0005-0000-0000-0000E9C40000}"/>
    <cellStyle name="Output 6 4 6" xfId="51875" xr:uid="{00000000-0005-0000-0000-0000EAC40000}"/>
    <cellStyle name="Output 6 4 7" xfId="51876" xr:uid="{00000000-0005-0000-0000-0000EBC40000}"/>
    <cellStyle name="Output 6 4 8" xfId="51877" xr:uid="{00000000-0005-0000-0000-0000ECC40000}"/>
    <cellStyle name="Output 6 5" xfId="51878" xr:uid="{00000000-0005-0000-0000-0000EDC40000}"/>
    <cellStyle name="Output 6 5 2" xfId="51879" xr:uid="{00000000-0005-0000-0000-0000EEC40000}"/>
    <cellStyle name="Output 6 5 2 2" xfId="51880" xr:uid="{00000000-0005-0000-0000-0000EFC40000}"/>
    <cellStyle name="Output 6 5 2 3" xfId="51881" xr:uid="{00000000-0005-0000-0000-0000F0C40000}"/>
    <cellStyle name="Output 6 5 3" xfId="51882" xr:uid="{00000000-0005-0000-0000-0000F1C40000}"/>
    <cellStyle name="Output 6 5 3 2" xfId="51883" xr:uid="{00000000-0005-0000-0000-0000F2C40000}"/>
    <cellStyle name="Output 6 5 3 3" xfId="51884" xr:uid="{00000000-0005-0000-0000-0000F3C40000}"/>
    <cellStyle name="Output 6 5 4" xfId="51885" xr:uid="{00000000-0005-0000-0000-0000F4C40000}"/>
    <cellStyle name="Output 6 5 4 2" xfId="51886" xr:uid="{00000000-0005-0000-0000-0000F5C40000}"/>
    <cellStyle name="Output 6 5 4 3" xfId="51887" xr:uid="{00000000-0005-0000-0000-0000F6C40000}"/>
    <cellStyle name="Output 6 5 5" xfId="51888" xr:uid="{00000000-0005-0000-0000-0000F7C40000}"/>
    <cellStyle name="Output 6 5 5 2" xfId="51889" xr:uid="{00000000-0005-0000-0000-0000F8C40000}"/>
    <cellStyle name="Output 6 5 5 3" xfId="51890" xr:uid="{00000000-0005-0000-0000-0000F9C40000}"/>
    <cellStyle name="Output 6 5 6" xfId="51891" xr:uid="{00000000-0005-0000-0000-0000FAC40000}"/>
    <cellStyle name="Output 6 5 7" xfId="51892" xr:uid="{00000000-0005-0000-0000-0000FBC40000}"/>
    <cellStyle name="Output 6 6" xfId="51893" xr:uid="{00000000-0005-0000-0000-0000FCC40000}"/>
    <cellStyle name="Output 6 6 2" xfId="51894" xr:uid="{00000000-0005-0000-0000-0000FDC40000}"/>
    <cellStyle name="Output 6 6 3" xfId="51895" xr:uid="{00000000-0005-0000-0000-0000FEC40000}"/>
    <cellStyle name="Output 6 6 4" xfId="51896" xr:uid="{00000000-0005-0000-0000-0000FFC40000}"/>
    <cellStyle name="Output 6 7" xfId="51897" xr:uid="{00000000-0005-0000-0000-000000C50000}"/>
    <cellStyle name="Output 6 7 2" xfId="51898" xr:uid="{00000000-0005-0000-0000-000001C50000}"/>
    <cellStyle name="Output 6 7 3" xfId="51899" xr:uid="{00000000-0005-0000-0000-000002C50000}"/>
    <cellStyle name="Output 6 8" xfId="51900" xr:uid="{00000000-0005-0000-0000-000003C50000}"/>
    <cellStyle name="Output 6 8 2" xfId="51901" xr:uid="{00000000-0005-0000-0000-000004C50000}"/>
    <cellStyle name="Output 6 8 3" xfId="51902" xr:uid="{00000000-0005-0000-0000-000005C50000}"/>
    <cellStyle name="Output 7" xfId="5818" xr:uid="{00000000-0005-0000-0000-000006C50000}"/>
    <cellStyle name="Output 7 2" xfId="5819" xr:uid="{00000000-0005-0000-0000-000007C50000}"/>
    <cellStyle name="Output 7 2 10" xfId="51903" xr:uid="{00000000-0005-0000-0000-000008C50000}"/>
    <cellStyle name="Output 7 2 10 2" xfId="51904" xr:uid="{00000000-0005-0000-0000-000009C50000}"/>
    <cellStyle name="Output 7 2 10 2 2" xfId="51905" xr:uid="{00000000-0005-0000-0000-00000AC50000}"/>
    <cellStyle name="Output 7 2 10 2 3" xfId="51906" xr:uid="{00000000-0005-0000-0000-00000BC50000}"/>
    <cellStyle name="Output 7 2 10 3" xfId="51907" xr:uid="{00000000-0005-0000-0000-00000CC50000}"/>
    <cellStyle name="Output 7 2 10 3 2" xfId="51908" xr:uid="{00000000-0005-0000-0000-00000DC50000}"/>
    <cellStyle name="Output 7 2 10 3 3" xfId="51909" xr:uid="{00000000-0005-0000-0000-00000EC50000}"/>
    <cellStyle name="Output 7 2 10 4" xfId="51910" xr:uid="{00000000-0005-0000-0000-00000FC50000}"/>
    <cellStyle name="Output 7 2 10 4 2" xfId="51911" xr:uid="{00000000-0005-0000-0000-000010C50000}"/>
    <cellStyle name="Output 7 2 10 4 3" xfId="51912" xr:uid="{00000000-0005-0000-0000-000011C50000}"/>
    <cellStyle name="Output 7 2 10 5" xfId="51913" xr:uid="{00000000-0005-0000-0000-000012C50000}"/>
    <cellStyle name="Output 7 2 10 5 2" xfId="51914" xr:uid="{00000000-0005-0000-0000-000013C50000}"/>
    <cellStyle name="Output 7 2 10 5 3" xfId="51915" xr:uid="{00000000-0005-0000-0000-000014C50000}"/>
    <cellStyle name="Output 7 2 10 6" xfId="51916" xr:uid="{00000000-0005-0000-0000-000015C50000}"/>
    <cellStyle name="Output 7 2 10 7" xfId="51917" xr:uid="{00000000-0005-0000-0000-000016C50000}"/>
    <cellStyle name="Output 7 2 11" xfId="51918" xr:uid="{00000000-0005-0000-0000-000017C50000}"/>
    <cellStyle name="Output 7 2 11 2" xfId="51919" xr:uid="{00000000-0005-0000-0000-000018C50000}"/>
    <cellStyle name="Output 7 2 11 2 2" xfId="51920" xr:uid="{00000000-0005-0000-0000-000019C50000}"/>
    <cellStyle name="Output 7 2 11 2 3" xfId="51921" xr:uid="{00000000-0005-0000-0000-00001AC50000}"/>
    <cellStyle name="Output 7 2 11 3" xfId="51922" xr:uid="{00000000-0005-0000-0000-00001BC50000}"/>
    <cellStyle name="Output 7 2 11 3 2" xfId="51923" xr:uid="{00000000-0005-0000-0000-00001CC50000}"/>
    <cellStyle name="Output 7 2 11 3 3" xfId="51924" xr:uid="{00000000-0005-0000-0000-00001DC50000}"/>
    <cellStyle name="Output 7 2 11 4" xfId="51925" xr:uid="{00000000-0005-0000-0000-00001EC50000}"/>
    <cellStyle name="Output 7 2 11 4 2" xfId="51926" xr:uid="{00000000-0005-0000-0000-00001FC50000}"/>
    <cellStyle name="Output 7 2 11 4 3" xfId="51927" xr:uid="{00000000-0005-0000-0000-000020C50000}"/>
    <cellStyle name="Output 7 2 11 5" xfId="51928" xr:uid="{00000000-0005-0000-0000-000021C50000}"/>
    <cellStyle name="Output 7 2 11 5 2" xfId="51929" xr:uid="{00000000-0005-0000-0000-000022C50000}"/>
    <cellStyle name="Output 7 2 11 5 3" xfId="51930" xr:uid="{00000000-0005-0000-0000-000023C50000}"/>
    <cellStyle name="Output 7 2 11 6" xfId="51931" xr:uid="{00000000-0005-0000-0000-000024C50000}"/>
    <cellStyle name="Output 7 2 11 7" xfId="51932" xr:uid="{00000000-0005-0000-0000-000025C50000}"/>
    <cellStyle name="Output 7 2 12" xfId="51933" xr:uid="{00000000-0005-0000-0000-000026C50000}"/>
    <cellStyle name="Output 7 2 12 2" xfId="51934" xr:uid="{00000000-0005-0000-0000-000027C50000}"/>
    <cellStyle name="Output 7 2 12 2 2" xfId="51935" xr:uid="{00000000-0005-0000-0000-000028C50000}"/>
    <cellStyle name="Output 7 2 12 2 3" xfId="51936" xr:uid="{00000000-0005-0000-0000-000029C50000}"/>
    <cellStyle name="Output 7 2 12 3" xfId="51937" xr:uid="{00000000-0005-0000-0000-00002AC50000}"/>
    <cellStyle name="Output 7 2 12 3 2" xfId="51938" xr:uid="{00000000-0005-0000-0000-00002BC50000}"/>
    <cellStyle name="Output 7 2 12 3 3" xfId="51939" xr:uid="{00000000-0005-0000-0000-00002CC50000}"/>
    <cellStyle name="Output 7 2 12 4" xfId="51940" xr:uid="{00000000-0005-0000-0000-00002DC50000}"/>
    <cellStyle name="Output 7 2 12 4 2" xfId="51941" xr:uid="{00000000-0005-0000-0000-00002EC50000}"/>
    <cellStyle name="Output 7 2 12 4 3" xfId="51942" xr:uid="{00000000-0005-0000-0000-00002FC50000}"/>
    <cellStyle name="Output 7 2 12 5" xfId="51943" xr:uid="{00000000-0005-0000-0000-000030C50000}"/>
    <cellStyle name="Output 7 2 12 5 2" xfId="51944" xr:uid="{00000000-0005-0000-0000-000031C50000}"/>
    <cellStyle name="Output 7 2 12 5 3" xfId="51945" xr:uid="{00000000-0005-0000-0000-000032C50000}"/>
    <cellStyle name="Output 7 2 12 6" xfId="51946" xr:uid="{00000000-0005-0000-0000-000033C50000}"/>
    <cellStyle name="Output 7 2 12 7" xfId="51947" xr:uid="{00000000-0005-0000-0000-000034C50000}"/>
    <cellStyle name="Output 7 2 13" xfId="51948" xr:uid="{00000000-0005-0000-0000-000035C50000}"/>
    <cellStyle name="Output 7 2 13 2" xfId="51949" xr:uid="{00000000-0005-0000-0000-000036C50000}"/>
    <cellStyle name="Output 7 2 13 2 2" xfId="51950" xr:uid="{00000000-0005-0000-0000-000037C50000}"/>
    <cellStyle name="Output 7 2 13 2 3" xfId="51951" xr:uid="{00000000-0005-0000-0000-000038C50000}"/>
    <cellStyle name="Output 7 2 13 3" xfId="51952" xr:uid="{00000000-0005-0000-0000-000039C50000}"/>
    <cellStyle name="Output 7 2 13 3 2" xfId="51953" xr:uid="{00000000-0005-0000-0000-00003AC50000}"/>
    <cellStyle name="Output 7 2 13 3 3" xfId="51954" xr:uid="{00000000-0005-0000-0000-00003BC50000}"/>
    <cellStyle name="Output 7 2 13 4" xfId="51955" xr:uid="{00000000-0005-0000-0000-00003CC50000}"/>
    <cellStyle name="Output 7 2 13 4 2" xfId="51956" xr:uid="{00000000-0005-0000-0000-00003DC50000}"/>
    <cellStyle name="Output 7 2 13 4 3" xfId="51957" xr:uid="{00000000-0005-0000-0000-00003EC50000}"/>
    <cellStyle name="Output 7 2 13 5" xfId="51958" xr:uid="{00000000-0005-0000-0000-00003FC50000}"/>
    <cellStyle name="Output 7 2 13 5 2" xfId="51959" xr:uid="{00000000-0005-0000-0000-000040C50000}"/>
    <cellStyle name="Output 7 2 13 5 3" xfId="51960" xr:uid="{00000000-0005-0000-0000-000041C50000}"/>
    <cellStyle name="Output 7 2 13 6" xfId="51961" xr:uid="{00000000-0005-0000-0000-000042C50000}"/>
    <cellStyle name="Output 7 2 13 7" xfId="51962" xr:uid="{00000000-0005-0000-0000-000043C50000}"/>
    <cellStyle name="Output 7 2 14" xfId="51963" xr:uid="{00000000-0005-0000-0000-000044C50000}"/>
    <cellStyle name="Output 7 2 14 2" xfId="51964" xr:uid="{00000000-0005-0000-0000-000045C50000}"/>
    <cellStyle name="Output 7 2 14 2 2" xfId="51965" xr:uid="{00000000-0005-0000-0000-000046C50000}"/>
    <cellStyle name="Output 7 2 14 2 3" xfId="51966" xr:uid="{00000000-0005-0000-0000-000047C50000}"/>
    <cellStyle name="Output 7 2 14 3" xfId="51967" xr:uid="{00000000-0005-0000-0000-000048C50000}"/>
    <cellStyle name="Output 7 2 14 3 2" xfId="51968" xr:uid="{00000000-0005-0000-0000-000049C50000}"/>
    <cellStyle name="Output 7 2 14 3 3" xfId="51969" xr:uid="{00000000-0005-0000-0000-00004AC50000}"/>
    <cellStyle name="Output 7 2 14 4" xfId="51970" xr:uid="{00000000-0005-0000-0000-00004BC50000}"/>
    <cellStyle name="Output 7 2 14 4 2" xfId="51971" xr:uid="{00000000-0005-0000-0000-00004CC50000}"/>
    <cellStyle name="Output 7 2 14 4 3" xfId="51972" xr:uid="{00000000-0005-0000-0000-00004DC50000}"/>
    <cellStyle name="Output 7 2 14 5" xfId="51973" xr:uid="{00000000-0005-0000-0000-00004EC50000}"/>
    <cellStyle name="Output 7 2 14 5 2" xfId="51974" xr:uid="{00000000-0005-0000-0000-00004FC50000}"/>
    <cellStyle name="Output 7 2 14 5 3" xfId="51975" xr:uid="{00000000-0005-0000-0000-000050C50000}"/>
    <cellStyle name="Output 7 2 14 6" xfId="51976" xr:uid="{00000000-0005-0000-0000-000051C50000}"/>
    <cellStyle name="Output 7 2 14 7" xfId="51977" xr:uid="{00000000-0005-0000-0000-000052C50000}"/>
    <cellStyle name="Output 7 2 15" xfId="51978" xr:uid="{00000000-0005-0000-0000-000053C50000}"/>
    <cellStyle name="Output 7 2 15 2" xfId="51979" xr:uid="{00000000-0005-0000-0000-000054C50000}"/>
    <cellStyle name="Output 7 2 15 2 2" xfId="51980" xr:uid="{00000000-0005-0000-0000-000055C50000}"/>
    <cellStyle name="Output 7 2 15 2 3" xfId="51981" xr:uid="{00000000-0005-0000-0000-000056C50000}"/>
    <cellStyle name="Output 7 2 15 3" xfId="51982" xr:uid="{00000000-0005-0000-0000-000057C50000}"/>
    <cellStyle name="Output 7 2 15 3 2" xfId="51983" xr:uid="{00000000-0005-0000-0000-000058C50000}"/>
    <cellStyle name="Output 7 2 15 3 3" xfId="51984" xr:uid="{00000000-0005-0000-0000-000059C50000}"/>
    <cellStyle name="Output 7 2 15 4" xfId="51985" xr:uid="{00000000-0005-0000-0000-00005AC50000}"/>
    <cellStyle name="Output 7 2 15 4 2" xfId="51986" xr:uid="{00000000-0005-0000-0000-00005BC50000}"/>
    <cellStyle name="Output 7 2 15 4 3" xfId="51987" xr:uid="{00000000-0005-0000-0000-00005CC50000}"/>
    <cellStyle name="Output 7 2 15 5" xfId="51988" xr:uid="{00000000-0005-0000-0000-00005DC50000}"/>
    <cellStyle name="Output 7 2 15 5 2" xfId="51989" xr:uid="{00000000-0005-0000-0000-00005EC50000}"/>
    <cellStyle name="Output 7 2 15 5 3" xfId="51990" xr:uid="{00000000-0005-0000-0000-00005FC50000}"/>
    <cellStyle name="Output 7 2 15 6" xfId="51991" xr:uid="{00000000-0005-0000-0000-000060C50000}"/>
    <cellStyle name="Output 7 2 15 7" xfId="51992" xr:uid="{00000000-0005-0000-0000-000061C50000}"/>
    <cellStyle name="Output 7 2 16" xfId="51993" xr:uid="{00000000-0005-0000-0000-000062C50000}"/>
    <cellStyle name="Output 7 2 16 2" xfId="51994" xr:uid="{00000000-0005-0000-0000-000063C50000}"/>
    <cellStyle name="Output 7 2 16 2 2" xfId="51995" xr:uid="{00000000-0005-0000-0000-000064C50000}"/>
    <cellStyle name="Output 7 2 16 2 3" xfId="51996" xr:uid="{00000000-0005-0000-0000-000065C50000}"/>
    <cellStyle name="Output 7 2 16 3" xfId="51997" xr:uid="{00000000-0005-0000-0000-000066C50000}"/>
    <cellStyle name="Output 7 2 16 3 2" xfId="51998" xr:uid="{00000000-0005-0000-0000-000067C50000}"/>
    <cellStyle name="Output 7 2 16 3 3" xfId="51999" xr:uid="{00000000-0005-0000-0000-000068C50000}"/>
    <cellStyle name="Output 7 2 16 4" xfId="52000" xr:uid="{00000000-0005-0000-0000-000069C50000}"/>
    <cellStyle name="Output 7 2 16 4 2" xfId="52001" xr:uid="{00000000-0005-0000-0000-00006AC50000}"/>
    <cellStyle name="Output 7 2 16 4 3" xfId="52002" xr:uid="{00000000-0005-0000-0000-00006BC50000}"/>
    <cellStyle name="Output 7 2 16 5" xfId="52003" xr:uid="{00000000-0005-0000-0000-00006CC50000}"/>
    <cellStyle name="Output 7 2 16 5 2" xfId="52004" xr:uid="{00000000-0005-0000-0000-00006DC50000}"/>
    <cellStyle name="Output 7 2 16 5 3" xfId="52005" xr:uid="{00000000-0005-0000-0000-00006EC50000}"/>
    <cellStyle name="Output 7 2 16 6" xfId="52006" xr:uid="{00000000-0005-0000-0000-00006FC50000}"/>
    <cellStyle name="Output 7 2 16 7" xfId="52007" xr:uid="{00000000-0005-0000-0000-000070C50000}"/>
    <cellStyle name="Output 7 2 17" xfId="52008" xr:uid="{00000000-0005-0000-0000-000071C50000}"/>
    <cellStyle name="Output 7 2 17 2" xfId="52009" xr:uid="{00000000-0005-0000-0000-000072C50000}"/>
    <cellStyle name="Output 7 2 17 2 2" xfId="52010" xr:uid="{00000000-0005-0000-0000-000073C50000}"/>
    <cellStyle name="Output 7 2 17 2 3" xfId="52011" xr:uid="{00000000-0005-0000-0000-000074C50000}"/>
    <cellStyle name="Output 7 2 17 3" xfId="52012" xr:uid="{00000000-0005-0000-0000-000075C50000}"/>
    <cellStyle name="Output 7 2 17 3 2" xfId="52013" xr:uid="{00000000-0005-0000-0000-000076C50000}"/>
    <cellStyle name="Output 7 2 17 3 3" xfId="52014" xr:uid="{00000000-0005-0000-0000-000077C50000}"/>
    <cellStyle name="Output 7 2 17 4" xfId="52015" xr:uid="{00000000-0005-0000-0000-000078C50000}"/>
    <cellStyle name="Output 7 2 17 4 2" xfId="52016" xr:uid="{00000000-0005-0000-0000-000079C50000}"/>
    <cellStyle name="Output 7 2 17 4 3" xfId="52017" xr:uid="{00000000-0005-0000-0000-00007AC50000}"/>
    <cellStyle name="Output 7 2 17 5" xfId="52018" xr:uid="{00000000-0005-0000-0000-00007BC50000}"/>
    <cellStyle name="Output 7 2 17 5 2" xfId="52019" xr:uid="{00000000-0005-0000-0000-00007CC50000}"/>
    <cellStyle name="Output 7 2 17 5 3" xfId="52020" xr:uid="{00000000-0005-0000-0000-00007DC50000}"/>
    <cellStyle name="Output 7 2 17 6" xfId="52021" xr:uid="{00000000-0005-0000-0000-00007EC50000}"/>
    <cellStyle name="Output 7 2 17 7" xfId="52022" xr:uid="{00000000-0005-0000-0000-00007FC50000}"/>
    <cellStyle name="Output 7 2 18" xfId="52023" xr:uid="{00000000-0005-0000-0000-000080C50000}"/>
    <cellStyle name="Output 7 2 18 2" xfId="52024" xr:uid="{00000000-0005-0000-0000-000081C50000}"/>
    <cellStyle name="Output 7 2 18 2 2" xfId="52025" xr:uid="{00000000-0005-0000-0000-000082C50000}"/>
    <cellStyle name="Output 7 2 18 2 3" xfId="52026" xr:uid="{00000000-0005-0000-0000-000083C50000}"/>
    <cellStyle name="Output 7 2 18 3" xfId="52027" xr:uid="{00000000-0005-0000-0000-000084C50000}"/>
    <cellStyle name="Output 7 2 18 3 2" xfId="52028" xr:uid="{00000000-0005-0000-0000-000085C50000}"/>
    <cellStyle name="Output 7 2 18 3 3" xfId="52029" xr:uid="{00000000-0005-0000-0000-000086C50000}"/>
    <cellStyle name="Output 7 2 18 4" xfId="52030" xr:uid="{00000000-0005-0000-0000-000087C50000}"/>
    <cellStyle name="Output 7 2 18 4 2" xfId="52031" xr:uid="{00000000-0005-0000-0000-000088C50000}"/>
    <cellStyle name="Output 7 2 18 4 3" xfId="52032" xr:uid="{00000000-0005-0000-0000-000089C50000}"/>
    <cellStyle name="Output 7 2 18 5" xfId="52033" xr:uid="{00000000-0005-0000-0000-00008AC50000}"/>
    <cellStyle name="Output 7 2 18 5 2" xfId="52034" xr:uid="{00000000-0005-0000-0000-00008BC50000}"/>
    <cellStyle name="Output 7 2 18 5 3" xfId="52035" xr:uid="{00000000-0005-0000-0000-00008CC50000}"/>
    <cellStyle name="Output 7 2 18 6" xfId="52036" xr:uid="{00000000-0005-0000-0000-00008DC50000}"/>
    <cellStyle name="Output 7 2 18 7" xfId="52037" xr:uid="{00000000-0005-0000-0000-00008EC50000}"/>
    <cellStyle name="Output 7 2 19" xfId="52038" xr:uid="{00000000-0005-0000-0000-00008FC50000}"/>
    <cellStyle name="Output 7 2 19 2" xfId="52039" xr:uid="{00000000-0005-0000-0000-000090C50000}"/>
    <cellStyle name="Output 7 2 19 3" xfId="52040" xr:uid="{00000000-0005-0000-0000-000091C50000}"/>
    <cellStyle name="Output 7 2 2" xfId="52041" xr:uid="{00000000-0005-0000-0000-000092C50000}"/>
    <cellStyle name="Output 7 2 2 2" xfId="52042" xr:uid="{00000000-0005-0000-0000-000093C50000}"/>
    <cellStyle name="Output 7 2 2 2 2" xfId="52043" xr:uid="{00000000-0005-0000-0000-000094C50000}"/>
    <cellStyle name="Output 7 2 2 2 3" xfId="52044" xr:uid="{00000000-0005-0000-0000-000095C50000}"/>
    <cellStyle name="Output 7 2 2 2 4" xfId="52045" xr:uid="{00000000-0005-0000-0000-000096C50000}"/>
    <cellStyle name="Output 7 2 2 3" xfId="52046" xr:uid="{00000000-0005-0000-0000-000097C50000}"/>
    <cellStyle name="Output 7 2 2 3 2" xfId="52047" xr:uid="{00000000-0005-0000-0000-000098C50000}"/>
    <cellStyle name="Output 7 2 2 3 3" xfId="52048" xr:uid="{00000000-0005-0000-0000-000099C50000}"/>
    <cellStyle name="Output 7 2 2 3 4" xfId="52049" xr:uid="{00000000-0005-0000-0000-00009AC50000}"/>
    <cellStyle name="Output 7 2 2 4" xfId="52050" xr:uid="{00000000-0005-0000-0000-00009BC50000}"/>
    <cellStyle name="Output 7 2 2 4 2" xfId="52051" xr:uid="{00000000-0005-0000-0000-00009CC50000}"/>
    <cellStyle name="Output 7 2 2 4 3" xfId="52052" xr:uid="{00000000-0005-0000-0000-00009DC50000}"/>
    <cellStyle name="Output 7 2 2 5" xfId="52053" xr:uid="{00000000-0005-0000-0000-00009EC50000}"/>
    <cellStyle name="Output 7 2 2 5 2" xfId="52054" xr:uid="{00000000-0005-0000-0000-00009FC50000}"/>
    <cellStyle name="Output 7 2 2 5 3" xfId="52055" xr:uid="{00000000-0005-0000-0000-0000A0C50000}"/>
    <cellStyle name="Output 7 2 2 6" xfId="52056" xr:uid="{00000000-0005-0000-0000-0000A1C50000}"/>
    <cellStyle name="Output 7 2 2 6 2" xfId="52057" xr:uid="{00000000-0005-0000-0000-0000A2C50000}"/>
    <cellStyle name="Output 7 2 2 6 3" xfId="52058" xr:uid="{00000000-0005-0000-0000-0000A3C50000}"/>
    <cellStyle name="Output 7 2 2 7" xfId="52059" xr:uid="{00000000-0005-0000-0000-0000A4C50000}"/>
    <cellStyle name="Output 7 2 2 8" xfId="52060" xr:uid="{00000000-0005-0000-0000-0000A5C50000}"/>
    <cellStyle name="Output 7 2 2 9" xfId="52061" xr:uid="{00000000-0005-0000-0000-0000A6C50000}"/>
    <cellStyle name="Output 7 2 20" xfId="52062" xr:uid="{00000000-0005-0000-0000-0000A7C50000}"/>
    <cellStyle name="Output 7 2 20 2" xfId="52063" xr:uid="{00000000-0005-0000-0000-0000A8C50000}"/>
    <cellStyle name="Output 7 2 20 3" xfId="52064" xr:uid="{00000000-0005-0000-0000-0000A9C50000}"/>
    <cellStyle name="Output 7 2 21" xfId="52065" xr:uid="{00000000-0005-0000-0000-0000AAC50000}"/>
    <cellStyle name="Output 7 2 21 2" xfId="52066" xr:uid="{00000000-0005-0000-0000-0000ABC50000}"/>
    <cellStyle name="Output 7 2 21 3" xfId="52067" xr:uid="{00000000-0005-0000-0000-0000ACC50000}"/>
    <cellStyle name="Output 7 2 22" xfId="52068" xr:uid="{00000000-0005-0000-0000-0000ADC50000}"/>
    <cellStyle name="Output 7 2 3" xfId="52069" xr:uid="{00000000-0005-0000-0000-0000AEC50000}"/>
    <cellStyle name="Output 7 2 3 2" xfId="52070" xr:uid="{00000000-0005-0000-0000-0000AFC50000}"/>
    <cellStyle name="Output 7 2 3 2 2" xfId="52071" xr:uid="{00000000-0005-0000-0000-0000B0C50000}"/>
    <cellStyle name="Output 7 2 3 2 3" xfId="52072" xr:uid="{00000000-0005-0000-0000-0000B1C50000}"/>
    <cellStyle name="Output 7 2 3 3" xfId="52073" xr:uid="{00000000-0005-0000-0000-0000B2C50000}"/>
    <cellStyle name="Output 7 2 3 3 2" xfId="52074" xr:uid="{00000000-0005-0000-0000-0000B3C50000}"/>
    <cellStyle name="Output 7 2 3 3 3" xfId="52075" xr:uid="{00000000-0005-0000-0000-0000B4C50000}"/>
    <cellStyle name="Output 7 2 3 4" xfId="52076" xr:uid="{00000000-0005-0000-0000-0000B5C50000}"/>
    <cellStyle name="Output 7 2 3 4 2" xfId="52077" xr:uid="{00000000-0005-0000-0000-0000B6C50000}"/>
    <cellStyle name="Output 7 2 3 4 3" xfId="52078" xr:uid="{00000000-0005-0000-0000-0000B7C50000}"/>
    <cellStyle name="Output 7 2 3 5" xfId="52079" xr:uid="{00000000-0005-0000-0000-0000B8C50000}"/>
    <cellStyle name="Output 7 2 3 5 2" xfId="52080" xr:uid="{00000000-0005-0000-0000-0000B9C50000}"/>
    <cellStyle name="Output 7 2 3 5 3" xfId="52081" xr:uid="{00000000-0005-0000-0000-0000BAC50000}"/>
    <cellStyle name="Output 7 2 3 6" xfId="52082" xr:uid="{00000000-0005-0000-0000-0000BBC50000}"/>
    <cellStyle name="Output 7 2 3 7" xfId="52083" xr:uid="{00000000-0005-0000-0000-0000BCC50000}"/>
    <cellStyle name="Output 7 2 4" xfId="52084" xr:uid="{00000000-0005-0000-0000-0000BDC50000}"/>
    <cellStyle name="Output 7 2 4 2" xfId="52085" xr:uid="{00000000-0005-0000-0000-0000BEC50000}"/>
    <cellStyle name="Output 7 2 4 2 2" xfId="52086" xr:uid="{00000000-0005-0000-0000-0000BFC50000}"/>
    <cellStyle name="Output 7 2 4 2 3" xfId="52087" xr:uid="{00000000-0005-0000-0000-0000C0C50000}"/>
    <cellStyle name="Output 7 2 4 3" xfId="52088" xr:uid="{00000000-0005-0000-0000-0000C1C50000}"/>
    <cellStyle name="Output 7 2 4 3 2" xfId="52089" xr:uid="{00000000-0005-0000-0000-0000C2C50000}"/>
    <cellStyle name="Output 7 2 4 3 3" xfId="52090" xr:uid="{00000000-0005-0000-0000-0000C3C50000}"/>
    <cellStyle name="Output 7 2 4 4" xfId="52091" xr:uid="{00000000-0005-0000-0000-0000C4C50000}"/>
    <cellStyle name="Output 7 2 4 4 2" xfId="52092" xr:uid="{00000000-0005-0000-0000-0000C5C50000}"/>
    <cellStyle name="Output 7 2 4 4 3" xfId="52093" xr:uid="{00000000-0005-0000-0000-0000C6C50000}"/>
    <cellStyle name="Output 7 2 4 5" xfId="52094" xr:uid="{00000000-0005-0000-0000-0000C7C50000}"/>
    <cellStyle name="Output 7 2 4 5 2" xfId="52095" xr:uid="{00000000-0005-0000-0000-0000C8C50000}"/>
    <cellStyle name="Output 7 2 4 5 3" xfId="52096" xr:uid="{00000000-0005-0000-0000-0000C9C50000}"/>
    <cellStyle name="Output 7 2 4 6" xfId="52097" xr:uid="{00000000-0005-0000-0000-0000CAC50000}"/>
    <cellStyle name="Output 7 2 5" xfId="52098" xr:uid="{00000000-0005-0000-0000-0000CBC50000}"/>
    <cellStyle name="Output 7 2 5 2" xfId="52099" xr:uid="{00000000-0005-0000-0000-0000CCC50000}"/>
    <cellStyle name="Output 7 2 5 2 2" xfId="52100" xr:uid="{00000000-0005-0000-0000-0000CDC50000}"/>
    <cellStyle name="Output 7 2 5 2 3" xfId="52101" xr:uid="{00000000-0005-0000-0000-0000CEC50000}"/>
    <cellStyle name="Output 7 2 5 3" xfId="52102" xr:uid="{00000000-0005-0000-0000-0000CFC50000}"/>
    <cellStyle name="Output 7 2 5 3 2" xfId="52103" xr:uid="{00000000-0005-0000-0000-0000D0C50000}"/>
    <cellStyle name="Output 7 2 5 3 3" xfId="52104" xr:uid="{00000000-0005-0000-0000-0000D1C50000}"/>
    <cellStyle name="Output 7 2 5 4" xfId="52105" xr:uid="{00000000-0005-0000-0000-0000D2C50000}"/>
    <cellStyle name="Output 7 2 5 4 2" xfId="52106" xr:uid="{00000000-0005-0000-0000-0000D3C50000}"/>
    <cellStyle name="Output 7 2 5 4 3" xfId="52107" xr:uid="{00000000-0005-0000-0000-0000D4C50000}"/>
    <cellStyle name="Output 7 2 5 5" xfId="52108" xr:uid="{00000000-0005-0000-0000-0000D5C50000}"/>
    <cellStyle name="Output 7 2 5 5 2" xfId="52109" xr:uid="{00000000-0005-0000-0000-0000D6C50000}"/>
    <cellStyle name="Output 7 2 5 5 3" xfId="52110" xr:uid="{00000000-0005-0000-0000-0000D7C50000}"/>
    <cellStyle name="Output 7 2 5 6" xfId="52111" xr:uid="{00000000-0005-0000-0000-0000D8C50000}"/>
    <cellStyle name="Output 7 2 6" xfId="52112" xr:uid="{00000000-0005-0000-0000-0000D9C50000}"/>
    <cellStyle name="Output 7 2 6 2" xfId="52113" xr:uid="{00000000-0005-0000-0000-0000DAC50000}"/>
    <cellStyle name="Output 7 2 6 2 2" xfId="52114" xr:uid="{00000000-0005-0000-0000-0000DBC50000}"/>
    <cellStyle name="Output 7 2 6 2 3" xfId="52115" xr:uid="{00000000-0005-0000-0000-0000DCC50000}"/>
    <cellStyle name="Output 7 2 6 3" xfId="52116" xr:uid="{00000000-0005-0000-0000-0000DDC50000}"/>
    <cellStyle name="Output 7 2 6 3 2" xfId="52117" xr:uid="{00000000-0005-0000-0000-0000DEC50000}"/>
    <cellStyle name="Output 7 2 6 3 3" xfId="52118" xr:uid="{00000000-0005-0000-0000-0000DFC50000}"/>
    <cellStyle name="Output 7 2 6 4" xfId="52119" xr:uid="{00000000-0005-0000-0000-0000E0C50000}"/>
    <cellStyle name="Output 7 2 6 4 2" xfId="52120" xr:uid="{00000000-0005-0000-0000-0000E1C50000}"/>
    <cellStyle name="Output 7 2 6 4 3" xfId="52121" xr:uid="{00000000-0005-0000-0000-0000E2C50000}"/>
    <cellStyle name="Output 7 2 6 5" xfId="52122" xr:uid="{00000000-0005-0000-0000-0000E3C50000}"/>
    <cellStyle name="Output 7 2 6 5 2" xfId="52123" xr:uid="{00000000-0005-0000-0000-0000E4C50000}"/>
    <cellStyle name="Output 7 2 6 5 3" xfId="52124" xr:uid="{00000000-0005-0000-0000-0000E5C50000}"/>
    <cellStyle name="Output 7 2 6 6" xfId="52125" xr:uid="{00000000-0005-0000-0000-0000E6C50000}"/>
    <cellStyle name="Output 7 2 7" xfId="52126" xr:uid="{00000000-0005-0000-0000-0000E7C50000}"/>
    <cellStyle name="Output 7 2 7 2" xfId="52127" xr:uid="{00000000-0005-0000-0000-0000E8C50000}"/>
    <cellStyle name="Output 7 2 7 2 2" xfId="52128" xr:uid="{00000000-0005-0000-0000-0000E9C50000}"/>
    <cellStyle name="Output 7 2 7 2 3" xfId="52129" xr:uid="{00000000-0005-0000-0000-0000EAC50000}"/>
    <cellStyle name="Output 7 2 7 3" xfId="52130" xr:uid="{00000000-0005-0000-0000-0000EBC50000}"/>
    <cellStyle name="Output 7 2 7 3 2" xfId="52131" xr:uid="{00000000-0005-0000-0000-0000ECC50000}"/>
    <cellStyle name="Output 7 2 7 3 3" xfId="52132" xr:uid="{00000000-0005-0000-0000-0000EDC50000}"/>
    <cellStyle name="Output 7 2 7 4" xfId="52133" xr:uid="{00000000-0005-0000-0000-0000EEC50000}"/>
    <cellStyle name="Output 7 2 7 4 2" xfId="52134" xr:uid="{00000000-0005-0000-0000-0000EFC50000}"/>
    <cellStyle name="Output 7 2 7 4 3" xfId="52135" xr:uid="{00000000-0005-0000-0000-0000F0C50000}"/>
    <cellStyle name="Output 7 2 7 5" xfId="52136" xr:uid="{00000000-0005-0000-0000-0000F1C50000}"/>
    <cellStyle name="Output 7 2 7 5 2" xfId="52137" xr:uid="{00000000-0005-0000-0000-0000F2C50000}"/>
    <cellStyle name="Output 7 2 7 5 3" xfId="52138" xr:uid="{00000000-0005-0000-0000-0000F3C50000}"/>
    <cellStyle name="Output 7 2 7 6" xfId="52139" xr:uid="{00000000-0005-0000-0000-0000F4C50000}"/>
    <cellStyle name="Output 7 2 8" xfId="52140" xr:uid="{00000000-0005-0000-0000-0000F5C50000}"/>
    <cellStyle name="Output 7 2 8 2" xfId="52141" xr:uid="{00000000-0005-0000-0000-0000F6C50000}"/>
    <cellStyle name="Output 7 2 8 2 2" xfId="52142" xr:uid="{00000000-0005-0000-0000-0000F7C50000}"/>
    <cellStyle name="Output 7 2 8 2 3" xfId="52143" xr:uid="{00000000-0005-0000-0000-0000F8C50000}"/>
    <cellStyle name="Output 7 2 8 3" xfId="52144" xr:uid="{00000000-0005-0000-0000-0000F9C50000}"/>
    <cellStyle name="Output 7 2 8 3 2" xfId="52145" xr:uid="{00000000-0005-0000-0000-0000FAC50000}"/>
    <cellStyle name="Output 7 2 8 3 3" xfId="52146" xr:uid="{00000000-0005-0000-0000-0000FBC50000}"/>
    <cellStyle name="Output 7 2 8 4" xfId="52147" xr:uid="{00000000-0005-0000-0000-0000FCC50000}"/>
    <cellStyle name="Output 7 2 8 4 2" xfId="52148" xr:uid="{00000000-0005-0000-0000-0000FDC50000}"/>
    <cellStyle name="Output 7 2 8 4 3" xfId="52149" xr:uid="{00000000-0005-0000-0000-0000FEC50000}"/>
    <cellStyle name="Output 7 2 8 5" xfId="52150" xr:uid="{00000000-0005-0000-0000-0000FFC50000}"/>
    <cellStyle name="Output 7 2 8 5 2" xfId="52151" xr:uid="{00000000-0005-0000-0000-000000C60000}"/>
    <cellStyle name="Output 7 2 8 5 3" xfId="52152" xr:uid="{00000000-0005-0000-0000-000001C60000}"/>
    <cellStyle name="Output 7 2 8 6" xfId="52153" xr:uid="{00000000-0005-0000-0000-000002C60000}"/>
    <cellStyle name="Output 7 2 9" xfId="52154" xr:uid="{00000000-0005-0000-0000-000003C60000}"/>
    <cellStyle name="Output 7 2 9 2" xfId="52155" xr:uid="{00000000-0005-0000-0000-000004C60000}"/>
    <cellStyle name="Output 7 2 9 2 2" xfId="52156" xr:uid="{00000000-0005-0000-0000-000005C60000}"/>
    <cellStyle name="Output 7 2 9 2 3" xfId="52157" xr:uid="{00000000-0005-0000-0000-000006C60000}"/>
    <cellStyle name="Output 7 2 9 3" xfId="52158" xr:uid="{00000000-0005-0000-0000-000007C60000}"/>
    <cellStyle name="Output 7 2 9 3 2" xfId="52159" xr:uid="{00000000-0005-0000-0000-000008C60000}"/>
    <cellStyle name="Output 7 2 9 3 3" xfId="52160" xr:uid="{00000000-0005-0000-0000-000009C60000}"/>
    <cellStyle name="Output 7 2 9 4" xfId="52161" xr:uid="{00000000-0005-0000-0000-00000AC60000}"/>
    <cellStyle name="Output 7 2 9 4 2" xfId="52162" xr:uid="{00000000-0005-0000-0000-00000BC60000}"/>
    <cellStyle name="Output 7 2 9 4 3" xfId="52163" xr:uid="{00000000-0005-0000-0000-00000CC60000}"/>
    <cellStyle name="Output 7 2 9 5" xfId="52164" xr:uid="{00000000-0005-0000-0000-00000DC60000}"/>
    <cellStyle name="Output 7 2 9 5 2" xfId="52165" xr:uid="{00000000-0005-0000-0000-00000EC60000}"/>
    <cellStyle name="Output 7 2 9 5 3" xfId="52166" xr:uid="{00000000-0005-0000-0000-00000FC60000}"/>
    <cellStyle name="Output 7 2 9 6" xfId="52167" xr:uid="{00000000-0005-0000-0000-000010C60000}"/>
    <cellStyle name="Output 7 2 9 7" xfId="52168" xr:uid="{00000000-0005-0000-0000-000011C60000}"/>
    <cellStyle name="Output 7 3" xfId="52169" xr:uid="{00000000-0005-0000-0000-000012C60000}"/>
    <cellStyle name="Output 7 3 10" xfId="52170" xr:uid="{00000000-0005-0000-0000-000013C60000}"/>
    <cellStyle name="Output 7 3 2" xfId="52171" xr:uid="{00000000-0005-0000-0000-000014C60000}"/>
    <cellStyle name="Output 7 3 2 2" xfId="52172" xr:uid="{00000000-0005-0000-0000-000015C60000}"/>
    <cellStyle name="Output 7 3 2 3" xfId="52173" xr:uid="{00000000-0005-0000-0000-000016C60000}"/>
    <cellStyle name="Output 7 3 2 4" xfId="52174" xr:uid="{00000000-0005-0000-0000-000017C60000}"/>
    <cellStyle name="Output 7 3 3" xfId="52175" xr:uid="{00000000-0005-0000-0000-000018C60000}"/>
    <cellStyle name="Output 7 3 3 2" xfId="52176" xr:uid="{00000000-0005-0000-0000-000019C60000}"/>
    <cellStyle name="Output 7 3 3 3" xfId="52177" xr:uid="{00000000-0005-0000-0000-00001AC60000}"/>
    <cellStyle name="Output 7 3 3 4" xfId="52178" xr:uid="{00000000-0005-0000-0000-00001BC60000}"/>
    <cellStyle name="Output 7 3 4" xfId="52179" xr:uid="{00000000-0005-0000-0000-00001CC60000}"/>
    <cellStyle name="Output 7 3 4 2" xfId="52180" xr:uid="{00000000-0005-0000-0000-00001DC60000}"/>
    <cellStyle name="Output 7 3 4 3" xfId="52181" xr:uid="{00000000-0005-0000-0000-00001EC60000}"/>
    <cellStyle name="Output 7 3 4 4" xfId="52182" xr:uid="{00000000-0005-0000-0000-00001FC60000}"/>
    <cellStyle name="Output 7 3 5" xfId="52183" xr:uid="{00000000-0005-0000-0000-000020C60000}"/>
    <cellStyle name="Output 7 3 5 2" xfId="52184" xr:uid="{00000000-0005-0000-0000-000021C60000}"/>
    <cellStyle name="Output 7 3 5 3" xfId="52185" xr:uid="{00000000-0005-0000-0000-000022C60000}"/>
    <cellStyle name="Output 7 3 6" xfId="52186" xr:uid="{00000000-0005-0000-0000-000023C60000}"/>
    <cellStyle name="Output 7 3 6 2" xfId="52187" xr:uid="{00000000-0005-0000-0000-000024C60000}"/>
    <cellStyle name="Output 7 3 6 3" xfId="52188" xr:uid="{00000000-0005-0000-0000-000025C60000}"/>
    <cellStyle name="Output 7 3 7" xfId="52189" xr:uid="{00000000-0005-0000-0000-000026C60000}"/>
    <cellStyle name="Output 7 3 7 2" xfId="52190" xr:uid="{00000000-0005-0000-0000-000027C60000}"/>
    <cellStyle name="Output 7 3 7 3" xfId="52191" xr:uid="{00000000-0005-0000-0000-000028C60000}"/>
    <cellStyle name="Output 7 3 8" xfId="52192" xr:uid="{00000000-0005-0000-0000-000029C60000}"/>
    <cellStyle name="Output 7 3 9" xfId="52193" xr:uid="{00000000-0005-0000-0000-00002AC60000}"/>
    <cellStyle name="Output 7 4" xfId="52194" xr:uid="{00000000-0005-0000-0000-00002BC60000}"/>
    <cellStyle name="Output 7 4 2" xfId="52195" xr:uid="{00000000-0005-0000-0000-00002CC60000}"/>
    <cellStyle name="Output 7 4 2 2" xfId="52196" xr:uid="{00000000-0005-0000-0000-00002DC60000}"/>
    <cellStyle name="Output 7 4 2 3" xfId="52197" xr:uid="{00000000-0005-0000-0000-00002EC60000}"/>
    <cellStyle name="Output 7 4 3" xfId="52198" xr:uid="{00000000-0005-0000-0000-00002FC60000}"/>
    <cellStyle name="Output 7 4 3 2" xfId="52199" xr:uid="{00000000-0005-0000-0000-000030C60000}"/>
    <cellStyle name="Output 7 4 3 3" xfId="52200" xr:uid="{00000000-0005-0000-0000-000031C60000}"/>
    <cellStyle name="Output 7 4 4" xfId="52201" xr:uid="{00000000-0005-0000-0000-000032C60000}"/>
    <cellStyle name="Output 7 4 4 2" xfId="52202" xr:uid="{00000000-0005-0000-0000-000033C60000}"/>
    <cellStyle name="Output 7 4 4 3" xfId="52203" xr:uid="{00000000-0005-0000-0000-000034C60000}"/>
    <cellStyle name="Output 7 4 5" xfId="52204" xr:uid="{00000000-0005-0000-0000-000035C60000}"/>
    <cellStyle name="Output 7 4 5 2" xfId="52205" xr:uid="{00000000-0005-0000-0000-000036C60000}"/>
    <cellStyle name="Output 7 4 5 3" xfId="52206" xr:uid="{00000000-0005-0000-0000-000037C60000}"/>
    <cellStyle name="Output 7 4 6" xfId="52207" xr:uid="{00000000-0005-0000-0000-000038C60000}"/>
    <cellStyle name="Output 7 4 7" xfId="52208" xr:uid="{00000000-0005-0000-0000-000039C60000}"/>
    <cellStyle name="Output 7 4 8" xfId="52209" xr:uid="{00000000-0005-0000-0000-00003AC60000}"/>
    <cellStyle name="Output 7 5" xfId="52210" xr:uid="{00000000-0005-0000-0000-00003BC60000}"/>
    <cellStyle name="Output 7 5 2" xfId="52211" xr:uid="{00000000-0005-0000-0000-00003CC60000}"/>
    <cellStyle name="Output 7 5 2 2" xfId="52212" xr:uid="{00000000-0005-0000-0000-00003DC60000}"/>
    <cellStyle name="Output 7 5 2 3" xfId="52213" xr:uid="{00000000-0005-0000-0000-00003EC60000}"/>
    <cellStyle name="Output 7 5 3" xfId="52214" xr:uid="{00000000-0005-0000-0000-00003FC60000}"/>
    <cellStyle name="Output 7 5 3 2" xfId="52215" xr:uid="{00000000-0005-0000-0000-000040C60000}"/>
    <cellStyle name="Output 7 5 3 3" xfId="52216" xr:uid="{00000000-0005-0000-0000-000041C60000}"/>
    <cellStyle name="Output 7 5 4" xfId="52217" xr:uid="{00000000-0005-0000-0000-000042C60000}"/>
    <cellStyle name="Output 7 5 4 2" xfId="52218" xr:uid="{00000000-0005-0000-0000-000043C60000}"/>
    <cellStyle name="Output 7 5 4 3" xfId="52219" xr:uid="{00000000-0005-0000-0000-000044C60000}"/>
    <cellStyle name="Output 7 5 5" xfId="52220" xr:uid="{00000000-0005-0000-0000-000045C60000}"/>
    <cellStyle name="Output 7 5 5 2" xfId="52221" xr:uid="{00000000-0005-0000-0000-000046C60000}"/>
    <cellStyle name="Output 7 5 5 3" xfId="52222" xr:uid="{00000000-0005-0000-0000-000047C60000}"/>
    <cellStyle name="Output 7 5 6" xfId="52223" xr:uid="{00000000-0005-0000-0000-000048C60000}"/>
    <cellStyle name="Output 7 5 7" xfId="52224" xr:uid="{00000000-0005-0000-0000-000049C60000}"/>
    <cellStyle name="Output 7 6" xfId="52225" xr:uid="{00000000-0005-0000-0000-00004AC60000}"/>
    <cellStyle name="Output 7 6 2" xfId="52226" xr:uid="{00000000-0005-0000-0000-00004BC60000}"/>
    <cellStyle name="Output 7 6 3" xfId="52227" xr:uid="{00000000-0005-0000-0000-00004CC60000}"/>
    <cellStyle name="Output 7 6 4" xfId="52228" xr:uid="{00000000-0005-0000-0000-00004DC60000}"/>
    <cellStyle name="Output 7 7" xfId="52229" xr:uid="{00000000-0005-0000-0000-00004EC60000}"/>
    <cellStyle name="Output 7 7 2" xfId="52230" xr:uid="{00000000-0005-0000-0000-00004FC60000}"/>
    <cellStyle name="Output 7 7 3" xfId="52231" xr:uid="{00000000-0005-0000-0000-000050C60000}"/>
    <cellStyle name="Output 7 8" xfId="52232" xr:uid="{00000000-0005-0000-0000-000051C60000}"/>
    <cellStyle name="Output 7 8 2" xfId="52233" xr:uid="{00000000-0005-0000-0000-000052C60000}"/>
    <cellStyle name="Output 7 8 3" xfId="52234" xr:uid="{00000000-0005-0000-0000-000053C60000}"/>
    <cellStyle name="Output 8" xfId="5820" xr:uid="{00000000-0005-0000-0000-000054C60000}"/>
    <cellStyle name="Output 8 2" xfId="5821" xr:uid="{00000000-0005-0000-0000-000055C60000}"/>
    <cellStyle name="Output 8 2 10" xfId="52235" xr:uid="{00000000-0005-0000-0000-000056C60000}"/>
    <cellStyle name="Output 8 2 10 2" xfId="52236" xr:uid="{00000000-0005-0000-0000-000057C60000}"/>
    <cellStyle name="Output 8 2 10 2 2" xfId="52237" xr:uid="{00000000-0005-0000-0000-000058C60000}"/>
    <cellStyle name="Output 8 2 10 2 3" xfId="52238" xr:uid="{00000000-0005-0000-0000-000059C60000}"/>
    <cellStyle name="Output 8 2 10 3" xfId="52239" xr:uid="{00000000-0005-0000-0000-00005AC60000}"/>
    <cellStyle name="Output 8 2 10 3 2" xfId="52240" xr:uid="{00000000-0005-0000-0000-00005BC60000}"/>
    <cellStyle name="Output 8 2 10 3 3" xfId="52241" xr:uid="{00000000-0005-0000-0000-00005CC60000}"/>
    <cellStyle name="Output 8 2 10 4" xfId="52242" xr:uid="{00000000-0005-0000-0000-00005DC60000}"/>
    <cellStyle name="Output 8 2 10 4 2" xfId="52243" xr:uid="{00000000-0005-0000-0000-00005EC60000}"/>
    <cellStyle name="Output 8 2 10 4 3" xfId="52244" xr:uid="{00000000-0005-0000-0000-00005FC60000}"/>
    <cellStyle name="Output 8 2 10 5" xfId="52245" xr:uid="{00000000-0005-0000-0000-000060C60000}"/>
    <cellStyle name="Output 8 2 10 5 2" xfId="52246" xr:uid="{00000000-0005-0000-0000-000061C60000}"/>
    <cellStyle name="Output 8 2 10 5 3" xfId="52247" xr:uid="{00000000-0005-0000-0000-000062C60000}"/>
    <cellStyle name="Output 8 2 10 6" xfId="52248" xr:uid="{00000000-0005-0000-0000-000063C60000}"/>
    <cellStyle name="Output 8 2 10 7" xfId="52249" xr:uid="{00000000-0005-0000-0000-000064C60000}"/>
    <cellStyle name="Output 8 2 11" xfId="52250" xr:uid="{00000000-0005-0000-0000-000065C60000}"/>
    <cellStyle name="Output 8 2 11 2" xfId="52251" xr:uid="{00000000-0005-0000-0000-000066C60000}"/>
    <cellStyle name="Output 8 2 11 2 2" xfId="52252" xr:uid="{00000000-0005-0000-0000-000067C60000}"/>
    <cellStyle name="Output 8 2 11 2 3" xfId="52253" xr:uid="{00000000-0005-0000-0000-000068C60000}"/>
    <cellStyle name="Output 8 2 11 3" xfId="52254" xr:uid="{00000000-0005-0000-0000-000069C60000}"/>
    <cellStyle name="Output 8 2 11 3 2" xfId="52255" xr:uid="{00000000-0005-0000-0000-00006AC60000}"/>
    <cellStyle name="Output 8 2 11 3 3" xfId="52256" xr:uid="{00000000-0005-0000-0000-00006BC60000}"/>
    <cellStyle name="Output 8 2 11 4" xfId="52257" xr:uid="{00000000-0005-0000-0000-00006CC60000}"/>
    <cellStyle name="Output 8 2 11 4 2" xfId="52258" xr:uid="{00000000-0005-0000-0000-00006DC60000}"/>
    <cellStyle name="Output 8 2 11 4 3" xfId="52259" xr:uid="{00000000-0005-0000-0000-00006EC60000}"/>
    <cellStyle name="Output 8 2 11 5" xfId="52260" xr:uid="{00000000-0005-0000-0000-00006FC60000}"/>
    <cellStyle name="Output 8 2 11 5 2" xfId="52261" xr:uid="{00000000-0005-0000-0000-000070C60000}"/>
    <cellStyle name="Output 8 2 11 5 3" xfId="52262" xr:uid="{00000000-0005-0000-0000-000071C60000}"/>
    <cellStyle name="Output 8 2 11 6" xfId="52263" xr:uid="{00000000-0005-0000-0000-000072C60000}"/>
    <cellStyle name="Output 8 2 11 7" xfId="52264" xr:uid="{00000000-0005-0000-0000-000073C60000}"/>
    <cellStyle name="Output 8 2 12" xfId="52265" xr:uid="{00000000-0005-0000-0000-000074C60000}"/>
    <cellStyle name="Output 8 2 12 2" xfId="52266" xr:uid="{00000000-0005-0000-0000-000075C60000}"/>
    <cellStyle name="Output 8 2 12 2 2" xfId="52267" xr:uid="{00000000-0005-0000-0000-000076C60000}"/>
    <cellStyle name="Output 8 2 12 2 3" xfId="52268" xr:uid="{00000000-0005-0000-0000-000077C60000}"/>
    <cellStyle name="Output 8 2 12 3" xfId="52269" xr:uid="{00000000-0005-0000-0000-000078C60000}"/>
    <cellStyle name="Output 8 2 12 3 2" xfId="52270" xr:uid="{00000000-0005-0000-0000-000079C60000}"/>
    <cellStyle name="Output 8 2 12 3 3" xfId="52271" xr:uid="{00000000-0005-0000-0000-00007AC60000}"/>
    <cellStyle name="Output 8 2 12 4" xfId="52272" xr:uid="{00000000-0005-0000-0000-00007BC60000}"/>
    <cellStyle name="Output 8 2 12 4 2" xfId="52273" xr:uid="{00000000-0005-0000-0000-00007CC60000}"/>
    <cellStyle name="Output 8 2 12 4 3" xfId="52274" xr:uid="{00000000-0005-0000-0000-00007DC60000}"/>
    <cellStyle name="Output 8 2 12 5" xfId="52275" xr:uid="{00000000-0005-0000-0000-00007EC60000}"/>
    <cellStyle name="Output 8 2 12 5 2" xfId="52276" xr:uid="{00000000-0005-0000-0000-00007FC60000}"/>
    <cellStyle name="Output 8 2 12 5 3" xfId="52277" xr:uid="{00000000-0005-0000-0000-000080C60000}"/>
    <cellStyle name="Output 8 2 12 6" xfId="52278" xr:uid="{00000000-0005-0000-0000-000081C60000}"/>
    <cellStyle name="Output 8 2 12 7" xfId="52279" xr:uid="{00000000-0005-0000-0000-000082C60000}"/>
    <cellStyle name="Output 8 2 13" xfId="52280" xr:uid="{00000000-0005-0000-0000-000083C60000}"/>
    <cellStyle name="Output 8 2 13 2" xfId="52281" xr:uid="{00000000-0005-0000-0000-000084C60000}"/>
    <cellStyle name="Output 8 2 13 2 2" xfId="52282" xr:uid="{00000000-0005-0000-0000-000085C60000}"/>
    <cellStyle name="Output 8 2 13 2 3" xfId="52283" xr:uid="{00000000-0005-0000-0000-000086C60000}"/>
    <cellStyle name="Output 8 2 13 3" xfId="52284" xr:uid="{00000000-0005-0000-0000-000087C60000}"/>
    <cellStyle name="Output 8 2 13 3 2" xfId="52285" xr:uid="{00000000-0005-0000-0000-000088C60000}"/>
    <cellStyle name="Output 8 2 13 3 3" xfId="52286" xr:uid="{00000000-0005-0000-0000-000089C60000}"/>
    <cellStyle name="Output 8 2 13 4" xfId="52287" xr:uid="{00000000-0005-0000-0000-00008AC60000}"/>
    <cellStyle name="Output 8 2 13 4 2" xfId="52288" xr:uid="{00000000-0005-0000-0000-00008BC60000}"/>
    <cellStyle name="Output 8 2 13 4 3" xfId="52289" xr:uid="{00000000-0005-0000-0000-00008CC60000}"/>
    <cellStyle name="Output 8 2 13 5" xfId="52290" xr:uid="{00000000-0005-0000-0000-00008DC60000}"/>
    <cellStyle name="Output 8 2 13 5 2" xfId="52291" xr:uid="{00000000-0005-0000-0000-00008EC60000}"/>
    <cellStyle name="Output 8 2 13 5 3" xfId="52292" xr:uid="{00000000-0005-0000-0000-00008FC60000}"/>
    <cellStyle name="Output 8 2 13 6" xfId="52293" xr:uid="{00000000-0005-0000-0000-000090C60000}"/>
    <cellStyle name="Output 8 2 13 7" xfId="52294" xr:uid="{00000000-0005-0000-0000-000091C60000}"/>
    <cellStyle name="Output 8 2 14" xfId="52295" xr:uid="{00000000-0005-0000-0000-000092C60000}"/>
    <cellStyle name="Output 8 2 14 2" xfId="52296" xr:uid="{00000000-0005-0000-0000-000093C60000}"/>
    <cellStyle name="Output 8 2 14 2 2" xfId="52297" xr:uid="{00000000-0005-0000-0000-000094C60000}"/>
    <cellStyle name="Output 8 2 14 2 3" xfId="52298" xr:uid="{00000000-0005-0000-0000-000095C60000}"/>
    <cellStyle name="Output 8 2 14 3" xfId="52299" xr:uid="{00000000-0005-0000-0000-000096C60000}"/>
    <cellStyle name="Output 8 2 14 3 2" xfId="52300" xr:uid="{00000000-0005-0000-0000-000097C60000}"/>
    <cellStyle name="Output 8 2 14 3 3" xfId="52301" xr:uid="{00000000-0005-0000-0000-000098C60000}"/>
    <cellStyle name="Output 8 2 14 4" xfId="52302" xr:uid="{00000000-0005-0000-0000-000099C60000}"/>
    <cellStyle name="Output 8 2 14 4 2" xfId="52303" xr:uid="{00000000-0005-0000-0000-00009AC60000}"/>
    <cellStyle name="Output 8 2 14 4 3" xfId="52304" xr:uid="{00000000-0005-0000-0000-00009BC60000}"/>
    <cellStyle name="Output 8 2 14 5" xfId="52305" xr:uid="{00000000-0005-0000-0000-00009CC60000}"/>
    <cellStyle name="Output 8 2 14 5 2" xfId="52306" xr:uid="{00000000-0005-0000-0000-00009DC60000}"/>
    <cellStyle name="Output 8 2 14 5 3" xfId="52307" xr:uid="{00000000-0005-0000-0000-00009EC60000}"/>
    <cellStyle name="Output 8 2 14 6" xfId="52308" xr:uid="{00000000-0005-0000-0000-00009FC60000}"/>
    <cellStyle name="Output 8 2 14 7" xfId="52309" xr:uid="{00000000-0005-0000-0000-0000A0C60000}"/>
    <cellStyle name="Output 8 2 15" xfId="52310" xr:uid="{00000000-0005-0000-0000-0000A1C60000}"/>
    <cellStyle name="Output 8 2 15 2" xfId="52311" xr:uid="{00000000-0005-0000-0000-0000A2C60000}"/>
    <cellStyle name="Output 8 2 15 2 2" xfId="52312" xr:uid="{00000000-0005-0000-0000-0000A3C60000}"/>
    <cellStyle name="Output 8 2 15 2 3" xfId="52313" xr:uid="{00000000-0005-0000-0000-0000A4C60000}"/>
    <cellStyle name="Output 8 2 15 3" xfId="52314" xr:uid="{00000000-0005-0000-0000-0000A5C60000}"/>
    <cellStyle name="Output 8 2 15 3 2" xfId="52315" xr:uid="{00000000-0005-0000-0000-0000A6C60000}"/>
    <cellStyle name="Output 8 2 15 3 3" xfId="52316" xr:uid="{00000000-0005-0000-0000-0000A7C60000}"/>
    <cellStyle name="Output 8 2 15 4" xfId="52317" xr:uid="{00000000-0005-0000-0000-0000A8C60000}"/>
    <cellStyle name="Output 8 2 15 4 2" xfId="52318" xr:uid="{00000000-0005-0000-0000-0000A9C60000}"/>
    <cellStyle name="Output 8 2 15 4 3" xfId="52319" xr:uid="{00000000-0005-0000-0000-0000AAC60000}"/>
    <cellStyle name="Output 8 2 15 5" xfId="52320" xr:uid="{00000000-0005-0000-0000-0000ABC60000}"/>
    <cellStyle name="Output 8 2 15 5 2" xfId="52321" xr:uid="{00000000-0005-0000-0000-0000ACC60000}"/>
    <cellStyle name="Output 8 2 15 5 3" xfId="52322" xr:uid="{00000000-0005-0000-0000-0000ADC60000}"/>
    <cellStyle name="Output 8 2 15 6" xfId="52323" xr:uid="{00000000-0005-0000-0000-0000AEC60000}"/>
    <cellStyle name="Output 8 2 15 7" xfId="52324" xr:uid="{00000000-0005-0000-0000-0000AFC60000}"/>
    <cellStyle name="Output 8 2 16" xfId="52325" xr:uid="{00000000-0005-0000-0000-0000B0C60000}"/>
    <cellStyle name="Output 8 2 16 2" xfId="52326" xr:uid="{00000000-0005-0000-0000-0000B1C60000}"/>
    <cellStyle name="Output 8 2 16 2 2" xfId="52327" xr:uid="{00000000-0005-0000-0000-0000B2C60000}"/>
    <cellStyle name="Output 8 2 16 2 3" xfId="52328" xr:uid="{00000000-0005-0000-0000-0000B3C60000}"/>
    <cellStyle name="Output 8 2 16 3" xfId="52329" xr:uid="{00000000-0005-0000-0000-0000B4C60000}"/>
    <cellStyle name="Output 8 2 16 3 2" xfId="52330" xr:uid="{00000000-0005-0000-0000-0000B5C60000}"/>
    <cellStyle name="Output 8 2 16 3 3" xfId="52331" xr:uid="{00000000-0005-0000-0000-0000B6C60000}"/>
    <cellStyle name="Output 8 2 16 4" xfId="52332" xr:uid="{00000000-0005-0000-0000-0000B7C60000}"/>
    <cellStyle name="Output 8 2 16 4 2" xfId="52333" xr:uid="{00000000-0005-0000-0000-0000B8C60000}"/>
    <cellStyle name="Output 8 2 16 4 3" xfId="52334" xr:uid="{00000000-0005-0000-0000-0000B9C60000}"/>
    <cellStyle name="Output 8 2 16 5" xfId="52335" xr:uid="{00000000-0005-0000-0000-0000BAC60000}"/>
    <cellStyle name="Output 8 2 16 5 2" xfId="52336" xr:uid="{00000000-0005-0000-0000-0000BBC60000}"/>
    <cellStyle name="Output 8 2 16 5 3" xfId="52337" xr:uid="{00000000-0005-0000-0000-0000BCC60000}"/>
    <cellStyle name="Output 8 2 16 6" xfId="52338" xr:uid="{00000000-0005-0000-0000-0000BDC60000}"/>
    <cellStyle name="Output 8 2 16 7" xfId="52339" xr:uid="{00000000-0005-0000-0000-0000BEC60000}"/>
    <cellStyle name="Output 8 2 17" xfId="52340" xr:uid="{00000000-0005-0000-0000-0000BFC60000}"/>
    <cellStyle name="Output 8 2 17 2" xfId="52341" xr:uid="{00000000-0005-0000-0000-0000C0C60000}"/>
    <cellStyle name="Output 8 2 17 2 2" xfId="52342" xr:uid="{00000000-0005-0000-0000-0000C1C60000}"/>
    <cellStyle name="Output 8 2 17 2 3" xfId="52343" xr:uid="{00000000-0005-0000-0000-0000C2C60000}"/>
    <cellStyle name="Output 8 2 17 3" xfId="52344" xr:uid="{00000000-0005-0000-0000-0000C3C60000}"/>
    <cellStyle name="Output 8 2 17 3 2" xfId="52345" xr:uid="{00000000-0005-0000-0000-0000C4C60000}"/>
    <cellStyle name="Output 8 2 17 3 3" xfId="52346" xr:uid="{00000000-0005-0000-0000-0000C5C60000}"/>
    <cellStyle name="Output 8 2 17 4" xfId="52347" xr:uid="{00000000-0005-0000-0000-0000C6C60000}"/>
    <cellStyle name="Output 8 2 17 4 2" xfId="52348" xr:uid="{00000000-0005-0000-0000-0000C7C60000}"/>
    <cellStyle name="Output 8 2 17 4 3" xfId="52349" xr:uid="{00000000-0005-0000-0000-0000C8C60000}"/>
    <cellStyle name="Output 8 2 17 5" xfId="52350" xr:uid="{00000000-0005-0000-0000-0000C9C60000}"/>
    <cellStyle name="Output 8 2 17 5 2" xfId="52351" xr:uid="{00000000-0005-0000-0000-0000CAC60000}"/>
    <cellStyle name="Output 8 2 17 5 3" xfId="52352" xr:uid="{00000000-0005-0000-0000-0000CBC60000}"/>
    <cellStyle name="Output 8 2 17 6" xfId="52353" xr:uid="{00000000-0005-0000-0000-0000CCC60000}"/>
    <cellStyle name="Output 8 2 17 7" xfId="52354" xr:uid="{00000000-0005-0000-0000-0000CDC60000}"/>
    <cellStyle name="Output 8 2 18" xfId="52355" xr:uid="{00000000-0005-0000-0000-0000CEC60000}"/>
    <cellStyle name="Output 8 2 18 2" xfId="52356" xr:uid="{00000000-0005-0000-0000-0000CFC60000}"/>
    <cellStyle name="Output 8 2 18 2 2" xfId="52357" xr:uid="{00000000-0005-0000-0000-0000D0C60000}"/>
    <cellStyle name="Output 8 2 18 2 3" xfId="52358" xr:uid="{00000000-0005-0000-0000-0000D1C60000}"/>
    <cellStyle name="Output 8 2 18 3" xfId="52359" xr:uid="{00000000-0005-0000-0000-0000D2C60000}"/>
    <cellStyle name="Output 8 2 18 3 2" xfId="52360" xr:uid="{00000000-0005-0000-0000-0000D3C60000}"/>
    <cellStyle name="Output 8 2 18 3 3" xfId="52361" xr:uid="{00000000-0005-0000-0000-0000D4C60000}"/>
    <cellStyle name="Output 8 2 18 4" xfId="52362" xr:uid="{00000000-0005-0000-0000-0000D5C60000}"/>
    <cellStyle name="Output 8 2 18 4 2" xfId="52363" xr:uid="{00000000-0005-0000-0000-0000D6C60000}"/>
    <cellStyle name="Output 8 2 18 4 3" xfId="52364" xr:uid="{00000000-0005-0000-0000-0000D7C60000}"/>
    <cellStyle name="Output 8 2 18 5" xfId="52365" xr:uid="{00000000-0005-0000-0000-0000D8C60000}"/>
    <cellStyle name="Output 8 2 18 5 2" xfId="52366" xr:uid="{00000000-0005-0000-0000-0000D9C60000}"/>
    <cellStyle name="Output 8 2 18 5 3" xfId="52367" xr:uid="{00000000-0005-0000-0000-0000DAC60000}"/>
    <cellStyle name="Output 8 2 18 6" xfId="52368" xr:uid="{00000000-0005-0000-0000-0000DBC60000}"/>
    <cellStyle name="Output 8 2 18 7" xfId="52369" xr:uid="{00000000-0005-0000-0000-0000DCC60000}"/>
    <cellStyle name="Output 8 2 19" xfId="52370" xr:uid="{00000000-0005-0000-0000-0000DDC60000}"/>
    <cellStyle name="Output 8 2 19 2" xfId="52371" xr:uid="{00000000-0005-0000-0000-0000DEC60000}"/>
    <cellStyle name="Output 8 2 19 3" xfId="52372" xr:uid="{00000000-0005-0000-0000-0000DFC60000}"/>
    <cellStyle name="Output 8 2 2" xfId="52373" xr:uid="{00000000-0005-0000-0000-0000E0C60000}"/>
    <cellStyle name="Output 8 2 2 2" xfId="52374" xr:uid="{00000000-0005-0000-0000-0000E1C60000}"/>
    <cellStyle name="Output 8 2 2 2 2" xfId="52375" xr:uid="{00000000-0005-0000-0000-0000E2C60000}"/>
    <cellStyle name="Output 8 2 2 2 3" xfId="52376" xr:uid="{00000000-0005-0000-0000-0000E3C60000}"/>
    <cellStyle name="Output 8 2 2 2 4" xfId="52377" xr:uid="{00000000-0005-0000-0000-0000E4C60000}"/>
    <cellStyle name="Output 8 2 2 3" xfId="52378" xr:uid="{00000000-0005-0000-0000-0000E5C60000}"/>
    <cellStyle name="Output 8 2 2 3 2" xfId="52379" xr:uid="{00000000-0005-0000-0000-0000E6C60000}"/>
    <cellStyle name="Output 8 2 2 3 3" xfId="52380" xr:uid="{00000000-0005-0000-0000-0000E7C60000}"/>
    <cellStyle name="Output 8 2 2 3 4" xfId="52381" xr:uid="{00000000-0005-0000-0000-0000E8C60000}"/>
    <cellStyle name="Output 8 2 2 4" xfId="52382" xr:uid="{00000000-0005-0000-0000-0000E9C60000}"/>
    <cellStyle name="Output 8 2 2 4 2" xfId="52383" xr:uid="{00000000-0005-0000-0000-0000EAC60000}"/>
    <cellStyle name="Output 8 2 2 4 3" xfId="52384" xr:uid="{00000000-0005-0000-0000-0000EBC60000}"/>
    <cellStyle name="Output 8 2 2 5" xfId="52385" xr:uid="{00000000-0005-0000-0000-0000ECC60000}"/>
    <cellStyle name="Output 8 2 2 5 2" xfId="52386" xr:uid="{00000000-0005-0000-0000-0000EDC60000}"/>
    <cellStyle name="Output 8 2 2 5 3" xfId="52387" xr:uid="{00000000-0005-0000-0000-0000EEC60000}"/>
    <cellStyle name="Output 8 2 2 6" xfId="52388" xr:uid="{00000000-0005-0000-0000-0000EFC60000}"/>
    <cellStyle name="Output 8 2 2 6 2" xfId="52389" xr:uid="{00000000-0005-0000-0000-0000F0C60000}"/>
    <cellStyle name="Output 8 2 2 6 3" xfId="52390" xr:uid="{00000000-0005-0000-0000-0000F1C60000}"/>
    <cellStyle name="Output 8 2 2 7" xfId="52391" xr:uid="{00000000-0005-0000-0000-0000F2C60000}"/>
    <cellStyle name="Output 8 2 2 8" xfId="52392" xr:uid="{00000000-0005-0000-0000-0000F3C60000}"/>
    <cellStyle name="Output 8 2 2 9" xfId="52393" xr:uid="{00000000-0005-0000-0000-0000F4C60000}"/>
    <cellStyle name="Output 8 2 20" xfId="52394" xr:uid="{00000000-0005-0000-0000-0000F5C60000}"/>
    <cellStyle name="Output 8 2 20 2" xfId="52395" xr:uid="{00000000-0005-0000-0000-0000F6C60000}"/>
    <cellStyle name="Output 8 2 20 3" xfId="52396" xr:uid="{00000000-0005-0000-0000-0000F7C60000}"/>
    <cellStyle name="Output 8 2 21" xfId="52397" xr:uid="{00000000-0005-0000-0000-0000F8C60000}"/>
    <cellStyle name="Output 8 2 21 2" xfId="52398" xr:uid="{00000000-0005-0000-0000-0000F9C60000}"/>
    <cellStyle name="Output 8 2 21 3" xfId="52399" xr:uid="{00000000-0005-0000-0000-0000FAC60000}"/>
    <cellStyle name="Output 8 2 22" xfId="52400" xr:uid="{00000000-0005-0000-0000-0000FBC60000}"/>
    <cellStyle name="Output 8 2 3" xfId="52401" xr:uid="{00000000-0005-0000-0000-0000FCC60000}"/>
    <cellStyle name="Output 8 2 3 2" xfId="52402" xr:uid="{00000000-0005-0000-0000-0000FDC60000}"/>
    <cellStyle name="Output 8 2 3 2 2" xfId="52403" xr:uid="{00000000-0005-0000-0000-0000FEC60000}"/>
    <cellStyle name="Output 8 2 3 2 3" xfId="52404" xr:uid="{00000000-0005-0000-0000-0000FFC60000}"/>
    <cellStyle name="Output 8 2 3 3" xfId="52405" xr:uid="{00000000-0005-0000-0000-000000C70000}"/>
    <cellStyle name="Output 8 2 3 3 2" xfId="52406" xr:uid="{00000000-0005-0000-0000-000001C70000}"/>
    <cellStyle name="Output 8 2 3 3 3" xfId="52407" xr:uid="{00000000-0005-0000-0000-000002C70000}"/>
    <cellStyle name="Output 8 2 3 4" xfId="52408" xr:uid="{00000000-0005-0000-0000-000003C70000}"/>
    <cellStyle name="Output 8 2 3 4 2" xfId="52409" xr:uid="{00000000-0005-0000-0000-000004C70000}"/>
    <cellStyle name="Output 8 2 3 4 3" xfId="52410" xr:uid="{00000000-0005-0000-0000-000005C70000}"/>
    <cellStyle name="Output 8 2 3 5" xfId="52411" xr:uid="{00000000-0005-0000-0000-000006C70000}"/>
    <cellStyle name="Output 8 2 3 5 2" xfId="52412" xr:uid="{00000000-0005-0000-0000-000007C70000}"/>
    <cellStyle name="Output 8 2 3 5 3" xfId="52413" xr:uid="{00000000-0005-0000-0000-000008C70000}"/>
    <cellStyle name="Output 8 2 3 6" xfId="52414" xr:uid="{00000000-0005-0000-0000-000009C70000}"/>
    <cellStyle name="Output 8 2 3 7" xfId="52415" xr:uid="{00000000-0005-0000-0000-00000AC70000}"/>
    <cellStyle name="Output 8 2 4" xfId="52416" xr:uid="{00000000-0005-0000-0000-00000BC70000}"/>
    <cellStyle name="Output 8 2 4 2" xfId="52417" xr:uid="{00000000-0005-0000-0000-00000CC70000}"/>
    <cellStyle name="Output 8 2 4 2 2" xfId="52418" xr:uid="{00000000-0005-0000-0000-00000DC70000}"/>
    <cellStyle name="Output 8 2 4 2 3" xfId="52419" xr:uid="{00000000-0005-0000-0000-00000EC70000}"/>
    <cellStyle name="Output 8 2 4 3" xfId="52420" xr:uid="{00000000-0005-0000-0000-00000FC70000}"/>
    <cellStyle name="Output 8 2 4 3 2" xfId="52421" xr:uid="{00000000-0005-0000-0000-000010C70000}"/>
    <cellStyle name="Output 8 2 4 3 3" xfId="52422" xr:uid="{00000000-0005-0000-0000-000011C70000}"/>
    <cellStyle name="Output 8 2 4 4" xfId="52423" xr:uid="{00000000-0005-0000-0000-000012C70000}"/>
    <cellStyle name="Output 8 2 4 4 2" xfId="52424" xr:uid="{00000000-0005-0000-0000-000013C70000}"/>
    <cellStyle name="Output 8 2 4 4 3" xfId="52425" xr:uid="{00000000-0005-0000-0000-000014C70000}"/>
    <cellStyle name="Output 8 2 4 5" xfId="52426" xr:uid="{00000000-0005-0000-0000-000015C70000}"/>
    <cellStyle name="Output 8 2 4 5 2" xfId="52427" xr:uid="{00000000-0005-0000-0000-000016C70000}"/>
    <cellStyle name="Output 8 2 4 5 3" xfId="52428" xr:uid="{00000000-0005-0000-0000-000017C70000}"/>
    <cellStyle name="Output 8 2 4 6" xfId="52429" xr:uid="{00000000-0005-0000-0000-000018C70000}"/>
    <cellStyle name="Output 8 2 5" xfId="52430" xr:uid="{00000000-0005-0000-0000-000019C70000}"/>
    <cellStyle name="Output 8 2 5 2" xfId="52431" xr:uid="{00000000-0005-0000-0000-00001AC70000}"/>
    <cellStyle name="Output 8 2 5 2 2" xfId="52432" xr:uid="{00000000-0005-0000-0000-00001BC70000}"/>
    <cellStyle name="Output 8 2 5 2 3" xfId="52433" xr:uid="{00000000-0005-0000-0000-00001CC70000}"/>
    <cellStyle name="Output 8 2 5 3" xfId="52434" xr:uid="{00000000-0005-0000-0000-00001DC70000}"/>
    <cellStyle name="Output 8 2 5 3 2" xfId="52435" xr:uid="{00000000-0005-0000-0000-00001EC70000}"/>
    <cellStyle name="Output 8 2 5 3 3" xfId="52436" xr:uid="{00000000-0005-0000-0000-00001FC70000}"/>
    <cellStyle name="Output 8 2 5 4" xfId="52437" xr:uid="{00000000-0005-0000-0000-000020C70000}"/>
    <cellStyle name="Output 8 2 5 4 2" xfId="52438" xr:uid="{00000000-0005-0000-0000-000021C70000}"/>
    <cellStyle name="Output 8 2 5 4 3" xfId="52439" xr:uid="{00000000-0005-0000-0000-000022C70000}"/>
    <cellStyle name="Output 8 2 5 5" xfId="52440" xr:uid="{00000000-0005-0000-0000-000023C70000}"/>
    <cellStyle name="Output 8 2 5 5 2" xfId="52441" xr:uid="{00000000-0005-0000-0000-000024C70000}"/>
    <cellStyle name="Output 8 2 5 5 3" xfId="52442" xr:uid="{00000000-0005-0000-0000-000025C70000}"/>
    <cellStyle name="Output 8 2 5 6" xfId="52443" xr:uid="{00000000-0005-0000-0000-000026C70000}"/>
    <cellStyle name="Output 8 2 6" xfId="52444" xr:uid="{00000000-0005-0000-0000-000027C70000}"/>
    <cellStyle name="Output 8 2 6 2" xfId="52445" xr:uid="{00000000-0005-0000-0000-000028C70000}"/>
    <cellStyle name="Output 8 2 6 2 2" xfId="52446" xr:uid="{00000000-0005-0000-0000-000029C70000}"/>
    <cellStyle name="Output 8 2 6 2 3" xfId="52447" xr:uid="{00000000-0005-0000-0000-00002AC70000}"/>
    <cellStyle name="Output 8 2 6 3" xfId="52448" xr:uid="{00000000-0005-0000-0000-00002BC70000}"/>
    <cellStyle name="Output 8 2 6 3 2" xfId="52449" xr:uid="{00000000-0005-0000-0000-00002CC70000}"/>
    <cellStyle name="Output 8 2 6 3 3" xfId="52450" xr:uid="{00000000-0005-0000-0000-00002DC70000}"/>
    <cellStyle name="Output 8 2 6 4" xfId="52451" xr:uid="{00000000-0005-0000-0000-00002EC70000}"/>
    <cellStyle name="Output 8 2 6 4 2" xfId="52452" xr:uid="{00000000-0005-0000-0000-00002FC70000}"/>
    <cellStyle name="Output 8 2 6 4 3" xfId="52453" xr:uid="{00000000-0005-0000-0000-000030C70000}"/>
    <cellStyle name="Output 8 2 6 5" xfId="52454" xr:uid="{00000000-0005-0000-0000-000031C70000}"/>
    <cellStyle name="Output 8 2 6 5 2" xfId="52455" xr:uid="{00000000-0005-0000-0000-000032C70000}"/>
    <cellStyle name="Output 8 2 6 5 3" xfId="52456" xr:uid="{00000000-0005-0000-0000-000033C70000}"/>
    <cellStyle name="Output 8 2 6 6" xfId="52457" xr:uid="{00000000-0005-0000-0000-000034C70000}"/>
    <cellStyle name="Output 8 2 7" xfId="52458" xr:uid="{00000000-0005-0000-0000-000035C70000}"/>
    <cellStyle name="Output 8 2 7 2" xfId="52459" xr:uid="{00000000-0005-0000-0000-000036C70000}"/>
    <cellStyle name="Output 8 2 7 2 2" xfId="52460" xr:uid="{00000000-0005-0000-0000-000037C70000}"/>
    <cellStyle name="Output 8 2 7 2 3" xfId="52461" xr:uid="{00000000-0005-0000-0000-000038C70000}"/>
    <cellStyle name="Output 8 2 7 3" xfId="52462" xr:uid="{00000000-0005-0000-0000-000039C70000}"/>
    <cellStyle name="Output 8 2 7 3 2" xfId="52463" xr:uid="{00000000-0005-0000-0000-00003AC70000}"/>
    <cellStyle name="Output 8 2 7 3 3" xfId="52464" xr:uid="{00000000-0005-0000-0000-00003BC70000}"/>
    <cellStyle name="Output 8 2 7 4" xfId="52465" xr:uid="{00000000-0005-0000-0000-00003CC70000}"/>
    <cellStyle name="Output 8 2 7 4 2" xfId="52466" xr:uid="{00000000-0005-0000-0000-00003DC70000}"/>
    <cellStyle name="Output 8 2 7 4 3" xfId="52467" xr:uid="{00000000-0005-0000-0000-00003EC70000}"/>
    <cellStyle name="Output 8 2 7 5" xfId="52468" xr:uid="{00000000-0005-0000-0000-00003FC70000}"/>
    <cellStyle name="Output 8 2 7 5 2" xfId="52469" xr:uid="{00000000-0005-0000-0000-000040C70000}"/>
    <cellStyle name="Output 8 2 7 5 3" xfId="52470" xr:uid="{00000000-0005-0000-0000-000041C70000}"/>
    <cellStyle name="Output 8 2 7 6" xfId="52471" xr:uid="{00000000-0005-0000-0000-000042C70000}"/>
    <cellStyle name="Output 8 2 8" xfId="52472" xr:uid="{00000000-0005-0000-0000-000043C70000}"/>
    <cellStyle name="Output 8 2 8 2" xfId="52473" xr:uid="{00000000-0005-0000-0000-000044C70000}"/>
    <cellStyle name="Output 8 2 8 2 2" xfId="52474" xr:uid="{00000000-0005-0000-0000-000045C70000}"/>
    <cellStyle name="Output 8 2 8 2 3" xfId="52475" xr:uid="{00000000-0005-0000-0000-000046C70000}"/>
    <cellStyle name="Output 8 2 8 3" xfId="52476" xr:uid="{00000000-0005-0000-0000-000047C70000}"/>
    <cellStyle name="Output 8 2 8 3 2" xfId="52477" xr:uid="{00000000-0005-0000-0000-000048C70000}"/>
    <cellStyle name="Output 8 2 8 3 3" xfId="52478" xr:uid="{00000000-0005-0000-0000-000049C70000}"/>
    <cellStyle name="Output 8 2 8 4" xfId="52479" xr:uid="{00000000-0005-0000-0000-00004AC70000}"/>
    <cellStyle name="Output 8 2 8 4 2" xfId="52480" xr:uid="{00000000-0005-0000-0000-00004BC70000}"/>
    <cellStyle name="Output 8 2 8 4 3" xfId="52481" xr:uid="{00000000-0005-0000-0000-00004CC70000}"/>
    <cellStyle name="Output 8 2 8 5" xfId="52482" xr:uid="{00000000-0005-0000-0000-00004DC70000}"/>
    <cellStyle name="Output 8 2 8 5 2" xfId="52483" xr:uid="{00000000-0005-0000-0000-00004EC70000}"/>
    <cellStyle name="Output 8 2 8 5 3" xfId="52484" xr:uid="{00000000-0005-0000-0000-00004FC70000}"/>
    <cellStyle name="Output 8 2 8 6" xfId="52485" xr:uid="{00000000-0005-0000-0000-000050C70000}"/>
    <cellStyle name="Output 8 2 9" xfId="52486" xr:uid="{00000000-0005-0000-0000-000051C70000}"/>
    <cellStyle name="Output 8 2 9 2" xfId="52487" xr:uid="{00000000-0005-0000-0000-000052C70000}"/>
    <cellStyle name="Output 8 2 9 2 2" xfId="52488" xr:uid="{00000000-0005-0000-0000-000053C70000}"/>
    <cellStyle name="Output 8 2 9 2 3" xfId="52489" xr:uid="{00000000-0005-0000-0000-000054C70000}"/>
    <cellStyle name="Output 8 2 9 3" xfId="52490" xr:uid="{00000000-0005-0000-0000-000055C70000}"/>
    <cellStyle name="Output 8 2 9 3 2" xfId="52491" xr:uid="{00000000-0005-0000-0000-000056C70000}"/>
    <cellStyle name="Output 8 2 9 3 3" xfId="52492" xr:uid="{00000000-0005-0000-0000-000057C70000}"/>
    <cellStyle name="Output 8 2 9 4" xfId="52493" xr:uid="{00000000-0005-0000-0000-000058C70000}"/>
    <cellStyle name="Output 8 2 9 4 2" xfId="52494" xr:uid="{00000000-0005-0000-0000-000059C70000}"/>
    <cellStyle name="Output 8 2 9 4 3" xfId="52495" xr:uid="{00000000-0005-0000-0000-00005AC70000}"/>
    <cellStyle name="Output 8 2 9 5" xfId="52496" xr:uid="{00000000-0005-0000-0000-00005BC70000}"/>
    <cellStyle name="Output 8 2 9 5 2" xfId="52497" xr:uid="{00000000-0005-0000-0000-00005CC70000}"/>
    <cellStyle name="Output 8 2 9 5 3" xfId="52498" xr:uid="{00000000-0005-0000-0000-00005DC70000}"/>
    <cellStyle name="Output 8 2 9 6" xfId="52499" xr:uid="{00000000-0005-0000-0000-00005EC70000}"/>
    <cellStyle name="Output 8 2 9 7" xfId="52500" xr:uid="{00000000-0005-0000-0000-00005FC70000}"/>
    <cellStyle name="Output 8 3" xfId="52501" xr:uid="{00000000-0005-0000-0000-000060C70000}"/>
    <cellStyle name="Output 8 3 10" xfId="52502" xr:uid="{00000000-0005-0000-0000-000061C70000}"/>
    <cellStyle name="Output 8 3 2" xfId="52503" xr:uid="{00000000-0005-0000-0000-000062C70000}"/>
    <cellStyle name="Output 8 3 2 2" xfId="52504" xr:uid="{00000000-0005-0000-0000-000063C70000}"/>
    <cellStyle name="Output 8 3 2 3" xfId="52505" xr:uid="{00000000-0005-0000-0000-000064C70000}"/>
    <cellStyle name="Output 8 3 2 4" xfId="52506" xr:uid="{00000000-0005-0000-0000-000065C70000}"/>
    <cellStyle name="Output 8 3 3" xfId="52507" xr:uid="{00000000-0005-0000-0000-000066C70000}"/>
    <cellStyle name="Output 8 3 3 2" xfId="52508" xr:uid="{00000000-0005-0000-0000-000067C70000}"/>
    <cellStyle name="Output 8 3 3 3" xfId="52509" xr:uid="{00000000-0005-0000-0000-000068C70000}"/>
    <cellStyle name="Output 8 3 3 4" xfId="52510" xr:uid="{00000000-0005-0000-0000-000069C70000}"/>
    <cellStyle name="Output 8 3 4" xfId="52511" xr:uid="{00000000-0005-0000-0000-00006AC70000}"/>
    <cellStyle name="Output 8 3 4 2" xfId="52512" xr:uid="{00000000-0005-0000-0000-00006BC70000}"/>
    <cellStyle name="Output 8 3 4 3" xfId="52513" xr:uid="{00000000-0005-0000-0000-00006CC70000}"/>
    <cellStyle name="Output 8 3 4 4" xfId="52514" xr:uid="{00000000-0005-0000-0000-00006DC70000}"/>
    <cellStyle name="Output 8 3 5" xfId="52515" xr:uid="{00000000-0005-0000-0000-00006EC70000}"/>
    <cellStyle name="Output 8 3 5 2" xfId="52516" xr:uid="{00000000-0005-0000-0000-00006FC70000}"/>
    <cellStyle name="Output 8 3 5 3" xfId="52517" xr:uid="{00000000-0005-0000-0000-000070C70000}"/>
    <cellStyle name="Output 8 3 6" xfId="52518" xr:uid="{00000000-0005-0000-0000-000071C70000}"/>
    <cellStyle name="Output 8 3 6 2" xfId="52519" xr:uid="{00000000-0005-0000-0000-000072C70000}"/>
    <cellStyle name="Output 8 3 6 3" xfId="52520" xr:uid="{00000000-0005-0000-0000-000073C70000}"/>
    <cellStyle name="Output 8 3 7" xfId="52521" xr:uid="{00000000-0005-0000-0000-000074C70000}"/>
    <cellStyle name="Output 8 3 7 2" xfId="52522" xr:uid="{00000000-0005-0000-0000-000075C70000}"/>
    <cellStyle name="Output 8 3 7 3" xfId="52523" xr:uid="{00000000-0005-0000-0000-000076C70000}"/>
    <cellStyle name="Output 8 3 8" xfId="52524" xr:uid="{00000000-0005-0000-0000-000077C70000}"/>
    <cellStyle name="Output 8 3 9" xfId="52525" xr:uid="{00000000-0005-0000-0000-000078C70000}"/>
    <cellStyle name="Output 8 4" xfId="52526" xr:uid="{00000000-0005-0000-0000-000079C70000}"/>
    <cellStyle name="Output 8 4 2" xfId="52527" xr:uid="{00000000-0005-0000-0000-00007AC70000}"/>
    <cellStyle name="Output 8 4 2 2" xfId="52528" xr:uid="{00000000-0005-0000-0000-00007BC70000}"/>
    <cellStyle name="Output 8 4 2 3" xfId="52529" xr:uid="{00000000-0005-0000-0000-00007CC70000}"/>
    <cellStyle name="Output 8 4 3" xfId="52530" xr:uid="{00000000-0005-0000-0000-00007DC70000}"/>
    <cellStyle name="Output 8 4 3 2" xfId="52531" xr:uid="{00000000-0005-0000-0000-00007EC70000}"/>
    <cellStyle name="Output 8 4 3 3" xfId="52532" xr:uid="{00000000-0005-0000-0000-00007FC70000}"/>
    <cellStyle name="Output 8 4 4" xfId="52533" xr:uid="{00000000-0005-0000-0000-000080C70000}"/>
    <cellStyle name="Output 8 4 4 2" xfId="52534" xr:uid="{00000000-0005-0000-0000-000081C70000}"/>
    <cellStyle name="Output 8 4 4 3" xfId="52535" xr:uid="{00000000-0005-0000-0000-000082C70000}"/>
    <cellStyle name="Output 8 4 5" xfId="52536" xr:uid="{00000000-0005-0000-0000-000083C70000}"/>
    <cellStyle name="Output 8 4 5 2" xfId="52537" xr:uid="{00000000-0005-0000-0000-000084C70000}"/>
    <cellStyle name="Output 8 4 5 3" xfId="52538" xr:uid="{00000000-0005-0000-0000-000085C70000}"/>
    <cellStyle name="Output 8 4 6" xfId="52539" xr:uid="{00000000-0005-0000-0000-000086C70000}"/>
    <cellStyle name="Output 8 4 7" xfId="52540" xr:uid="{00000000-0005-0000-0000-000087C70000}"/>
    <cellStyle name="Output 8 4 8" xfId="52541" xr:uid="{00000000-0005-0000-0000-000088C70000}"/>
    <cellStyle name="Output 8 5" xfId="52542" xr:uid="{00000000-0005-0000-0000-000089C70000}"/>
    <cellStyle name="Output 8 5 2" xfId="52543" xr:uid="{00000000-0005-0000-0000-00008AC70000}"/>
    <cellStyle name="Output 8 5 2 2" xfId="52544" xr:uid="{00000000-0005-0000-0000-00008BC70000}"/>
    <cellStyle name="Output 8 5 2 3" xfId="52545" xr:uid="{00000000-0005-0000-0000-00008CC70000}"/>
    <cellStyle name="Output 8 5 3" xfId="52546" xr:uid="{00000000-0005-0000-0000-00008DC70000}"/>
    <cellStyle name="Output 8 5 3 2" xfId="52547" xr:uid="{00000000-0005-0000-0000-00008EC70000}"/>
    <cellStyle name="Output 8 5 3 3" xfId="52548" xr:uid="{00000000-0005-0000-0000-00008FC70000}"/>
    <cellStyle name="Output 8 5 4" xfId="52549" xr:uid="{00000000-0005-0000-0000-000090C70000}"/>
    <cellStyle name="Output 8 5 4 2" xfId="52550" xr:uid="{00000000-0005-0000-0000-000091C70000}"/>
    <cellStyle name="Output 8 5 4 3" xfId="52551" xr:uid="{00000000-0005-0000-0000-000092C70000}"/>
    <cellStyle name="Output 8 5 5" xfId="52552" xr:uid="{00000000-0005-0000-0000-000093C70000}"/>
    <cellStyle name="Output 8 5 5 2" xfId="52553" xr:uid="{00000000-0005-0000-0000-000094C70000}"/>
    <cellStyle name="Output 8 5 5 3" xfId="52554" xr:uid="{00000000-0005-0000-0000-000095C70000}"/>
    <cellStyle name="Output 8 5 6" xfId="52555" xr:uid="{00000000-0005-0000-0000-000096C70000}"/>
    <cellStyle name="Output 8 5 7" xfId="52556" xr:uid="{00000000-0005-0000-0000-000097C70000}"/>
    <cellStyle name="Output 8 6" xfId="52557" xr:uid="{00000000-0005-0000-0000-000098C70000}"/>
    <cellStyle name="Output 8 6 2" xfId="52558" xr:uid="{00000000-0005-0000-0000-000099C70000}"/>
    <cellStyle name="Output 8 6 3" xfId="52559" xr:uid="{00000000-0005-0000-0000-00009AC70000}"/>
    <cellStyle name="Output 8 6 4" xfId="52560" xr:uid="{00000000-0005-0000-0000-00009BC70000}"/>
    <cellStyle name="Output 8 7" xfId="52561" xr:uid="{00000000-0005-0000-0000-00009CC70000}"/>
    <cellStyle name="Output 8 7 2" xfId="52562" xr:uid="{00000000-0005-0000-0000-00009DC70000}"/>
    <cellStyle name="Output 8 7 3" xfId="52563" xr:uid="{00000000-0005-0000-0000-00009EC70000}"/>
    <cellStyle name="Output 8 8" xfId="52564" xr:uid="{00000000-0005-0000-0000-00009FC70000}"/>
    <cellStyle name="Output 8 8 2" xfId="52565" xr:uid="{00000000-0005-0000-0000-0000A0C70000}"/>
    <cellStyle name="Output 8 8 3" xfId="52566" xr:uid="{00000000-0005-0000-0000-0000A1C70000}"/>
    <cellStyle name="Output 9" xfId="5822" xr:uid="{00000000-0005-0000-0000-0000A2C70000}"/>
    <cellStyle name="Output 9 2" xfId="5823" xr:uid="{00000000-0005-0000-0000-0000A3C70000}"/>
    <cellStyle name="Output 9 2 10" xfId="52567" xr:uid="{00000000-0005-0000-0000-0000A4C70000}"/>
    <cellStyle name="Output 9 2 10 2" xfId="52568" xr:uid="{00000000-0005-0000-0000-0000A5C70000}"/>
    <cellStyle name="Output 9 2 10 2 2" xfId="52569" xr:uid="{00000000-0005-0000-0000-0000A6C70000}"/>
    <cellStyle name="Output 9 2 10 2 3" xfId="52570" xr:uid="{00000000-0005-0000-0000-0000A7C70000}"/>
    <cellStyle name="Output 9 2 10 3" xfId="52571" xr:uid="{00000000-0005-0000-0000-0000A8C70000}"/>
    <cellStyle name="Output 9 2 10 3 2" xfId="52572" xr:uid="{00000000-0005-0000-0000-0000A9C70000}"/>
    <cellStyle name="Output 9 2 10 3 3" xfId="52573" xr:uid="{00000000-0005-0000-0000-0000AAC70000}"/>
    <cellStyle name="Output 9 2 10 4" xfId="52574" xr:uid="{00000000-0005-0000-0000-0000ABC70000}"/>
    <cellStyle name="Output 9 2 10 4 2" xfId="52575" xr:uid="{00000000-0005-0000-0000-0000ACC70000}"/>
    <cellStyle name="Output 9 2 10 4 3" xfId="52576" xr:uid="{00000000-0005-0000-0000-0000ADC70000}"/>
    <cellStyle name="Output 9 2 10 5" xfId="52577" xr:uid="{00000000-0005-0000-0000-0000AEC70000}"/>
    <cellStyle name="Output 9 2 10 5 2" xfId="52578" xr:uid="{00000000-0005-0000-0000-0000AFC70000}"/>
    <cellStyle name="Output 9 2 10 5 3" xfId="52579" xr:uid="{00000000-0005-0000-0000-0000B0C70000}"/>
    <cellStyle name="Output 9 2 10 6" xfId="52580" xr:uid="{00000000-0005-0000-0000-0000B1C70000}"/>
    <cellStyle name="Output 9 2 10 7" xfId="52581" xr:uid="{00000000-0005-0000-0000-0000B2C70000}"/>
    <cellStyle name="Output 9 2 11" xfId="52582" xr:uid="{00000000-0005-0000-0000-0000B3C70000}"/>
    <cellStyle name="Output 9 2 11 2" xfId="52583" xr:uid="{00000000-0005-0000-0000-0000B4C70000}"/>
    <cellStyle name="Output 9 2 11 2 2" xfId="52584" xr:uid="{00000000-0005-0000-0000-0000B5C70000}"/>
    <cellStyle name="Output 9 2 11 2 3" xfId="52585" xr:uid="{00000000-0005-0000-0000-0000B6C70000}"/>
    <cellStyle name="Output 9 2 11 3" xfId="52586" xr:uid="{00000000-0005-0000-0000-0000B7C70000}"/>
    <cellStyle name="Output 9 2 11 3 2" xfId="52587" xr:uid="{00000000-0005-0000-0000-0000B8C70000}"/>
    <cellStyle name="Output 9 2 11 3 3" xfId="52588" xr:uid="{00000000-0005-0000-0000-0000B9C70000}"/>
    <cellStyle name="Output 9 2 11 4" xfId="52589" xr:uid="{00000000-0005-0000-0000-0000BAC70000}"/>
    <cellStyle name="Output 9 2 11 4 2" xfId="52590" xr:uid="{00000000-0005-0000-0000-0000BBC70000}"/>
    <cellStyle name="Output 9 2 11 4 3" xfId="52591" xr:uid="{00000000-0005-0000-0000-0000BCC70000}"/>
    <cellStyle name="Output 9 2 11 5" xfId="52592" xr:uid="{00000000-0005-0000-0000-0000BDC70000}"/>
    <cellStyle name="Output 9 2 11 5 2" xfId="52593" xr:uid="{00000000-0005-0000-0000-0000BEC70000}"/>
    <cellStyle name="Output 9 2 11 5 3" xfId="52594" xr:uid="{00000000-0005-0000-0000-0000BFC70000}"/>
    <cellStyle name="Output 9 2 11 6" xfId="52595" xr:uid="{00000000-0005-0000-0000-0000C0C70000}"/>
    <cellStyle name="Output 9 2 11 7" xfId="52596" xr:uid="{00000000-0005-0000-0000-0000C1C70000}"/>
    <cellStyle name="Output 9 2 12" xfId="52597" xr:uid="{00000000-0005-0000-0000-0000C2C70000}"/>
    <cellStyle name="Output 9 2 12 2" xfId="52598" xr:uid="{00000000-0005-0000-0000-0000C3C70000}"/>
    <cellStyle name="Output 9 2 12 2 2" xfId="52599" xr:uid="{00000000-0005-0000-0000-0000C4C70000}"/>
    <cellStyle name="Output 9 2 12 2 3" xfId="52600" xr:uid="{00000000-0005-0000-0000-0000C5C70000}"/>
    <cellStyle name="Output 9 2 12 3" xfId="52601" xr:uid="{00000000-0005-0000-0000-0000C6C70000}"/>
    <cellStyle name="Output 9 2 12 3 2" xfId="52602" xr:uid="{00000000-0005-0000-0000-0000C7C70000}"/>
    <cellStyle name="Output 9 2 12 3 3" xfId="52603" xr:uid="{00000000-0005-0000-0000-0000C8C70000}"/>
    <cellStyle name="Output 9 2 12 4" xfId="52604" xr:uid="{00000000-0005-0000-0000-0000C9C70000}"/>
    <cellStyle name="Output 9 2 12 4 2" xfId="52605" xr:uid="{00000000-0005-0000-0000-0000CAC70000}"/>
    <cellStyle name="Output 9 2 12 4 3" xfId="52606" xr:uid="{00000000-0005-0000-0000-0000CBC70000}"/>
    <cellStyle name="Output 9 2 12 5" xfId="52607" xr:uid="{00000000-0005-0000-0000-0000CCC70000}"/>
    <cellStyle name="Output 9 2 12 5 2" xfId="52608" xr:uid="{00000000-0005-0000-0000-0000CDC70000}"/>
    <cellStyle name="Output 9 2 12 5 3" xfId="52609" xr:uid="{00000000-0005-0000-0000-0000CEC70000}"/>
    <cellStyle name="Output 9 2 12 6" xfId="52610" xr:uid="{00000000-0005-0000-0000-0000CFC70000}"/>
    <cellStyle name="Output 9 2 12 7" xfId="52611" xr:uid="{00000000-0005-0000-0000-0000D0C70000}"/>
    <cellStyle name="Output 9 2 13" xfId="52612" xr:uid="{00000000-0005-0000-0000-0000D1C70000}"/>
    <cellStyle name="Output 9 2 13 2" xfId="52613" xr:uid="{00000000-0005-0000-0000-0000D2C70000}"/>
    <cellStyle name="Output 9 2 13 2 2" xfId="52614" xr:uid="{00000000-0005-0000-0000-0000D3C70000}"/>
    <cellStyle name="Output 9 2 13 2 3" xfId="52615" xr:uid="{00000000-0005-0000-0000-0000D4C70000}"/>
    <cellStyle name="Output 9 2 13 3" xfId="52616" xr:uid="{00000000-0005-0000-0000-0000D5C70000}"/>
    <cellStyle name="Output 9 2 13 3 2" xfId="52617" xr:uid="{00000000-0005-0000-0000-0000D6C70000}"/>
    <cellStyle name="Output 9 2 13 3 3" xfId="52618" xr:uid="{00000000-0005-0000-0000-0000D7C70000}"/>
    <cellStyle name="Output 9 2 13 4" xfId="52619" xr:uid="{00000000-0005-0000-0000-0000D8C70000}"/>
    <cellStyle name="Output 9 2 13 4 2" xfId="52620" xr:uid="{00000000-0005-0000-0000-0000D9C70000}"/>
    <cellStyle name="Output 9 2 13 4 3" xfId="52621" xr:uid="{00000000-0005-0000-0000-0000DAC70000}"/>
    <cellStyle name="Output 9 2 13 5" xfId="52622" xr:uid="{00000000-0005-0000-0000-0000DBC70000}"/>
    <cellStyle name="Output 9 2 13 5 2" xfId="52623" xr:uid="{00000000-0005-0000-0000-0000DCC70000}"/>
    <cellStyle name="Output 9 2 13 5 3" xfId="52624" xr:uid="{00000000-0005-0000-0000-0000DDC70000}"/>
    <cellStyle name="Output 9 2 13 6" xfId="52625" xr:uid="{00000000-0005-0000-0000-0000DEC70000}"/>
    <cellStyle name="Output 9 2 13 7" xfId="52626" xr:uid="{00000000-0005-0000-0000-0000DFC70000}"/>
    <cellStyle name="Output 9 2 14" xfId="52627" xr:uid="{00000000-0005-0000-0000-0000E0C70000}"/>
    <cellStyle name="Output 9 2 14 2" xfId="52628" xr:uid="{00000000-0005-0000-0000-0000E1C70000}"/>
    <cellStyle name="Output 9 2 14 2 2" xfId="52629" xr:uid="{00000000-0005-0000-0000-0000E2C70000}"/>
    <cellStyle name="Output 9 2 14 2 3" xfId="52630" xr:uid="{00000000-0005-0000-0000-0000E3C70000}"/>
    <cellStyle name="Output 9 2 14 3" xfId="52631" xr:uid="{00000000-0005-0000-0000-0000E4C70000}"/>
    <cellStyle name="Output 9 2 14 3 2" xfId="52632" xr:uid="{00000000-0005-0000-0000-0000E5C70000}"/>
    <cellStyle name="Output 9 2 14 3 3" xfId="52633" xr:uid="{00000000-0005-0000-0000-0000E6C70000}"/>
    <cellStyle name="Output 9 2 14 4" xfId="52634" xr:uid="{00000000-0005-0000-0000-0000E7C70000}"/>
    <cellStyle name="Output 9 2 14 4 2" xfId="52635" xr:uid="{00000000-0005-0000-0000-0000E8C70000}"/>
    <cellStyle name="Output 9 2 14 4 3" xfId="52636" xr:uid="{00000000-0005-0000-0000-0000E9C70000}"/>
    <cellStyle name="Output 9 2 14 5" xfId="52637" xr:uid="{00000000-0005-0000-0000-0000EAC70000}"/>
    <cellStyle name="Output 9 2 14 5 2" xfId="52638" xr:uid="{00000000-0005-0000-0000-0000EBC70000}"/>
    <cellStyle name="Output 9 2 14 5 3" xfId="52639" xr:uid="{00000000-0005-0000-0000-0000ECC70000}"/>
    <cellStyle name="Output 9 2 14 6" xfId="52640" xr:uid="{00000000-0005-0000-0000-0000EDC70000}"/>
    <cellStyle name="Output 9 2 14 7" xfId="52641" xr:uid="{00000000-0005-0000-0000-0000EEC70000}"/>
    <cellStyle name="Output 9 2 15" xfId="52642" xr:uid="{00000000-0005-0000-0000-0000EFC70000}"/>
    <cellStyle name="Output 9 2 15 2" xfId="52643" xr:uid="{00000000-0005-0000-0000-0000F0C70000}"/>
    <cellStyle name="Output 9 2 15 2 2" xfId="52644" xr:uid="{00000000-0005-0000-0000-0000F1C70000}"/>
    <cellStyle name="Output 9 2 15 2 3" xfId="52645" xr:uid="{00000000-0005-0000-0000-0000F2C70000}"/>
    <cellStyle name="Output 9 2 15 3" xfId="52646" xr:uid="{00000000-0005-0000-0000-0000F3C70000}"/>
    <cellStyle name="Output 9 2 15 3 2" xfId="52647" xr:uid="{00000000-0005-0000-0000-0000F4C70000}"/>
    <cellStyle name="Output 9 2 15 3 3" xfId="52648" xr:uid="{00000000-0005-0000-0000-0000F5C70000}"/>
    <cellStyle name="Output 9 2 15 4" xfId="52649" xr:uid="{00000000-0005-0000-0000-0000F6C70000}"/>
    <cellStyle name="Output 9 2 15 4 2" xfId="52650" xr:uid="{00000000-0005-0000-0000-0000F7C70000}"/>
    <cellStyle name="Output 9 2 15 4 3" xfId="52651" xr:uid="{00000000-0005-0000-0000-0000F8C70000}"/>
    <cellStyle name="Output 9 2 15 5" xfId="52652" xr:uid="{00000000-0005-0000-0000-0000F9C70000}"/>
    <cellStyle name="Output 9 2 15 5 2" xfId="52653" xr:uid="{00000000-0005-0000-0000-0000FAC70000}"/>
    <cellStyle name="Output 9 2 15 5 3" xfId="52654" xr:uid="{00000000-0005-0000-0000-0000FBC70000}"/>
    <cellStyle name="Output 9 2 15 6" xfId="52655" xr:uid="{00000000-0005-0000-0000-0000FCC70000}"/>
    <cellStyle name="Output 9 2 15 7" xfId="52656" xr:uid="{00000000-0005-0000-0000-0000FDC70000}"/>
    <cellStyle name="Output 9 2 16" xfId="52657" xr:uid="{00000000-0005-0000-0000-0000FEC70000}"/>
    <cellStyle name="Output 9 2 16 2" xfId="52658" xr:uid="{00000000-0005-0000-0000-0000FFC70000}"/>
    <cellStyle name="Output 9 2 16 2 2" xfId="52659" xr:uid="{00000000-0005-0000-0000-000000C80000}"/>
    <cellStyle name="Output 9 2 16 2 3" xfId="52660" xr:uid="{00000000-0005-0000-0000-000001C80000}"/>
    <cellStyle name="Output 9 2 16 3" xfId="52661" xr:uid="{00000000-0005-0000-0000-000002C80000}"/>
    <cellStyle name="Output 9 2 16 3 2" xfId="52662" xr:uid="{00000000-0005-0000-0000-000003C80000}"/>
    <cellStyle name="Output 9 2 16 3 3" xfId="52663" xr:uid="{00000000-0005-0000-0000-000004C80000}"/>
    <cellStyle name="Output 9 2 16 4" xfId="52664" xr:uid="{00000000-0005-0000-0000-000005C80000}"/>
    <cellStyle name="Output 9 2 16 4 2" xfId="52665" xr:uid="{00000000-0005-0000-0000-000006C80000}"/>
    <cellStyle name="Output 9 2 16 4 3" xfId="52666" xr:uid="{00000000-0005-0000-0000-000007C80000}"/>
    <cellStyle name="Output 9 2 16 5" xfId="52667" xr:uid="{00000000-0005-0000-0000-000008C80000}"/>
    <cellStyle name="Output 9 2 16 5 2" xfId="52668" xr:uid="{00000000-0005-0000-0000-000009C80000}"/>
    <cellStyle name="Output 9 2 16 5 3" xfId="52669" xr:uid="{00000000-0005-0000-0000-00000AC80000}"/>
    <cellStyle name="Output 9 2 16 6" xfId="52670" xr:uid="{00000000-0005-0000-0000-00000BC80000}"/>
    <cellStyle name="Output 9 2 16 7" xfId="52671" xr:uid="{00000000-0005-0000-0000-00000CC80000}"/>
    <cellStyle name="Output 9 2 17" xfId="52672" xr:uid="{00000000-0005-0000-0000-00000DC80000}"/>
    <cellStyle name="Output 9 2 17 2" xfId="52673" xr:uid="{00000000-0005-0000-0000-00000EC80000}"/>
    <cellStyle name="Output 9 2 17 2 2" xfId="52674" xr:uid="{00000000-0005-0000-0000-00000FC80000}"/>
    <cellStyle name="Output 9 2 17 2 3" xfId="52675" xr:uid="{00000000-0005-0000-0000-000010C80000}"/>
    <cellStyle name="Output 9 2 17 3" xfId="52676" xr:uid="{00000000-0005-0000-0000-000011C80000}"/>
    <cellStyle name="Output 9 2 17 3 2" xfId="52677" xr:uid="{00000000-0005-0000-0000-000012C80000}"/>
    <cellStyle name="Output 9 2 17 3 3" xfId="52678" xr:uid="{00000000-0005-0000-0000-000013C80000}"/>
    <cellStyle name="Output 9 2 17 4" xfId="52679" xr:uid="{00000000-0005-0000-0000-000014C80000}"/>
    <cellStyle name="Output 9 2 17 4 2" xfId="52680" xr:uid="{00000000-0005-0000-0000-000015C80000}"/>
    <cellStyle name="Output 9 2 17 4 3" xfId="52681" xr:uid="{00000000-0005-0000-0000-000016C80000}"/>
    <cellStyle name="Output 9 2 17 5" xfId="52682" xr:uid="{00000000-0005-0000-0000-000017C80000}"/>
    <cellStyle name="Output 9 2 17 5 2" xfId="52683" xr:uid="{00000000-0005-0000-0000-000018C80000}"/>
    <cellStyle name="Output 9 2 17 5 3" xfId="52684" xr:uid="{00000000-0005-0000-0000-000019C80000}"/>
    <cellStyle name="Output 9 2 17 6" xfId="52685" xr:uid="{00000000-0005-0000-0000-00001AC80000}"/>
    <cellStyle name="Output 9 2 17 7" xfId="52686" xr:uid="{00000000-0005-0000-0000-00001BC80000}"/>
    <cellStyle name="Output 9 2 18" xfId="52687" xr:uid="{00000000-0005-0000-0000-00001CC80000}"/>
    <cellStyle name="Output 9 2 18 2" xfId="52688" xr:uid="{00000000-0005-0000-0000-00001DC80000}"/>
    <cellStyle name="Output 9 2 18 2 2" xfId="52689" xr:uid="{00000000-0005-0000-0000-00001EC80000}"/>
    <cellStyle name="Output 9 2 18 2 3" xfId="52690" xr:uid="{00000000-0005-0000-0000-00001FC80000}"/>
    <cellStyle name="Output 9 2 18 3" xfId="52691" xr:uid="{00000000-0005-0000-0000-000020C80000}"/>
    <cellStyle name="Output 9 2 18 3 2" xfId="52692" xr:uid="{00000000-0005-0000-0000-000021C80000}"/>
    <cellStyle name="Output 9 2 18 3 3" xfId="52693" xr:uid="{00000000-0005-0000-0000-000022C80000}"/>
    <cellStyle name="Output 9 2 18 4" xfId="52694" xr:uid="{00000000-0005-0000-0000-000023C80000}"/>
    <cellStyle name="Output 9 2 18 4 2" xfId="52695" xr:uid="{00000000-0005-0000-0000-000024C80000}"/>
    <cellStyle name="Output 9 2 18 4 3" xfId="52696" xr:uid="{00000000-0005-0000-0000-000025C80000}"/>
    <cellStyle name="Output 9 2 18 5" xfId="52697" xr:uid="{00000000-0005-0000-0000-000026C80000}"/>
    <cellStyle name="Output 9 2 18 5 2" xfId="52698" xr:uid="{00000000-0005-0000-0000-000027C80000}"/>
    <cellStyle name="Output 9 2 18 5 3" xfId="52699" xr:uid="{00000000-0005-0000-0000-000028C80000}"/>
    <cellStyle name="Output 9 2 18 6" xfId="52700" xr:uid="{00000000-0005-0000-0000-000029C80000}"/>
    <cellStyle name="Output 9 2 18 7" xfId="52701" xr:uid="{00000000-0005-0000-0000-00002AC80000}"/>
    <cellStyle name="Output 9 2 19" xfId="52702" xr:uid="{00000000-0005-0000-0000-00002BC80000}"/>
    <cellStyle name="Output 9 2 19 2" xfId="52703" xr:uid="{00000000-0005-0000-0000-00002CC80000}"/>
    <cellStyle name="Output 9 2 19 3" xfId="52704" xr:uid="{00000000-0005-0000-0000-00002DC80000}"/>
    <cellStyle name="Output 9 2 2" xfId="52705" xr:uid="{00000000-0005-0000-0000-00002EC80000}"/>
    <cellStyle name="Output 9 2 2 2" xfId="52706" xr:uid="{00000000-0005-0000-0000-00002FC80000}"/>
    <cellStyle name="Output 9 2 2 2 2" xfId="52707" xr:uid="{00000000-0005-0000-0000-000030C80000}"/>
    <cellStyle name="Output 9 2 2 2 3" xfId="52708" xr:uid="{00000000-0005-0000-0000-000031C80000}"/>
    <cellStyle name="Output 9 2 2 2 4" xfId="52709" xr:uid="{00000000-0005-0000-0000-000032C80000}"/>
    <cellStyle name="Output 9 2 2 3" xfId="52710" xr:uid="{00000000-0005-0000-0000-000033C80000}"/>
    <cellStyle name="Output 9 2 2 3 2" xfId="52711" xr:uid="{00000000-0005-0000-0000-000034C80000}"/>
    <cellStyle name="Output 9 2 2 3 3" xfId="52712" xr:uid="{00000000-0005-0000-0000-000035C80000}"/>
    <cellStyle name="Output 9 2 2 3 4" xfId="52713" xr:uid="{00000000-0005-0000-0000-000036C80000}"/>
    <cellStyle name="Output 9 2 2 4" xfId="52714" xr:uid="{00000000-0005-0000-0000-000037C80000}"/>
    <cellStyle name="Output 9 2 2 4 2" xfId="52715" xr:uid="{00000000-0005-0000-0000-000038C80000}"/>
    <cellStyle name="Output 9 2 2 4 3" xfId="52716" xr:uid="{00000000-0005-0000-0000-000039C80000}"/>
    <cellStyle name="Output 9 2 2 5" xfId="52717" xr:uid="{00000000-0005-0000-0000-00003AC80000}"/>
    <cellStyle name="Output 9 2 2 5 2" xfId="52718" xr:uid="{00000000-0005-0000-0000-00003BC80000}"/>
    <cellStyle name="Output 9 2 2 5 3" xfId="52719" xr:uid="{00000000-0005-0000-0000-00003CC80000}"/>
    <cellStyle name="Output 9 2 2 6" xfId="52720" xr:uid="{00000000-0005-0000-0000-00003DC80000}"/>
    <cellStyle name="Output 9 2 2 6 2" xfId="52721" xr:uid="{00000000-0005-0000-0000-00003EC80000}"/>
    <cellStyle name="Output 9 2 2 6 3" xfId="52722" xr:uid="{00000000-0005-0000-0000-00003FC80000}"/>
    <cellStyle name="Output 9 2 2 7" xfId="52723" xr:uid="{00000000-0005-0000-0000-000040C80000}"/>
    <cellStyle name="Output 9 2 2 8" xfId="52724" xr:uid="{00000000-0005-0000-0000-000041C80000}"/>
    <cellStyle name="Output 9 2 2 9" xfId="52725" xr:uid="{00000000-0005-0000-0000-000042C80000}"/>
    <cellStyle name="Output 9 2 20" xfId="52726" xr:uid="{00000000-0005-0000-0000-000043C80000}"/>
    <cellStyle name="Output 9 2 20 2" xfId="52727" xr:uid="{00000000-0005-0000-0000-000044C80000}"/>
    <cellStyle name="Output 9 2 20 3" xfId="52728" xr:uid="{00000000-0005-0000-0000-000045C80000}"/>
    <cellStyle name="Output 9 2 21" xfId="52729" xr:uid="{00000000-0005-0000-0000-000046C80000}"/>
    <cellStyle name="Output 9 2 21 2" xfId="52730" xr:uid="{00000000-0005-0000-0000-000047C80000}"/>
    <cellStyle name="Output 9 2 21 3" xfId="52731" xr:uid="{00000000-0005-0000-0000-000048C80000}"/>
    <cellStyle name="Output 9 2 22" xfId="52732" xr:uid="{00000000-0005-0000-0000-000049C80000}"/>
    <cellStyle name="Output 9 2 3" xfId="52733" xr:uid="{00000000-0005-0000-0000-00004AC80000}"/>
    <cellStyle name="Output 9 2 3 2" xfId="52734" xr:uid="{00000000-0005-0000-0000-00004BC80000}"/>
    <cellStyle name="Output 9 2 3 2 2" xfId="52735" xr:uid="{00000000-0005-0000-0000-00004CC80000}"/>
    <cellStyle name="Output 9 2 3 2 3" xfId="52736" xr:uid="{00000000-0005-0000-0000-00004DC80000}"/>
    <cellStyle name="Output 9 2 3 3" xfId="52737" xr:uid="{00000000-0005-0000-0000-00004EC80000}"/>
    <cellStyle name="Output 9 2 3 3 2" xfId="52738" xr:uid="{00000000-0005-0000-0000-00004FC80000}"/>
    <cellStyle name="Output 9 2 3 3 3" xfId="52739" xr:uid="{00000000-0005-0000-0000-000050C80000}"/>
    <cellStyle name="Output 9 2 3 4" xfId="52740" xr:uid="{00000000-0005-0000-0000-000051C80000}"/>
    <cellStyle name="Output 9 2 3 4 2" xfId="52741" xr:uid="{00000000-0005-0000-0000-000052C80000}"/>
    <cellStyle name="Output 9 2 3 4 3" xfId="52742" xr:uid="{00000000-0005-0000-0000-000053C80000}"/>
    <cellStyle name="Output 9 2 3 5" xfId="52743" xr:uid="{00000000-0005-0000-0000-000054C80000}"/>
    <cellStyle name="Output 9 2 3 5 2" xfId="52744" xr:uid="{00000000-0005-0000-0000-000055C80000}"/>
    <cellStyle name="Output 9 2 3 5 3" xfId="52745" xr:uid="{00000000-0005-0000-0000-000056C80000}"/>
    <cellStyle name="Output 9 2 3 6" xfId="52746" xr:uid="{00000000-0005-0000-0000-000057C80000}"/>
    <cellStyle name="Output 9 2 3 7" xfId="52747" xr:uid="{00000000-0005-0000-0000-000058C80000}"/>
    <cellStyle name="Output 9 2 4" xfId="52748" xr:uid="{00000000-0005-0000-0000-000059C80000}"/>
    <cellStyle name="Output 9 2 4 2" xfId="52749" xr:uid="{00000000-0005-0000-0000-00005AC80000}"/>
    <cellStyle name="Output 9 2 4 2 2" xfId="52750" xr:uid="{00000000-0005-0000-0000-00005BC80000}"/>
    <cellStyle name="Output 9 2 4 2 3" xfId="52751" xr:uid="{00000000-0005-0000-0000-00005CC80000}"/>
    <cellStyle name="Output 9 2 4 3" xfId="52752" xr:uid="{00000000-0005-0000-0000-00005DC80000}"/>
    <cellStyle name="Output 9 2 4 3 2" xfId="52753" xr:uid="{00000000-0005-0000-0000-00005EC80000}"/>
    <cellStyle name="Output 9 2 4 3 3" xfId="52754" xr:uid="{00000000-0005-0000-0000-00005FC80000}"/>
    <cellStyle name="Output 9 2 4 4" xfId="52755" xr:uid="{00000000-0005-0000-0000-000060C80000}"/>
    <cellStyle name="Output 9 2 4 4 2" xfId="52756" xr:uid="{00000000-0005-0000-0000-000061C80000}"/>
    <cellStyle name="Output 9 2 4 4 3" xfId="52757" xr:uid="{00000000-0005-0000-0000-000062C80000}"/>
    <cellStyle name="Output 9 2 4 5" xfId="52758" xr:uid="{00000000-0005-0000-0000-000063C80000}"/>
    <cellStyle name="Output 9 2 4 5 2" xfId="52759" xr:uid="{00000000-0005-0000-0000-000064C80000}"/>
    <cellStyle name="Output 9 2 4 5 3" xfId="52760" xr:uid="{00000000-0005-0000-0000-000065C80000}"/>
    <cellStyle name="Output 9 2 4 6" xfId="52761" xr:uid="{00000000-0005-0000-0000-000066C80000}"/>
    <cellStyle name="Output 9 2 5" xfId="52762" xr:uid="{00000000-0005-0000-0000-000067C80000}"/>
    <cellStyle name="Output 9 2 5 2" xfId="52763" xr:uid="{00000000-0005-0000-0000-000068C80000}"/>
    <cellStyle name="Output 9 2 5 2 2" xfId="52764" xr:uid="{00000000-0005-0000-0000-000069C80000}"/>
    <cellStyle name="Output 9 2 5 2 3" xfId="52765" xr:uid="{00000000-0005-0000-0000-00006AC80000}"/>
    <cellStyle name="Output 9 2 5 3" xfId="52766" xr:uid="{00000000-0005-0000-0000-00006BC80000}"/>
    <cellStyle name="Output 9 2 5 3 2" xfId="52767" xr:uid="{00000000-0005-0000-0000-00006CC80000}"/>
    <cellStyle name="Output 9 2 5 3 3" xfId="52768" xr:uid="{00000000-0005-0000-0000-00006DC80000}"/>
    <cellStyle name="Output 9 2 5 4" xfId="52769" xr:uid="{00000000-0005-0000-0000-00006EC80000}"/>
    <cellStyle name="Output 9 2 5 4 2" xfId="52770" xr:uid="{00000000-0005-0000-0000-00006FC80000}"/>
    <cellStyle name="Output 9 2 5 4 3" xfId="52771" xr:uid="{00000000-0005-0000-0000-000070C80000}"/>
    <cellStyle name="Output 9 2 5 5" xfId="52772" xr:uid="{00000000-0005-0000-0000-000071C80000}"/>
    <cellStyle name="Output 9 2 5 5 2" xfId="52773" xr:uid="{00000000-0005-0000-0000-000072C80000}"/>
    <cellStyle name="Output 9 2 5 5 3" xfId="52774" xr:uid="{00000000-0005-0000-0000-000073C80000}"/>
    <cellStyle name="Output 9 2 5 6" xfId="52775" xr:uid="{00000000-0005-0000-0000-000074C80000}"/>
    <cellStyle name="Output 9 2 6" xfId="52776" xr:uid="{00000000-0005-0000-0000-000075C80000}"/>
    <cellStyle name="Output 9 2 6 2" xfId="52777" xr:uid="{00000000-0005-0000-0000-000076C80000}"/>
    <cellStyle name="Output 9 2 6 2 2" xfId="52778" xr:uid="{00000000-0005-0000-0000-000077C80000}"/>
    <cellStyle name="Output 9 2 6 2 3" xfId="52779" xr:uid="{00000000-0005-0000-0000-000078C80000}"/>
    <cellStyle name="Output 9 2 6 3" xfId="52780" xr:uid="{00000000-0005-0000-0000-000079C80000}"/>
    <cellStyle name="Output 9 2 6 3 2" xfId="52781" xr:uid="{00000000-0005-0000-0000-00007AC80000}"/>
    <cellStyle name="Output 9 2 6 3 3" xfId="52782" xr:uid="{00000000-0005-0000-0000-00007BC80000}"/>
    <cellStyle name="Output 9 2 6 4" xfId="52783" xr:uid="{00000000-0005-0000-0000-00007CC80000}"/>
    <cellStyle name="Output 9 2 6 4 2" xfId="52784" xr:uid="{00000000-0005-0000-0000-00007DC80000}"/>
    <cellStyle name="Output 9 2 6 4 3" xfId="52785" xr:uid="{00000000-0005-0000-0000-00007EC80000}"/>
    <cellStyle name="Output 9 2 6 5" xfId="52786" xr:uid="{00000000-0005-0000-0000-00007FC80000}"/>
    <cellStyle name="Output 9 2 6 5 2" xfId="52787" xr:uid="{00000000-0005-0000-0000-000080C80000}"/>
    <cellStyle name="Output 9 2 6 5 3" xfId="52788" xr:uid="{00000000-0005-0000-0000-000081C80000}"/>
    <cellStyle name="Output 9 2 6 6" xfId="52789" xr:uid="{00000000-0005-0000-0000-000082C80000}"/>
    <cellStyle name="Output 9 2 7" xfId="52790" xr:uid="{00000000-0005-0000-0000-000083C80000}"/>
    <cellStyle name="Output 9 2 7 2" xfId="52791" xr:uid="{00000000-0005-0000-0000-000084C80000}"/>
    <cellStyle name="Output 9 2 7 2 2" xfId="52792" xr:uid="{00000000-0005-0000-0000-000085C80000}"/>
    <cellStyle name="Output 9 2 7 2 3" xfId="52793" xr:uid="{00000000-0005-0000-0000-000086C80000}"/>
    <cellStyle name="Output 9 2 7 3" xfId="52794" xr:uid="{00000000-0005-0000-0000-000087C80000}"/>
    <cellStyle name="Output 9 2 7 3 2" xfId="52795" xr:uid="{00000000-0005-0000-0000-000088C80000}"/>
    <cellStyle name="Output 9 2 7 3 3" xfId="52796" xr:uid="{00000000-0005-0000-0000-000089C80000}"/>
    <cellStyle name="Output 9 2 7 4" xfId="52797" xr:uid="{00000000-0005-0000-0000-00008AC80000}"/>
    <cellStyle name="Output 9 2 7 4 2" xfId="52798" xr:uid="{00000000-0005-0000-0000-00008BC80000}"/>
    <cellStyle name="Output 9 2 7 4 3" xfId="52799" xr:uid="{00000000-0005-0000-0000-00008CC80000}"/>
    <cellStyle name="Output 9 2 7 5" xfId="52800" xr:uid="{00000000-0005-0000-0000-00008DC80000}"/>
    <cellStyle name="Output 9 2 7 5 2" xfId="52801" xr:uid="{00000000-0005-0000-0000-00008EC80000}"/>
    <cellStyle name="Output 9 2 7 5 3" xfId="52802" xr:uid="{00000000-0005-0000-0000-00008FC80000}"/>
    <cellStyle name="Output 9 2 7 6" xfId="52803" xr:uid="{00000000-0005-0000-0000-000090C80000}"/>
    <cellStyle name="Output 9 2 8" xfId="52804" xr:uid="{00000000-0005-0000-0000-000091C80000}"/>
    <cellStyle name="Output 9 2 8 2" xfId="52805" xr:uid="{00000000-0005-0000-0000-000092C80000}"/>
    <cellStyle name="Output 9 2 8 2 2" xfId="52806" xr:uid="{00000000-0005-0000-0000-000093C80000}"/>
    <cellStyle name="Output 9 2 8 2 3" xfId="52807" xr:uid="{00000000-0005-0000-0000-000094C80000}"/>
    <cellStyle name="Output 9 2 8 3" xfId="52808" xr:uid="{00000000-0005-0000-0000-000095C80000}"/>
    <cellStyle name="Output 9 2 8 3 2" xfId="52809" xr:uid="{00000000-0005-0000-0000-000096C80000}"/>
    <cellStyle name="Output 9 2 8 3 3" xfId="52810" xr:uid="{00000000-0005-0000-0000-000097C80000}"/>
    <cellStyle name="Output 9 2 8 4" xfId="52811" xr:uid="{00000000-0005-0000-0000-000098C80000}"/>
    <cellStyle name="Output 9 2 8 4 2" xfId="52812" xr:uid="{00000000-0005-0000-0000-000099C80000}"/>
    <cellStyle name="Output 9 2 8 4 3" xfId="52813" xr:uid="{00000000-0005-0000-0000-00009AC80000}"/>
    <cellStyle name="Output 9 2 8 5" xfId="52814" xr:uid="{00000000-0005-0000-0000-00009BC80000}"/>
    <cellStyle name="Output 9 2 8 5 2" xfId="52815" xr:uid="{00000000-0005-0000-0000-00009CC80000}"/>
    <cellStyle name="Output 9 2 8 5 3" xfId="52816" xr:uid="{00000000-0005-0000-0000-00009DC80000}"/>
    <cellStyle name="Output 9 2 8 6" xfId="52817" xr:uid="{00000000-0005-0000-0000-00009EC80000}"/>
    <cellStyle name="Output 9 2 9" xfId="52818" xr:uid="{00000000-0005-0000-0000-00009FC80000}"/>
    <cellStyle name="Output 9 2 9 2" xfId="52819" xr:uid="{00000000-0005-0000-0000-0000A0C80000}"/>
    <cellStyle name="Output 9 2 9 2 2" xfId="52820" xr:uid="{00000000-0005-0000-0000-0000A1C80000}"/>
    <cellStyle name="Output 9 2 9 2 3" xfId="52821" xr:uid="{00000000-0005-0000-0000-0000A2C80000}"/>
    <cellStyle name="Output 9 2 9 3" xfId="52822" xr:uid="{00000000-0005-0000-0000-0000A3C80000}"/>
    <cellStyle name="Output 9 2 9 3 2" xfId="52823" xr:uid="{00000000-0005-0000-0000-0000A4C80000}"/>
    <cellStyle name="Output 9 2 9 3 3" xfId="52824" xr:uid="{00000000-0005-0000-0000-0000A5C80000}"/>
    <cellStyle name="Output 9 2 9 4" xfId="52825" xr:uid="{00000000-0005-0000-0000-0000A6C80000}"/>
    <cellStyle name="Output 9 2 9 4 2" xfId="52826" xr:uid="{00000000-0005-0000-0000-0000A7C80000}"/>
    <cellStyle name="Output 9 2 9 4 3" xfId="52827" xr:uid="{00000000-0005-0000-0000-0000A8C80000}"/>
    <cellStyle name="Output 9 2 9 5" xfId="52828" xr:uid="{00000000-0005-0000-0000-0000A9C80000}"/>
    <cellStyle name="Output 9 2 9 5 2" xfId="52829" xr:uid="{00000000-0005-0000-0000-0000AAC80000}"/>
    <cellStyle name="Output 9 2 9 5 3" xfId="52830" xr:uid="{00000000-0005-0000-0000-0000ABC80000}"/>
    <cellStyle name="Output 9 2 9 6" xfId="52831" xr:uid="{00000000-0005-0000-0000-0000ACC80000}"/>
    <cellStyle name="Output 9 2 9 7" xfId="52832" xr:uid="{00000000-0005-0000-0000-0000ADC80000}"/>
    <cellStyle name="Output 9 3" xfId="52833" xr:uid="{00000000-0005-0000-0000-0000AEC80000}"/>
    <cellStyle name="Output 9 3 10" xfId="52834" xr:uid="{00000000-0005-0000-0000-0000AFC80000}"/>
    <cellStyle name="Output 9 3 2" xfId="52835" xr:uid="{00000000-0005-0000-0000-0000B0C80000}"/>
    <cellStyle name="Output 9 3 2 2" xfId="52836" xr:uid="{00000000-0005-0000-0000-0000B1C80000}"/>
    <cellStyle name="Output 9 3 2 3" xfId="52837" xr:uid="{00000000-0005-0000-0000-0000B2C80000}"/>
    <cellStyle name="Output 9 3 2 4" xfId="52838" xr:uid="{00000000-0005-0000-0000-0000B3C80000}"/>
    <cellStyle name="Output 9 3 3" xfId="52839" xr:uid="{00000000-0005-0000-0000-0000B4C80000}"/>
    <cellStyle name="Output 9 3 3 2" xfId="52840" xr:uid="{00000000-0005-0000-0000-0000B5C80000}"/>
    <cellStyle name="Output 9 3 3 3" xfId="52841" xr:uid="{00000000-0005-0000-0000-0000B6C80000}"/>
    <cellStyle name="Output 9 3 3 4" xfId="52842" xr:uid="{00000000-0005-0000-0000-0000B7C80000}"/>
    <cellStyle name="Output 9 3 4" xfId="52843" xr:uid="{00000000-0005-0000-0000-0000B8C80000}"/>
    <cellStyle name="Output 9 3 4 2" xfId="52844" xr:uid="{00000000-0005-0000-0000-0000B9C80000}"/>
    <cellStyle name="Output 9 3 4 3" xfId="52845" xr:uid="{00000000-0005-0000-0000-0000BAC80000}"/>
    <cellStyle name="Output 9 3 4 4" xfId="52846" xr:uid="{00000000-0005-0000-0000-0000BBC80000}"/>
    <cellStyle name="Output 9 3 5" xfId="52847" xr:uid="{00000000-0005-0000-0000-0000BCC80000}"/>
    <cellStyle name="Output 9 3 5 2" xfId="52848" xr:uid="{00000000-0005-0000-0000-0000BDC80000}"/>
    <cellStyle name="Output 9 3 5 3" xfId="52849" xr:uid="{00000000-0005-0000-0000-0000BEC80000}"/>
    <cellStyle name="Output 9 3 6" xfId="52850" xr:uid="{00000000-0005-0000-0000-0000BFC80000}"/>
    <cellStyle name="Output 9 3 6 2" xfId="52851" xr:uid="{00000000-0005-0000-0000-0000C0C80000}"/>
    <cellStyle name="Output 9 3 6 3" xfId="52852" xr:uid="{00000000-0005-0000-0000-0000C1C80000}"/>
    <cellStyle name="Output 9 3 7" xfId="52853" xr:uid="{00000000-0005-0000-0000-0000C2C80000}"/>
    <cellStyle name="Output 9 3 7 2" xfId="52854" xr:uid="{00000000-0005-0000-0000-0000C3C80000}"/>
    <cellStyle name="Output 9 3 7 3" xfId="52855" xr:uid="{00000000-0005-0000-0000-0000C4C80000}"/>
    <cellStyle name="Output 9 3 8" xfId="52856" xr:uid="{00000000-0005-0000-0000-0000C5C80000}"/>
    <cellStyle name="Output 9 3 9" xfId="52857" xr:uid="{00000000-0005-0000-0000-0000C6C80000}"/>
    <cellStyle name="Output 9 4" xfId="52858" xr:uid="{00000000-0005-0000-0000-0000C7C80000}"/>
    <cellStyle name="Output 9 4 2" xfId="52859" xr:uid="{00000000-0005-0000-0000-0000C8C80000}"/>
    <cellStyle name="Output 9 4 2 2" xfId="52860" xr:uid="{00000000-0005-0000-0000-0000C9C80000}"/>
    <cellStyle name="Output 9 4 2 3" xfId="52861" xr:uid="{00000000-0005-0000-0000-0000CAC80000}"/>
    <cellStyle name="Output 9 4 3" xfId="52862" xr:uid="{00000000-0005-0000-0000-0000CBC80000}"/>
    <cellStyle name="Output 9 4 3 2" xfId="52863" xr:uid="{00000000-0005-0000-0000-0000CCC80000}"/>
    <cellStyle name="Output 9 4 3 3" xfId="52864" xr:uid="{00000000-0005-0000-0000-0000CDC80000}"/>
    <cellStyle name="Output 9 4 4" xfId="52865" xr:uid="{00000000-0005-0000-0000-0000CEC80000}"/>
    <cellStyle name="Output 9 4 4 2" xfId="52866" xr:uid="{00000000-0005-0000-0000-0000CFC80000}"/>
    <cellStyle name="Output 9 4 4 3" xfId="52867" xr:uid="{00000000-0005-0000-0000-0000D0C80000}"/>
    <cellStyle name="Output 9 4 5" xfId="52868" xr:uid="{00000000-0005-0000-0000-0000D1C80000}"/>
    <cellStyle name="Output 9 4 5 2" xfId="52869" xr:uid="{00000000-0005-0000-0000-0000D2C80000}"/>
    <cellStyle name="Output 9 4 5 3" xfId="52870" xr:uid="{00000000-0005-0000-0000-0000D3C80000}"/>
    <cellStyle name="Output 9 4 6" xfId="52871" xr:uid="{00000000-0005-0000-0000-0000D4C80000}"/>
    <cellStyle name="Output 9 4 7" xfId="52872" xr:uid="{00000000-0005-0000-0000-0000D5C80000}"/>
    <cellStyle name="Output 9 4 8" xfId="52873" xr:uid="{00000000-0005-0000-0000-0000D6C80000}"/>
    <cellStyle name="Output 9 5" xfId="52874" xr:uid="{00000000-0005-0000-0000-0000D7C80000}"/>
    <cellStyle name="Output 9 5 2" xfId="52875" xr:uid="{00000000-0005-0000-0000-0000D8C80000}"/>
    <cellStyle name="Output 9 5 2 2" xfId="52876" xr:uid="{00000000-0005-0000-0000-0000D9C80000}"/>
    <cellStyle name="Output 9 5 2 3" xfId="52877" xr:uid="{00000000-0005-0000-0000-0000DAC80000}"/>
    <cellStyle name="Output 9 5 3" xfId="52878" xr:uid="{00000000-0005-0000-0000-0000DBC80000}"/>
    <cellStyle name="Output 9 5 3 2" xfId="52879" xr:uid="{00000000-0005-0000-0000-0000DCC80000}"/>
    <cellStyle name="Output 9 5 3 3" xfId="52880" xr:uid="{00000000-0005-0000-0000-0000DDC80000}"/>
    <cellStyle name="Output 9 5 4" xfId="52881" xr:uid="{00000000-0005-0000-0000-0000DEC80000}"/>
    <cellStyle name="Output 9 5 4 2" xfId="52882" xr:uid="{00000000-0005-0000-0000-0000DFC80000}"/>
    <cellStyle name="Output 9 5 4 3" xfId="52883" xr:uid="{00000000-0005-0000-0000-0000E0C80000}"/>
    <cellStyle name="Output 9 5 5" xfId="52884" xr:uid="{00000000-0005-0000-0000-0000E1C80000}"/>
    <cellStyle name="Output 9 5 5 2" xfId="52885" xr:uid="{00000000-0005-0000-0000-0000E2C80000}"/>
    <cellStyle name="Output 9 5 5 3" xfId="52886" xr:uid="{00000000-0005-0000-0000-0000E3C80000}"/>
    <cellStyle name="Output 9 5 6" xfId="52887" xr:uid="{00000000-0005-0000-0000-0000E4C80000}"/>
    <cellStyle name="Output 9 5 7" xfId="52888" xr:uid="{00000000-0005-0000-0000-0000E5C80000}"/>
    <cellStyle name="Output 9 6" xfId="52889" xr:uid="{00000000-0005-0000-0000-0000E6C80000}"/>
    <cellStyle name="Output 9 6 2" xfId="52890" xr:uid="{00000000-0005-0000-0000-0000E7C80000}"/>
    <cellStyle name="Output 9 6 3" xfId="52891" xr:uid="{00000000-0005-0000-0000-0000E8C80000}"/>
    <cellStyle name="Output 9 6 4" xfId="52892" xr:uid="{00000000-0005-0000-0000-0000E9C80000}"/>
    <cellStyle name="Output 9 7" xfId="52893" xr:uid="{00000000-0005-0000-0000-0000EAC80000}"/>
    <cellStyle name="Output 9 7 2" xfId="52894" xr:uid="{00000000-0005-0000-0000-0000EBC80000}"/>
    <cellStyle name="Output 9 7 3" xfId="52895" xr:uid="{00000000-0005-0000-0000-0000ECC80000}"/>
    <cellStyle name="Output 9 8" xfId="52896" xr:uid="{00000000-0005-0000-0000-0000EDC80000}"/>
    <cellStyle name="Output 9 8 2" xfId="52897" xr:uid="{00000000-0005-0000-0000-0000EEC80000}"/>
    <cellStyle name="Output 9 8 3" xfId="52898" xr:uid="{00000000-0005-0000-0000-0000EFC80000}"/>
    <cellStyle name="Output Amounts" xfId="5824" xr:uid="{00000000-0005-0000-0000-0000F0C80000}"/>
    <cellStyle name="Output Column Headings" xfId="5825" xr:uid="{00000000-0005-0000-0000-0000F1C80000}"/>
    <cellStyle name="Output Column Headings 2" xfId="5826" xr:uid="{00000000-0005-0000-0000-0000F2C80000}"/>
    <cellStyle name="Output Column Headings 2 2" xfId="52899" xr:uid="{00000000-0005-0000-0000-0000F3C80000}"/>
    <cellStyle name="Output Column Headings 2 2 2" xfId="52900" xr:uid="{00000000-0005-0000-0000-0000F4C80000}"/>
    <cellStyle name="Output Column Headings 2 2 3" xfId="52901" xr:uid="{00000000-0005-0000-0000-0000F5C80000}"/>
    <cellStyle name="Output Column Headings 3" xfId="52902" xr:uid="{00000000-0005-0000-0000-0000F6C80000}"/>
    <cellStyle name="Output Column Headings 3 2" xfId="52903" xr:uid="{00000000-0005-0000-0000-0000F7C80000}"/>
    <cellStyle name="Output Column Headings 4" xfId="52904" xr:uid="{00000000-0005-0000-0000-0000F8C80000}"/>
    <cellStyle name="Output Column Headings_Upload2" xfId="52905" xr:uid="{00000000-0005-0000-0000-0000F9C80000}"/>
    <cellStyle name="Output Line Items" xfId="5827" xr:uid="{00000000-0005-0000-0000-0000FAC80000}"/>
    <cellStyle name="Output Line Items 2" xfId="5828" xr:uid="{00000000-0005-0000-0000-0000FBC80000}"/>
    <cellStyle name="Output Line Items 2 2" xfId="52906" xr:uid="{00000000-0005-0000-0000-0000FCC80000}"/>
    <cellStyle name="Output Line Items 2 2 2" xfId="52907" xr:uid="{00000000-0005-0000-0000-0000FDC80000}"/>
    <cellStyle name="Output Line Items 2 2 3" xfId="52908" xr:uid="{00000000-0005-0000-0000-0000FEC80000}"/>
    <cellStyle name="Output Line Items 3" xfId="52909" xr:uid="{00000000-0005-0000-0000-0000FFC80000}"/>
    <cellStyle name="Output Line Items 3 2" xfId="52910" xr:uid="{00000000-0005-0000-0000-000000C90000}"/>
    <cellStyle name="Output Line Items 4" xfId="52911" xr:uid="{00000000-0005-0000-0000-000001C90000}"/>
    <cellStyle name="Output Line Items_Upload2" xfId="52912" xr:uid="{00000000-0005-0000-0000-000002C90000}"/>
    <cellStyle name="Output Report Heading" xfId="5829" xr:uid="{00000000-0005-0000-0000-000003C90000}"/>
    <cellStyle name="Output Report Heading 2" xfId="5830" xr:uid="{00000000-0005-0000-0000-000004C90000}"/>
    <cellStyle name="Output Report Heading 2 2" xfId="52913" xr:uid="{00000000-0005-0000-0000-000005C90000}"/>
    <cellStyle name="Output Report Heading 2 2 2" xfId="52914" xr:uid="{00000000-0005-0000-0000-000006C90000}"/>
    <cellStyle name="Output Report Heading 2 2 3" xfId="52915" xr:uid="{00000000-0005-0000-0000-000007C90000}"/>
    <cellStyle name="Output Report Heading 3" xfId="52916" xr:uid="{00000000-0005-0000-0000-000008C90000}"/>
    <cellStyle name="Output Report Heading 3 2" xfId="52917" xr:uid="{00000000-0005-0000-0000-000009C90000}"/>
    <cellStyle name="Output Report Heading 4" xfId="52918" xr:uid="{00000000-0005-0000-0000-00000AC90000}"/>
    <cellStyle name="Output Report Heading_Upload2" xfId="52919" xr:uid="{00000000-0005-0000-0000-00000BC90000}"/>
    <cellStyle name="Output Report Title" xfId="5831" xr:uid="{00000000-0005-0000-0000-00000CC90000}"/>
    <cellStyle name="Output Report Title 2" xfId="5832" xr:uid="{00000000-0005-0000-0000-00000DC90000}"/>
    <cellStyle name="Output Report Title 2 2" xfId="52920" xr:uid="{00000000-0005-0000-0000-00000EC90000}"/>
    <cellStyle name="Output Report Title 2 2 2" xfId="52921" xr:uid="{00000000-0005-0000-0000-00000FC90000}"/>
    <cellStyle name="Output Report Title 2 2 3" xfId="52922" xr:uid="{00000000-0005-0000-0000-000010C90000}"/>
    <cellStyle name="Output Report Title 3" xfId="52923" xr:uid="{00000000-0005-0000-0000-000011C90000}"/>
    <cellStyle name="Output Report Title 3 2" xfId="52924" xr:uid="{00000000-0005-0000-0000-000012C90000}"/>
    <cellStyle name="Output Report Title 4" xfId="52925" xr:uid="{00000000-0005-0000-0000-000013C90000}"/>
    <cellStyle name="Output Report Title_Upload2" xfId="52926" xr:uid="{00000000-0005-0000-0000-000014C90000}"/>
    <cellStyle name="Output1_Back" xfId="52927" xr:uid="{00000000-0005-0000-0000-000015C90000}"/>
    <cellStyle name="Override" xfId="5833" xr:uid="{00000000-0005-0000-0000-000016C90000}"/>
    <cellStyle name="Page Number" xfId="52928" xr:uid="{00000000-0005-0000-0000-000017C90000}"/>
    <cellStyle name="PAGE6" xfId="5834" xr:uid="{00000000-0005-0000-0000-000018C90000}"/>
    <cellStyle name="Pénznem [0]_Munka1" xfId="5835" xr:uid="{00000000-0005-0000-0000-000019C90000}"/>
    <cellStyle name="Pénznem_Munka1" xfId="5836" xr:uid="{00000000-0005-0000-0000-00001AC90000}"/>
    <cellStyle name="Percen - Style1" xfId="52929" xr:uid="{00000000-0005-0000-0000-00001BC90000}"/>
    <cellStyle name="Percen - Style1 2" xfId="52930" xr:uid="{00000000-0005-0000-0000-00001CC90000}"/>
    <cellStyle name="Percen - Style1 3" xfId="52931" xr:uid="{00000000-0005-0000-0000-00001DC90000}"/>
    <cellStyle name="Percent" xfId="1" builtinId="5"/>
    <cellStyle name="Percent (1)" xfId="5837" xr:uid="{00000000-0005-0000-0000-00001FC90000}"/>
    <cellStyle name="Percent (2)" xfId="5838" xr:uid="{00000000-0005-0000-0000-000020C90000}"/>
    <cellStyle name="Percent .00" xfId="5839" xr:uid="{00000000-0005-0000-0000-000021C90000}"/>
    <cellStyle name="Percent [0]" xfId="5840" xr:uid="{00000000-0005-0000-0000-000022C90000}"/>
    <cellStyle name="Percent [0] 2" xfId="5841" xr:uid="{00000000-0005-0000-0000-000023C90000}"/>
    <cellStyle name="Percent [00]" xfId="52932" xr:uid="{00000000-0005-0000-0000-000024C90000}"/>
    <cellStyle name="Percent [1]" xfId="5842" xr:uid="{00000000-0005-0000-0000-000025C90000}"/>
    <cellStyle name="Percent [1] 2" xfId="5843" xr:uid="{00000000-0005-0000-0000-000026C90000}"/>
    <cellStyle name="Percent [2]" xfId="5844" xr:uid="{00000000-0005-0000-0000-000027C90000}"/>
    <cellStyle name="Percent [2] 10" xfId="5845" xr:uid="{00000000-0005-0000-0000-000028C90000}"/>
    <cellStyle name="Percent [2] 11" xfId="5846" xr:uid="{00000000-0005-0000-0000-000029C90000}"/>
    <cellStyle name="Percent [2] 12" xfId="5847" xr:uid="{00000000-0005-0000-0000-00002AC90000}"/>
    <cellStyle name="Percent [2] 13" xfId="5848" xr:uid="{00000000-0005-0000-0000-00002BC90000}"/>
    <cellStyle name="Percent [2] 14" xfId="5849" xr:uid="{00000000-0005-0000-0000-00002CC90000}"/>
    <cellStyle name="Percent [2] 15" xfId="5850" xr:uid="{00000000-0005-0000-0000-00002DC90000}"/>
    <cellStyle name="Percent [2] 16" xfId="5851" xr:uid="{00000000-0005-0000-0000-00002EC90000}"/>
    <cellStyle name="Percent [2] 17" xfId="5852" xr:uid="{00000000-0005-0000-0000-00002FC90000}"/>
    <cellStyle name="Percent [2] 18" xfId="5853" xr:uid="{00000000-0005-0000-0000-000030C90000}"/>
    <cellStyle name="Percent [2] 18 2" xfId="52933" xr:uid="{00000000-0005-0000-0000-000031C90000}"/>
    <cellStyle name="Percent [2] 19" xfId="5854" xr:uid="{00000000-0005-0000-0000-000032C90000}"/>
    <cellStyle name="Percent [2] 2" xfId="5855" xr:uid="{00000000-0005-0000-0000-000033C90000}"/>
    <cellStyle name="Percent [2] 2 2" xfId="5856" xr:uid="{00000000-0005-0000-0000-000034C90000}"/>
    <cellStyle name="Percent [2] 2 3" xfId="52934" xr:uid="{00000000-0005-0000-0000-000035C90000}"/>
    <cellStyle name="Percent [2] 20" xfId="5857" xr:uid="{00000000-0005-0000-0000-000036C90000}"/>
    <cellStyle name="Percent [2] 21" xfId="5858" xr:uid="{00000000-0005-0000-0000-000037C90000}"/>
    <cellStyle name="Percent [2] 22" xfId="5859" xr:uid="{00000000-0005-0000-0000-000038C90000}"/>
    <cellStyle name="Percent [2] 23" xfId="5860" xr:uid="{00000000-0005-0000-0000-000039C90000}"/>
    <cellStyle name="Percent [2] 24" xfId="5861" xr:uid="{00000000-0005-0000-0000-00003AC90000}"/>
    <cellStyle name="Percent [2] 25" xfId="52935" xr:uid="{00000000-0005-0000-0000-00003BC90000}"/>
    <cellStyle name="Percent [2] 26" xfId="52936" xr:uid="{00000000-0005-0000-0000-00003CC90000}"/>
    <cellStyle name="Percent [2] 27" xfId="52937" xr:uid="{00000000-0005-0000-0000-00003DC90000}"/>
    <cellStyle name="Percent [2] 28" xfId="52938" xr:uid="{00000000-0005-0000-0000-00003EC90000}"/>
    <cellStyle name="Percent [2] 29" xfId="52939" xr:uid="{00000000-0005-0000-0000-00003FC90000}"/>
    <cellStyle name="Percent [2] 3" xfId="5862" xr:uid="{00000000-0005-0000-0000-000040C90000}"/>
    <cellStyle name="Percent [2] 30" xfId="52940" xr:uid="{00000000-0005-0000-0000-000041C90000}"/>
    <cellStyle name="Percent [2] 31" xfId="52941" xr:uid="{00000000-0005-0000-0000-000042C90000}"/>
    <cellStyle name="Percent [2] 32" xfId="52942" xr:uid="{00000000-0005-0000-0000-000043C90000}"/>
    <cellStyle name="Percent [2] 33" xfId="52943" xr:uid="{00000000-0005-0000-0000-000044C90000}"/>
    <cellStyle name="Percent [2] 34" xfId="52944" xr:uid="{00000000-0005-0000-0000-000045C90000}"/>
    <cellStyle name="Percent [2] 35" xfId="52945" xr:uid="{00000000-0005-0000-0000-000046C90000}"/>
    <cellStyle name="Percent [2] 36" xfId="52946" xr:uid="{00000000-0005-0000-0000-000047C90000}"/>
    <cellStyle name="Percent [2] 37" xfId="52947" xr:uid="{00000000-0005-0000-0000-000048C90000}"/>
    <cellStyle name="Percent [2] 38" xfId="52948" xr:uid="{00000000-0005-0000-0000-000049C90000}"/>
    <cellStyle name="Percent [2] 39" xfId="52949" xr:uid="{00000000-0005-0000-0000-00004AC90000}"/>
    <cellStyle name="Percent [2] 4" xfId="5863" xr:uid="{00000000-0005-0000-0000-00004BC90000}"/>
    <cellStyle name="Percent [2] 40" xfId="52950" xr:uid="{00000000-0005-0000-0000-00004CC90000}"/>
    <cellStyle name="Percent [2] 41" xfId="52951" xr:uid="{00000000-0005-0000-0000-00004DC90000}"/>
    <cellStyle name="Percent [2] 42" xfId="52952" xr:uid="{00000000-0005-0000-0000-00004EC90000}"/>
    <cellStyle name="Percent [2] 43" xfId="52953" xr:uid="{00000000-0005-0000-0000-00004FC90000}"/>
    <cellStyle name="Percent [2] 44" xfId="52954" xr:uid="{00000000-0005-0000-0000-000050C90000}"/>
    <cellStyle name="Percent [2] 45" xfId="52955" xr:uid="{00000000-0005-0000-0000-000051C90000}"/>
    <cellStyle name="Percent [2] 46" xfId="52956" xr:uid="{00000000-0005-0000-0000-000052C90000}"/>
    <cellStyle name="Percent [2] 47" xfId="52957" xr:uid="{00000000-0005-0000-0000-000053C90000}"/>
    <cellStyle name="Percent [2] 48" xfId="52958" xr:uid="{00000000-0005-0000-0000-000054C90000}"/>
    <cellStyle name="Percent [2] 49" xfId="52959" xr:uid="{00000000-0005-0000-0000-000055C90000}"/>
    <cellStyle name="Percent [2] 5" xfId="5864" xr:uid="{00000000-0005-0000-0000-000056C90000}"/>
    <cellStyle name="Percent [2] 50" xfId="52960" xr:uid="{00000000-0005-0000-0000-000057C90000}"/>
    <cellStyle name="Percent [2] 51" xfId="52961" xr:uid="{00000000-0005-0000-0000-000058C90000}"/>
    <cellStyle name="Percent [2] 52" xfId="52962" xr:uid="{00000000-0005-0000-0000-000059C90000}"/>
    <cellStyle name="Percent [2] 53" xfId="52963" xr:uid="{00000000-0005-0000-0000-00005AC90000}"/>
    <cellStyle name="Percent [2] 54" xfId="52964" xr:uid="{00000000-0005-0000-0000-00005BC90000}"/>
    <cellStyle name="Percent [2] 55" xfId="52965" xr:uid="{00000000-0005-0000-0000-00005CC90000}"/>
    <cellStyle name="Percent [2] 56" xfId="52966" xr:uid="{00000000-0005-0000-0000-00005DC90000}"/>
    <cellStyle name="Percent [2] 57" xfId="52967" xr:uid="{00000000-0005-0000-0000-00005EC90000}"/>
    <cellStyle name="Percent [2] 58" xfId="52968" xr:uid="{00000000-0005-0000-0000-00005FC90000}"/>
    <cellStyle name="Percent [2] 59" xfId="52969" xr:uid="{00000000-0005-0000-0000-000060C90000}"/>
    <cellStyle name="Percent [2] 6" xfId="5865" xr:uid="{00000000-0005-0000-0000-000061C90000}"/>
    <cellStyle name="Percent [2] 6 2" xfId="5866" xr:uid="{00000000-0005-0000-0000-000062C90000}"/>
    <cellStyle name="Percent [2] 6 2 2" xfId="52970" xr:uid="{00000000-0005-0000-0000-000063C90000}"/>
    <cellStyle name="Percent [2] 60" xfId="52971" xr:uid="{00000000-0005-0000-0000-000064C90000}"/>
    <cellStyle name="Percent [2] 7" xfId="5867" xr:uid="{00000000-0005-0000-0000-000065C90000}"/>
    <cellStyle name="Percent [2] 8" xfId="5868" xr:uid="{00000000-0005-0000-0000-000066C90000}"/>
    <cellStyle name="Percent [2] 9" xfId="5869" xr:uid="{00000000-0005-0000-0000-000067C90000}"/>
    <cellStyle name="Percent [3]" xfId="5870" xr:uid="{00000000-0005-0000-0000-000068C90000}"/>
    <cellStyle name="Percent [3] 10" xfId="5871" xr:uid="{00000000-0005-0000-0000-000069C90000}"/>
    <cellStyle name="Percent [3] 2" xfId="5872" xr:uid="{00000000-0005-0000-0000-00006AC90000}"/>
    <cellStyle name="Percent [3] 3" xfId="5873" xr:uid="{00000000-0005-0000-0000-00006BC90000}"/>
    <cellStyle name="Percent [3] 4" xfId="5874" xr:uid="{00000000-0005-0000-0000-00006CC90000}"/>
    <cellStyle name="Percent [3] 5" xfId="5875" xr:uid="{00000000-0005-0000-0000-00006DC90000}"/>
    <cellStyle name="Percent [3] 6" xfId="5876" xr:uid="{00000000-0005-0000-0000-00006EC90000}"/>
    <cellStyle name="Percent [3] 7" xfId="5877" xr:uid="{00000000-0005-0000-0000-00006FC90000}"/>
    <cellStyle name="Percent [3] 8" xfId="5878" xr:uid="{00000000-0005-0000-0000-000070C90000}"/>
    <cellStyle name="Percent [3] 9" xfId="5879" xr:uid="{00000000-0005-0000-0000-000071C90000}"/>
    <cellStyle name="Percent 10" xfId="5880" xr:uid="{00000000-0005-0000-0000-000072C90000}"/>
    <cellStyle name="Percent 10 10" xfId="5881" xr:uid="{00000000-0005-0000-0000-000073C90000}"/>
    <cellStyle name="Percent 10 11" xfId="5882" xr:uid="{00000000-0005-0000-0000-000074C90000}"/>
    <cellStyle name="Percent 10 12" xfId="5883" xr:uid="{00000000-0005-0000-0000-000075C90000}"/>
    <cellStyle name="Percent 10 13" xfId="5884" xr:uid="{00000000-0005-0000-0000-000076C90000}"/>
    <cellStyle name="Percent 10 14" xfId="5885" xr:uid="{00000000-0005-0000-0000-000077C90000}"/>
    <cellStyle name="Percent 10 15" xfId="5886" xr:uid="{00000000-0005-0000-0000-000078C90000}"/>
    <cellStyle name="Percent 10 16" xfId="5887" xr:uid="{00000000-0005-0000-0000-000079C90000}"/>
    <cellStyle name="Percent 10 17" xfId="5888" xr:uid="{00000000-0005-0000-0000-00007AC90000}"/>
    <cellStyle name="Percent 10 18" xfId="5889" xr:uid="{00000000-0005-0000-0000-00007BC90000}"/>
    <cellStyle name="Percent 10 19" xfId="5890" xr:uid="{00000000-0005-0000-0000-00007CC90000}"/>
    <cellStyle name="Percent 10 2" xfId="5891" xr:uid="{00000000-0005-0000-0000-00007DC90000}"/>
    <cellStyle name="Percent 10 2 2" xfId="52972" xr:uid="{00000000-0005-0000-0000-00007EC90000}"/>
    <cellStyle name="Percent 10 20" xfId="5892" xr:uid="{00000000-0005-0000-0000-00007FC90000}"/>
    <cellStyle name="Percent 10 21" xfId="5893" xr:uid="{00000000-0005-0000-0000-000080C90000}"/>
    <cellStyle name="Percent 10 22" xfId="5894" xr:uid="{00000000-0005-0000-0000-000081C90000}"/>
    <cellStyle name="Percent 10 23" xfId="5895" xr:uid="{00000000-0005-0000-0000-000082C90000}"/>
    <cellStyle name="Percent 10 23 2" xfId="52973" xr:uid="{00000000-0005-0000-0000-000083C90000}"/>
    <cellStyle name="Percent 10 23 2 2" xfId="52974" xr:uid="{00000000-0005-0000-0000-000084C90000}"/>
    <cellStyle name="Percent 10 24" xfId="52975" xr:uid="{00000000-0005-0000-0000-000085C90000}"/>
    <cellStyle name="Percent 10 24 2" xfId="52976" xr:uid="{00000000-0005-0000-0000-000086C90000}"/>
    <cellStyle name="Percent 10 24 3" xfId="52977" xr:uid="{00000000-0005-0000-0000-000087C90000}"/>
    <cellStyle name="Percent 10 25" xfId="52978" xr:uid="{00000000-0005-0000-0000-000088C90000}"/>
    <cellStyle name="Percent 10 26" xfId="52979" xr:uid="{00000000-0005-0000-0000-000089C90000}"/>
    <cellStyle name="Percent 10 27" xfId="52980" xr:uid="{00000000-0005-0000-0000-00008AC90000}"/>
    <cellStyle name="Percent 10 28" xfId="52981" xr:uid="{00000000-0005-0000-0000-00008BC90000}"/>
    <cellStyle name="Percent 10 29" xfId="52982" xr:uid="{00000000-0005-0000-0000-00008CC90000}"/>
    <cellStyle name="Percent 10 3" xfId="5896" xr:uid="{00000000-0005-0000-0000-00008DC90000}"/>
    <cellStyle name="Percent 10 3 2" xfId="52983" xr:uid="{00000000-0005-0000-0000-00008EC90000}"/>
    <cellStyle name="Percent 10 30" xfId="52984" xr:uid="{00000000-0005-0000-0000-00008FC90000}"/>
    <cellStyle name="Percent 10 31" xfId="52985" xr:uid="{00000000-0005-0000-0000-000090C90000}"/>
    <cellStyle name="Percent 10 32" xfId="52986" xr:uid="{00000000-0005-0000-0000-000091C90000}"/>
    <cellStyle name="Percent 10 33" xfId="52987" xr:uid="{00000000-0005-0000-0000-000092C90000}"/>
    <cellStyle name="Percent 10 34" xfId="52988" xr:uid="{00000000-0005-0000-0000-000093C90000}"/>
    <cellStyle name="Percent 10 35" xfId="52989" xr:uid="{00000000-0005-0000-0000-000094C90000}"/>
    <cellStyle name="Percent 10 36" xfId="52990" xr:uid="{00000000-0005-0000-0000-000095C90000}"/>
    <cellStyle name="Percent 10 37" xfId="52991" xr:uid="{00000000-0005-0000-0000-000096C90000}"/>
    <cellStyle name="Percent 10 38" xfId="52992" xr:uid="{00000000-0005-0000-0000-000097C90000}"/>
    <cellStyle name="Percent 10 39" xfId="52993" xr:uid="{00000000-0005-0000-0000-000098C90000}"/>
    <cellStyle name="Percent 10 4" xfId="5897" xr:uid="{00000000-0005-0000-0000-000099C90000}"/>
    <cellStyle name="Percent 10 4 2" xfId="52994" xr:uid="{00000000-0005-0000-0000-00009AC90000}"/>
    <cellStyle name="Percent 10 40" xfId="52995" xr:uid="{00000000-0005-0000-0000-00009BC90000}"/>
    <cellStyle name="Percent 10 41" xfId="52996" xr:uid="{00000000-0005-0000-0000-00009CC90000}"/>
    <cellStyle name="Percent 10 42" xfId="52997" xr:uid="{00000000-0005-0000-0000-00009DC90000}"/>
    <cellStyle name="Percent 10 43" xfId="52998" xr:uid="{00000000-0005-0000-0000-00009EC90000}"/>
    <cellStyle name="Percent 10 44" xfId="52999" xr:uid="{00000000-0005-0000-0000-00009FC90000}"/>
    <cellStyle name="Percent 10 45" xfId="53000" xr:uid="{00000000-0005-0000-0000-0000A0C90000}"/>
    <cellStyle name="Percent 10 46" xfId="53001" xr:uid="{00000000-0005-0000-0000-0000A1C90000}"/>
    <cellStyle name="Percent 10 47" xfId="53002" xr:uid="{00000000-0005-0000-0000-0000A2C90000}"/>
    <cellStyle name="Percent 10 48" xfId="53003" xr:uid="{00000000-0005-0000-0000-0000A3C90000}"/>
    <cellStyle name="Percent 10 49" xfId="53004" xr:uid="{00000000-0005-0000-0000-0000A4C90000}"/>
    <cellStyle name="Percent 10 5" xfId="5898" xr:uid="{00000000-0005-0000-0000-0000A5C90000}"/>
    <cellStyle name="Percent 10 50" xfId="53005" xr:uid="{00000000-0005-0000-0000-0000A6C90000}"/>
    <cellStyle name="Percent 10 51" xfId="53006" xr:uid="{00000000-0005-0000-0000-0000A7C90000}"/>
    <cellStyle name="Percent 10 52" xfId="53007" xr:uid="{00000000-0005-0000-0000-0000A8C90000}"/>
    <cellStyle name="Percent 10 53" xfId="53008" xr:uid="{00000000-0005-0000-0000-0000A9C90000}"/>
    <cellStyle name="Percent 10 54" xfId="53009" xr:uid="{00000000-0005-0000-0000-0000AAC90000}"/>
    <cellStyle name="Percent 10 55" xfId="53010" xr:uid="{00000000-0005-0000-0000-0000ABC90000}"/>
    <cellStyle name="Percent 10 56" xfId="53011" xr:uid="{00000000-0005-0000-0000-0000ACC90000}"/>
    <cellStyle name="Percent 10 57" xfId="53012" xr:uid="{00000000-0005-0000-0000-0000ADC90000}"/>
    <cellStyle name="Percent 10 58" xfId="53013" xr:uid="{00000000-0005-0000-0000-0000AEC90000}"/>
    <cellStyle name="Percent 10 59" xfId="53014" xr:uid="{00000000-0005-0000-0000-0000AFC90000}"/>
    <cellStyle name="Percent 10 6" xfId="5899" xr:uid="{00000000-0005-0000-0000-0000B0C90000}"/>
    <cellStyle name="Percent 10 6 2" xfId="53015" xr:uid="{00000000-0005-0000-0000-0000B1C90000}"/>
    <cellStyle name="Percent 10 60" xfId="53016" xr:uid="{00000000-0005-0000-0000-0000B2C90000}"/>
    <cellStyle name="Percent 10 7" xfId="5900" xr:uid="{00000000-0005-0000-0000-0000B3C90000}"/>
    <cellStyle name="Percent 10 8" xfId="5901" xr:uid="{00000000-0005-0000-0000-0000B4C90000}"/>
    <cellStyle name="Percent 10 9" xfId="5902" xr:uid="{00000000-0005-0000-0000-0000B5C90000}"/>
    <cellStyle name="Percent 11" xfId="5903" xr:uid="{00000000-0005-0000-0000-0000B6C90000}"/>
    <cellStyle name="Percent 11 10" xfId="5904" xr:uid="{00000000-0005-0000-0000-0000B7C90000}"/>
    <cellStyle name="Percent 11 11" xfId="5905" xr:uid="{00000000-0005-0000-0000-0000B8C90000}"/>
    <cellStyle name="Percent 11 12" xfId="5906" xr:uid="{00000000-0005-0000-0000-0000B9C90000}"/>
    <cellStyle name="Percent 11 13" xfId="5907" xr:uid="{00000000-0005-0000-0000-0000BAC90000}"/>
    <cellStyle name="Percent 11 14" xfId="5908" xr:uid="{00000000-0005-0000-0000-0000BBC90000}"/>
    <cellStyle name="Percent 11 15" xfId="5909" xr:uid="{00000000-0005-0000-0000-0000BCC90000}"/>
    <cellStyle name="Percent 11 16" xfId="5910" xr:uid="{00000000-0005-0000-0000-0000BDC90000}"/>
    <cellStyle name="Percent 11 17" xfId="5911" xr:uid="{00000000-0005-0000-0000-0000BEC90000}"/>
    <cellStyle name="Percent 11 18" xfId="5912" xr:uid="{00000000-0005-0000-0000-0000BFC90000}"/>
    <cellStyle name="Percent 11 19" xfId="5913" xr:uid="{00000000-0005-0000-0000-0000C0C90000}"/>
    <cellStyle name="Percent 11 2" xfId="5914" xr:uid="{00000000-0005-0000-0000-0000C1C90000}"/>
    <cellStyle name="Percent 11 2 2" xfId="53017" xr:uid="{00000000-0005-0000-0000-0000C2C90000}"/>
    <cellStyle name="Percent 11 20" xfId="5915" xr:uid="{00000000-0005-0000-0000-0000C3C90000}"/>
    <cellStyle name="Percent 11 21" xfId="5916" xr:uid="{00000000-0005-0000-0000-0000C4C90000}"/>
    <cellStyle name="Percent 11 22" xfId="5917" xr:uid="{00000000-0005-0000-0000-0000C5C90000}"/>
    <cellStyle name="Percent 11 23" xfId="5918" xr:uid="{00000000-0005-0000-0000-0000C6C90000}"/>
    <cellStyle name="Percent 11 23 2" xfId="53018" xr:uid="{00000000-0005-0000-0000-0000C7C90000}"/>
    <cellStyle name="Percent 11 23 2 2" xfId="53019" xr:uid="{00000000-0005-0000-0000-0000C8C90000}"/>
    <cellStyle name="Percent 11 24" xfId="53020" xr:uid="{00000000-0005-0000-0000-0000C9C90000}"/>
    <cellStyle name="Percent 11 24 2" xfId="53021" xr:uid="{00000000-0005-0000-0000-0000CAC90000}"/>
    <cellStyle name="Percent 11 24 3" xfId="53022" xr:uid="{00000000-0005-0000-0000-0000CBC90000}"/>
    <cellStyle name="Percent 11 25" xfId="53023" xr:uid="{00000000-0005-0000-0000-0000CCC90000}"/>
    <cellStyle name="Percent 11 26" xfId="53024" xr:uid="{00000000-0005-0000-0000-0000CDC90000}"/>
    <cellStyle name="Percent 11 27" xfId="53025" xr:uid="{00000000-0005-0000-0000-0000CEC90000}"/>
    <cellStyle name="Percent 11 28" xfId="53026" xr:uid="{00000000-0005-0000-0000-0000CFC90000}"/>
    <cellStyle name="Percent 11 29" xfId="53027" xr:uid="{00000000-0005-0000-0000-0000D0C90000}"/>
    <cellStyle name="Percent 11 3" xfId="5919" xr:uid="{00000000-0005-0000-0000-0000D1C90000}"/>
    <cellStyle name="Percent 11 3 2" xfId="53028" xr:uid="{00000000-0005-0000-0000-0000D2C90000}"/>
    <cellStyle name="Percent 11 30" xfId="53029" xr:uid="{00000000-0005-0000-0000-0000D3C90000}"/>
    <cellStyle name="Percent 11 31" xfId="53030" xr:uid="{00000000-0005-0000-0000-0000D4C90000}"/>
    <cellStyle name="Percent 11 32" xfId="53031" xr:uid="{00000000-0005-0000-0000-0000D5C90000}"/>
    <cellStyle name="Percent 11 33" xfId="53032" xr:uid="{00000000-0005-0000-0000-0000D6C90000}"/>
    <cellStyle name="Percent 11 34" xfId="53033" xr:uid="{00000000-0005-0000-0000-0000D7C90000}"/>
    <cellStyle name="Percent 11 35" xfId="53034" xr:uid="{00000000-0005-0000-0000-0000D8C90000}"/>
    <cellStyle name="Percent 11 36" xfId="53035" xr:uid="{00000000-0005-0000-0000-0000D9C90000}"/>
    <cellStyle name="Percent 11 37" xfId="53036" xr:uid="{00000000-0005-0000-0000-0000DAC90000}"/>
    <cellStyle name="Percent 11 38" xfId="53037" xr:uid="{00000000-0005-0000-0000-0000DBC90000}"/>
    <cellStyle name="Percent 11 39" xfId="53038" xr:uid="{00000000-0005-0000-0000-0000DCC90000}"/>
    <cellStyle name="Percent 11 4" xfId="5920" xr:uid="{00000000-0005-0000-0000-0000DDC90000}"/>
    <cellStyle name="Percent 11 4 2" xfId="53039" xr:uid="{00000000-0005-0000-0000-0000DEC90000}"/>
    <cellStyle name="Percent 11 40" xfId="53040" xr:uid="{00000000-0005-0000-0000-0000DFC90000}"/>
    <cellStyle name="Percent 11 41" xfId="53041" xr:uid="{00000000-0005-0000-0000-0000E0C90000}"/>
    <cellStyle name="Percent 11 42" xfId="53042" xr:uid="{00000000-0005-0000-0000-0000E1C90000}"/>
    <cellStyle name="Percent 11 43" xfId="53043" xr:uid="{00000000-0005-0000-0000-0000E2C90000}"/>
    <cellStyle name="Percent 11 44" xfId="53044" xr:uid="{00000000-0005-0000-0000-0000E3C90000}"/>
    <cellStyle name="Percent 11 45" xfId="53045" xr:uid="{00000000-0005-0000-0000-0000E4C90000}"/>
    <cellStyle name="Percent 11 46" xfId="53046" xr:uid="{00000000-0005-0000-0000-0000E5C90000}"/>
    <cellStyle name="Percent 11 47" xfId="53047" xr:uid="{00000000-0005-0000-0000-0000E6C90000}"/>
    <cellStyle name="Percent 11 48" xfId="53048" xr:uid="{00000000-0005-0000-0000-0000E7C90000}"/>
    <cellStyle name="Percent 11 49" xfId="53049" xr:uid="{00000000-0005-0000-0000-0000E8C90000}"/>
    <cellStyle name="Percent 11 5" xfId="5921" xr:uid="{00000000-0005-0000-0000-0000E9C90000}"/>
    <cellStyle name="Percent 11 50" xfId="53050" xr:uid="{00000000-0005-0000-0000-0000EAC90000}"/>
    <cellStyle name="Percent 11 51" xfId="53051" xr:uid="{00000000-0005-0000-0000-0000EBC90000}"/>
    <cellStyle name="Percent 11 52" xfId="53052" xr:uid="{00000000-0005-0000-0000-0000ECC90000}"/>
    <cellStyle name="Percent 11 53" xfId="53053" xr:uid="{00000000-0005-0000-0000-0000EDC90000}"/>
    <cellStyle name="Percent 11 54" xfId="53054" xr:uid="{00000000-0005-0000-0000-0000EEC90000}"/>
    <cellStyle name="Percent 11 55" xfId="53055" xr:uid="{00000000-0005-0000-0000-0000EFC90000}"/>
    <cellStyle name="Percent 11 56" xfId="53056" xr:uid="{00000000-0005-0000-0000-0000F0C90000}"/>
    <cellStyle name="Percent 11 57" xfId="53057" xr:uid="{00000000-0005-0000-0000-0000F1C90000}"/>
    <cellStyle name="Percent 11 58" xfId="53058" xr:uid="{00000000-0005-0000-0000-0000F2C90000}"/>
    <cellStyle name="Percent 11 59" xfId="53059" xr:uid="{00000000-0005-0000-0000-0000F3C90000}"/>
    <cellStyle name="Percent 11 6" xfId="5922" xr:uid="{00000000-0005-0000-0000-0000F4C90000}"/>
    <cellStyle name="Percent 11 6 2" xfId="53060" xr:uid="{00000000-0005-0000-0000-0000F5C90000}"/>
    <cellStyle name="Percent 11 60" xfId="53061" xr:uid="{00000000-0005-0000-0000-0000F6C90000}"/>
    <cellStyle name="Percent 11 7" xfId="5923" xr:uid="{00000000-0005-0000-0000-0000F7C90000}"/>
    <cellStyle name="Percent 11 8" xfId="5924" xr:uid="{00000000-0005-0000-0000-0000F8C90000}"/>
    <cellStyle name="Percent 11 9" xfId="5925" xr:uid="{00000000-0005-0000-0000-0000F9C90000}"/>
    <cellStyle name="Percent 12" xfId="5926" xr:uid="{00000000-0005-0000-0000-0000FAC90000}"/>
    <cellStyle name="Percent 12 10" xfId="5927" xr:uid="{00000000-0005-0000-0000-0000FBC90000}"/>
    <cellStyle name="Percent 12 11" xfId="5928" xr:uid="{00000000-0005-0000-0000-0000FCC90000}"/>
    <cellStyle name="Percent 12 12" xfId="5929" xr:uid="{00000000-0005-0000-0000-0000FDC90000}"/>
    <cellStyle name="Percent 12 13" xfId="5930" xr:uid="{00000000-0005-0000-0000-0000FEC90000}"/>
    <cellStyle name="Percent 12 14" xfId="5931" xr:uid="{00000000-0005-0000-0000-0000FFC90000}"/>
    <cellStyle name="Percent 12 15" xfId="5932" xr:uid="{00000000-0005-0000-0000-000000CA0000}"/>
    <cellStyle name="Percent 12 16" xfId="5933" xr:uid="{00000000-0005-0000-0000-000001CA0000}"/>
    <cellStyle name="Percent 12 17" xfId="5934" xr:uid="{00000000-0005-0000-0000-000002CA0000}"/>
    <cellStyle name="Percent 12 18" xfId="5935" xr:uid="{00000000-0005-0000-0000-000003CA0000}"/>
    <cellStyle name="Percent 12 19" xfId="5936" xr:uid="{00000000-0005-0000-0000-000004CA0000}"/>
    <cellStyle name="Percent 12 2" xfId="5937" xr:uid="{00000000-0005-0000-0000-000005CA0000}"/>
    <cellStyle name="Percent 12 2 2" xfId="53062" xr:uid="{00000000-0005-0000-0000-000006CA0000}"/>
    <cellStyle name="Percent 12 20" xfId="5938" xr:uid="{00000000-0005-0000-0000-000007CA0000}"/>
    <cellStyle name="Percent 12 21" xfId="5939" xr:uid="{00000000-0005-0000-0000-000008CA0000}"/>
    <cellStyle name="Percent 12 22" xfId="5940" xr:uid="{00000000-0005-0000-0000-000009CA0000}"/>
    <cellStyle name="Percent 12 23" xfId="5941" xr:uid="{00000000-0005-0000-0000-00000ACA0000}"/>
    <cellStyle name="Percent 12 23 2" xfId="53063" xr:uid="{00000000-0005-0000-0000-00000BCA0000}"/>
    <cellStyle name="Percent 12 23 2 2" xfId="53064" xr:uid="{00000000-0005-0000-0000-00000CCA0000}"/>
    <cellStyle name="Percent 12 24" xfId="53065" xr:uid="{00000000-0005-0000-0000-00000DCA0000}"/>
    <cellStyle name="Percent 12 25" xfId="53066" xr:uid="{00000000-0005-0000-0000-00000ECA0000}"/>
    <cellStyle name="Percent 12 26" xfId="53067" xr:uid="{00000000-0005-0000-0000-00000FCA0000}"/>
    <cellStyle name="Percent 12 27" xfId="53068" xr:uid="{00000000-0005-0000-0000-000010CA0000}"/>
    <cellStyle name="Percent 12 28" xfId="53069" xr:uid="{00000000-0005-0000-0000-000011CA0000}"/>
    <cellStyle name="Percent 12 29" xfId="53070" xr:uid="{00000000-0005-0000-0000-000012CA0000}"/>
    <cellStyle name="Percent 12 3" xfId="5942" xr:uid="{00000000-0005-0000-0000-000013CA0000}"/>
    <cellStyle name="Percent 12 3 2" xfId="53071" xr:uid="{00000000-0005-0000-0000-000014CA0000}"/>
    <cellStyle name="Percent 12 30" xfId="53072" xr:uid="{00000000-0005-0000-0000-000015CA0000}"/>
    <cellStyle name="Percent 12 31" xfId="53073" xr:uid="{00000000-0005-0000-0000-000016CA0000}"/>
    <cellStyle name="Percent 12 32" xfId="53074" xr:uid="{00000000-0005-0000-0000-000017CA0000}"/>
    <cellStyle name="Percent 12 33" xfId="53075" xr:uid="{00000000-0005-0000-0000-000018CA0000}"/>
    <cellStyle name="Percent 12 34" xfId="53076" xr:uid="{00000000-0005-0000-0000-000019CA0000}"/>
    <cellStyle name="Percent 12 35" xfId="53077" xr:uid="{00000000-0005-0000-0000-00001ACA0000}"/>
    <cellStyle name="Percent 12 36" xfId="53078" xr:uid="{00000000-0005-0000-0000-00001BCA0000}"/>
    <cellStyle name="Percent 12 37" xfId="53079" xr:uid="{00000000-0005-0000-0000-00001CCA0000}"/>
    <cellStyle name="Percent 12 38" xfId="53080" xr:uid="{00000000-0005-0000-0000-00001DCA0000}"/>
    <cellStyle name="Percent 12 39" xfId="53081" xr:uid="{00000000-0005-0000-0000-00001ECA0000}"/>
    <cellStyle name="Percent 12 4" xfId="5943" xr:uid="{00000000-0005-0000-0000-00001FCA0000}"/>
    <cellStyle name="Percent 12 4 2" xfId="53082" xr:uid="{00000000-0005-0000-0000-000020CA0000}"/>
    <cellStyle name="Percent 12 40" xfId="53083" xr:uid="{00000000-0005-0000-0000-000021CA0000}"/>
    <cellStyle name="Percent 12 41" xfId="53084" xr:uid="{00000000-0005-0000-0000-000022CA0000}"/>
    <cellStyle name="Percent 12 42" xfId="53085" xr:uid="{00000000-0005-0000-0000-000023CA0000}"/>
    <cellStyle name="Percent 12 43" xfId="53086" xr:uid="{00000000-0005-0000-0000-000024CA0000}"/>
    <cellStyle name="Percent 12 44" xfId="53087" xr:uid="{00000000-0005-0000-0000-000025CA0000}"/>
    <cellStyle name="Percent 12 45" xfId="53088" xr:uid="{00000000-0005-0000-0000-000026CA0000}"/>
    <cellStyle name="Percent 12 46" xfId="53089" xr:uid="{00000000-0005-0000-0000-000027CA0000}"/>
    <cellStyle name="Percent 12 47" xfId="53090" xr:uid="{00000000-0005-0000-0000-000028CA0000}"/>
    <cellStyle name="Percent 12 48" xfId="53091" xr:uid="{00000000-0005-0000-0000-000029CA0000}"/>
    <cellStyle name="Percent 12 49" xfId="53092" xr:uid="{00000000-0005-0000-0000-00002ACA0000}"/>
    <cellStyle name="Percent 12 5" xfId="5944" xr:uid="{00000000-0005-0000-0000-00002BCA0000}"/>
    <cellStyle name="Percent 12 50" xfId="53093" xr:uid="{00000000-0005-0000-0000-00002CCA0000}"/>
    <cellStyle name="Percent 12 51" xfId="53094" xr:uid="{00000000-0005-0000-0000-00002DCA0000}"/>
    <cellStyle name="Percent 12 52" xfId="53095" xr:uid="{00000000-0005-0000-0000-00002ECA0000}"/>
    <cellStyle name="Percent 12 53" xfId="53096" xr:uid="{00000000-0005-0000-0000-00002FCA0000}"/>
    <cellStyle name="Percent 12 54" xfId="53097" xr:uid="{00000000-0005-0000-0000-000030CA0000}"/>
    <cellStyle name="Percent 12 55" xfId="53098" xr:uid="{00000000-0005-0000-0000-000031CA0000}"/>
    <cellStyle name="Percent 12 56" xfId="53099" xr:uid="{00000000-0005-0000-0000-000032CA0000}"/>
    <cellStyle name="Percent 12 57" xfId="53100" xr:uid="{00000000-0005-0000-0000-000033CA0000}"/>
    <cellStyle name="Percent 12 58" xfId="53101" xr:uid="{00000000-0005-0000-0000-000034CA0000}"/>
    <cellStyle name="Percent 12 59" xfId="53102" xr:uid="{00000000-0005-0000-0000-000035CA0000}"/>
    <cellStyle name="Percent 12 6" xfId="5945" xr:uid="{00000000-0005-0000-0000-000036CA0000}"/>
    <cellStyle name="Percent 12 6 2" xfId="53103" xr:uid="{00000000-0005-0000-0000-000037CA0000}"/>
    <cellStyle name="Percent 12 60" xfId="53104" xr:uid="{00000000-0005-0000-0000-000038CA0000}"/>
    <cellStyle name="Percent 12 7" xfId="5946" xr:uid="{00000000-0005-0000-0000-000039CA0000}"/>
    <cellStyle name="Percent 12 8" xfId="5947" xr:uid="{00000000-0005-0000-0000-00003ACA0000}"/>
    <cellStyle name="Percent 12 9" xfId="5948" xr:uid="{00000000-0005-0000-0000-00003BCA0000}"/>
    <cellStyle name="Percent 13" xfId="5949" xr:uid="{00000000-0005-0000-0000-00003CCA0000}"/>
    <cellStyle name="Percent 13 10" xfId="5950" xr:uid="{00000000-0005-0000-0000-00003DCA0000}"/>
    <cellStyle name="Percent 13 11" xfId="5951" xr:uid="{00000000-0005-0000-0000-00003ECA0000}"/>
    <cellStyle name="Percent 13 12" xfId="5952" xr:uid="{00000000-0005-0000-0000-00003FCA0000}"/>
    <cellStyle name="Percent 13 13" xfId="5953" xr:uid="{00000000-0005-0000-0000-000040CA0000}"/>
    <cellStyle name="Percent 13 14" xfId="5954" xr:uid="{00000000-0005-0000-0000-000041CA0000}"/>
    <cellStyle name="Percent 13 15" xfId="5955" xr:uid="{00000000-0005-0000-0000-000042CA0000}"/>
    <cellStyle name="Percent 13 16" xfId="5956" xr:uid="{00000000-0005-0000-0000-000043CA0000}"/>
    <cellStyle name="Percent 13 17" xfId="5957" xr:uid="{00000000-0005-0000-0000-000044CA0000}"/>
    <cellStyle name="Percent 13 18" xfId="5958" xr:uid="{00000000-0005-0000-0000-000045CA0000}"/>
    <cellStyle name="Percent 13 19" xfId="5959" xr:uid="{00000000-0005-0000-0000-000046CA0000}"/>
    <cellStyle name="Percent 13 2" xfId="5960" xr:uid="{00000000-0005-0000-0000-000047CA0000}"/>
    <cellStyle name="Percent 13 2 2" xfId="53105" xr:uid="{00000000-0005-0000-0000-000048CA0000}"/>
    <cellStyle name="Percent 13 2 2 2" xfId="53106" xr:uid="{00000000-0005-0000-0000-000049CA0000}"/>
    <cellStyle name="Percent 13 2 3" xfId="53107" xr:uid="{00000000-0005-0000-0000-00004ACA0000}"/>
    <cellStyle name="Percent 13 2 3 2" xfId="53108" xr:uid="{00000000-0005-0000-0000-00004BCA0000}"/>
    <cellStyle name="Percent 13 20" xfId="5961" xr:uid="{00000000-0005-0000-0000-00004CCA0000}"/>
    <cellStyle name="Percent 13 21" xfId="5962" xr:uid="{00000000-0005-0000-0000-00004DCA0000}"/>
    <cellStyle name="Percent 13 22" xfId="5963" xr:uid="{00000000-0005-0000-0000-00004ECA0000}"/>
    <cellStyle name="Percent 13 23" xfId="5964" xr:uid="{00000000-0005-0000-0000-00004FCA0000}"/>
    <cellStyle name="Percent 13 23 2" xfId="53109" xr:uid="{00000000-0005-0000-0000-000050CA0000}"/>
    <cellStyle name="Percent 13 23 2 2" xfId="53110" xr:uid="{00000000-0005-0000-0000-000051CA0000}"/>
    <cellStyle name="Percent 13 23 3" xfId="53111" xr:uid="{00000000-0005-0000-0000-000052CA0000}"/>
    <cellStyle name="Percent 13 24" xfId="53112" xr:uid="{00000000-0005-0000-0000-000053CA0000}"/>
    <cellStyle name="Percent 13 25" xfId="53113" xr:uid="{00000000-0005-0000-0000-000054CA0000}"/>
    <cellStyle name="Percent 13 26" xfId="53114" xr:uid="{00000000-0005-0000-0000-000055CA0000}"/>
    <cellStyle name="Percent 13 27" xfId="53115" xr:uid="{00000000-0005-0000-0000-000056CA0000}"/>
    <cellStyle name="Percent 13 28" xfId="53116" xr:uid="{00000000-0005-0000-0000-000057CA0000}"/>
    <cellStyle name="Percent 13 29" xfId="53117" xr:uid="{00000000-0005-0000-0000-000058CA0000}"/>
    <cellStyle name="Percent 13 3" xfId="5965" xr:uid="{00000000-0005-0000-0000-000059CA0000}"/>
    <cellStyle name="Percent 13 3 2" xfId="53118" xr:uid="{00000000-0005-0000-0000-00005ACA0000}"/>
    <cellStyle name="Percent 13 3 3" xfId="53119" xr:uid="{00000000-0005-0000-0000-00005BCA0000}"/>
    <cellStyle name="Percent 13 30" xfId="53120" xr:uid="{00000000-0005-0000-0000-00005CCA0000}"/>
    <cellStyle name="Percent 13 31" xfId="53121" xr:uid="{00000000-0005-0000-0000-00005DCA0000}"/>
    <cellStyle name="Percent 13 32" xfId="53122" xr:uid="{00000000-0005-0000-0000-00005ECA0000}"/>
    <cellStyle name="Percent 13 33" xfId="53123" xr:uid="{00000000-0005-0000-0000-00005FCA0000}"/>
    <cellStyle name="Percent 13 34" xfId="53124" xr:uid="{00000000-0005-0000-0000-000060CA0000}"/>
    <cellStyle name="Percent 13 35" xfId="53125" xr:uid="{00000000-0005-0000-0000-000061CA0000}"/>
    <cellStyle name="Percent 13 36" xfId="53126" xr:uid="{00000000-0005-0000-0000-000062CA0000}"/>
    <cellStyle name="Percent 13 37" xfId="53127" xr:uid="{00000000-0005-0000-0000-000063CA0000}"/>
    <cellStyle name="Percent 13 38" xfId="53128" xr:uid="{00000000-0005-0000-0000-000064CA0000}"/>
    <cellStyle name="Percent 13 39" xfId="53129" xr:uid="{00000000-0005-0000-0000-000065CA0000}"/>
    <cellStyle name="Percent 13 4" xfId="5966" xr:uid="{00000000-0005-0000-0000-000066CA0000}"/>
    <cellStyle name="Percent 13 4 2" xfId="53130" xr:uid="{00000000-0005-0000-0000-000067CA0000}"/>
    <cellStyle name="Percent 13 40" xfId="53131" xr:uid="{00000000-0005-0000-0000-000068CA0000}"/>
    <cellStyle name="Percent 13 41" xfId="53132" xr:uid="{00000000-0005-0000-0000-000069CA0000}"/>
    <cellStyle name="Percent 13 42" xfId="53133" xr:uid="{00000000-0005-0000-0000-00006ACA0000}"/>
    <cellStyle name="Percent 13 43" xfId="53134" xr:uid="{00000000-0005-0000-0000-00006BCA0000}"/>
    <cellStyle name="Percent 13 44" xfId="53135" xr:uid="{00000000-0005-0000-0000-00006CCA0000}"/>
    <cellStyle name="Percent 13 45" xfId="53136" xr:uid="{00000000-0005-0000-0000-00006DCA0000}"/>
    <cellStyle name="Percent 13 46" xfId="53137" xr:uid="{00000000-0005-0000-0000-00006ECA0000}"/>
    <cellStyle name="Percent 13 47" xfId="53138" xr:uid="{00000000-0005-0000-0000-00006FCA0000}"/>
    <cellStyle name="Percent 13 48" xfId="53139" xr:uid="{00000000-0005-0000-0000-000070CA0000}"/>
    <cellStyle name="Percent 13 49" xfId="53140" xr:uid="{00000000-0005-0000-0000-000071CA0000}"/>
    <cellStyle name="Percent 13 5" xfId="5967" xr:uid="{00000000-0005-0000-0000-000072CA0000}"/>
    <cellStyle name="Percent 13 50" xfId="53141" xr:uid="{00000000-0005-0000-0000-000073CA0000}"/>
    <cellStyle name="Percent 13 51" xfId="53142" xr:uid="{00000000-0005-0000-0000-000074CA0000}"/>
    <cellStyle name="Percent 13 52" xfId="53143" xr:uid="{00000000-0005-0000-0000-000075CA0000}"/>
    <cellStyle name="Percent 13 53" xfId="53144" xr:uid="{00000000-0005-0000-0000-000076CA0000}"/>
    <cellStyle name="Percent 13 54" xfId="53145" xr:uid="{00000000-0005-0000-0000-000077CA0000}"/>
    <cellStyle name="Percent 13 55" xfId="53146" xr:uid="{00000000-0005-0000-0000-000078CA0000}"/>
    <cellStyle name="Percent 13 56" xfId="53147" xr:uid="{00000000-0005-0000-0000-000079CA0000}"/>
    <cellStyle name="Percent 13 57" xfId="53148" xr:uid="{00000000-0005-0000-0000-00007ACA0000}"/>
    <cellStyle name="Percent 13 58" xfId="53149" xr:uid="{00000000-0005-0000-0000-00007BCA0000}"/>
    <cellStyle name="Percent 13 59" xfId="53150" xr:uid="{00000000-0005-0000-0000-00007CCA0000}"/>
    <cellStyle name="Percent 13 6" xfId="5968" xr:uid="{00000000-0005-0000-0000-00007DCA0000}"/>
    <cellStyle name="Percent 13 6 2" xfId="53151" xr:uid="{00000000-0005-0000-0000-00007ECA0000}"/>
    <cellStyle name="Percent 13 60" xfId="53152" xr:uid="{00000000-0005-0000-0000-00007FCA0000}"/>
    <cellStyle name="Percent 13 7" xfId="5969" xr:uid="{00000000-0005-0000-0000-000080CA0000}"/>
    <cellStyle name="Percent 13 8" xfId="5970" xr:uid="{00000000-0005-0000-0000-000081CA0000}"/>
    <cellStyle name="Percent 13 9" xfId="5971" xr:uid="{00000000-0005-0000-0000-000082CA0000}"/>
    <cellStyle name="Percent 14" xfId="5972" xr:uid="{00000000-0005-0000-0000-000083CA0000}"/>
    <cellStyle name="Percent 14 10" xfId="5973" xr:uid="{00000000-0005-0000-0000-000084CA0000}"/>
    <cellStyle name="Percent 14 11" xfId="5974" xr:uid="{00000000-0005-0000-0000-000085CA0000}"/>
    <cellStyle name="Percent 14 12" xfId="5975" xr:uid="{00000000-0005-0000-0000-000086CA0000}"/>
    <cellStyle name="Percent 14 13" xfId="5976" xr:uid="{00000000-0005-0000-0000-000087CA0000}"/>
    <cellStyle name="Percent 14 14" xfId="5977" xr:uid="{00000000-0005-0000-0000-000088CA0000}"/>
    <cellStyle name="Percent 14 15" xfId="5978" xr:uid="{00000000-0005-0000-0000-000089CA0000}"/>
    <cellStyle name="Percent 14 16" xfId="5979" xr:uid="{00000000-0005-0000-0000-00008ACA0000}"/>
    <cellStyle name="Percent 14 17" xfId="5980" xr:uid="{00000000-0005-0000-0000-00008BCA0000}"/>
    <cellStyle name="Percent 14 18" xfId="5981" xr:uid="{00000000-0005-0000-0000-00008CCA0000}"/>
    <cellStyle name="Percent 14 19" xfId="5982" xr:uid="{00000000-0005-0000-0000-00008DCA0000}"/>
    <cellStyle name="Percent 14 2" xfId="5983" xr:uid="{00000000-0005-0000-0000-00008ECA0000}"/>
    <cellStyle name="Percent 14 2 2" xfId="53153" xr:uid="{00000000-0005-0000-0000-00008FCA0000}"/>
    <cellStyle name="Percent 14 2 2 2" xfId="53154" xr:uid="{00000000-0005-0000-0000-000090CA0000}"/>
    <cellStyle name="Percent 14 2 3" xfId="53155" xr:uid="{00000000-0005-0000-0000-000091CA0000}"/>
    <cellStyle name="Percent 14 2 3 2" xfId="53156" xr:uid="{00000000-0005-0000-0000-000092CA0000}"/>
    <cellStyle name="Percent 14 20" xfId="5984" xr:uid="{00000000-0005-0000-0000-000093CA0000}"/>
    <cellStyle name="Percent 14 21" xfId="5985" xr:uid="{00000000-0005-0000-0000-000094CA0000}"/>
    <cellStyle name="Percent 14 22" xfId="5986" xr:uid="{00000000-0005-0000-0000-000095CA0000}"/>
    <cellStyle name="Percent 14 23" xfId="5987" xr:uid="{00000000-0005-0000-0000-000096CA0000}"/>
    <cellStyle name="Percent 14 23 2" xfId="53157" xr:uid="{00000000-0005-0000-0000-000097CA0000}"/>
    <cellStyle name="Percent 14 23 2 2" xfId="53158" xr:uid="{00000000-0005-0000-0000-000098CA0000}"/>
    <cellStyle name="Percent 14 23 3" xfId="53159" xr:uid="{00000000-0005-0000-0000-000099CA0000}"/>
    <cellStyle name="Percent 14 24" xfId="53160" xr:uid="{00000000-0005-0000-0000-00009ACA0000}"/>
    <cellStyle name="Percent 14 25" xfId="53161" xr:uid="{00000000-0005-0000-0000-00009BCA0000}"/>
    <cellStyle name="Percent 14 26" xfId="53162" xr:uid="{00000000-0005-0000-0000-00009CCA0000}"/>
    <cellStyle name="Percent 14 27" xfId="53163" xr:uid="{00000000-0005-0000-0000-00009DCA0000}"/>
    <cellStyle name="Percent 14 28" xfId="53164" xr:uid="{00000000-0005-0000-0000-00009ECA0000}"/>
    <cellStyle name="Percent 14 29" xfId="53165" xr:uid="{00000000-0005-0000-0000-00009FCA0000}"/>
    <cellStyle name="Percent 14 3" xfId="5988" xr:uid="{00000000-0005-0000-0000-0000A0CA0000}"/>
    <cellStyle name="Percent 14 3 2" xfId="53166" xr:uid="{00000000-0005-0000-0000-0000A1CA0000}"/>
    <cellStyle name="Percent 14 3 3" xfId="53167" xr:uid="{00000000-0005-0000-0000-0000A2CA0000}"/>
    <cellStyle name="Percent 14 30" xfId="53168" xr:uid="{00000000-0005-0000-0000-0000A3CA0000}"/>
    <cellStyle name="Percent 14 31" xfId="53169" xr:uid="{00000000-0005-0000-0000-0000A4CA0000}"/>
    <cellStyle name="Percent 14 32" xfId="53170" xr:uid="{00000000-0005-0000-0000-0000A5CA0000}"/>
    <cellStyle name="Percent 14 33" xfId="53171" xr:uid="{00000000-0005-0000-0000-0000A6CA0000}"/>
    <cellStyle name="Percent 14 34" xfId="53172" xr:uid="{00000000-0005-0000-0000-0000A7CA0000}"/>
    <cellStyle name="Percent 14 35" xfId="53173" xr:uid="{00000000-0005-0000-0000-0000A8CA0000}"/>
    <cellStyle name="Percent 14 36" xfId="53174" xr:uid="{00000000-0005-0000-0000-0000A9CA0000}"/>
    <cellStyle name="Percent 14 37" xfId="53175" xr:uid="{00000000-0005-0000-0000-0000AACA0000}"/>
    <cellStyle name="Percent 14 38" xfId="53176" xr:uid="{00000000-0005-0000-0000-0000ABCA0000}"/>
    <cellStyle name="Percent 14 39" xfId="53177" xr:uid="{00000000-0005-0000-0000-0000ACCA0000}"/>
    <cellStyle name="Percent 14 4" xfId="5989" xr:uid="{00000000-0005-0000-0000-0000ADCA0000}"/>
    <cellStyle name="Percent 14 4 2" xfId="53178" xr:uid="{00000000-0005-0000-0000-0000AECA0000}"/>
    <cellStyle name="Percent 14 40" xfId="53179" xr:uid="{00000000-0005-0000-0000-0000AFCA0000}"/>
    <cellStyle name="Percent 14 41" xfId="53180" xr:uid="{00000000-0005-0000-0000-0000B0CA0000}"/>
    <cellStyle name="Percent 14 42" xfId="53181" xr:uid="{00000000-0005-0000-0000-0000B1CA0000}"/>
    <cellStyle name="Percent 14 43" xfId="53182" xr:uid="{00000000-0005-0000-0000-0000B2CA0000}"/>
    <cellStyle name="Percent 14 44" xfId="53183" xr:uid="{00000000-0005-0000-0000-0000B3CA0000}"/>
    <cellStyle name="Percent 14 45" xfId="53184" xr:uid="{00000000-0005-0000-0000-0000B4CA0000}"/>
    <cellStyle name="Percent 14 46" xfId="53185" xr:uid="{00000000-0005-0000-0000-0000B5CA0000}"/>
    <cellStyle name="Percent 14 47" xfId="53186" xr:uid="{00000000-0005-0000-0000-0000B6CA0000}"/>
    <cellStyle name="Percent 14 48" xfId="53187" xr:uid="{00000000-0005-0000-0000-0000B7CA0000}"/>
    <cellStyle name="Percent 14 49" xfId="53188" xr:uid="{00000000-0005-0000-0000-0000B8CA0000}"/>
    <cellStyle name="Percent 14 5" xfId="5990" xr:uid="{00000000-0005-0000-0000-0000B9CA0000}"/>
    <cellStyle name="Percent 14 50" xfId="53189" xr:uid="{00000000-0005-0000-0000-0000BACA0000}"/>
    <cellStyle name="Percent 14 51" xfId="53190" xr:uid="{00000000-0005-0000-0000-0000BBCA0000}"/>
    <cellStyle name="Percent 14 52" xfId="53191" xr:uid="{00000000-0005-0000-0000-0000BCCA0000}"/>
    <cellStyle name="Percent 14 53" xfId="53192" xr:uid="{00000000-0005-0000-0000-0000BDCA0000}"/>
    <cellStyle name="Percent 14 54" xfId="53193" xr:uid="{00000000-0005-0000-0000-0000BECA0000}"/>
    <cellStyle name="Percent 14 55" xfId="53194" xr:uid="{00000000-0005-0000-0000-0000BFCA0000}"/>
    <cellStyle name="Percent 14 56" xfId="53195" xr:uid="{00000000-0005-0000-0000-0000C0CA0000}"/>
    <cellStyle name="Percent 14 57" xfId="53196" xr:uid="{00000000-0005-0000-0000-0000C1CA0000}"/>
    <cellStyle name="Percent 14 58" xfId="53197" xr:uid="{00000000-0005-0000-0000-0000C2CA0000}"/>
    <cellStyle name="Percent 14 59" xfId="53198" xr:uid="{00000000-0005-0000-0000-0000C3CA0000}"/>
    <cellStyle name="Percent 14 6" xfId="5991" xr:uid="{00000000-0005-0000-0000-0000C4CA0000}"/>
    <cellStyle name="Percent 14 6 2" xfId="53199" xr:uid="{00000000-0005-0000-0000-0000C5CA0000}"/>
    <cellStyle name="Percent 14 60" xfId="53200" xr:uid="{00000000-0005-0000-0000-0000C6CA0000}"/>
    <cellStyle name="Percent 14 7" xfId="5992" xr:uid="{00000000-0005-0000-0000-0000C7CA0000}"/>
    <cellStyle name="Percent 14 8" xfId="5993" xr:uid="{00000000-0005-0000-0000-0000C8CA0000}"/>
    <cellStyle name="Percent 14 9" xfId="5994" xr:uid="{00000000-0005-0000-0000-0000C9CA0000}"/>
    <cellStyle name="Percent 15" xfId="5995" xr:uid="{00000000-0005-0000-0000-0000CACA0000}"/>
    <cellStyle name="Percent 15 2" xfId="5996" xr:uid="{00000000-0005-0000-0000-0000CBCA0000}"/>
    <cellStyle name="Percent 15 2 2" xfId="5997" xr:uid="{00000000-0005-0000-0000-0000CCCA0000}"/>
    <cellStyle name="Percent 15 2 2 2" xfId="53201" xr:uid="{00000000-0005-0000-0000-0000CDCA0000}"/>
    <cellStyle name="Percent 15 2 2 3" xfId="53202" xr:uid="{00000000-0005-0000-0000-0000CECA0000}"/>
    <cellStyle name="Percent 15 2 3" xfId="53203" xr:uid="{00000000-0005-0000-0000-0000CFCA0000}"/>
    <cellStyle name="Percent 15 3" xfId="5998" xr:uid="{00000000-0005-0000-0000-0000D0CA0000}"/>
    <cellStyle name="Percent 15 3 2" xfId="53204" xr:uid="{00000000-0005-0000-0000-0000D1CA0000}"/>
    <cellStyle name="Percent 15 3 3" xfId="53205" xr:uid="{00000000-0005-0000-0000-0000D2CA0000}"/>
    <cellStyle name="Percent 15 4" xfId="53206" xr:uid="{00000000-0005-0000-0000-0000D3CA0000}"/>
    <cellStyle name="Percent 15 4 2" xfId="53207" xr:uid="{00000000-0005-0000-0000-0000D4CA0000}"/>
    <cellStyle name="Percent 16" xfId="5999" xr:uid="{00000000-0005-0000-0000-0000D5CA0000}"/>
    <cellStyle name="Percent 16 2" xfId="6000" xr:uid="{00000000-0005-0000-0000-0000D6CA0000}"/>
    <cellStyle name="Percent 16 2 2" xfId="53208" xr:uid="{00000000-0005-0000-0000-0000D7CA0000}"/>
    <cellStyle name="Percent 16 2 3" xfId="53209" xr:uid="{00000000-0005-0000-0000-0000D8CA0000}"/>
    <cellStyle name="Percent 16 3" xfId="6001" xr:uid="{00000000-0005-0000-0000-0000D9CA0000}"/>
    <cellStyle name="Percent 16 3 2" xfId="53210" xr:uid="{00000000-0005-0000-0000-0000DACA0000}"/>
    <cellStyle name="Percent 16 3 3" xfId="53211" xr:uid="{00000000-0005-0000-0000-0000DBCA0000}"/>
    <cellStyle name="Percent 16 4" xfId="53212" xr:uid="{00000000-0005-0000-0000-0000DCCA0000}"/>
    <cellStyle name="Percent 16 4 2" xfId="53213" xr:uid="{00000000-0005-0000-0000-0000DDCA0000}"/>
    <cellStyle name="Percent 16 4 3" xfId="53214" xr:uid="{00000000-0005-0000-0000-0000DECA0000}"/>
    <cellStyle name="Percent 16 5" xfId="53215" xr:uid="{00000000-0005-0000-0000-0000DFCA0000}"/>
    <cellStyle name="Percent 16 6" xfId="53216" xr:uid="{00000000-0005-0000-0000-0000E0CA0000}"/>
    <cellStyle name="Percent 17" xfId="6002" xr:uid="{00000000-0005-0000-0000-0000E1CA0000}"/>
    <cellStyle name="Percent 17 2" xfId="6003" xr:uid="{00000000-0005-0000-0000-0000E2CA0000}"/>
    <cellStyle name="Percent 17 2 2" xfId="53217" xr:uid="{00000000-0005-0000-0000-0000E3CA0000}"/>
    <cellStyle name="Percent 17 2 2 2" xfId="53218" xr:uid="{00000000-0005-0000-0000-0000E4CA0000}"/>
    <cellStyle name="Percent 17 2 2 3" xfId="53219" xr:uid="{00000000-0005-0000-0000-0000E5CA0000}"/>
    <cellStyle name="Percent 17 2 3" xfId="53220" xr:uid="{00000000-0005-0000-0000-0000E6CA0000}"/>
    <cellStyle name="Percent 17 2 4" xfId="53221" xr:uid="{00000000-0005-0000-0000-0000E7CA0000}"/>
    <cellStyle name="Percent 17 3" xfId="53222" xr:uid="{00000000-0005-0000-0000-0000E8CA0000}"/>
    <cellStyle name="Percent 17 3 2" xfId="53223" xr:uid="{00000000-0005-0000-0000-0000E9CA0000}"/>
    <cellStyle name="Percent 17 3 3" xfId="53224" xr:uid="{00000000-0005-0000-0000-0000EACA0000}"/>
    <cellStyle name="Percent 17 4" xfId="53225" xr:uid="{00000000-0005-0000-0000-0000EBCA0000}"/>
    <cellStyle name="Percent 17 4 2" xfId="53226" xr:uid="{00000000-0005-0000-0000-0000ECCA0000}"/>
    <cellStyle name="Percent 18" xfId="6004" xr:uid="{00000000-0005-0000-0000-0000EDCA0000}"/>
    <cellStyle name="Percent 18 2" xfId="6005" xr:uid="{00000000-0005-0000-0000-0000EECA0000}"/>
    <cellStyle name="Percent 18 2 2" xfId="53227" xr:uid="{00000000-0005-0000-0000-0000EFCA0000}"/>
    <cellStyle name="Percent 18 3" xfId="53228" xr:uid="{00000000-0005-0000-0000-0000F0CA0000}"/>
    <cellStyle name="Percent 18 3 2" xfId="53229" xr:uid="{00000000-0005-0000-0000-0000F1CA0000}"/>
    <cellStyle name="Percent 18 3 3" xfId="53230" xr:uid="{00000000-0005-0000-0000-0000F2CA0000}"/>
    <cellStyle name="Percent 18 4" xfId="53231" xr:uid="{00000000-0005-0000-0000-0000F3CA0000}"/>
    <cellStyle name="Percent 19" xfId="6006" xr:uid="{00000000-0005-0000-0000-0000F4CA0000}"/>
    <cellStyle name="Percent 19 2" xfId="6007" xr:uid="{00000000-0005-0000-0000-0000F5CA0000}"/>
    <cellStyle name="Percent 19 2 2" xfId="53232" xr:uid="{00000000-0005-0000-0000-0000F6CA0000}"/>
    <cellStyle name="Percent 19 3" xfId="53233" xr:uid="{00000000-0005-0000-0000-0000F7CA0000}"/>
    <cellStyle name="Percent 19 3 2" xfId="53234" xr:uid="{00000000-0005-0000-0000-0000F8CA0000}"/>
    <cellStyle name="Percent 19 4" xfId="53235" xr:uid="{00000000-0005-0000-0000-0000F9CA0000}"/>
    <cellStyle name="Percent 2" xfId="6008" xr:uid="{00000000-0005-0000-0000-0000FACA0000}"/>
    <cellStyle name="Percent 2 10" xfId="6009" xr:uid="{00000000-0005-0000-0000-0000FBCA0000}"/>
    <cellStyle name="Percent 2 10 2" xfId="6010" xr:uid="{00000000-0005-0000-0000-0000FCCA0000}"/>
    <cellStyle name="Percent 2 10 2 2" xfId="6011" xr:uid="{00000000-0005-0000-0000-0000FDCA0000}"/>
    <cellStyle name="Percent 2 10 2 2 2" xfId="53236" xr:uid="{00000000-0005-0000-0000-0000FECA0000}"/>
    <cellStyle name="Percent 2 10 2 2 2 2" xfId="53237" xr:uid="{00000000-0005-0000-0000-0000FFCA0000}"/>
    <cellStyle name="Percent 2 10 2 2 2 3" xfId="53238" xr:uid="{00000000-0005-0000-0000-000000CB0000}"/>
    <cellStyle name="Percent 2 10 2 2 3" xfId="53239" xr:uid="{00000000-0005-0000-0000-000001CB0000}"/>
    <cellStyle name="Percent 2 10 2 2 4" xfId="53240" xr:uid="{00000000-0005-0000-0000-000002CB0000}"/>
    <cellStyle name="Percent 2 10 2 2 5" xfId="53241" xr:uid="{00000000-0005-0000-0000-000003CB0000}"/>
    <cellStyle name="Percent 2 10 2 2 6" xfId="53242" xr:uid="{00000000-0005-0000-0000-000004CB0000}"/>
    <cellStyle name="Percent 2 10 3" xfId="6012" xr:uid="{00000000-0005-0000-0000-000005CB0000}"/>
    <cellStyle name="Percent 2 10 4" xfId="6013" xr:uid="{00000000-0005-0000-0000-000006CB0000}"/>
    <cellStyle name="Percent 2 10 5" xfId="6014" xr:uid="{00000000-0005-0000-0000-000007CB0000}"/>
    <cellStyle name="Percent 2 10 6" xfId="6015" xr:uid="{00000000-0005-0000-0000-000008CB0000}"/>
    <cellStyle name="Percent 2 100" xfId="6016" xr:uid="{00000000-0005-0000-0000-000009CB0000}"/>
    <cellStyle name="Percent 2 101" xfId="6017" xr:uid="{00000000-0005-0000-0000-00000ACB0000}"/>
    <cellStyle name="Percent 2 102" xfId="6018" xr:uid="{00000000-0005-0000-0000-00000BCB0000}"/>
    <cellStyle name="Percent 2 103" xfId="6019" xr:uid="{00000000-0005-0000-0000-00000CCB0000}"/>
    <cellStyle name="Percent 2 104" xfId="6020" xr:uid="{00000000-0005-0000-0000-00000DCB0000}"/>
    <cellStyle name="Percent 2 105" xfId="6021" xr:uid="{00000000-0005-0000-0000-00000ECB0000}"/>
    <cellStyle name="Percent 2 106" xfId="6022" xr:uid="{00000000-0005-0000-0000-00000FCB0000}"/>
    <cellStyle name="Percent 2 107" xfId="6023" xr:uid="{00000000-0005-0000-0000-000010CB0000}"/>
    <cellStyle name="Percent 2 108" xfId="6024" xr:uid="{00000000-0005-0000-0000-000011CB0000}"/>
    <cellStyle name="Percent 2 109" xfId="6025" xr:uid="{00000000-0005-0000-0000-000012CB0000}"/>
    <cellStyle name="Percent 2 109 2" xfId="53243" xr:uid="{00000000-0005-0000-0000-000013CB0000}"/>
    <cellStyle name="Percent 2 109 2 2" xfId="53244" xr:uid="{00000000-0005-0000-0000-000014CB0000}"/>
    <cellStyle name="Percent 2 109 3" xfId="53245" xr:uid="{00000000-0005-0000-0000-000015CB0000}"/>
    <cellStyle name="Percent 2 11" xfId="6026" xr:uid="{00000000-0005-0000-0000-000016CB0000}"/>
    <cellStyle name="Percent 2 11 2" xfId="6027" xr:uid="{00000000-0005-0000-0000-000017CB0000}"/>
    <cellStyle name="Percent 2 11 2 2" xfId="6028" xr:uid="{00000000-0005-0000-0000-000018CB0000}"/>
    <cellStyle name="Percent 2 11 2 2 2" xfId="53246" xr:uid="{00000000-0005-0000-0000-000019CB0000}"/>
    <cellStyle name="Percent 2 11 2 2 2 2" xfId="53247" xr:uid="{00000000-0005-0000-0000-00001ACB0000}"/>
    <cellStyle name="Percent 2 11 2 2 2 3" xfId="53248" xr:uid="{00000000-0005-0000-0000-00001BCB0000}"/>
    <cellStyle name="Percent 2 11 2 2 3" xfId="53249" xr:uid="{00000000-0005-0000-0000-00001CCB0000}"/>
    <cellStyle name="Percent 2 11 2 2 4" xfId="53250" xr:uid="{00000000-0005-0000-0000-00001DCB0000}"/>
    <cellStyle name="Percent 2 11 2 2 5" xfId="53251" xr:uid="{00000000-0005-0000-0000-00001ECB0000}"/>
    <cellStyle name="Percent 2 11 2 2 6" xfId="53252" xr:uid="{00000000-0005-0000-0000-00001FCB0000}"/>
    <cellStyle name="Percent 2 11 3" xfId="6029" xr:uid="{00000000-0005-0000-0000-000020CB0000}"/>
    <cellStyle name="Percent 2 11 4" xfId="6030" xr:uid="{00000000-0005-0000-0000-000021CB0000}"/>
    <cellStyle name="Percent 2 11 5" xfId="6031" xr:uid="{00000000-0005-0000-0000-000022CB0000}"/>
    <cellStyle name="Percent 2 11 6" xfId="6032" xr:uid="{00000000-0005-0000-0000-000023CB0000}"/>
    <cellStyle name="Percent 2 110" xfId="53253" xr:uid="{00000000-0005-0000-0000-000024CB0000}"/>
    <cellStyle name="Percent 2 110 2" xfId="53254" xr:uid="{00000000-0005-0000-0000-000025CB0000}"/>
    <cellStyle name="Percent 2 111" xfId="53255" xr:uid="{00000000-0005-0000-0000-000026CB0000}"/>
    <cellStyle name="Percent 2 112" xfId="53256" xr:uid="{00000000-0005-0000-0000-000027CB0000}"/>
    <cellStyle name="Percent 2 113" xfId="53257" xr:uid="{00000000-0005-0000-0000-000028CB0000}"/>
    <cellStyle name="Percent 2 114" xfId="53258" xr:uid="{00000000-0005-0000-0000-000029CB0000}"/>
    <cellStyle name="Percent 2 115" xfId="53259" xr:uid="{00000000-0005-0000-0000-00002ACB0000}"/>
    <cellStyle name="Percent 2 116" xfId="53260" xr:uid="{00000000-0005-0000-0000-00002BCB0000}"/>
    <cellStyle name="Percent 2 117" xfId="53261" xr:uid="{00000000-0005-0000-0000-00002CCB0000}"/>
    <cellStyle name="Percent 2 118" xfId="53262" xr:uid="{00000000-0005-0000-0000-00002DCB0000}"/>
    <cellStyle name="Percent 2 119" xfId="53263" xr:uid="{00000000-0005-0000-0000-00002ECB0000}"/>
    <cellStyle name="Percent 2 12" xfId="6033" xr:uid="{00000000-0005-0000-0000-00002FCB0000}"/>
    <cellStyle name="Percent 2 12 2" xfId="6034" xr:uid="{00000000-0005-0000-0000-000030CB0000}"/>
    <cellStyle name="Percent 2 12 2 2" xfId="6035" xr:uid="{00000000-0005-0000-0000-000031CB0000}"/>
    <cellStyle name="Percent 2 12 2 2 2" xfId="53264" xr:uid="{00000000-0005-0000-0000-000032CB0000}"/>
    <cellStyle name="Percent 2 12 2 2 2 2" xfId="53265" xr:uid="{00000000-0005-0000-0000-000033CB0000}"/>
    <cellStyle name="Percent 2 12 2 2 2 3" xfId="53266" xr:uid="{00000000-0005-0000-0000-000034CB0000}"/>
    <cellStyle name="Percent 2 12 2 2 3" xfId="53267" xr:uid="{00000000-0005-0000-0000-000035CB0000}"/>
    <cellStyle name="Percent 2 12 2 2 4" xfId="53268" xr:uid="{00000000-0005-0000-0000-000036CB0000}"/>
    <cellStyle name="Percent 2 12 2 2 5" xfId="53269" xr:uid="{00000000-0005-0000-0000-000037CB0000}"/>
    <cellStyle name="Percent 2 12 2 2 6" xfId="53270" xr:uid="{00000000-0005-0000-0000-000038CB0000}"/>
    <cellStyle name="Percent 2 12 3" xfId="6036" xr:uid="{00000000-0005-0000-0000-000039CB0000}"/>
    <cellStyle name="Percent 2 12 4" xfId="6037" xr:uid="{00000000-0005-0000-0000-00003ACB0000}"/>
    <cellStyle name="Percent 2 12 5" xfId="6038" xr:uid="{00000000-0005-0000-0000-00003BCB0000}"/>
    <cellStyle name="Percent 2 12 6" xfId="6039" xr:uid="{00000000-0005-0000-0000-00003CCB0000}"/>
    <cellStyle name="Percent 2 120" xfId="53271" xr:uid="{00000000-0005-0000-0000-00003DCB0000}"/>
    <cellStyle name="Percent 2 121" xfId="53272" xr:uid="{00000000-0005-0000-0000-00003ECB0000}"/>
    <cellStyle name="Percent 2 122" xfId="53273" xr:uid="{00000000-0005-0000-0000-00003FCB0000}"/>
    <cellStyle name="Percent 2 123" xfId="53274" xr:uid="{00000000-0005-0000-0000-000040CB0000}"/>
    <cellStyle name="Percent 2 124" xfId="53275" xr:uid="{00000000-0005-0000-0000-000041CB0000}"/>
    <cellStyle name="Percent 2 125" xfId="53276" xr:uid="{00000000-0005-0000-0000-000042CB0000}"/>
    <cellStyle name="Percent 2 126" xfId="53277" xr:uid="{00000000-0005-0000-0000-000043CB0000}"/>
    <cellStyle name="Percent 2 127" xfId="53278" xr:uid="{00000000-0005-0000-0000-000044CB0000}"/>
    <cellStyle name="Percent 2 128" xfId="53279" xr:uid="{00000000-0005-0000-0000-000045CB0000}"/>
    <cellStyle name="Percent 2 129" xfId="53280" xr:uid="{00000000-0005-0000-0000-000046CB0000}"/>
    <cellStyle name="Percent 2 13" xfId="6040" xr:uid="{00000000-0005-0000-0000-000047CB0000}"/>
    <cellStyle name="Percent 2 13 2" xfId="6041" xr:uid="{00000000-0005-0000-0000-000048CB0000}"/>
    <cellStyle name="Percent 2 13 2 2" xfId="6042" xr:uid="{00000000-0005-0000-0000-000049CB0000}"/>
    <cellStyle name="Percent 2 13 2 2 2" xfId="53281" xr:uid="{00000000-0005-0000-0000-00004ACB0000}"/>
    <cellStyle name="Percent 2 13 2 2 2 2" xfId="53282" xr:uid="{00000000-0005-0000-0000-00004BCB0000}"/>
    <cellStyle name="Percent 2 13 2 2 2 3" xfId="53283" xr:uid="{00000000-0005-0000-0000-00004CCB0000}"/>
    <cellStyle name="Percent 2 13 2 2 3" xfId="53284" xr:uid="{00000000-0005-0000-0000-00004DCB0000}"/>
    <cellStyle name="Percent 2 13 2 2 4" xfId="53285" xr:uid="{00000000-0005-0000-0000-00004ECB0000}"/>
    <cellStyle name="Percent 2 13 2 2 5" xfId="53286" xr:uid="{00000000-0005-0000-0000-00004FCB0000}"/>
    <cellStyle name="Percent 2 13 2 2 6" xfId="53287" xr:uid="{00000000-0005-0000-0000-000050CB0000}"/>
    <cellStyle name="Percent 2 13 3" xfId="6043" xr:uid="{00000000-0005-0000-0000-000051CB0000}"/>
    <cellStyle name="Percent 2 13 4" xfId="6044" xr:uid="{00000000-0005-0000-0000-000052CB0000}"/>
    <cellStyle name="Percent 2 13 5" xfId="6045" xr:uid="{00000000-0005-0000-0000-000053CB0000}"/>
    <cellStyle name="Percent 2 13 6" xfId="6046" xr:uid="{00000000-0005-0000-0000-000054CB0000}"/>
    <cellStyle name="Percent 2 130" xfId="53288" xr:uid="{00000000-0005-0000-0000-000055CB0000}"/>
    <cellStyle name="Percent 2 131" xfId="53289" xr:uid="{00000000-0005-0000-0000-000056CB0000}"/>
    <cellStyle name="Percent 2 132" xfId="53290" xr:uid="{00000000-0005-0000-0000-000057CB0000}"/>
    <cellStyle name="Percent 2 133" xfId="53291" xr:uid="{00000000-0005-0000-0000-000058CB0000}"/>
    <cellStyle name="Percent 2 134" xfId="53292" xr:uid="{00000000-0005-0000-0000-000059CB0000}"/>
    <cellStyle name="Percent 2 135" xfId="53293" xr:uid="{00000000-0005-0000-0000-00005ACB0000}"/>
    <cellStyle name="Percent 2 136" xfId="53294" xr:uid="{00000000-0005-0000-0000-00005BCB0000}"/>
    <cellStyle name="Percent 2 137" xfId="53295" xr:uid="{00000000-0005-0000-0000-00005CCB0000}"/>
    <cellStyle name="Percent 2 138" xfId="53296" xr:uid="{00000000-0005-0000-0000-00005DCB0000}"/>
    <cellStyle name="Percent 2 139" xfId="53297" xr:uid="{00000000-0005-0000-0000-00005ECB0000}"/>
    <cellStyle name="Percent 2 14" xfId="6047" xr:uid="{00000000-0005-0000-0000-00005FCB0000}"/>
    <cellStyle name="Percent 2 14 2" xfId="6048" xr:uid="{00000000-0005-0000-0000-000060CB0000}"/>
    <cellStyle name="Percent 2 14 2 2" xfId="53298" xr:uid="{00000000-0005-0000-0000-000061CB0000}"/>
    <cellStyle name="Percent 2 14 2 2 2" xfId="53299" xr:uid="{00000000-0005-0000-0000-000062CB0000}"/>
    <cellStyle name="Percent 2 14 2 2 3" xfId="53300" xr:uid="{00000000-0005-0000-0000-000063CB0000}"/>
    <cellStyle name="Percent 2 14 2 2 4" xfId="53301" xr:uid="{00000000-0005-0000-0000-000064CB0000}"/>
    <cellStyle name="Percent 2 14 2 3" xfId="53302" xr:uid="{00000000-0005-0000-0000-000065CB0000}"/>
    <cellStyle name="Percent 2 14 2 3 2" xfId="53303" xr:uid="{00000000-0005-0000-0000-000066CB0000}"/>
    <cellStyle name="Percent 2 14 2 4" xfId="53304" xr:uid="{00000000-0005-0000-0000-000067CB0000}"/>
    <cellStyle name="Percent 2 14 2 5" xfId="53305" xr:uid="{00000000-0005-0000-0000-000068CB0000}"/>
    <cellStyle name="Percent 2 14 2 6" xfId="53306" xr:uid="{00000000-0005-0000-0000-000069CB0000}"/>
    <cellStyle name="Percent 2 140" xfId="53307" xr:uid="{00000000-0005-0000-0000-00006ACB0000}"/>
    <cellStyle name="Percent 2 141" xfId="53308" xr:uid="{00000000-0005-0000-0000-00006BCB0000}"/>
    <cellStyle name="Percent 2 142" xfId="53309" xr:uid="{00000000-0005-0000-0000-00006CCB0000}"/>
    <cellStyle name="Percent 2 143" xfId="53310" xr:uid="{00000000-0005-0000-0000-00006DCB0000}"/>
    <cellStyle name="Percent 2 144" xfId="53311" xr:uid="{00000000-0005-0000-0000-00006ECB0000}"/>
    <cellStyle name="Percent 2 145" xfId="53312" xr:uid="{00000000-0005-0000-0000-00006FCB0000}"/>
    <cellStyle name="Percent 2 15" xfId="6049" xr:uid="{00000000-0005-0000-0000-000070CB0000}"/>
    <cellStyle name="Percent 2 15 2" xfId="6050" xr:uid="{00000000-0005-0000-0000-000071CB0000}"/>
    <cellStyle name="Percent 2 15 2 2" xfId="53313" xr:uid="{00000000-0005-0000-0000-000072CB0000}"/>
    <cellStyle name="Percent 2 15 2 2 2" xfId="53314" xr:uid="{00000000-0005-0000-0000-000073CB0000}"/>
    <cellStyle name="Percent 2 15 2 2 3" xfId="53315" xr:uid="{00000000-0005-0000-0000-000074CB0000}"/>
    <cellStyle name="Percent 2 15 2 2 4" xfId="53316" xr:uid="{00000000-0005-0000-0000-000075CB0000}"/>
    <cellStyle name="Percent 2 15 2 3" xfId="53317" xr:uid="{00000000-0005-0000-0000-000076CB0000}"/>
    <cellStyle name="Percent 2 15 2 3 2" xfId="53318" xr:uid="{00000000-0005-0000-0000-000077CB0000}"/>
    <cellStyle name="Percent 2 15 2 4" xfId="53319" xr:uid="{00000000-0005-0000-0000-000078CB0000}"/>
    <cellStyle name="Percent 2 15 2 5" xfId="53320" xr:uid="{00000000-0005-0000-0000-000079CB0000}"/>
    <cellStyle name="Percent 2 15 2 6" xfId="53321" xr:uid="{00000000-0005-0000-0000-00007ACB0000}"/>
    <cellStyle name="Percent 2 16" xfId="6051" xr:uid="{00000000-0005-0000-0000-00007BCB0000}"/>
    <cellStyle name="Percent 2 16 2" xfId="6052" xr:uid="{00000000-0005-0000-0000-00007CCB0000}"/>
    <cellStyle name="Percent 2 16 2 2" xfId="53322" xr:uid="{00000000-0005-0000-0000-00007DCB0000}"/>
    <cellStyle name="Percent 2 16 2 2 2" xfId="53323" xr:uid="{00000000-0005-0000-0000-00007ECB0000}"/>
    <cellStyle name="Percent 2 16 2 2 3" xfId="53324" xr:uid="{00000000-0005-0000-0000-00007FCB0000}"/>
    <cellStyle name="Percent 2 16 2 2 4" xfId="53325" xr:uid="{00000000-0005-0000-0000-000080CB0000}"/>
    <cellStyle name="Percent 2 16 2 3" xfId="53326" xr:uid="{00000000-0005-0000-0000-000081CB0000}"/>
    <cellStyle name="Percent 2 16 2 3 2" xfId="53327" xr:uid="{00000000-0005-0000-0000-000082CB0000}"/>
    <cellStyle name="Percent 2 16 2 4" xfId="53328" xr:uid="{00000000-0005-0000-0000-000083CB0000}"/>
    <cellStyle name="Percent 2 16 2 5" xfId="53329" xr:uid="{00000000-0005-0000-0000-000084CB0000}"/>
    <cellStyle name="Percent 2 16 2 6" xfId="53330" xr:uid="{00000000-0005-0000-0000-000085CB0000}"/>
    <cellStyle name="Percent 2 17" xfId="6053" xr:uid="{00000000-0005-0000-0000-000086CB0000}"/>
    <cellStyle name="Percent 2 17 2" xfId="6054" xr:uid="{00000000-0005-0000-0000-000087CB0000}"/>
    <cellStyle name="Percent 2 17 2 2" xfId="53331" xr:uid="{00000000-0005-0000-0000-000088CB0000}"/>
    <cellStyle name="Percent 2 17 2 2 2" xfId="53332" xr:uid="{00000000-0005-0000-0000-000089CB0000}"/>
    <cellStyle name="Percent 2 17 2 2 3" xfId="53333" xr:uid="{00000000-0005-0000-0000-00008ACB0000}"/>
    <cellStyle name="Percent 2 17 2 2 4" xfId="53334" xr:uid="{00000000-0005-0000-0000-00008BCB0000}"/>
    <cellStyle name="Percent 2 17 2 3" xfId="53335" xr:uid="{00000000-0005-0000-0000-00008CCB0000}"/>
    <cellStyle name="Percent 2 17 2 3 2" xfId="53336" xr:uid="{00000000-0005-0000-0000-00008DCB0000}"/>
    <cellStyle name="Percent 2 17 2 4" xfId="53337" xr:uid="{00000000-0005-0000-0000-00008ECB0000}"/>
    <cellStyle name="Percent 2 17 2 5" xfId="53338" xr:uid="{00000000-0005-0000-0000-00008FCB0000}"/>
    <cellStyle name="Percent 2 17 2 6" xfId="53339" xr:uid="{00000000-0005-0000-0000-000090CB0000}"/>
    <cellStyle name="Percent 2 18" xfId="6055" xr:uid="{00000000-0005-0000-0000-000091CB0000}"/>
    <cellStyle name="Percent 2 18 2" xfId="6056" xr:uid="{00000000-0005-0000-0000-000092CB0000}"/>
    <cellStyle name="Percent 2 18 2 2" xfId="53340" xr:uid="{00000000-0005-0000-0000-000093CB0000}"/>
    <cellStyle name="Percent 2 18 2 2 2" xfId="53341" xr:uid="{00000000-0005-0000-0000-000094CB0000}"/>
    <cellStyle name="Percent 2 18 2 2 3" xfId="53342" xr:uid="{00000000-0005-0000-0000-000095CB0000}"/>
    <cellStyle name="Percent 2 18 2 2 4" xfId="53343" xr:uid="{00000000-0005-0000-0000-000096CB0000}"/>
    <cellStyle name="Percent 2 18 2 3" xfId="53344" xr:uid="{00000000-0005-0000-0000-000097CB0000}"/>
    <cellStyle name="Percent 2 18 2 3 2" xfId="53345" xr:uid="{00000000-0005-0000-0000-000098CB0000}"/>
    <cellStyle name="Percent 2 18 2 4" xfId="53346" xr:uid="{00000000-0005-0000-0000-000099CB0000}"/>
    <cellStyle name="Percent 2 18 2 5" xfId="53347" xr:uid="{00000000-0005-0000-0000-00009ACB0000}"/>
    <cellStyle name="Percent 2 18 2 6" xfId="53348" xr:uid="{00000000-0005-0000-0000-00009BCB0000}"/>
    <cellStyle name="Percent 2 19" xfId="6057" xr:uid="{00000000-0005-0000-0000-00009CCB0000}"/>
    <cellStyle name="Percent 2 19 2" xfId="6058" xr:uid="{00000000-0005-0000-0000-00009DCB0000}"/>
    <cellStyle name="Percent 2 19 2 2" xfId="53349" xr:uid="{00000000-0005-0000-0000-00009ECB0000}"/>
    <cellStyle name="Percent 2 19 2 2 2" xfId="53350" xr:uid="{00000000-0005-0000-0000-00009FCB0000}"/>
    <cellStyle name="Percent 2 19 2 2 3" xfId="53351" xr:uid="{00000000-0005-0000-0000-0000A0CB0000}"/>
    <cellStyle name="Percent 2 19 2 2 4" xfId="53352" xr:uid="{00000000-0005-0000-0000-0000A1CB0000}"/>
    <cellStyle name="Percent 2 19 2 3" xfId="53353" xr:uid="{00000000-0005-0000-0000-0000A2CB0000}"/>
    <cellStyle name="Percent 2 19 2 3 2" xfId="53354" xr:uid="{00000000-0005-0000-0000-0000A3CB0000}"/>
    <cellStyle name="Percent 2 19 2 4" xfId="53355" xr:uid="{00000000-0005-0000-0000-0000A4CB0000}"/>
    <cellStyle name="Percent 2 19 2 5" xfId="53356" xr:uid="{00000000-0005-0000-0000-0000A5CB0000}"/>
    <cellStyle name="Percent 2 19 2 6" xfId="53357" xr:uid="{00000000-0005-0000-0000-0000A6CB0000}"/>
    <cellStyle name="Percent 2 2" xfId="6059" xr:uid="{00000000-0005-0000-0000-0000A7CB0000}"/>
    <cellStyle name="Percent 2 2 10" xfId="6060" xr:uid="{00000000-0005-0000-0000-0000A8CB0000}"/>
    <cellStyle name="Percent 2 2 10 2" xfId="6061" xr:uid="{00000000-0005-0000-0000-0000A9CB0000}"/>
    <cellStyle name="Percent 2 2 10 2 2" xfId="53358" xr:uid="{00000000-0005-0000-0000-0000AACB0000}"/>
    <cellStyle name="Percent 2 2 10 2 2 2" xfId="53359" xr:uid="{00000000-0005-0000-0000-0000ABCB0000}"/>
    <cellStyle name="Percent 2 2 10 2 2 3" xfId="53360" xr:uid="{00000000-0005-0000-0000-0000ACCB0000}"/>
    <cellStyle name="Percent 2 2 10 2 2 4" xfId="53361" xr:uid="{00000000-0005-0000-0000-0000ADCB0000}"/>
    <cellStyle name="Percent 2 2 10 2 3" xfId="53362" xr:uid="{00000000-0005-0000-0000-0000AECB0000}"/>
    <cellStyle name="Percent 2 2 10 2 3 2" xfId="53363" xr:uid="{00000000-0005-0000-0000-0000AFCB0000}"/>
    <cellStyle name="Percent 2 2 10 2 4" xfId="53364" xr:uid="{00000000-0005-0000-0000-0000B0CB0000}"/>
    <cellStyle name="Percent 2 2 10 2 5" xfId="53365" xr:uid="{00000000-0005-0000-0000-0000B1CB0000}"/>
    <cellStyle name="Percent 2 2 10 2 6" xfId="53366" xr:uid="{00000000-0005-0000-0000-0000B2CB0000}"/>
    <cellStyle name="Percent 2 2 11" xfId="6062" xr:uid="{00000000-0005-0000-0000-0000B3CB0000}"/>
    <cellStyle name="Percent 2 2 11 2" xfId="6063" xr:uid="{00000000-0005-0000-0000-0000B4CB0000}"/>
    <cellStyle name="Percent 2 2 11 2 2" xfId="53367" xr:uid="{00000000-0005-0000-0000-0000B5CB0000}"/>
    <cellStyle name="Percent 2 2 11 2 2 2" xfId="53368" xr:uid="{00000000-0005-0000-0000-0000B6CB0000}"/>
    <cellStyle name="Percent 2 2 11 2 2 3" xfId="53369" xr:uid="{00000000-0005-0000-0000-0000B7CB0000}"/>
    <cellStyle name="Percent 2 2 11 2 2 4" xfId="53370" xr:uid="{00000000-0005-0000-0000-0000B8CB0000}"/>
    <cellStyle name="Percent 2 2 11 2 3" xfId="53371" xr:uid="{00000000-0005-0000-0000-0000B9CB0000}"/>
    <cellStyle name="Percent 2 2 11 2 3 2" xfId="53372" xr:uid="{00000000-0005-0000-0000-0000BACB0000}"/>
    <cellStyle name="Percent 2 2 11 2 4" xfId="53373" xr:uid="{00000000-0005-0000-0000-0000BBCB0000}"/>
    <cellStyle name="Percent 2 2 11 2 5" xfId="53374" xr:uid="{00000000-0005-0000-0000-0000BCCB0000}"/>
    <cellStyle name="Percent 2 2 11 2 6" xfId="53375" xr:uid="{00000000-0005-0000-0000-0000BDCB0000}"/>
    <cellStyle name="Percent 2 2 12" xfId="6064" xr:uid="{00000000-0005-0000-0000-0000BECB0000}"/>
    <cellStyle name="Percent 2 2 12 2" xfId="6065" xr:uid="{00000000-0005-0000-0000-0000BFCB0000}"/>
    <cellStyle name="Percent 2 2 12 2 2" xfId="53376" xr:uid="{00000000-0005-0000-0000-0000C0CB0000}"/>
    <cellStyle name="Percent 2 2 12 2 2 2" xfId="53377" xr:uid="{00000000-0005-0000-0000-0000C1CB0000}"/>
    <cellStyle name="Percent 2 2 12 2 2 3" xfId="53378" xr:uid="{00000000-0005-0000-0000-0000C2CB0000}"/>
    <cellStyle name="Percent 2 2 12 2 2 4" xfId="53379" xr:uid="{00000000-0005-0000-0000-0000C3CB0000}"/>
    <cellStyle name="Percent 2 2 12 2 3" xfId="53380" xr:uid="{00000000-0005-0000-0000-0000C4CB0000}"/>
    <cellStyle name="Percent 2 2 12 2 3 2" xfId="53381" xr:uid="{00000000-0005-0000-0000-0000C5CB0000}"/>
    <cellStyle name="Percent 2 2 12 2 4" xfId="53382" xr:uid="{00000000-0005-0000-0000-0000C6CB0000}"/>
    <cellStyle name="Percent 2 2 12 2 5" xfId="53383" xr:uid="{00000000-0005-0000-0000-0000C7CB0000}"/>
    <cellStyle name="Percent 2 2 12 2 6" xfId="53384" xr:uid="{00000000-0005-0000-0000-0000C8CB0000}"/>
    <cellStyle name="Percent 2 2 13" xfId="6066" xr:uid="{00000000-0005-0000-0000-0000C9CB0000}"/>
    <cellStyle name="Percent 2 2 13 2" xfId="6067" xr:uid="{00000000-0005-0000-0000-0000CACB0000}"/>
    <cellStyle name="Percent 2 2 13 2 2" xfId="53385" xr:uid="{00000000-0005-0000-0000-0000CBCB0000}"/>
    <cellStyle name="Percent 2 2 13 2 2 2" xfId="53386" xr:uid="{00000000-0005-0000-0000-0000CCCB0000}"/>
    <cellStyle name="Percent 2 2 13 2 2 3" xfId="53387" xr:uid="{00000000-0005-0000-0000-0000CDCB0000}"/>
    <cellStyle name="Percent 2 2 13 2 3" xfId="53388" xr:uid="{00000000-0005-0000-0000-0000CECB0000}"/>
    <cellStyle name="Percent 2 2 13 3" xfId="6068" xr:uid="{00000000-0005-0000-0000-0000CFCB0000}"/>
    <cellStyle name="Percent 2 2 13 3 2" xfId="53389" xr:uid="{00000000-0005-0000-0000-0000D0CB0000}"/>
    <cellStyle name="Percent 2 2 13 4" xfId="53390" xr:uid="{00000000-0005-0000-0000-0000D1CB0000}"/>
    <cellStyle name="Percent 2 2 13 4 2" xfId="53391" xr:uid="{00000000-0005-0000-0000-0000D2CB0000}"/>
    <cellStyle name="Percent 2 2 14" xfId="6069" xr:uid="{00000000-0005-0000-0000-0000D3CB0000}"/>
    <cellStyle name="Percent 2 2 14 2" xfId="53392" xr:uid="{00000000-0005-0000-0000-0000D4CB0000}"/>
    <cellStyle name="Percent 2 2 14 3" xfId="53393" xr:uid="{00000000-0005-0000-0000-0000D5CB0000}"/>
    <cellStyle name="Percent 2 2 15" xfId="6070" xr:uid="{00000000-0005-0000-0000-0000D6CB0000}"/>
    <cellStyle name="Percent 2 2 15 2" xfId="53394" xr:uid="{00000000-0005-0000-0000-0000D7CB0000}"/>
    <cellStyle name="Percent 2 2 16" xfId="6071" xr:uid="{00000000-0005-0000-0000-0000D8CB0000}"/>
    <cellStyle name="Percent 2 2 16 2" xfId="6072" xr:uid="{00000000-0005-0000-0000-0000D9CB0000}"/>
    <cellStyle name="Percent 2 2 16 2 2" xfId="53395" xr:uid="{00000000-0005-0000-0000-0000DACB0000}"/>
    <cellStyle name="Percent 2 2 16 2 2 2" xfId="53396" xr:uid="{00000000-0005-0000-0000-0000DBCB0000}"/>
    <cellStyle name="Percent 2 2 16 3" xfId="53397" xr:uid="{00000000-0005-0000-0000-0000DCCB0000}"/>
    <cellStyle name="Percent 2 2 16 4" xfId="53398" xr:uid="{00000000-0005-0000-0000-0000DDCB0000}"/>
    <cellStyle name="Percent 2 2 17" xfId="6073" xr:uid="{00000000-0005-0000-0000-0000DECB0000}"/>
    <cellStyle name="Percent 2 2 17 2" xfId="6074" xr:uid="{00000000-0005-0000-0000-0000DFCB0000}"/>
    <cellStyle name="Percent 2 2 17 3" xfId="53399" xr:uid="{00000000-0005-0000-0000-0000E0CB0000}"/>
    <cellStyle name="Percent 2 2 18" xfId="6075" xr:uid="{00000000-0005-0000-0000-0000E1CB0000}"/>
    <cellStyle name="Percent 2 2 18 2" xfId="6076" xr:uid="{00000000-0005-0000-0000-0000E2CB0000}"/>
    <cellStyle name="Percent 2 2 18 2 2" xfId="53400" xr:uid="{00000000-0005-0000-0000-0000E3CB0000}"/>
    <cellStyle name="Percent 2 2 18 3" xfId="53401" xr:uid="{00000000-0005-0000-0000-0000E4CB0000}"/>
    <cellStyle name="Percent 2 2 19" xfId="6077" xr:uid="{00000000-0005-0000-0000-0000E5CB0000}"/>
    <cellStyle name="Percent 2 2 2" xfId="6078" xr:uid="{00000000-0005-0000-0000-0000E6CB0000}"/>
    <cellStyle name="Percent 2 2 2 2" xfId="6079" xr:uid="{00000000-0005-0000-0000-0000E7CB0000}"/>
    <cellStyle name="Percent 2 2 2 2 2" xfId="6080" xr:uid="{00000000-0005-0000-0000-0000E8CB0000}"/>
    <cellStyle name="Percent 2 2 2 2 3" xfId="53402" xr:uid="{00000000-0005-0000-0000-0000E9CB0000}"/>
    <cellStyle name="Percent 2 2 2 3" xfId="53403" xr:uid="{00000000-0005-0000-0000-0000EACB0000}"/>
    <cellStyle name="Percent 2 2 2 3 2" xfId="53404" xr:uid="{00000000-0005-0000-0000-0000EBCB0000}"/>
    <cellStyle name="Percent 2 2 2 4" xfId="53405" xr:uid="{00000000-0005-0000-0000-0000ECCB0000}"/>
    <cellStyle name="Percent 2 2 20" xfId="6081" xr:uid="{00000000-0005-0000-0000-0000EDCB0000}"/>
    <cellStyle name="Percent 2 2 21" xfId="6082" xr:uid="{00000000-0005-0000-0000-0000EECB0000}"/>
    <cellStyle name="Percent 2 2 22" xfId="6083" xr:uid="{00000000-0005-0000-0000-0000EFCB0000}"/>
    <cellStyle name="Percent 2 2 23" xfId="6084" xr:uid="{00000000-0005-0000-0000-0000F0CB0000}"/>
    <cellStyle name="Percent 2 2 24" xfId="6085" xr:uid="{00000000-0005-0000-0000-0000F1CB0000}"/>
    <cellStyle name="Percent 2 2 25" xfId="6086" xr:uid="{00000000-0005-0000-0000-0000F2CB0000}"/>
    <cellStyle name="Percent 2 2 26" xfId="6087" xr:uid="{00000000-0005-0000-0000-0000F3CB0000}"/>
    <cellStyle name="Percent 2 2 27" xfId="6088" xr:uid="{00000000-0005-0000-0000-0000F4CB0000}"/>
    <cellStyle name="Percent 2 2 28" xfId="6089" xr:uid="{00000000-0005-0000-0000-0000F5CB0000}"/>
    <cellStyle name="Percent 2 2 29" xfId="6090" xr:uid="{00000000-0005-0000-0000-0000F6CB0000}"/>
    <cellStyle name="Percent 2 2 3" xfId="6091" xr:uid="{00000000-0005-0000-0000-0000F7CB0000}"/>
    <cellStyle name="Percent 2 2 3 2" xfId="6092" xr:uid="{00000000-0005-0000-0000-0000F8CB0000}"/>
    <cellStyle name="Percent 2 2 3 2 2" xfId="53406" xr:uid="{00000000-0005-0000-0000-0000F9CB0000}"/>
    <cellStyle name="Percent 2 2 3 2 3" xfId="53407" xr:uid="{00000000-0005-0000-0000-0000FACB0000}"/>
    <cellStyle name="Percent 2 2 3 3" xfId="53408" xr:uid="{00000000-0005-0000-0000-0000FBCB0000}"/>
    <cellStyle name="Percent 2 2 3 4" xfId="53409" xr:uid="{00000000-0005-0000-0000-0000FCCB0000}"/>
    <cellStyle name="Percent 2 2 30" xfId="6093" xr:uid="{00000000-0005-0000-0000-0000FDCB0000}"/>
    <cellStyle name="Percent 2 2 31" xfId="6094" xr:uid="{00000000-0005-0000-0000-0000FECB0000}"/>
    <cellStyle name="Percent 2 2 32" xfId="6095" xr:uid="{00000000-0005-0000-0000-0000FFCB0000}"/>
    <cellStyle name="Percent 2 2 33" xfId="6096" xr:uid="{00000000-0005-0000-0000-000000CC0000}"/>
    <cellStyle name="Percent 2 2 34" xfId="6097" xr:uid="{00000000-0005-0000-0000-000001CC0000}"/>
    <cellStyle name="Percent 2 2 34 2" xfId="53410" xr:uid="{00000000-0005-0000-0000-000002CC0000}"/>
    <cellStyle name="Percent 2 2 34 2 2" xfId="53411" xr:uid="{00000000-0005-0000-0000-000003CC0000}"/>
    <cellStyle name="Percent 2 2 35" xfId="53412" xr:uid="{00000000-0005-0000-0000-000004CC0000}"/>
    <cellStyle name="Percent 2 2 36" xfId="53413" xr:uid="{00000000-0005-0000-0000-000005CC0000}"/>
    <cellStyle name="Percent 2 2 37" xfId="53414" xr:uid="{00000000-0005-0000-0000-000006CC0000}"/>
    <cellStyle name="Percent 2 2 38" xfId="53415" xr:uid="{00000000-0005-0000-0000-000007CC0000}"/>
    <cellStyle name="Percent 2 2 39" xfId="53416" xr:uid="{00000000-0005-0000-0000-000008CC0000}"/>
    <cellStyle name="Percent 2 2 4" xfId="6098" xr:uid="{00000000-0005-0000-0000-000009CC0000}"/>
    <cellStyle name="Percent 2 2 4 2" xfId="6099" xr:uid="{00000000-0005-0000-0000-00000ACC0000}"/>
    <cellStyle name="Percent 2 2 4 2 2" xfId="53417" xr:uid="{00000000-0005-0000-0000-00000BCC0000}"/>
    <cellStyle name="Percent 2 2 4 2 2 2" xfId="53418" xr:uid="{00000000-0005-0000-0000-00000CCC0000}"/>
    <cellStyle name="Percent 2 2 4 2 2 3" xfId="53419" xr:uid="{00000000-0005-0000-0000-00000DCC0000}"/>
    <cellStyle name="Percent 2 2 4 2 2 4" xfId="53420" xr:uid="{00000000-0005-0000-0000-00000ECC0000}"/>
    <cellStyle name="Percent 2 2 4 2 3" xfId="53421" xr:uid="{00000000-0005-0000-0000-00000FCC0000}"/>
    <cellStyle name="Percent 2 2 4 2 3 2" xfId="53422" xr:uid="{00000000-0005-0000-0000-000010CC0000}"/>
    <cellStyle name="Percent 2 2 4 2 4" xfId="53423" xr:uid="{00000000-0005-0000-0000-000011CC0000}"/>
    <cellStyle name="Percent 2 2 4 2 5" xfId="53424" xr:uid="{00000000-0005-0000-0000-000012CC0000}"/>
    <cellStyle name="Percent 2 2 4 2 6" xfId="53425" xr:uid="{00000000-0005-0000-0000-000013CC0000}"/>
    <cellStyle name="Percent 2 2 40" xfId="53426" xr:uid="{00000000-0005-0000-0000-000014CC0000}"/>
    <cellStyle name="Percent 2 2 41" xfId="53427" xr:uid="{00000000-0005-0000-0000-000015CC0000}"/>
    <cellStyle name="Percent 2 2 42" xfId="53428" xr:uid="{00000000-0005-0000-0000-000016CC0000}"/>
    <cellStyle name="Percent 2 2 43" xfId="53429" xr:uid="{00000000-0005-0000-0000-000017CC0000}"/>
    <cellStyle name="Percent 2 2 44" xfId="53430" xr:uid="{00000000-0005-0000-0000-000018CC0000}"/>
    <cellStyle name="Percent 2 2 45" xfId="53431" xr:uid="{00000000-0005-0000-0000-000019CC0000}"/>
    <cellStyle name="Percent 2 2 46" xfId="53432" xr:uid="{00000000-0005-0000-0000-00001ACC0000}"/>
    <cellStyle name="Percent 2 2 47" xfId="53433" xr:uid="{00000000-0005-0000-0000-00001BCC0000}"/>
    <cellStyle name="Percent 2 2 48" xfId="53434" xr:uid="{00000000-0005-0000-0000-00001CCC0000}"/>
    <cellStyle name="Percent 2 2 49" xfId="53435" xr:uid="{00000000-0005-0000-0000-00001DCC0000}"/>
    <cellStyle name="Percent 2 2 5" xfId="6100" xr:uid="{00000000-0005-0000-0000-00001ECC0000}"/>
    <cellStyle name="Percent 2 2 5 2" xfId="6101" xr:uid="{00000000-0005-0000-0000-00001FCC0000}"/>
    <cellStyle name="Percent 2 2 5 2 2" xfId="53436" xr:uid="{00000000-0005-0000-0000-000020CC0000}"/>
    <cellStyle name="Percent 2 2 5 2 2 2" xfId="53437" xr:uid="{00000000-0005-0000-0000-000021CC0000}"/>
    <cellStyle name="Percent 2 2 5 2 2 3" xfId="53438" xr:uid="{00000000-0005-0000-0000-000022CC0000}"/>
    <cellStyle name="Percent 2 2 5 2 2 4" xfId="53439" xr:uid="{00000000-0005-0000-0000-000023CC0000}"/>
    <cellStyle name="Percent 2 2 5 2 3" xfId="53440" xr:uid="{00000000-0005-0000-0000-000024CC0000}"/>
    <cellStyle name="Percent 2 2 5 2 3 2" xfId="53441" xr:uid="{00000000-0005-0000-0000-000025CC0000}"/>
    <cellStyle name="Percent 2 2 5 2 4" xfId="53442" xr:uid="{00000000-0005-0000-0000-000026CC0000}"/>
    <cellStyle name="Percent 2 2 5 2 5" xfId="53443" xr:uid="{00000000-0005-0000-0000-000027CC0000}"/>
    <cellStyle name="Percent 2 2 5 2 6" xfId="53444" xr:uid="{00000000-0005-0000-0000-000028CC0000}"/>
    <cellStyle name="Percent 2 2 50" xfId="53445" xr:uid="{00000000-0005-0000-0000-000029CC0000}"/>
    <cellStyle name="Percent 2 2 51" xfId="53446" xr:uid="{00000000-0005-0000-0000-00002ACC0000}"/>
    <cellStyle name="Percent 2 2 52" xfId="53447" xr:uid="{00000000-0005-0000-0000-00002BCC0000}"/>
    <cellStyle name="Percent 2 2 53" xfId="53448" xr:uid="{00000000-0005-0000-0000-00002CCC0000}"/>
    <cellStyle name="Percent 2 2 54" xfId="53449" xr:uid="{00000000-0005-0000-0000-00002DCC0000}"/>
    <cellStyle name="Percent 2 2 55" xfId="53450" xr:uid="{00000000-0005-0000-0000-00002ECC0000}"/>
    <cellStyle name="Percent 2 2 56" xfId="53451" xr:uid="{00000000-0005-0000-0000-00002FCC0000}"/>
    <cellStyle name="Percent 2 2 57" xfId="53452" xr:uid="{00000000-0005-0000-0000-000030CC0000}"/>
    <cellStyle name="Percent 2 2 58" xfId="53453" xr:uid="{00000000-0005-0000-0000-000031CC0000}"/>
    <cellStyle name="Percent 2 2 59" xfId="53454" xr:uid="{00000000-0005-0000-0000-000032CC0000}"/>
    <cellStyle name="Percent 2 2 6" xfId="6102" xr:uid="{00000000-0005-0000-0000-000033CC0000}"/>
    <cellStyle name="Percent 2 2 6 2" xfId="6103" xr:uid="{00000000-0005-0000-0000-000034CC0000}"/>
    <cellStyle name="Percent 2 2 6 2 2" xfId="53455" xr:uid="{00000000-0005-0000-0000-000035CC0000}"/>
    <cellStyle name="Percent 2 2 6 2 2 2" xfId="53456" xr:uid="{00000000-0005-0000-0000-000036CC0000}"/>
    <cellStyle name="Percent 2 2 6 2 2 3" xfId="53457" xr:uid="{00000000-0005-0000-0000-000037CC0000}"/>
    <cellStyle name="Percent 2 2 6 2 2 4" xfId="53458" xr:uid="{00000000-0005-0000-0000-000038CC0000}"/>
    <cellStyle name="Percent 2 2 6 2 3" xfId="53459" xr:uid="{00000000-0005-0000-0000-000039CC0000}"/>
    <cellStyle name="Percent 2 2 6 2 3 2" xfId="53460" xr:uid="{00000000-0005-0000-0000-00003ACC0000}"/>
    <cellStyle name="Percent 2 2 6 2 4" xfId="53461" xr:uid="{00000000-0005-0000-0000-00003BCC0000}"/>
    <cellStyle name="Percent 2 2 6 2 5" xfId="53462" xr:uid="{00000000-0005-0000-0000-00003CCC0000}"/>
    <cellStyle name="Percent 2 2 6 2 6" xfId="53463" xr:uid="{00000000-0005-0000-0000-00003DCC0000}"/>
    <cellStyle name="Percent 2 2 60" xfId="53464" xr:uid="{00000000-0005-0000-0000-00003ECC0000}"/>
    <cellStyle name="Percent 2 2 61" xfId="53465" xr:uid="{00000000-0005-0000-0000-00003FCC0000}"/>
    <cellStyle name="Percent 2 2 62" xfId="53466" xr:uid="{00000000-0005-0000-0000-000040CC0000}"/>
    <cellStyle name="Percent 2 2 63" xfId="53467" xr:uid="{00000000-0005-0000-0000-000041CC0000}"/>
    <cellStyle name="Percent 2 2 64" xfId="53468" xr:uid="{00000000-0005-0000-0000-000042CC0000}"/>
    <cellStyle name="Percent 2 2 64 2" xfId="53469" xr:uid="{00000000-0005-0000-0000-000043CC0000}"/>
    <cellStyle name="Percent 2 2 65" xfId="53470" xr:uid="{00000000-0005-0000-0000-000044CC0000}"/>
    <cellStyle name="Percent 2 2 66" xfId="53471" xr:uid="{00000000-0005-0000-0000-000045CC0000}"/>
    <cellStyle name="Percent 2 2 67" xfId="53472" xr:uid="{00000000-0005-0000-0000-000046CC0000}"/>
    <cellStyle name="Percent 2 2 68" xfId="53473" xr:uid="{00000000-0005-0000-0000-000047CC0000}"/>
    <cellStyle name="Percent 2 2 69" xfId="53474" xr:uid="{00000000-0005-0000-0000-000048CC0000}"/>
    <cellStyle name="Percent 2 2 7" xfId="6104" xr:uid="{00000000-0005-0000-0000-000049CC0000}"/>
    <cellStyle name="Percent 2 2 7 2" xfId="6105" xr:uid="{00000000-0005-0000-0000-00004ACC0000}"/>
    <cellStyle name="Percent 2 2 7 2 2" xfId="53475" xr:uid="{00000000-0005-0000-0000-00004BCC0000}"/>
    <cellStyle name="Percent 2 2 7 2 2 2" xfId="53476" xr:uid="{00000000-0005-0000-0000-00004CCC0000}"/>
    <cellStyle name="Percent 2 2 7 2 2 3" xfId="53477" xr:uid="{00000000-0005-0000-0000-00004DCC0000}"/>
    <cellStyle name="Percent 2 2 7 2 2 4" xfId="53478" xr:uid="{00000000-0005-0000-0000-00004ECC0000}"/>
    <cellStyle name="Percent 2 2 7 2 3" xfId="53479" xr:uid="{00000000-0005-0000-0000-00004FCC0000}"/>
    <cellStyle name="Percent 2 2 7 2 3 2" xfId="53480" xr:uid="{00000000-0005-0000-0000-000050CC0000}"/>
    <cellStyle name="Percent 2 2 7 2 4" xfId="53481" xr:uid="{00000000-0005-0000-0000-000051CC0000}"/>
    <cellStyle name="Percent 2 2 7 2 5" xfId="53482" xr:uid="{00000000-0005-0000-0000-000052CC0000}"/>
    <cellStyle name="Percent 2 2 7 2 6" xfId="53483" xr:uid="{00000000-0005-0000-0000-000053CC0000}"/>
    <cellStyle name="Percent 2 2 70" xfId="53484" xr:uid="{00000000-0005-0000-0000-000054CC0000}"/>
    <cellStyle name="Percent 2 2 71" xfId="53485" xr:uid="{00000000-0005-0000-0000-000055CC0000}"/>
    <cellStyle name="Percent 2 2 72" xfId="53486" xr:uid="{00000000-0005-0000-0000-000056CC0000}"/>
    <cellStyle name="Percent 2 2 8" xfId="6106" xr:uid="{00000000-0005-0000-0000-000057CC0000}"/>
    <cellStyle name="Percent 2 2 8 2" xfId="6107" xr:uid="{00000000-0005-0000-0000-000058CC0000}"/>
    <cellStyle name="Percent 2 2 8 2 2" xfId="53487" xr:uid="{00000000-0005-0000-0000-000059CC0000}"/>
    <cellStyle name="Percent 2 2 8 2 2 2" xfId="53488" xr:uid="{00000000-0005-0000-0000-00005ACC0000}"/>
    <cellStyle name="Percent 2 2 8 2 2 3" xfId="53489" xr:uid="{00000000-0005-0000-0000-00005BCC0000}"/>
    <cellStyle name="Percent 2 2 8 2 2 4" xfId="53490" xr:uid="{00000000-0005-0000-0000-00005CCC0000}"/>
    <cellStyle name="Percent 2 2 8 2 3" xfId="53491" xr:uid="{00000000-0005-0000-0000-00005DCC0000}"/>
    <cellStyle name="Percent 2 2 8 2 3 2" xfId="53492" xr:uid="{00000000-0005-0000-0000-00005ECC0000}"/>
    <cellStyle name="Percent 2 2 8 2 4" xfId="53493" xr:uid="{00000000-0005-0000-0000-00005FCC0000}"/>
    <cellStyle name="Percent 2 2 8 2 5" xfId="53494" xr:uid="{00000000-0005-0000-0000-000060CC0000}"/>
    <cellStyle name="Percent 2 2 8 2 6" xfId="53495" xr:uid="{00000000-0005-0000-0000-000061CC0000}"/>
    <cellStyle name="Percent 2 2 9" xfId="6108" xr:uid="{00000000-0005-0000-0000-000062CC0000}"/>
    <cellStyle name="Percent 2 2 9 2" xfId="6109" xr:uid="{00000000-0005-0000-0000-000063CC0000}"/>
    <cellStyle name="Percent 2 2 9 2 2" xfId="53496" xr:uid="{00000000-0005-0000-0000-000064CC0000}"/>
    <cellStyle name="Percent 2 2 9 2 2 2" xfId="53497" xr:uid="{00000000-0005-0000-0000-000065CC0000}"/>
    <cellStyle name="Percent 2 2 9 2 2 3" xfId="53498" xr:uid="{00000000-0005-0000-0000-000066CC0000}"/>
    <cellStyle name="Percent 2 2 9 2 2 4" xfId="53499" xr:uid="{00000000-0005-0000-0000-000067CC0000}"/>
    <cellStyle name="Percent 2 2 9 2 3" xfId="53500" xr:uid="{00000000-0005-0000-0000-000068CC0000}"/>
    <cellStyle name="Percent 2 2 9 2 3 2" xfId="53501" xr:uid="{00000000-0005-0000-0000-000069CC0000}"/>
    <cellStyle name="Percent 2 2 9 2 4" xfId="53502" xr:uid="{00000000-0005-0000-0000-00006ACC0000}"/>
    <cellStyle name="Percent 2 2 9 2 5" xfId="53503" xr:uid="{00000000-0005-0000-0000-00006BCC0000}"/>
    <cellStyle name="Percent 2 2 9 2 6" xfId="53504" xr:uid="{00000000-0005-0000-0000-00006CCC0000}"/>
    <cellStyle name="Percent 2 20" xfId="6110" xr:uid="{00000000-0005-0000-0000-00006DCC0000}"/>
    <cellStyle name="Percent 2 20 2" xfId="6111" xr:uid="{00000000-0005-0000-0000-00006ECC0000}"/>
    <cellStyle name="Percent 2 20 2 2" xfId="53505" xr:uid="{00000000-0005-0000-0000-00006FCC0000}"/>
    <cellStyle name="Percent 2 20 2 2 2" xfId="53506" xr:uid="{00000000-0005-0000-0000-000070CC0000}"/>
    <cellStyle name="Percent 2 20 2 2 3" xfId="53507" xr:uid="{00000000-0005-0000-0000-000071CC0000}"/>
    <cellStyle name="Percent 2 20 2 2 4" xfId="53508" xr:uid="{00000000-0005-0000-0000-000072CC0000}"/>
    <cellStyle name="Percent 2 20 2 3" xfId="53509" xr:uid="{00000000-0005-0000-0000-000073CC0000}"/>
    <cellStyle name="Percent 2 20 2 3 2" xfId="53510" xr:uid="{00000000-0005-0000-0000-000074CC0000}"/>
    <cellStyle name="Percent 2 20 2 4" xfId="53511" xr:uid="{00000000-0005-0000-0000-000075CC0000}"/>
    <cellStyle name="Percent 2 20 2 5" xfId="53512" xr:uid="{00000000-0005-0000-0000-000076CC0000}"/>
    <cellStyle name="Percent 2 20 2 6" xfId="53513" xr:uid="{00000000-0005-0000-0000-000077CC0000}"/>
    <cellStyle name="Percent 2 21" xfId="6112" xr:uid="{00000000-0005-0000-0000-000078CC0000}"/>
    <cellStyle name="Percent 2 21 2" xfId="6113" xr:uid="{00000000-0005-0000-0000-000079CC0000}"/>
    <cellStyle name="Percent 2 21 2 2" xfId="53514" xr:uid="{00000000-0005-0000-0000-00007ACC0000}"/>
    <cellStyle name="Percent 2 21 2 2 2" xfId="53515" xr:uid="{00000000-0005-0000-0000-00007BCC0000}"/>
    <cellStyle name="Percent 2 21 2 2 3" xfId="53516" xr:uid="{00000000-0005-0000-0000-00007CCC0000}"/>
    <cellStyle name="Percent 2 21 2 2 4" xfId="53517" xr:uid="{00000000-0005-0000-0000-00007DCC0000}"/>
    <cellStyle name="Percent 2 21 2 3" xfId="53518" xr:uid="{00000000-0005-0000-0000-00007ECC0000}"/>
    <cellStyle name="Percent 2 21 2 3 2" xfId="53519" xr:uid="{00000000-0005-0000-0000-00007FCC0000}"/>
    <cellStyle name="Percent 2 21 2 4" xfId="53520" xr:uid="{00000000-0005-0000-0000-000080CC0000}"/>
    <cellStyle name="Percent 2 21 2 5" xfId="53521" xr:uid="{00000000-0005-0000-0000-000081CC0000}"/>
    <cellStyle name="Percent 2 21 2 6" xfId="53522" xr:uid="{00000000-0005-0000-0000-000082CC0000}"/>
    <cellStyle name="Percent 2 22" xfId="6114" xr:uid="{00000000-0005-0000-0000-000083CC0000}"/>
    <cellStyle name="Percent 2 22 2" xfId="6115" xr:uid="{00000000-0005-0000-0000-000084CC0000}"/>
    <cellStyle name="Percent 2 22 2 2" xfId="53523" xr:uid="{00000000-0005-0000-0000-000085CC0000}"/>
    <cellStyle name="Percent 2 22 2 2 2" xfId="53524" xr:uid="{00000000-0005-0000-0000-000086CC0000}"/>
    <cellStyle name="Percent 2 22 2 2 3" xfId="53525" xr:uid="{00000000-0005-0000-0000-000087CC0000}"/>
    <cellStyle name="Percent 2 22 2 2 4" xfId="53526" xr:uid="{00000000-0005-0000-0000-000088CC0000}"/>
    <cellStyle name="Percent 2 22 2 3" xfId="53527" xr:uid="{00000000-0005-0000-0000-000089CC0000}"/>
    <cellStyle name="Percent 2 22 2 3 2" xfId="53528" xr:uid="{00000000-0005-0000-0000-00008ACC0000}"/>
    <cellStyle name="Percent 2 22 2 4" xfId="53529" xr:uid="{00000000-0005-0000-0000-00008BCC0000}"/>
    <cellStyle name="Percent 2 22 2 5" xfId="53530" xr:uid="{00000000-0005-0000-0000-00008CCC0000}"/>
    <cellStyle name="Percent 2 22 2 6" xfId="53531" xr:uid="{00000000-0005-0000-0000-00008DCC0000}"/>
    <cellStyle name="Percent 2 23" xfId="6116" xr:uid="{00000000-0005-0000-0000-00008ECC0000}"/>
    <cellStyle name="Percent 2 23 2" xfId="6117" xr:uid="{00000000-0005-0000-0000-00008FCC0000}"/>
    <cellStyle name="Percent 2 23 2 2" xfId="53532" xr:uid="{00000000-0005-0000-0000-000090CC0000}"/>
    <cellStyle name="Percent 2 23 2 2 2" xfId="53533" xr:uid="{00000000-0005-0000-0000-000091CC0000}"/>
    <cellStyle name="Percent 2 23 2 2 3" xfId="53534" xr:uid="{00000000-0005-0000-0000-000092CC0000}"/>
    <cellStyle name="Percent 2 23 2 2 4" xfId="53535" xr:uid="{00000000-0005-0000-0000-000093CC0000}"/>
    <cellStyle name="Percent 2 23 2 3" xfId="53536" xr:uid="{00000000-0005-0000-0000-000094CC0000}"/>
    <cellStyle name="Percent 2 23 2 3 2" xfId="53537" xr:uid="{00000000-0005-0000-0000-000095CC0000}"/>
    <cellStyle name="Percent 2 23 2 4" xfId="53538" xr:uid="{00000000-0005-0000-0000-000096CC0000}"/>
    <cellStyle name="Percent 2 23 2 5" xfId="53539" xr:uid="{00000000-0005-0000-0000-000097CC0000}"/>
    <cellStyle name="Percent 2 23 2 6" xfId="53540" xr:uid="{00000000-0005-0000-0000-000098CC0000}"/>
    <cellStyle name="Percent 2 24" xfId="6118" xr:uid="{00000000-0005-0000-0000-000099CC0000}"/>
    <cellStyle name="Percent 2 24 2" xfId="6119" xr:uid="{00000000-0005-0000-0000-00009ACC0000}"/>
    <cellStyle name="Percent 2 24 2 2" xfId="53541" xr:uid="{00000000-0005-0000-0000-00009BCC0000}"/>
    <cellStyle name="Percent 2 24 2 2 2" xfId="53542" xr:uid="{00000000-0005-0000-0000-00009CCC0000}"/>
    <cellStyle name="Percent 2 24 2 2 3" xfId="53543" xr:uid="{00000000-0005-0000-0000-00009DCC0000}"/>
    <cellStyle name="Percent 2 24 2 2 4" xfId="53544" xr:uid="{00000000-0005-0000-0000-00009ECC0000}"/>
    <cellStyle name="Percent 2 24 2 3" xfId="53545" xr:uid="{00000000-0005-0000-0000-00009FCC0000}"/>
    <cellStyle name="Percent 2 24 2 3 2" xfId="53546" xr:uid="{00000000-0005-0000-0000-0000A0CC0000}"/>
    <cellStyle name="Percent 2 24 2 4" xfId="53547" xr:uid="{00000000-0005-0000-0000-0000A1CC0000}"/>
    <cellStyle name="Percent 2 24 2 5" xfId="53548" xr:uid="{00000000-0005-0000-0000-0000A2CC0000}"/>
    <cellStyle name="Percent 2 24 2 6" xfId="53549" xr:uid="{00000000-0005-0000-0000-0000A3CC0000}"/>
    <cellStyle name="Percent 2 25" xfId="6120" xr:uid="{00000000-0005-0000-0000-0000A4CC0000}"/>
    <cellStyle name="Percent 2 25 2" xfId="6121" xr:uid="{00000000-0005-0000-0000-0000A5CC0000}"/>
    <cellStyle name="Percent 2 25 2 2" xfId="53550" xr:uid="{00000000-0005-0000-0000-0000A6CC0000}"/>
    <cellStyle name="Percent 2 25 2 2 2" xfId="53551" xr:uid="{00000000-0005-0000-0000-0000A7CC0000}"/>
    <cellStyle name="Percent 2 25 2 2 3" xfId="53552" xr:uid="{00000000-0005-0000-0000-0000A8CC0000}"/>
    <cellStyle name="Percent 2 25 2 2 4" xfId="53553" xr:uid="{00000000-0005-0000-0000-0000A9CC0000}"/>
    <cellStyle name="Percent 2 25 2 3" xfId="53554" xr:uid="{00000000-0005-0000-0000-0000AACC0000}"/>
    <cellStyle name="Percent 2 25 2 3 2" xfId="53555" xr:uid="{00000000-0005-0000-0000-0000ABCC0000}"/>
    <cellStyle name="Percent 2 25 2 4" xfId="53556" xr:uid="{00000000-0005-0000-0000-0000ACCC0000}"/>
    <cellStyle name="Percent 2 25 2 5" xfId="53557" xr:uid="{00000000-0005-0000-0000-0000ADCC0000}"/>
    <cellStyle name="Percent 2 25 2 6" xfId="53558" xr:uid="{00000000-0005-0000-0000-0000AECC0000}"/>
    <cellStyle name="Percent 2 26" xfId="6122" xr:uid="{00000000-0005-0000-0000-0000AFCC0000}"/>
    <cellStyle name="Percent 2 26 2" xfId="6123" xr:uid="{00000000-0005-0000-0000-0000B0CC0000}"/>
    <cellStyle name="Percent 2 26 2 2" xfId="53559" xr:uid="{00000000-0005-0000-0000-0000B1CC0000}"/>
    <cellStyle name="Percent 2 26 2 2 2" xfId="53560" xr:uid="{00000000-0005-0000-0000-0000B2CC0000}"/>
    <cellStyle name="Percent 2 26 2 2 3" xfId="53561" xr:uid="{00000000-0005-0000-0000-0000B3CC0000}"/>
    <cellStyle name="Percent 2 26 2 2 4" xfId="53562" xr:uid="{00000000-0005-0000-0000-0000B4CC0000}"/>
    <cellStyle name="Percent 2 26 2 3" xfId="53563" xr:uid="{00000000-0005-0000-0000-0000B5CC0000}"/>
    <cellStyle name="Percent 2 26 2 3 2" xfId="53564" xr:uid="{00000000-0005-0000-0000-0000B6CC0000}"/>
    <cellStyle name="Percent 2 26 2 4" xfId="53565" xr:uid="{00000000-0005-0000-0000-0000B7CC0000}"/>
    <cellStyle name="Percent 2 26 2 5" xfId="53566" xr:uid="{00000000-0005-0000-0000-0000B8CC0000}"/>
    <cellStyle name="Percent 2 26 2 6" xfId="53567" xr:uid="{00000000-0005-0000-0000-0000B9CC0000}"/>
    <cellStyle name="Percent 2 27" xfId="6124" xr:uid="{00000000-0005-0000-0000-0000BACC0000}"/>
    <cellStyle name="Percent 2 27 2" xfId="6125" xr:uid="{00000000-0005-0000-0000-0000BBCC0000}"/>
    <cellStyle name="Percent 2 27 2 2" xfId="53568" xr:uid="{00000000-0005-0000-0000-0000BCCC0000}"/>
    <cellStyle name="Percent 2 27 2 2 2" xfId="53569" xr:uid="{00000000-0005-0000-0000-0000BDCC0000}"/>
    <cellStyle name="Percent 2 27 2 2 3" xfId="53570" xr:uid="{00000000-0005-0000-0000-0000BECC0000}"/>
    <cellStyle name="Percent 2 27 2 2 4" xfId="53571" xr:uid="{00000000-0005-0000-0000-0000BFCC0000}"/>
    <cellStyle name="Percent 2 27 2 3" xfId="53572" xr:uid="{00000000-0005-0000-0000-0000C0CC0000}"/>
    <cellStyle name="Percent 2 27 2 3 2" xfId="53573" xr:uid="{00000000-0005-0000-0000-0000C1CC0000}"/>
    <cellStyle name="Percent 2 27 2 4" xfId="53574" xr:uid="{00000000-0005-0000-0000-0000C2CC0000}"/>
    <cellStyle name="Percent 2 27 2 5" xfId="53575" xr:uid="{00000000-0005-0000-0000-0000C3CC0000}"/>
    <cellStyle name="Percent 2 27 2 6" xfId="53576" xr:uid="{00000000-0005-0000-0000-0000C4CC0000}"/>
    <cellStyle name="Percent 2 28" xfId="6126" xr:uid="{00000000-0005-0000-0000-0000C5CC0000}"/>
    <cellStyle name="Percent 2 28 2" xfId="6127" xr:uid="{00000000-0005-0000-0000-0000C6CC0000}"/>
    <cellStyle name="Percent 2 28 2 2" xfId="53577" xr:uid="{00000000-0005-0000-0000-0000C7CC0000}"/>
    <cellStyle name="Percent 2 28 2 2 2" xfId="53578" xr:uid="{00000000-0005-0000-0000-0000C8CC0000}"/>
    <cellStyle name="Percent 2 28 2 2 3" xfId="53579" xr:uid="{00000000-0005-0000-0000-0000C9CC0000}"/>
    <cellStyle name="Percent 2 28 2 2 4" xfId="53580" xr:uid="{00000000-0005-0000-0000-0000CACC0000}"/>
    <cellStyle name="Percent 2 28 2 3" xfId="53581" xr:uid="{00000000-0005-0000-0000-0000CBCC0000}"/>
    <cellStyle name="Percent 2 28 2 3 2" xfId="53582" xr:uid="{00000000-0005-0000-0000-0000CCCC0000}"/>
    <cellStyle name="Percent 2 28 2 4" xfId="53583" xr:uid="{00000000-0005-0000-0000-0000CDCC0000}"/>
    <cellStyle name="Percent 2 28 2 5" xfId="53584" xr:uid="{00000000-0005-0000-0000-0000CECC0000}"/>
    <cellStyle name="Percent 2 28 2 6" xfId="53585" xr:uid="{00000000-0005-0000-0000-0000CFCC0000}"/>
    <cellStyle name="Percent 2 29" xfId="6128" xr:uid="{00000000-0005-0000-0000-0000D0CC0000}"/>
    <cellStyle name="Percent 2 29 2" xfId="6129" xr:uid="{00000000-0005-0000-0000-0000D1CC0000}"/>
    <cellStyle name="Percent 2 29 2 2" xfId="53586" xr:uid="{00000000-0005-0000-0000-0000D2CC0000}"/>
    <cellStyle name="Percent 2 29 2 2 2" xfId="53587" xr:uid="{00000000-0005-0000-0000-0000D3CC0000}"/>
    <cellStyle name="Percent 2 29 2 2 3" xfId="53588" xr:uid="{00000000-0005-0000-0000-0000D4CC0000}"/>
    <cellStyle name="Percent 2 29 2 2 4" xfId="53589" xr:uid="{00000000-0005-0000-0000-0000D5CC0000}"/>
    <cellStyle name="Percent 2 29 2 3" xfId="53590" xr:uid="{00000000-0005-0000-0000-0000D6CC0000}"/>
    <cellStyle name="Percent 2 29 2 3 2" xfId="53591" xr:uid="{00000000-0005-0000-0000-0000D7CC0000}"/>
    <cellStyle name="Percent 2 29 2 4" xfId="53592" xr:uid="{00000000-0005-0000-0000-0000D8CC0000}"/>
    <cellStyle name="Percent 2 29 2 5" xfId="53593" xr:uid="{00000000-0005-0000-0000-0000D9CC0000}"/>
    <cellStyle name="Percent 2 29 2 6" xfId="53594" xr:uid="{00000000-0005-0000-0000-0000DACC0000}"/>
    <cellStyle name="Percent 2 3" xfId="6130" xr:uid="{00000000-0005-0000-0000-0000DBCC0000}"/>
    <cellStyle name="Percent 2 3 10" xfId="53595" xr:uid="{00000000-0005-0000-0000-0000DCCC0000}"/>
    <cellStyle name="Percent 2 3 10 2" xfId="53596" xr:uid="{00000000-0005-0000-0000-0000DDCC0000}"/>
    <cellStyle name="Percent 2 3 10 3" xfId="53597" xr:uid="{00000000-0005-0000-0000-0000DECC0000}"/>
    <cellStyle name="Percent 2 3 11" xfId="53598" xr:uid="{00000000-0005-0000-0000-0000DFCC0000}"/>
    <cellStyle name="Percent 2 3 2" xfId="6131" xr:uid="{00000000-0005-0000-0000-0000E0CC0000}"/>
    <cellStyle name="Percent 2 3 2 2" xfId="6132" xr:uid="{00000000-0005-0000-0000-0000E1CC0000}"/>
    <cellStyle name="Percent 2 3 2 2 2" xfId="53599" xr:uid="{00000000-0005-0000-0000-0000E2CC0000}"/>
    <cellStyle name="Percent 2 3 2 2 3" xfId="53600" xr:uid="{00000000-0005-0000-0000-0000E3CC0000}"/>
    <cellStyle name="Percent 2 3 2 3" xfId="53601" xr:uid="{00000000-0005-0000-0000-0000E4CC0000}"/>
    <cellStyle name="Percent 2 3 2 4" xfId="53602" xr:uid="{00000000-0005-0000-0000-0000E5CC0000}"/>
    <cellStyle name="Percent 2 3 3" xfId="6133" xr:uid="{00000000-0005-0000-0000-0000E6CC0000}"/>
    <cellStyle name="Percent 2 3 3 2" xfId="53603" xr:uid="{00000000-0005-0000-0000-0000E7CC0000}"/>
    <cellStyle name="Percent 2 3 4" xfId="6134" xr:uid="{00000000-0005-0000-0000-0000E8CC0000}"/>
    <cellStyle name="Percent 2 3 4 2" xfId="53604" xr:uid="{00000000-0005-0000-0000-0000E9CC0000}"/>
    <cellStyle name="Percent 2 3 5" xfId="6135" xr:uid="{00000000-0005-0000-0000-0000EACC0000}"/>
    <cellStyle name="Percent 2 3 5 2" xfId="53605" xr:uid="{00000000-0005-0000-0000-0000EBCC0000}"/>
    <cellStyle name="Percent 2 3 6" xfId="6136" xr:uid="{00000000-0005-0000-0000-0000ECCC0000}"/>
    <cellStyle name="Percent 2 3 7" xfId="6137" xr:uid="{00000000-0005-0000-0000-0000EDCC0000}"/>
    <cellStyle name="Percent 2 3 8" xfId="6138" xr:uid="{00000000-0005-0000-0000-0000EECC0000}"/>
    <cellStyle name="Percent 2 3 9" xfId="6139" xr:uid="{00000000-0005-0000-0000-0000EFCC0000}"/>
    <cellStyle name="Percent 2 30" xfId="6140" xr:uid="{00000000-0005-0000-0000-0000F0CC0000}"/>
    <cellStyle name="Percent 2 30 2" xfId="6141" xr:uid="{00000000-0005-0000-0000-0000F1CC0000}"/>
    <cellStyle name="Percent 2 30 2 2" xfId="53606" xr:uid="{00000000-0005-0000-0000-0000F2CC0000}"/>
    <cellStyle name="Percent 2 30 2 2 2" xfId="53607" xr:uid="{00000000-0005-0000-0000-0000F3CC0000}"/>
    <cellStyle name="Percent 2 30 2 2 3" xfId="53608" xr:uid="{00000000-0005-0000-0000-0000F4CC0000}"/>
    <cellStyle name="Percent 2 30 2 2 4" xfId="53609" xr:uid="{00000000-0005-0000-0000-0000F5CC0000}"/>
    <cellStyle name="Percent 2 30 2 3" xfId="53610" xr:uid="{00000000-0005-0000-0000-0000F6CC0000}"/>
    <cellStyle name="Percent 2 30 2 3 2" xfId="53611" xr:uid="{00000000-0005-0000-0000-0000F7CC0000}"/>
    <cellStyle name="Percent 2 30 2 4" xfId="53612" xr:uid="{00000000-0005-0000-0000-0000F8CC0000}"/>
    <cellStyle name="Percent 2 30 2 5" xfId="53613" xr:uid="{00000000-0005-0000-0000-0000F9CC0000}"/>
    <cellStyle name="Percent 2 30 2 6" xfId="53614" xr:uid="{00000000-0005-0000-0000-0000FACC0000}"/>
    <cellStyle name="Percent 2 31" xfId="6142" xr:uid="{00000000-0005-0000-0000-0000FBCC0000}"/>
    <cellStyle name="Percent 2 31 2" xfId="6143" xr:uid="{00000000-0005-0000-0000-0000FCCC0000}"/>
    <cellStyle name="Percent 2 31 2 2" xfId="53615" xr:uid="{00000000-0005-0000-0000-0000FDCC0000}"/>
    <cellStyle name="Percent 2 31 2 2 2" xfId="53616" xr:uid="{00000000-0005-0000-0000-0000FECC0000}"/>
    <cellStyle name="Percent 2 31 2 2 3" xfId="53617" xr:uid="{00000000-0005-0000-0000-0000FFCC0000}"/>
    <cellStyle name="Percent 2 31 2 2 4" xfId="53618" xr:uid="{00000000-0005-0000-0000-000000CD0000}"/>
    <cellStyle name="Percent 2 31 2 3" xfId="53619" xr:uid="{00000000-0005-0000-0000-000001CD0000}"/>
    <cellStyle name="Percent 2 31 2 3 2" xfId="53620" xr:uid="{00000000-0005-0000-0000-000002CD0000}"/>
    <cellStyle name="Percent 2 31 2 4" xfId="53621" xr:uid="{00000000-0005-0000-0000-000003CD0000}"/>
    <cellStyle name="Percent 2 31 2 5" xfId="53622" xr:uid="{00000000-0005-0000-0000-000004CD0000}"/>
    <cellStyle name="Percent 2 31 2 6" xfId="53623" xr:uid="{00000000-0005-0000-0000-000005CD0000}"/>
    <cellStyle name="Percent 2 32" xfId="6144" xr:uid="{00000000-0005-0000-0000-000006CD0000}"/>
    <cellStyle name="Percent 2 32 2" xfId="6145" xr:uid="{00000000-0005-0000-0000-000007CD0000}"/>
    <cellStyle name="Percent 2 32 2 2" xfId="53624" xr:uid="{00000000-0005-0000-0000-000008CD0000}"/>
    <cellStyle name="Percent 2 32 2 2 2" xfId="53625" xr:uid="{00000000-0005-0000-0000-000009CD0000}"/>
    <cellStyle name="Percent 2 32 2 2 3" xfId="53626" xr:uid="{00000000-0005-0000-0000-00000ACD0000}"/>
    <cellStyle name="Percent 2 32 2 2 4" xfId="53627" xr:uid="{00000000-0005-0000-0000-00000BCD0000}"/>
    <cellStyle name="Percent 2 32 2 3" xfId="53628" xr:uid="{00000000-0005-0000-0000-00000CCD0000}"/>
    <cellStyle name="Percent 2 32 2 3 2" xfId="53629" xr:uid="{00000000-0005-0000-0000-00000DCD0000}"/>
    <cellStyle name="Percent 2 32 2 4" xfId="53630" xr:uid="{00000000-0005-0000-0000-00000ECD0000}"/>
    <cellStyle name="Percent 2 32 2 5" xfId="53631" xr:uid="{00000000-0005-0000-0000-00000FCD0000}"/>
    <cellStyle name="Percent 2 32 2 6" xfId="53632" xr:uid="{00000000-0005-0000-0000-000010CD0000}"/>
    <cellStyle name="Percent 2 33" xfId="6146" xr:uid="{00000000-0005-0000-0000-000011CD0000}"/>
    <cellStyle name="Percent 2 33 2" xfId="6147" xr:uid="{00000000-0005-0000-0000-000012CD0000}"/>
    <cellStyle name="Percent 2 33 2 2" xfId="53633" xr:uid="{00000000-0005-0000-0000-000013CD0000}"/>
    <cellStyle name="Percent 2 33 2 2 2" xfId="53634" xr:uid="{00000000-0005-0000-0000-000014CD0000}"/>
    <cellStyle name="Percent 2 33 2 2 3" xfId="53635" xr:uid="{00000000-0005-0000-0000-000015CD0000}"/>
    <cellStyle name="Percent 2 33 2 2 4" xfId="53636" xr:uid="{00000000-0005-0000-0000-000016CD0000}"/>
    <cellStyle name="Percent 2 33 2 3" xfId="53637" xr:uid="{00000000-0005-0000-0000-000017CD0000}"/>
    <cellStyle name="Percent 2 33 2 3 2" xfId="53638" xr:uid="{00000000-0005-0000-0000-000018CD0000}"/>
    <cellStyle name="Percent 2 33 2 4" xfId="53639" xr:uid="{00000000-0005-0000-0000-000019CD0000}"/>
    <cellStyle name="Percent 2 33 2 5" xfId="53640" xr:uid="{00000000-0005-0000-0000-00001ACD0000}"/>
    <cellStyle name="Percent 2 33 2 6" xfId="53641" xr:uid="{00000000-0005-0000-0000-00001BCD0000}"/>
    <cellStyle name="Percent 2 34" xfId="6148" xr:uid="{00000000-0005-0000-0000-00001CCD0000}"/>
    <cellStyle name="Percent 2 34 2" xfId="6149" xr:uid="{00000000-0005-0000-0000-00001DCD0000}"/>
    <cellStyle name="Percent 2 34 2 2" xfId="53642" xr:uid="{00000000-0005-0000-0000-00001ECD0000}"/>
    <cellStyle name="Percent 2 34 2 2 2" xfId="53643" xr:uid="{00000000-0005-0000-0000-00001FCD0000}"/>
    <cellStyle name="Percent 2 34 2 2 3" xfId="53644" xr:uid="{00000000-0005-0000-0000-000020CD0000}"/>
    <cellStyle name="Percent 2 34 2 2 4" xfId="53645" xr:uid="{00000000-0005-0000-0000-000021CD0000}"/>
    <cellStyle name="Percent 2 34 2 3" xfId="53646" xr:uid="{00000000-0005-0000-0000-000022CD0000}"/>
    <cellStyle name="Percent 2 34 2 3 2" xfId="53647" xr:uid="{00000000-0005-0000-0000-000023CD0000}"/>
    <cellStyle name="Percent 2 34 2 4" xfId="53648" xr:uid="{00000000-0005-0000-0000-000024CD0000}"/>
    <cellStyle name="Percent 2 34 2 5" xfId="53649" xr:uid="{00000000-0005-0000-0000-000025CD0000}"/>
    <cellStyle name="Percent 2 34 2 6" xfId="53650" xr:uid="{00000000-0005-0000-0000-000026CD0000}"/>
    <cellStyle name="Percent 2 35" xfId="6150" xr:uid="{00000000-0005-0000-0000-000027CD0000}"/>
    <cellStyle name="Percent 2 35 2" xfId="6151" xr:uid="{00000000-0005-0000-0000-000028CD0000}"/>
    <cellStyle name="Percent 2 35 2 2" xfId="53651" xr:uid="{00000000-0005-0000-0000-000029CD0000}"/>
    <cellStyle name="Percent 2 35 2 2 2" xfId="53652" xr:uid="{00000000-0005-0000-0000-00002ACD0000}"/>
    <cellStyle name="Percent 2 35 2 2 3" xfId="53653" xr:uid="{00000000-0005-0000-0000-00002BCD0000}"/>
    <cellStyle name="Percent 2 35 2 2 4" xfId="53654" xr:uid="{00000000-0005-0000-0000-00002CCD0000}"/>
    <cellStyle name="Percent 2 35 2 3" xfId="53655" xr:uid="{00000000-0005-0000-0000-00002DCD0000}"/>
    <cellStyle name="Percent 2 35 2 3 2" xfId="53656" xr:uid="{00000000-0005-0000-0000-00002ECD0000}"/>
    <cellStyle name="Percent 2 35 2 4" xfId="53657" xr:uid="{00000000-0005-0000-0000-00002FCD0000}"/>
    <cellStyle name="Percent 2 35 2 5" xfId="53658" xr:uid="{00000000-0005-0000-0000-000030CD0000}"/>
    <cellStyle name="Percent 2 35 2 6" xfId="53659" xr:uid="{00000000-0005-0000-0000-000031CD0000}"/>
    <cellStyle name="Percent 2 36" xfId="6152" xr:uid="{00000000-0005-0000-0000-000032CD0000}"/>
    <cellStyle name="Percent 2 36 2" xfId="6153" xr:uid="{00000000-0005-0000-0000-000033CD0000}"/>
    <cellStyle name="Percent 2 36 2 2" xfId="53660" xr:uid="{00000000-0005-0000-0000-000034CD0000}"/>
    <cellStyle name="Percent 2 36 2 2 2" xfId="53661" xr:uid="{00000000-0005-0000-0000-000035CD0000}"/>
    <cellStyle name="Percent 2 36 2 2 3" xfId="53662" xr:uid="{00000000-0005-0000-0000-000036CD0000}"/>
    <cellStyle name="Percent 2 36 2 2 4" xfId="53663" xr:uid="{00000000-0005-0000-0000-000037CD0000}"/>
    <cellStyle name="Percent 2 36 2 3" xfId="53664" xr:uid="{00000000-0005-0000-0000-000038CD0000}"/>
    <cellStyle name="Percent 2 36 2 3 2" xfId="53665" xr:uid="{00000000-0005-0000-0000-000039CD0000}"/>
    <cellStyle name="Percent 2 36 2 4" xfId="53666" xr:uid="{00000000-0005-0000-0000-00003ACD0000}"/>
    <cellStyle name="Percent 2 36 2 5" xfId="53667" xr:uid="{00000000-0005-0000-0000-00003BCD0000}"/>
    <cellStyle name="Percent 2 36 2 6" xfId="53668" xr:uid="{00000000-0005-0000-0000-00003CCD0000}"/>
    <cellStyle name="Percent 2 37" xfId="6154" xr:uid="{00000000-0005-0000-0000-00003DCD0000}"/>
    <cellStyle name="Percent 2 37 2" xfId="6155" xr:uid="{00000000-0005-0000-0000-00003ECD0000}"/>
    <cellStyle name="Percent 2 37 2 2" xfId="53669" xr:uid="{00000000-0005-0000-0000-00003FCD0000}"/>
    <cellStyle name="Percent 2 37 2 2 2" xfId="53670" xr:uid="{00000000-0005-0000-0000-000040CD0000}"/>
    <cellStyle name="Percent 2 37 2 2 3" xfId="53671" xr:uid="{00000000-0005-0000-0000-000041CD0000}"/>
    <cellStyle name="Percent 2 37 2 2 4" xfId="53672" xr:uid="{00000000-0005-0000-0000-000042CD0000}"/>
    <cellStyle name="Percent 2 37 2 3" xfId="53673" xr:uid="{00000000-0005-0000-0000-000043CD0000}"/>
    <cellStyle name="Percent 2 37 2 3 2" xfId="53674" xr:uid="{00000000-0005-0000-0000-000044CD0000}"/>
    <cellStyle name="Percent 2 37 2 4" xfId="53675" xr:uid="{00000000-0005-0000-0000-000045CD0000}"/>
    <cellStyle name="Percent 2 37 2 5" xfId="53676" xr:uid="{00000000-0005-0000-0000-000046CD0000}"/>
    <cellStyle name="Percent 2 37 2 6" xfId="53677" xr:uid="{00000000-0005-0000-0000-000047CD0000}"/>
    <cellStyle name="Percent 2 38" xfId="6156" xr:uid="{00000000-0005-0000-0000-000048CD0000}"/>
    <cellStyle name="Percent 2 38 2" xfId="6157" xr:uid="{00000000-0005-0000-0000-000049CD0000}"/>
    <cellStyle name="Percent 2 38 2 2" xfId="53678" xr:uid="{00000000-0005-0000-0000-00004ACD0000}"/>
    <cellStyle name="Percent 2 38 2 2 2" xfId="53679" xr:uid="{00000000-0005-0000-0000-00004BCD0000}"/>
    <cellStyle name="Percent 2 38 2 2 3" xfId="53680" xr:uid="{00000000-0005-0000-0000-00004CCD0000}"/>
    <cellStyle name="Percent 2 38 2 2 4" xfId="53681" xr:uid="{00000000-0005-0000-0000-00004DCD0000}"/>
    <cellStyle name="Percent 2 38 2 3" xfId="53682" xr:uid="{00000000-0005-0000-0000-00004ECD0000}"/>
    <cellStyle name="Percent 2 38 2 3 2" xfId="53683" xr:uid="{00000000-0005-0000-0000-00004FCD0000}"/>
    <cellStyle name="Percent 2 38 2 4" xfId="53684" xr:uid="{00000000-0005-0000-0000-000050CD0000}"/>
    <cellStyle name="Percent 2 38 2 5" xfId="53685" xr:uid="{00000000-0005-0000-0000-000051CD0000}"/>
    <cellStyle name="Percent 2 38 2 6" xfId="53686" xr:uid="{00000000-0005-0000-0000-000052CD0000}"/>
    <cellStyle name="Percent 2 39" xfId="6158" xr:uid="{00000000-0005-0000-0000-000053CD0000}"/>
    <cellStyle name="Percent 2 39 2" xfId="6159" xr:uid="{00000000-0005-0000-0000-000054CD0000}"/>
    <cellStyle name="Percent 2 39 2 2" xfId="53687" xr:uid="{00000000-0005-0000-0000-000055CD0000}"/>
    <cellStyle name="Percent 2 39 2 2 2" xfId="53688" xr:uid="{00000000-0005-0000-0000-000056CD0000}"/>
    <cellStyle name="Percent 2 39 2 2 3" xfId="53689" xr:uid="{00000000-0005-0000-0000-000057CD0000}"/>
    <cellStyle name="Percent 2 39 2 2 4" xfId="53690" xr:uid="{00000000-0005-0000-0000-000058CD0000}"/>
    <cellStyle name="Percent 2 39 2 3" xfId="53691" xr:uid="{00000000-0005-0000-0000-000059CD0000}"/>
    <cellStyle name="Percent 2 39 2 3 2" xfId="53692" xr:uid="{00000000-0005-0000-0000-00005ACD0000}"/>
    <cellStyle name="Percent 2 39 2 4" xfId="53693" xr:uid="{00000000-0005-0000-0000-00005BCD0000}"/>
    <cellStyle name="Percent 2 39 2 5" xfId="53694" xr:uid="{00000000-0005-0000-0000-00005CCD0000}"/>
    <cellStyle name="Percent 2 39 2 6" xfId="53695" xr:uid="{00000000-0005-0000-0000-00005DCD0000}"/>
    <cellStyle name="Percent 2 4" xfId="6160" xr:uid="{00000000-0005-0000-0000-00005ECD0000}"/>
    <cellStyle name="Percent 2 4 2" xfId="6161" xr:uid="{00000000-0005-0000-0000-00005FCD0000}"/>
    <cellStyle name="Percent 2 4 2 2" xfId="6162" xr:uid="{00000000-0005-0000-0000-000060CD0000}"/>
    <cellStyle name="Percent 2 4 3" xfId="6163" xr:uid="{00000000-0005-0000-0000-000061CD0000}"/>
    <cellStyle name="Percent 2 4 4" xfId="6164" xr:uid="{00000000-0005-0000-0000-000062CD0000}"/>
    <cellStyle name="Percent 2 4 4 2" xfId="53696" xr:uid="{00000000-0005-0000-0000-000063CD0000}"/>
    <cellStyle name="Percent 2 4 5" xfId="6165" xr:uid="{00000000-0005-0000-0000-000064CD0000}"/>
    <cellStyle name="Percent 2 4 6" xfId="6166" xr:uid="{00000000-0005-0000-0000-000065CD0000}"/>
    <cellStyle name="Percent 2 4 7" xfId="53697" xr:uid="{00000000-0005-0000-0000-000066CD0000}"/>
    <cellStyle name="Percent 2 4 7 2" xfId="53698" xr:uid="{00000000-0005-0000-0000-000067CD0000}"/>
    <cellStyle name="Percent 2 40" xfId="6167" xr:uid="{00000000-0005-0000-0000-000068CD0000}"/>
    <cellStyle name="Percent 2 40 2" xfId="6168" xr:uid="{00000000-0005-0000-0000-000069CD0000}"/>
    <cellStyle name="Percent 2 40 2 2" xfId="53699" xr:uid="{00000000-0005-0000-0000-00006ACD0000}"/>
    <cellStyle name="Percent 2 40 2 2 2" xfId="53700" xr:uid="{00000000-0005-0000-0000-00006BCD0000}"/>
    <cellStyle name="Percent 2 40 2 2 3" xfId="53701" xr:uid="{00000000-0005-0000-0000-00006CCD0000}"/>
    <cellStyle name="Percent 2 40 2 2 4" xfId="53702" xr:uid="{00000000-0005-0000-0000-00006DCD0000}"/>
    <cellStyle name="Percent 2 40 2 3" xfId="53703" xr:uid="{00000000-0005-0000-0000-00006ECD0000}"/>
    <cellStyle name="Percent 2 40 2 3 2" xfId="53704" xr:uid="{00000000-0005-0000-0000-00006FCD0000}"/>
    <cellStyle name="Percent 2 40 2 4" xfId="53705" xr:uid="{00000000-0005-0000-0000-000070CD0000}"/>
    <cellStyle name="Percent 2 40 2 5" xfId="53706" xr:uid="{00000000-0005-0000-0000-000071CD0000}"/>
    <cellStyle name="Percent 2 40 2 6" xfId="53707" xr:uid="{00000000-0005-0000-0000-000072CD0000}"/>
    <cellStyle name="Percent 2 41" xfId="6169" xr:uid="{00000000-0005-0000-0000-000073CD0000}"/>
    <cellStyle name="Percent 2 41 2" xfId="6170" xr:uid="{00000000-0005-0000-0000-000074CD0000}"/>
    <cellStyle name="Percent 2 41 2 2" xfId="53708" xr:uid="{00000000-0005-0000-0000-000075CD0000}"/>
    <cellStyle name="Percent 2 41 2 2 2" xfId="53709" xr:uid="{00000000-0005-0000-0000-000076CD0000}"/>
    <cellStyle name="Percent 2 41 2 2 3" xfId="53710" xr:uid="{00000000-0005-0000-0000-000077CD0000}"/>
    <cellStyle name="Percent 2 41 2 2 4" xfId="53711" xr:uid="{00000000-0005-0000-0000-000078CD0000}"/>
    <cellStyle name="Percent 2 41 2 3" xfId="53712" xr:uid="{00000000-0005-0000-0000-000079CD0000}"/>
    <cellStyle name="Percent 2 41 2 3 2" xfId="53713" xr:uid="{00000000-0005-0000-0000-00007ACD0000}"/>
    <cellStyle name="Percent 2 41 2 4" xfId="53714" xr:uid="{00000000-0005-0000-0000-00007BCD0000}"/>
    <cellStyle name="Percent 2 41 2 5" xfId="53715" xr:uid="{00000000-0005-0000-0000-00007CCD0000}"/>
    <cellStyle name="Percent 2 41 2 6" xfId="53716" xr:uid="{00000000-0005-0000-0000-00007DCD0000}"/>
    <cellStyle name="Percent 2 42" xfId="6171" xr:uid="{00000000-0005-0000-0000-00007ECD0000}"/>
    <cellStyle name="Percent 2 42 2" xfId="6172" xr:uid="{00000000-0005-0000-0000-00007FCD0000}"/>
    <cellStyle name="Percent 2 42 2 2" xfId="53717" xr:uid="{00000000-0005-0000-0000-000080CD0000}"/>
    <cellStyle name="Percent 2 42 2 2 2" xfId="53718" xr:uid="{00000000-0005-0000-0000-000081CD0000}"/>
    <cellStyle name="Percent 2 42 2 2 3" xfId="53719" xr:uid="{00000000-0005-0000-0000-000082CD0000}"/>
    <cellStyle name="Percent 2 42 2 2 4" xfId="53720" xr:uid="{00000000-0005-0000-0000-000083CD0000}"/>
    <cellStyle name="Percent 2 42 2 3" xfId="53721" xr:uid="{00000000-0005-0000-0000-000084CD0000}"/>
    <cellStyle name="Percent 2 42 2 3 2" xfId="53722" xr:uid="{00000000-0005-0000-0000-000085CD0000}"/>
    <cellStyle name="Percent 2 42 2 4" xfId="53723" xr:uid="{00000000-0005-0000-0000-000086CD0000}"/>
    <cellStyle name="Percent 2 42 2 5" xfId="53724" xr:uid="{00000000-0005-0000-0000-000087CD0000}"/>
    <cellStyle name="Percent 2 42 2 6" xfId="53725" xr:uid="{00000000-0005-0000-0000-000088CD0000}"/>
    <cellStyle name="Percent 2 43" xfId="6173" xr:uid="{00000000-0005-0000-0000-000089CD0000}"/>
    <cellStyle name="Percent 2 43 2" xfId="6174" xr:uid="{00000000-0005-0000-0000-00008ACD0000}"/>
    <cellStyle name="Percent 2 43 2 2" xfId="53726" xr:uid="{00000000-0005-0000-0000-00008BCD0000}"/>
    <cellStyle name="Percent 2 43 2 2 2" xfId="53727" xr:uid="{00000000-0005-0000-0000-00008CCD0000}"/>
    <cellStyle name="Percent 2 43 2 2 3" xfId="53728" xr:uid="{00000000-0005-0000-0000-00008DCD0000}"/>
    <cellStyle name="Percent 2 43 2 2 4" xfId="53729" xr:uid="{00000000-0005-0000-0000-00008ECD0000}"/>
    <cellStyle name="Percent 2 43 2 3" xfId="53730" xr:uid="{00000000-0005-0000-0000-00008FCD0000}"/>
    <cellStyle name="Percent 2 43 2 3 2" xfId="53731" xr:uid="{00000000-0005-0000-0000-000090CD0000}"/>
    <cellStyle name="Percent 2 43 2 4" xfId="53732" xr:uid="{00000000-0005-0000-0000-000091CD0000}"/>
    <cellStyle name="Percent 2 43 2 5" xfId="53733" xr:uid="{00000000-0005-0000-0000-000092CD0000}"/>
    <cellStyle name="Percent 2 43 2 6" xfId="53734" xr:uid="{00000000-0005-0000-0000-000093CD0000}"/>
    <cellStyle name="Percent 2 44" xfId="6175" xr:uid="{00000000-0005-0000-0000-000094CD0000}"/>
    <cellStyle name="Percent 2 44 2" xfId="6176" xr:uid="{00000000-0005-0000-0000-000095CD0000}"/>
    <cellStyle name="Percent 2 44 2 2" xfId="53735" xr:uid="{00000000-0005-0000-0000-000096CD0000}"/>
    <cellStyle name="Percent 2 44 2 2 2" xfId="53736" xr:uid="{00000000-0005-0000-0000-000097CD0000}"/>
    <cellStyle name="Percent 2 44 2 2 3" xfId="53737" xr:uid="{00000000-0005-0000-0000-000098CD0000}"/>
    <cellStyle name="Percent 2 44 2 2 4" xfId="53738" xr:uid="{00000000-0005-0000-0000-000099CD0000}"/>
    <cellStyle name="Percent 2 44 2 3" xfId="53739" xr:uid="{00000000-0005-0000-0000-00009ACD0000}"/>
    <cellStyle name="Percent 2 44 2 3 2" xfId="53740" xr:uid="{00000000-0005-0000-0000-00009BCD0000}"/>
    <cellStyle name="Percent 2 44 2 4" xfId="53741" xr:uid="{00000000-0005-0000-0000-00009CCD0000}"/>
    <cellStyle name="Percent 2 44 2 5" xfId="53742" xr:uid="{00000000-0005-0000-0000-00009DCD0000}"/>
    <cellStyle name="Percent 2 44 2 6" xfId="53743" xr:uid="{00000000-0005-0000-0000-00009ECD0000}"/>
    <cellStyle name="Percent 2 45" xfId="6177" xr:uid="{00000000-0005-0000-0000-00009FCD0000}"/>
    <cellStyle name="Percent 2 45 2" xfId="6178" xr:uid="{00000000-0005-0000-0000-0000A0CD0000}"/>
    <cellStyle name="Percent 2 45 2 2" xfId="53744" xr:uid="{00000000-0005-0000-0000-0000A1CD0000}"/>
    <cellStyle name="Percent 2 45 2 2 2" xfId="53745" xr:uid="{00000000-0005-0000-0000-0000A2CD0000}"/>
    <cellStyle name="Percent 2 45 2 2 3" xfId="53746" xr:uid="{00000000-0005-0000-0000-0000A3CD0000}"/>
    <cellStyle name="Percent 2 45 2 2 4" xfId="53747" xr:uid="{00000000-0005-0000-0000-0000A4CD0000}"/>
    <cellStyle name="Percent 2 45 2 3" xfId="53748" xr:uid="{00000000-0005-0000-0000-0000A5CD0000}"/>
    <cellStyle name="Percent 2 45 2 3 2" xfId="53749" xr:uid="{00000000-0005-0000-0000-0000A6CD0000}"/>
    <cellStyle name="Percent 2 45 2 4" xfId="53750" xr:uid="{00000000-0005-0000-0000-0000A7CD0000}"/>
    <cellStyle name="Percent 2 45 2 5" xfId="53751" xr:uid="{00000000-0005-0000-0000-0000A8CD0000}"/>
    <cellStyle name="Percent 2 45 2 6" xfId="53752" xr:uid="{00000000-0005-0000-0000-0000A9CD0000}"/>
    <cellStyle name="Percent 2 46" xfId="6179" xr:uid="{00000000-0005-0000-0000-0000AACD0000}"/>
    <cellStyle name="Percent 2 46 2" xfId="6180" xr:uid="{00000000-0005-0000-0000-0000ABCD0000}"/>
    <cellStyle name="Percent 2 46 2 2" xfId="53753" xr:uid="{00000000-0005-0000-0000-0000ACCD0000}"/>
    <cellStyle name="Percent 2 46 2 2 2" xfId="53754" xr:uid="{00000000-0005-0000-0000-0000ADCD0000}"/>
    <cellStyle name="Percent 2 46 2 2 3" xfId="53755" xr:uid="{00000000-0005-0000-0000-0000AECD0000}"/>
    <cellStyle name="Percent 2 46 2 2 4" xfId="53756" xr:uid="{00000000-0005-0000-0000-0000AFCD0000}"/>
    <cellStyle name="Percent 2 46 2 3" xfId="53757" xr:uid="{00000000-0005-0000-0000-0000B0CD0000}"/>
    <cellStyle name="Percent 2 46 2 3 2" xfId="53758" xr:uid="{00000000-0005-0000-0000-0000B1CD0000}"/>
    <cellStyle name="Percent 2 46 2 4" xfId="53759" xr:uid="{00000000-0005-0000-0000-0000B2CD0000}"/>
    <cellStyle name="Percent 2 46 2 5" xfId="53760" xr:uid="{00000000-0005-0000-0000-0000B3CD0000}"/>
    <cellStyle name="Percent 2 46 2 6" xfId="53761" xr:uid="{00000000-0005-0000-0000-0000B4CD0000}"/>
    <cellStyle name="Percent 2 47" xfId="6181" xr:uid="{00000000-0005-0000-0000-0000B5CD0000}"/>
    <cellStyle name="Percent 2 47 2" xfId="6182" xr:uid="{00000000-0005-0000-0000-0000B6CD0000}"/>
    <cellStyle name="Percent 2 47 2 2" xfId="53762" xr:uid="{00000000-0005-0000-0000-0000B7CD0000}"/>
    <cellStyle name="Percent 2 47 2 2 2" xfId="53763" xr:uid="{00000000-0005-0000-0000-0000B8CD0000}"/>
    <cellStyle name="Percent 2 47 2 2 3" xfId="53764" xr:uid="{00000000-0005-0000-0000-0000B9CD0000}"/>
    <cellStyle name="Percent 2 47 2 2 4" xfId="53765" xr:uid="{00000000-0005-0000-0000-0000BACD0000}"/>
    <cellStyle name="Percent 2 47 2 3" xfId="53766" xr:uid="{00000000-0005-0000-0000-0000BBCD0000}"/>
    <cellStyle name="Percent 2 47 2 3 2" xfId="53767" xr:uid="{00000000-0005-0000-0000-0000BCCD0000}"/>
    <cellStyle name="Percent 2 47 2 4" xfId="53768" xr:uid="{00000000-0005-0000-0000-0000BDCD0000}"/>
    <cellStyle name="Percent 2 47 2 5" xfId="53769" xr:uid="{00000000-0005-0000-0000-0000BECD0000}"/>
    <cellStyle name="Percent 2 47 2 6" xfId="53770" xr:uid="{00000000-0005-0000-0000-0000BFCD0000}"/>
    <cellStyle name="Percent 2 48" xfId="6183" xr:uid="{00000000-0005-0000-0000-0000C0CD0000}"/>
    <cellStyle name="Percent 2 48 2" xfId="6184" xr:uid="{00000000-0005-0000-0000-0000C1CD0000}"/>
    <cellStyle name="Percent 2 48 2 2" xfId="53771" xr:uid="{00000000-0005-0000-0000-0000C2CD0000}"/>
    <cellStyle name="Percent 2 48 2 2 2" xfId="53772" xr:uid="{00000000-0005-0000-0000-0000C3CD0000}"/>
    <cellStyle name="Percent 2 48 2 2 3" xfId="53773" xr:uid="{00000000-0005-0000-0000-0000C4CD0000}"/>
    <cellStyle name="Percent 2 48 2 2 4" xfId="53774" xr:uid="{00000000-0005-0000-0000-0000C5CD0000}"/>
    <cellStyle name="Percent 2 48 2 3" xfId="53775" xr:uid="{00000000-0005-0000-0000-0000C6CD0000}"/>
    <cellStyle name="Percent 2 48 2 3 2" xfId="53776" xr:uid="{00000000-0005-0000-0000-0000C7CD0000}"/>
    <cellStyle name="Percent 2 48 2 4" xfId="53777" xr:uid="{00000000-0005-0000-0000-0000C8CD0000}"/>
    <cellStyle name="Percent 2 48 2 5" xfId="53778" xr:uid="{00000000-0005-0000-0000-0000C9CD0000}"/>
    <cellStyle name="Percent 2 48 2 6" xfId="53779" xr:uid="{00000000-0005-0000-0000-0000CACD0000}"/>
    <cellStyle name="Percent 2 49" xfId="6185" xr:uid="{00000000-0005-0000-0000-0000CBCD0000}"/>
    <cellStyle name="Percent 2 49 2" xfId="6186" xr:uid="{00000000-0005-0000-0000-0000CCCD0000}"/>
    <cellStyle name="Percent 2 49 2 2" xfId="53780" xr:uid="{00000000-0005-0000-0000-0000CDCD0000}"/>
    <cellStyle name="Percent 2 49 2 2 2" xfId="53781" xr:uid="{00000000-0005-0000-0000-0000CECD0000}"/>
    <cellStyle name="Percent 2 49 2 2 3" xfId="53782" xr:uid="{00000000-0005-0000-0000-0000CFCD0000}"/>
    <cellStyle name="Percent 2 49 2 2 4" xfId="53783" xr:uid="{00000000-0005-0000-0000-0000D0CD0000}"/>
    <cellStyle name="Percent 2 49 2 3" xfId="53784" xr:uid="{00000000-0005-0000-0000-0000D1CD0000}"/>
    <cellStyle name="Percent 2 49 2 3 2" xfId="53785" xr:uid="{00000000-0005-0000-0000-0000D2CD0000}"/>
    <cellStyle name="Percent 2 49 2 4" xfId="53786" xr:uid="{00000000-0005-0000-0000-0000D3CD0000}"/>
    <cellStyle name="Percent 2 49 2 5" xfId="53787" xr:uid="{00000000-0005-0000-0000-0000D4CD0000}"/>
    <cellStyle name="Percent 2 49 2 6" xfId="53788" xr:uid="{00000000-0005-0000-0000-0000D5CD0000}"/>
    <cellStyle name="Percent 2 5" xfId="6187" xr:uid="{00000000-0005-0000-0000-0000D6CD0000}"/>
    <cellStyle name="Percent 2 5 2" xfId="6188" xr:uid="{00000000-0005-0000-0000-0000D7CD0000}"/>
    <cellStyle name="Percent 2 5 2 2" xfId="6189" xr:uid="{00000000-0005-0000-0000-0000D8CD0000}"/>
    <cellStyle name="Percent 2 5 2 2 2" xfId="53789" xr:uid="{00000000-0005-0000-0000-0000D9CD0000}"/>
    <cellStyle name="Percent 2 5 2 2 2 2" xfId="53790" xr:uid="{00000000-0005-0000-0000-0000DACD0000}"/>
    <cellStyle name="Percent 2 5 2 2 2 3" xfId="53791" xr:uid="{00000000-0005-0000-0000-0000DBCD0000}"/>
    <cellStyle name="Percent 2 5 2 2 3" xfId="53792" xr:uid="{00000000-0005-0000-0000-0000DCCD0000}"/>
    <cellStyle name="Percent 2 5 2 2 4" xfId="53793" xr:uid="{00000000-0005-0000-0000-0000DDCD0000}"/>
    <cellStyle name="Percent 2 5 2 2 5" xfId="53794" xr:uid="{00000000-0005-0000-0000-0000DECD0000}"/>
    <cellStyle name="Percent 2 5 2 2 6" xfId="53795" xr:uid="{00000000-0005-0000-0000-0000DFCD0000}"/>
    <cellStyle name="Percent 2 5 3" xfId="6190" xr:uid="{00000000-0005-0000-0000-0000E0CD0000}"/>
    <cellStyle name="Percent 2 5 4" xfId="6191" xr:uid="{00000000-0005-0000-0000-0000E1CD0000}"/>
    <cellStyle name="Percent 2 5 5" xfId="6192" xr:uid="{00000000-0005-0000-0000-0000E2CD0000}"/>
    <cellStyle name="Percent 2 5 6" xfId="6193" xr:uid="{00000000-0005-0000-0000-0000E3CD0000}"/>
    <cellStyle name="Percent 2 50" xfId="6194" xr:uid="{00000000-0005-0000-0000-0000E4CD0000}"/>
    <cellStyle name="Percent 2 50 2" xfId="6195" xr:uid="{00000000-0005-0000-0000-0000E5CD0000}"/>
    <cellStyle name="Percent 2 50 2 2" xfId="53796" xr:uid="{00000000-0005-0000-0000-0000E6CD0000}"/>
    <cellStyle name="Percent 2 50 2 2 2" xfId="53797" xr:uid="{00000000-0005-0000-0000-0000E7CD0000}"/>
    <cellStyle name="Percent 2 50 2 2 3" xfId="53798" xr:uid="{00000000-0005-0000-0000-0000E8CD0000}"/>
    <cellStyle name="Percent 2 50 2 2 4" xfId="53799" xr:uid="{00000000-0005-0000-0000-0000E9CD0000}"/>
    <cellStyle name="Percent 2 50 2 3" xfId="53800" xr:uid="{00000000-0005-0000-0000-0000EACD0000}"/>
    <cellStyle name="Percent 2 50 2 3 2" xfId="53801" xr:uid="{00000000-0005-0000-0000-0000EBCD0000}"/>
    <cellStyle name="Percent 2 50 2 4" xfId="53802" xr:uid="{00000000-0005-0000-0000-0000ECCD0000}"/>
    <cellStyle name="Percent 2 50 2 5" xfId="53803" xr:uid="{00000000-0005-0000-0000-0000EDCD0000}"/>
    <cellStyle name="Percent 2 50 2 6" xfId="53804" xr:uid="{00000000-0005-0000-0000-0000EECD0000}"/>
    <cellStyle name="Percent 2 51" xfId="6196" xr:uid="{00000000-0005-0000-0000-0000EFCD0000}"/>
    <cellStyle name="Percent 2 51 2" xfId="6197" xr:uid="{00000000-0005-0000-0000-0000F0CD0000}"/>
    <cellStyle name="Percent 2 51 2 2" xfId="53805" xr:uid="{00000000-0005-0000-0000-0000F1CD0000}"/>
    <cellStyle name="Percent 2 51 2 2 2" xfId="53806" xr:uid="{00000000-0005-0000-0000-0000F2CD0000}"/>
    <cellStyle name="Percent 2 51 2 2 3" xfId="53807" xr:uid="{00000000-0005-0000-0000-0000F3CD0000}"/>
    <cellStyle name="Percent 2 51 2 2 4" xfId="53808" xr:uid="{00000000-0005-0000-0000-0000F4CD0000}"/>
    <cellStyle name="Percent 2 51 2 3" xfId="53809" xr:uid="{00000000-0005-0000-0000-0000F5CD0000}"/>
    <cellStyle name="Percent 2 51 2 3 2" xfId="53810" xr:uid="{00000000-0005-0000-0000-0000F6CD0000}"/>
    <cellStyle name="Percent 2 51 2 4" xfId="53811" xr:uid="{00000000-0005-0000-0000-0000F7CD0000}"/>
    <cellStyle name="Percent 2 51 2 5" xfId="53812" xr:uid="{00000000-0005-0000-0000-0000F8CD0000}"/>
    <cellStyle name="Percent 2 51 2 6" xfId="53813" xr:uid="{00000000-0005-0000-0000-0000F9CD0000}"/>
    <cellStyle name="Percent 2 52" xfId="6198" xr:uid="{00000000-0005-0000-0000-0000FACD0000}"/>
    <cellStyle name="Percent 2 52 2" xfId="6199" xr:uid="{00000000-0005-0000-0000-0000FBCD0000}"/>
    <cellStyle name="Percent 2 52 2 2" xfId="53814" xr:uid="{00000000-0005-0000-0000-0000FCCD0000}"/>
    <cellStyle name="Percent 2 52 2 2 2" xfId="53815" xr:uid="{00000000-0005-0000-0000-0000FDCD0000}"/>
    <cellStyle name="Percent 2 52 2 2 3" xfId="53816" xr:uid="{00000000-0005-0000-0000-0000FECD0000}"/>
    <cellStyle name="Percent 2 52 2 2 4" xfId="53817" xr:uid="{00000000-0005-0000-0000-0000FFCD0000}"/>
    <cellStyle name="Percent 2 52 2 3" xfId="53818" xr:uid="{00000000-0005-0000-0000-000000CE0000}"/>
    <cellStyle name="Percent 2 52 2 3 2" xfId="53819" xr:uid="{00000000-0005-0000-0000-000001CE0000}"/>
    <cellStyle name="Percent 2 52 2 4" xfId="53820" xr:uid="{00000000-0005-0000-0000-000002CE0000}"/>
    <cellStyle name="Percent 2 52 2 5" xfId="53821" xr:uid="{00000000-0005-0000-0000-000003CE0000}"/>
    <cellStyle name="Percent 2 52 2 6" xfId="53822" xr:uid="{00000000-0005-0000-0000-000004CE0000}"/>
    <cellStyle name="Percent 2 53" xfId="6200" xr:uid="{00000000-0005-0000-0000-000005CE0000}"/>
    <cellStyle name="Percent 2 53 2" xfId="6201" xr:uid="{00000000-0005-0000-0000-000006CE0000}"/>
    <cellStyle name="Percent 2 53 2 2" xfId="53823" xr:uid="{00000000-0005-0000-0000-000007CE0000}"/>
    <cellStyle name="Percent 2 53 2 2 2" xfId="53824" xr:uid="{00000000-0005-0000-0000-000008CE0000}"/>
    <cellStyle name="Percent 2 53 2 2 3" xfId="53825" xr:uid="{00000000-0005-0000-0000-000009CE0000}"/>
    <cellStyle name="Percent 2 53 2 2 4" xfId="53826" xr:uid="{00000000-0005-0000-0000-00000ACE0000}"/>
    <cellStyle name="Percent 2 53 2 3" xfId="53827" xr:uid="{00000000-0005-0000-0000-00000BCE0000}"/>
    <cellStyle name="Percent 2 53 2 3 2" xfId="53828" xr:uid="{00000000-0005-0000-0000-00000CCE0000}"/>
    <cellStyle name="Percent 2 53 2 4" xfId="53829" xr:uid="{00000000-0005-0000-0000-00000DCE0000}"/>
    <cellStyle name="Percent 2 53 2 5" xfId="53830" xr:uid="{00000000-0005-0000-0000-00000ECE0000}"/>
    <cellStyle name="Percent 2 53 2 6" xfId="53831" xr:uid="{00000000-0005-0000-0000-00000FCE0000}"/>
    <cellStyle name="Percent 2 54" xfId="6202" xr:uid="{00000000-0005-0000-0000-000010CE0000}"/>
    <cellStyle name="Percent 2 54 2" xfId="6203" xr:uid="{00000000-0005-0000-0000-000011CE0000}"/>
    <cellStyle name="Percent 2 54 2 2" xfId="53832" xr:uid="{00000000-0005-0000-0000-000012CE0000}"/>
    <cellStyle name="Percent 2 54 2 2 2" xfId="53833" xr:uid="{00000000-0005-0000-0000-000013CE0000}"/>
    <cellStyle name="Percent 2 54 2 2 3" xfId="53834" xr:uid="{00000000-0005-0000-0000-000014CE0000}"/>
    <cellStyle name="Percent 2 54 2 2 4" xfId="53835" xr:uid="{00000000-0005-0000-0000-000015CE0000}"/>
    <cellStyle name="Percent 2 54 2 3" xfId="53836" xr:uid="{00000000-0005-0000-0000-000016CE0000}"/>
    <cellStyle name="Percent 2 54 2 3 2" xfId="53837" xr:uid="{00000000-0005-0000-0000-000017CE0000}"/>
    <cellStyle name="Percent 2 54 2 4" xfId="53838" xr:uid="{00000000-0005-0000-0000-000018CE0000}"/>
    <cellStyle name="Percent 2 54 2 5" xfId="53839" xr:uid="{00000000-0005-0000-0000-000019CE0000}"/>
    <cellStyle name="Percent 2 54 2 6" xfId="53840" xr:uid="{00000000-0005-0000-0000-00001ACE0000}"/>
    <cellStyle name="Percent 2 55" xfId="6204" xr:uid="{00000000-0005-0000-0000-00001BCE0000}"/>
    <cellStyle name="Percent 2 55 2" xfId="6205" xr:uid="{00000000-0005-0000-0000-00001CCE0000}"/>
    <cellStyle name="Percent 2 55 2 2" xfId="53841" xr:uid="{00000000-0005-0000-0000-00001DCE0000}"/>
    <cellStyle name="Percent 2 55 2 2 2" xfId="53842" xr:uid="{00000000-0005-0000-0000-00001ECE0000}"/>
    <cellStyle name="Percent 2 55 2 2 3" xfId="53843" xr:uid="{00000000-0005-0000-0000-00001FCE0000}"/>
    <cellStyle name="Percent 2 55 2 2 4" xfId="53844" xr:uid="{00000000-0005-0000-0000-000020CE0000}"/>
    <cellStyle name="Percent 2 55 2 3" xfId="53845" xr:uid="{00000000-0005-0000-0000-000021CE0000}"/>
    <cellStyle name="Percent 2 55 2 3 2" xfId="53846" xr:uid="{00000000-0005-0000-0000-000022CE0000}"/>
    <cellStyle name="Percent 2 55 2 4" xfId="53847" xr:uid="{00000000-0005-0000-0000-000023CE0000}"/>
    <cellStyle name="Percent 2 55 2 5" xfId="53848" xr:uid="{00000000-0005-0000-0000-000024CE0000}"/>
    <cellStyle name="Percent 2 55 2 6" xfId="53849" xr:uid="{00000000-0005-0000-0000-000025CE0000}"/>
    <cellStyle name="Percent 2 56" xfId="6206" xr:uid="{00000000-0005-0000-0000-000026CE0000}"/>
    <cellStyle name="Percent 2 56 2" xfId="6207" xr:uid="{00000000-0005-0000-0000-000027CE0000}"/>
    <cellStyle name="Percent 2 56 2 2" xfId="53850" xr:uid="{00000000-0005-0000-0000-000028CE0000}"/>
    <cellStyle name="Percent 2 56 2 2 2" xfId="53851" xr:uid="{00000000-0005-0000-0000-000029CE0000}"/>
    <cellStyle name="Percent 2 56 2 2 3" xfId="53852" xr:uid="{00000000-0005-0000-0000-00002ACE0000}"/>
    <cellStyle name="Percent 2 56 2 2 4" xfId="53853" xr:uid="{00000000-0005-0000-0000-00002BCE0000}"/>
    <cellStyle name="Percent 2 56 2 3" xfId="53854" xr:uid="{00000000-0005-0000-0000-00002CCE0000}"/>
    <cellStyle name="Percent 2 56 2 3 2" xfId="53855" xr:uid="{00000000-0005-0000-0000-00002DCE0000}"/>
    <cellStyle name="Percent 2 56 2 4" xfId="53856" xr:uid="{00000000-0005-0000-0000-00002ECE0000}"/>
    <cellStyle name="Percent 2 56 2 5" xfId="53857" xr:uid="{00000000-0005-0000-0000-00002FCE0000}"/>
    <cellStyle name="Percent 2 56 2 6" xfId="53858" xr:uid="{00000000-0005-0000-0000-000030CE0000}"/>
    <cellStyle name="Percent 2 57" xfId="6208" xr:uid="{00000000-0005-0000-0000-000031CE0000}"/>
    <cellStyle name="Percent 2 57 2" xfId="6209" xr:uid="{00000000-0005-0000-0000-000032CE0000}"/>
    <cellStyle name="Percent 2 57 2 2" xfId="53859" xr:uid="{00000000-0005-0000-0000-000033CE0000}"/>
    <cellStyle name="Percent 2 57 2 2 2" xfId="53860" xr:uid="{00000000-0005-0000-0000-000034CE0000}"/>
    <cellStyle name="Percent 2 57 2 2 3" xfId="53861" xr:uid="{00000000-0005-0000-0000-000035CE0000}"/>
    <cellStyle name="Percent 2 57 2 2 4" xfId="53862" xr:uid="{00000000-0005-0000-0000-000036CE0000}"/>
    <cellStyle name="Percent 2 57 2 3" xfId="53863" xr:uid="{00000000-0005-0000-0000-000037CE0000}"/>
    <cellStyle name="Percent 2 57 2 3 2" xfId="53864" xr:uid="{00000000-0005-0000-0000-000038CE0000}"/>
    <cellStyle name="Percent 2 57 2 4" xfId="53865" xr:uid="{00000000-0005-0000-0000-000039CE0000}"/>
    <cellStyle name="Percent 2 57 2 5" xfId="53866" xr:uid="{00000000-0005-0000-0000-00003ACE0000}"/>
    <cellStyle name="Percent 2 57 2 6" xfId="53867" xr:uid="{00000000-0005-0000-0000-00003BCE0000}"/>
    <cellStyle name="Percent 2 58" xfId="6210" xr:uid="{00000000-0005-0000-0000-00003CCE0000}"/>
    <cellStyle name="Percent 2 58 2" xfId="6211" xr:uid="{00000000-0005-0000-0000-00003DCE0000}"/>
    <cellStyle name="Percent 2 58 2 2" xfId="53868" xr:uid="{00000000-0005-0000-0000-00003ECE0000}"/>
    <cellStyle name="Percent 2 58 2 2 2" xfId="53869" xr:uid="{00000000-0005-0000-0000-00003FCE0000}"/>
    <cellStyle name="Percent 2 58 2 2 3" xfId="53870" xr:uid="{00000000-0005-0000-0000-000040CE0000}"/>
    <cellStyle name="Percent 2 58 2 2 4" xfId="53871" xr:uid="{00000000-0005-0000-0000-000041CE0000}"/>
    <cellStyle name="Percent 2 58 2 3" xfId="53872" xr:uid="{00000000-0005-0000-0000-000042CE0000}"/>
    <cellStyle name="Percent 2 58 2 3 2" xfId="53873" xr:uid="{00000000-0005-0000-0000-000043CE0000}"/>
    <cellStyle name="Percent 2 58 2 4" xfId="53874" xr:uid="{00000000-0005-0000-0000-000044CE0000}"/>
    <cellStyle name="Percent 2 58 2 5" xfId="53875" xr:uid="{00000000-0005-0000-0000-000045CE0000}"/>
    <cellStyle name="Percent 2 58 2 6" xfId="53876" xr:uid="{00000000-0005-0000-0000-000046CE0000}"/>
    <cellStyle name="Percent 2 59" xfId="6212" xr:uid="{00000000-0005-0000-0000-000047CE0000}"/>
    <cellStyle name="Percent 2 59 2" xfId="6213" xr:uid="{00000000-0005-0000-0000-000048CE0000}"/>
    <cellStyle name="Percent 2 59 2 2" xfId="53877" xr:uid="{00000000-0005-0000-0000-000049CE0000}"/>
    <cellStyle name="Percent 2 59 2 2 2" xfId="53878" xr:uid="{00000000-0005-0000-0000-00004ACE0000}"/>
    <cellStyle name="Percent 2 59 2 2 3" xfId="53879" xr:uid="{00000000-0005-0000-0000-00004BCE0000}"/>
    <cellStyle name="Percent 2 59 2 2 4" xfId="53880" xr:uid="{00000000-0005-0000-0000-00004CCE0000}"/>
    <cellStyle name="Percent 2 59 2 3" xfId="53881" xr:uid="{00000000-0005-0000-0000-00004DCE0000}"/>
    <cellStyle name="Percent 2 59 2 3 2" xfId="53882" xr:uid="{00000000-0005-0000-0000-00004ECE0000}"/>
    <cellStyle name="Percent 2 59 2 4" xfId="53883" xr:uid="{00000000-0005-0000-0000-00004FCE0000}"/>
    <cellStyle name="Percent 2 59 2 5" xfId="53884" xr:uid="{00000000-0005-0000-0000-000050CE0000}"/>
    <cellStyle name="Percent 2 59 2 6" xfId="53885" xr:uid="{00000000-0005-0000-0000-000051CE0000}"/>
    <cellStyle name="Percent 2 6" xfId="6214" xr:uid="{00000000-0005-0000-0000-000052CE0000}"/>
    <cellStyle name="Percent 2 6 2" xfId="6215" xr:uid="{00000000-0005-0000-0000-000053CE0000}"/>
    <cellStyle name="Percent 2 6 2 2" xfId="6216" xr:uid="{00000000-0005-0000-0000-000054CE0000}"/>
    <cellStyle name="Percent 2 6 2 2 2" xfId="53886" xr:uid="{00000000-0005-0000-0000-000055CE0000}"/>
    <cellStyle name="Percent 2 6 2 2 2 2" xfId="53887" xr:uid="{00000000-0005-0000-0000-000056CE0000}"/>
    <cellStyle name="Percent 2 6 2 2 2 3" xfId="53888" xr:uid="{00000000-0005-0000-0000-000057CE0000}"/>
    <cellStyle name="Percent 2 6 2 2 3" xfId="53889" xr:uid="{00000000-0005-0000-0000-000058CE0000}"/>
    <cellStyle name="Percent 2 6 2 2 4" xfId="53890" xr:uid="{00000000-0005-0000-0000-000059CE0000}"/>
    <cellStyle name="Percent 2 6 2 2 5" xfId="53891" xr:uid="{00000000-0005-0000-0000-00005ACE0000}"/>
    <cellStyle name="Percent 2 6 2 2 6" xfId="53892" xr:uid="{00000000-0005-0000-0000-00005BCE0000}"/>
    <cellStyle name="Percent 2 6 3" xfId="6217" xr:uid="{00000000-0005-0000-0000-00005CCE0000}"/>
    <cellStyle name="Percent 2 6 4" xfId="6218" xr:uid="{00000000-0005-0000-0000-00005DCE0000}"/>
    <cellStyle name="Percent 2 6 5" xfId="6219" xr:uid="{00000000-0005-0000-0000-00005ECE0000}"/>
    <cellStyle name="Percent 2 6 6" xfId="6220" xr:uid="{00000000-0005-0000-0000-00005FCE0000}"/>
    <cellStyle name="Percent 2 60" xfId="6221" xr:uid="{00000000-0005-0000-0000-000060CE0000}"/>
    <cellStyle name="Percent 2 60 2" xfId="6222" xr:uid="{00000000-0005-0000-0000-000061CE0000}"/>
    <cellStyle name="Percent 2 60 2 2" xfId="53893" xr:uid="{00000000-0005-0000-0000-000062CE0000}"/>
    <cellStyle name="Percent 2 60 2 2 2" xfId="53894" xr:uid="{00000000-0005-0000-0000-000063CE0000}"/>
    <cellStyle name="Percent 2 60 2 2 3" xfId="53895" xr:uid="{00000000-0005-0000-0000-000064CE0000}"/>
    <cellStyle name="Percent 2 60 2 2 4" xfId="53896" xr:uid="{00000000-0005-0000-0000-000065CE0000}"/>
    <cellStyle name="Percent 2 60 2 3" xfId="53897" xr:uid="{00000000-0005-0000-0000-000066CE0000}"/>
    <cellStyle name="Percent 2 60 2 3 2" xfId="53898" xr:uid="{00000000-0005-0000-0000-000067CE0000}"/>
    <cellStyle name="Percent 2 60 2 4" xfId="53899" xr:uid="{00000000-0005-0000-0000-000068CE0000}"/>
    <cellStyle name="Percent 2 60 2 5" xfId="53900" xr:uid="{00000000-0005-0000-0000-000069CE0000}"/>
    <cellStyle name="Percent 2 60 2 6" xfId="53901" xr:uid="{00000000-0005-0000-0000-00006ACE0000}"/>
    <cellStyle name="Percent 2 61" xfId="6223" xr:uid="{00000000-0005-0000-0000-00006BCE0000}"/>
    <cellStyle name="Percent 2 61 2" xfId="6224" xr:uid="{00000000-0005-0000-0000-00006CCE0000}"/>
    <cellStyle name="Percent 2 61 2 2" xfId="53902" xr:uid="{00000000-0005-0000-0000-00006DCE0000}"/>
    <cellStyle name="Percent 2 61 2 2 2" xfId="53903" xr:uid="{00000000-0005-0000-0000-00006ECE0000}"/>
    <cellStyle name="Percent 2 61 2 2 3" xfId="53904" xr:uid="{00000000-0005-0000-0000-00006FCE0000}"/>
    <cellStyle name="Percent 2 61 2 2 4" xfId="53905" xr:uid="{00000000-0005-0000-0000-000070CE0000}"/>
    <cellStyle name="Percent 2 61 2 3" xfId="53906" xr:uid="{00000000-0005-0000-0000-000071CE0000}"/>
    <cellStyle name="Percent 2 61 2 3 2" xfId="53907" xr:uid="{00000000-0005-0000-0000-000072CE0000}"/>
    <cellStyle name="Percent 2 61 2 4" xfId="53908" xr:uid="{00000000-0005-0000-0000-000073CE0000}"/>
    <cellStyle name="Percent 2 61 2 5" xfId="53909" xr:uid="{00000000-0005-0000-0000-000074CE0000}"/>
    <cellStyle name="Percent 2 61 2 6" xfId="53910" xr:uid="{00000000-0005-0000-0000-000075CE0000}"/>
    <cellStyle name="Percent 2 62" xfId="6225" xr:uid="{00000000-0005-0000-0000-000076CE0000}"/>
    <cellStyle name="Percent 2 62 2" xfId="6226" xr:uid="{00000000-0005-0000-0000-000077CE0000}"/>
    <cellStyle name="Percent 2 62 2 2" xfId="53911" xr:uid="{00000000-0005-0000-0000-000078CE0000}"/>
    <cellStyle name="Percent 2 62 2 2 2" xfId="53912" xr:uid="{00000000-0005-0000-0000-000079CE0000}"/>
    <cellStyle name="Percent 2 62 2 2 3" xfId="53913" xr:uid="{00000000-0005-0000-0000-00007ACE0000}"/>
    <cellStyle name="Percent 2 62 2 2 4" xfId="53914" xr:uid="{00000000-0005-0000-0000-00007BCE0000}"/>
    <cellStyle name="Percent 2 62 2 3" xfId="53915" xr:uid="{00000000-0005-0000-0000-00007CCE0000}"/>
    <cellStyle name="Percent 2 62 2 3 2" xfId="53916" xr:uid="{00000000-0005-0000-0000-00007DCE0000}"/>
    <cellStyle name="Percent 2 62 2 4" xfId="53917" xr:uid="{00000000-0005-0000-0000-00007ECE0000}"/>
    <cellStyle name="Percent 2 62 2 5" xfId="53918" xr:uid="{00000000-0005-0000-0000-00007FCE0000}"/>
    <cellStyle name="Percent 2 62 2 6" xfId="53919" xr:uid="{00000000-0005-0000-0000-000080CE0000}"/>
    <cellStyle name="Percent 2 63" xfId="6227" xr:uid="{00000000-0005-0000-0000-000081CE0000}"/>
    <cellStyle name="Percent 2 63 2" xfId="6228" xr:uid="{00000000-0005-0000-0000-000082CE0000}"/>
    <cellStyle name="Percent 2 63 2 2" xfId="53920" xr:uid="{00000000-0005-0000-0000-000083CE0000}"/>
    <cellStyle name="Percent 2 63 2 2 2" xfId="53921" xr:uid="{00000000-0005-0000-0000-000084CE0000}"/>
    <cellStyle name="Percent 2 63 2 2 3" xfId="53922" xr:uid="{00000000-0005-0000-0000-000085CE0000}"/>
    <cellStyle name="Percent 2 63 2 2 4" xfId="53923" xr:uid="{00000000-0005-0000-0000-000086CE0000}"/>
    <cellStyle name="Percent 2 63 2 3" xfId="53924" xr:uid="{00000000-0005-0000-0000-000087CE0000}"/>
    <cellStyle name="Percent 2 63 2 3 2" xfId="53925" xr:uid="{00000000-0005-0000-0000-000088CE0000}"/>
    <cellStyle name="Percent 2 63 2 4" xfId="53926" xr:uid="{00000000-0005-0000-0000-000089CE0000}"/>
    <cellStyle name="Percent 2 63 2 5" xfId="53927" xr:uid="{00000000-0005-0000-0000-00008ACE0000}"/>
    <cellStyle name="Percent 2 63 2 6" xfId="53928" xr:uid="{00000000-0005-0000-0000-00008BCE0000}"/>
    <cellStyle name="Percent 2 64" xfId="6229" xr:uid="{00000000-0005-0000-0000-00008CCE0000}"/>
    <cellStyle name="Percent 2 64 2" xfId="6230" xr:uid="{00000000-0005-0000-0000-00008DCE0000}"/>
    <cellStyle name="Percent 2 64 2 2" xfId="53929" xr:uid="{00000000-0005-0000-0000-00008ECE0000}"/>
    <cellStyle name="Percent 2 64 2 2 2" xfId="53930" xr:uid="{00000000-0005-0000-0000-00008FCE0000}"/>
    <cellStyle name="Percent 2 64 2 2 3" xfId="53931" xr:uid="{00000000-0005-0000-0000-000090CE0000}"/>
    <cellStyle name="Percent 2 64 2 2 4" xfId="53932" xr:uid="{00000000-0005-0000-0000-000091CE0000}"/>
    <cellStyle name="Percent 2 64 2 3" xfId="53933" xr:uid="{00000000-0005-0000-0000-000092CE0000}"/>
    <cellStyle name="Percent 2 64 2 3 2" xfId="53934" xr:uid="{00000000-0005-0000-0000-000093CE0000}"/>
    <cellStyle name="Percent 2 64 2 4" xfId="53935" xr:uid="{00000000-0005-0000-0000-000094CE0000}"/>
    <cellStyle name="Percent 2 64 2 5" xfId="53936" xr:uid="{00000000-0005-0000-0000-000095CE0000}"/>
    <cellStyle name="Percent 2 64 2 6" xfId="53937" xr:uid="{00000000-0005-0000-0000-000096CE0000}"/>
    <cellStyle name="Percent 2 65" xfId="6231" xr:uid="{00000000-0005-0000-0000-000097CE0000}"/>
    <cellStyle name="Percent 2 65 2" xfId="6232" xr:uid="{00000000-0005-0000-0000-000098CE0000}"/>
    <cellStyle name="Percent 2 65 2 2" xfId="53938" xr:uid="{00000000-0005-0000-0000-000099CE0000}"/>
    <cellStyle name="Percent 2 65 2 2 2" xfId="53939" xr:uid="{00000000-0005-0000-0000-00009ACE0000}"/>
    <cellStyle name="Percent 2 65 2 2 3" xfId="53940" xr:uid="{00000000-0005-0000-0000-00009BCE0000}"/>
    <cellStyle name="Percent 2 65 2 2 4" xfId="53941" xr:uid="{00000000-0005-0000-0000-00009CCE0000}"/>
    <cellStyle name="Percent 2 65 2 3" xfId="53942" xr:uid="{00000000-0005-0000-0000-00009DCE0000}"/>
    <cellStyle name="Percent 2 65 2 3 2" xfId="53943" xr:uid="{00000000-0005-0000-0000-00009ECE0000}"/>
    <cellStyle name="Percent 2 65 2 4" xfId="53944" xr:uid="{00000000-0005-0000-0000-00009FCE0000}"/>
    <cellStyle name="Percent 2 65 2 5" xfId="53945" xr:uid="{00000000-0005-0000-0000-0000A0CE0000}"/>
    <cellStyle name="Percent 2 65 2 6" xfId="53946" xr:uid="{00000000-0005-0000-0000-0000A1CE0000}"/>
    <cellStyle name="Percent 2 66" xfId="6233" xr:uid="{00000000-0005-0000-0000-0000A2CE0000}"/>
    <cellStyle name="Percent 2 66 2" xfId="6234" xr:uid="{00000000-0005-0000-0000-0000A3CE0000}"/>
    <cellStyle name="Percent 2 66 2 2" xfId="53947" xr:uid="{00000000-0005-0000-0000-0000A4CE0000}"/>
    <cellStyle name="Percent 2 66 2 2 2" xfId="53948" xr:uid="{00000000-0005-0000-0000-0000A5CE0000}"/>
    <cellStyle name="Percent 2 66 2 2 3" xfId="53949" xr:uid="{00000000-0005-0000-0000-0000A6CE0000}"/>
    <cellStyle name="Percent 2 66 2 2 4" xfId="53950" xr:uid="{00000000-0005-0000-0000-0000A7CE0000}"/>
    <cellStyle name="Percent 2 66 2 3" xfId="53951" xr:uid="{00000000-0005-0000-0000-0000A8CE0000}"/>
    <cellStyle name="Percent 2 66 2 3 2" xfId="53952" xr:uid="{00000000-0005-0000-0000-0000A9CE0000}"/>
    <cellStyle name="Percent 2 66 2 4" xfId="53953" xr:uid="{00000000-0005-0000-0000-0000AACE0000}"/>
    <cellStyle name="Percent 2 66 2 5" xfId="53954" xr:uid="{00000000-0005-0000-0000-0000ABCE0000}"/>
    <cellStyle name="Percent 2 66 2 6" xfId="53955" xr:uid="{00000000-0005-0000-0000-0000ACCE0000}"/>
    <cellStyle name="Percent 2 67" xfId="6235" xr:uid="{00000000-0005-0000-0000-0000ADCE0000}"/>
    <cellStyle name="Percent 2 67 2" xfId="6236" xr:uid="{00000000-0005-0000-0000-0000AECE0000}"/>
    <cellStyle name="Percent 2 67 2 2" xfId="53956" xr:uid="{00000000-0005-0000-0000-0000AFCE0000}"/>
    <cellStyle name="Percent 2 67 2 2 2" xfId="53957" xr:uid="{00000000-0005-0000-0000-0000B0CE0000}"/>
    <cellStyle name="Percent 2 67 2 2 3" xfId="53958" xr:uid="{00000000-0005-0000-0000-0000B1CE0000}"/>
    <cellStyle name="Percent 2 67 2 2 4" xfId="53959" xr:uid="{00000000-0005-0000-0000-0000B2CE0000}"/>
    <cellStyle name="Percent 2 67 2 3" xfId="53960" xr:uid="{00000000-0005-0000-0000-0000B3CE0000}"/>
    <cellStyle name="Percent 2 67 2 3 2" xfId="53961" xr:uid="{00000000-0005-0000-0000-0000B4CE0000}"/>
    <cellStyle name="Percent 2 67 2 4" xfId="53962" xr:uid="{00000000-0005-0000-0000-0000B5CE0000}"/>
    <cellStyle name="Percent 2 67 2 5" xfId="53963" xr:uid="{00000000-0005-0000-0000-0000B6CE0000}"/>
    <cellStyle name="Percent 2 67 2 6" xfId="53964" xr:uid="{00000000-0005-0000-0000-0000B7CE0000}"/>
    <cellStyle name="Percent 2 68" xfId="6237" xr:uid="{00000000-0005-0000-0000-0000B8CE0000}"/>
    <cellStyle name="Percent 2 68 2" xfId="6238" xr:uid="{00000000-0005-0000-0000-0000B9CE0000}"/>
    <cellStyle name="Percent 2 68 2 2" xfId="53965" xr:uid="{00000000-0005-0000-0000-0000BACE0000}"/>
    <cellStyle name="Percent 2 68 2 2 2" xfId="53966" xr:uid="{00000000-0005-0000-0000-0000BBCE0000}"/>
    <cellStyle name="Percent 2 68 2 2 3" xfId="53967" xr:uid="{00000000-0005-0000-0000-0000BCCE0000}"/>
    <cellStyle name="Percent 2 68 2 2 4" xfId="53968" xr:uid="{00000000-0005-0000-0000-0000BDCE0000}"/>
    <cellStyle name="Percent 2 68 2 3" xfId="53969" xr:uid="{00000000-0005-0000-0000-0000BECE0000}"/>
    <cellStyle name="Percent 2 68 2 3 2" xfId="53970" xr:uid="{00000000-0005-0000-0000-0000BFCE0000}"/>
    <cellStyle name="Percent 2 68 2 4" xfId="53971" xr:uid="{00000000-0005-0000-0000-0000C0CE0000}"/>
    <cellStyle name="Percent 2 68 2 5" xfId="53972" xr:uid="{00000000-0005-0000-0000-0000C1CE0000}"/>
    <cellStyle name="Percent 2 68 2 6" xfId="53973" xr:uid="{00000000-0005-0000-0000-0000C2CE0000}"/>
    <cellStyle name="Percent 2 69" xfId="6239" xr:uid="{00000000-0005-0000-0000-0000C3CE0000}"/>
    <cellStyle name="Percent 2 69 2" xfId="6240" xr:uid="{00000000-0005-0000-0000-0000C4CE0000}"/>
    <cellStyle name="Percent 2 69 2 2" xfId="53974" xr:uid="{00000000-0005-0000-0000-0000C5CE0000}"/>
    <cellStyle name="Percent 2 69 2 2 2" xfId="53975" xr:uid="{00000000-0005-0000-0000-0000C6CE0000}"/>
    <cellStyle name="Percent 2 69 2 2 3" xfId="53976" xr:uid="{00000000-0005-0000-0000-0000C7CE0000}"/>
    <cellStyle name="Percent 2 69 2 2 4" xfId="53977" xr:uid="{00000000-0005-0000-0000-0000C8CE0000}"/>
    <cellStyle name="Percent 2 69 2 3" xfId="53978" xr:uid="{00000000-0005-0000-0000-0000C9CE0000}"/>
    <cellStyle name="Percent 2 69 2 3 2" xfId="53979" xr:uid="{00000000-0005-0000-0000-0000CACE0000}"/>
    <cellStyle name="Percent 2 69 2 4" xfId="53980" xr:uid="{00000000-0005-0000-0000-0000CBCE0000}"/>
    <cellStyle name="Percent 2 69 2 5" xfId="53981" xr:uid="{00000000-0005-0000-0000-0000CCCE0000}"/>
    <cellStyle name="Percent 2 69 2 6" xfId="53982" xr:uid="{00000000-0005-0000-0000-0000CDCE0000}"/>
    <cellStyle name="Percent 2 7" xfId="6241" xr:uid="{00000000-0005-0000-0000-0000CECE0000}"/>
    <cellStyle name="Percent 2 7 2" xfId="6242" xr:uid="{00000000-0005-0000-0000-0000CFCE0000}"/>
    <cellStyle name="Percent 2 7 2 2" xfId="6243" xr:uid="{00000000-0005-0000-0000-0000D0CE0000}"/>
    <cellStyle name="Percent 2 7 2 2 2" xfId="53983" xr:uid="{00000000-0005-0000-0000-0000D1CE0000}"/>
    <cellStyle name="Percent 2 7 2 2 2 2" xfId="53984" xr:uid="{00000000-0005-0000-0000-0000D2CE0000}"/>
    <cellStyle name="Percent 2 7 2 2 2 3" xfId="53985" xr:uid="{00000000-0005-0000-0000-0000D3CE0000}"/>
    <cellStyle name="Percent 2 7 2 2 3" xfId="53986" xr:uid="{00000000-0005-0000-0000-0000D4CE0000}"/>
    <cellStyle name="Percent 2 7 2 2 4" xfId="53987" xr:uid="{00000000-0005-0000-0000-0000D5CE0000}"/>
    <cellStyle name="Percent 2 7 2 2 5" xfId="53988" xr:uid="{00000000-0005-0000-0000-0000D6CE0000}"/>
    <cellStyle name="Percent 2 7 2 2 6" xfId="53989" xr:uid="{00000000-0005-0000-0000-0000D7CE0000}"/>
    <cellStyle name="Percent 2 7 3" xfId="6244" xr:uid="{00000000-0005-0000-0000-0000D8CE0000}"/>
    <cellStyle name="Percent 2 7 4" xfId="6245" xr:uid="{00000000-0005-0000-0000-0000D9CE0000}"/>
    <cellStyle name="Percent 2 7 5" xfId="6246" xr:uid="{00000000-0005-0000-0000-0000DACE0000}"/>
    <cellStyle name="Percent 2 7 6" xfId="6247" xr:uid="{00000000-0005-0000-0000-0000DBCE0000}"/>
    <cellStyle name="Percent 2 70" xfId="6248" xr:uid="{00000000-0005-0000-0000-0000DCCE0000}"/>
    <cellStyle name="Percent 2 70 2" xfId="6249" xr:uid="{00000000-0005-0000-0000-0000DDCE0000}"/>
    <cellStyle name="Percent 2 70 2 2" xfId="53990" xr:uid="{00000000-0005-0000-0000-0000DECE0000}"/>
    <cellStyle name="Percent 2 70 2 2 2" xfId="53991" xr:uid="{00000000-0005-0000-0000-0000DFCE0000}"/>
    <cellStyle name="Percent 2 70 2 2 3" xfId="53992" xr:uid="{00000000-0005-0000-0000-0000E0CE0000}"/>
    <cellStyle name="Percent 2 70 2 2 4" xfId="53993" xr:uid="{00000000-0005-0000-0000-0000E1CE0000}"/>
    <cellStyle name="Percent 2 70 2 3" xfId="53994" xr:uid="{00000000-0005-0000-0000-0000E2CE0000}"/>
    <cellStyle name="Percent 2 70 2 3 2" xfId="53995" xr:uid="{00000000-0005-0000-0000-0000E3CE0000}"/>
    <cellStyle name="Percent 2 70 2 4" xfId="53996" xr:uid="{00000000-0005-0000-0000-0000E4CE0000}"/>
    <cellStyle name="Percent 2 70 2 5" xfId="53997" xr:uid="{00000000-0005-0000-0000-0000E5CE0000}"/>
    <cellStyle name="Percent 2 70 2 6" xfId="53998" xr:uid="{00000000-0005-0000-0000-0000E6CE0000}"/>
    <cellStyle name="Percent 2 71" xfId="6250" xr:uid="{00000000-0005-0000-0000-0000E7CE0000}"/>
    <cellStyle name="Percent 2 71 2" xfId="6251" xr:uid="{00000000-0005-0000-0000-0000E8CE0000}"/>
    <cellStyle name="Percent 2 71 2 2" xfId="53999" xr:uid="{00000000-0005-0000-0000-0000E9CE0000}"/>
    <cellStyle name="Percent 2 71 2 2 2" xfId="54000" xr:uid="{00000000-0005-0000-0000-0000EACE0000}"/>
    <cellStyle name="Percent 2 71 2 2 3" xfId="54001" xr:uid="{00000000-0005-0000-0000-0000EBCE0000}"/>
    <cellStyle name="Percent 2 71 2 2 4" xfId="54002" xr:uid="{00000000-0005-0000-0000-0000ECCE0000}"/>
    <cellStyle name="Percent 2 71 2 3" xfId="54003" xr:uid="{00000000-0005-0000-0000-0000EDCE0000}"/>
    <cellStyle name="Percent 2 71 2 3 2" xfId="54004" xr:uid="{00000000-0005-0000-0000-0000EECE0000}"/>
    <cellStyle name="Percent 2 71 2 4" xfId="54005" xr:uid="{00000000-0005-0000-0000-0000EFCE0000}"/>
    <cellStyle name="Percent 2 71 2 5" xfId="54006" xr:uid="{00000000-0005-0000-0000-0000F0CE0000}"/>
    <cellStyle name="Percent 2 71 2 6" xfId="54007" xr:uid="{00000000-0005-0000-0000-0000F1CE0000}"/>
    <cellStyle name="Percent 2 72" xfId="6252" xr:uid="{00000000-0005-0000-0000-0000F2CE0000}"/>
    <cellStyle name="Percent 2 72 2" xfId="6253" xr:uid="{00000000-0005-0000-0000-0000F3CE0000}"/>
    <cellStyle name="Percent 2 72 2 2" xfId="54008" xr:uid="{00000000-0005-0000-0000-0000F4CE0000}"/>
    <cellStyle name="Percent 2 72 2 2 2" xfId="54009" xr:uid="{00000000-0005-0000-0000-0000F5CE0000}"/>
    <cellStyle name="Percent 2 72 2 2 3" xfId="54010" xr:uid="{00000000-0005-0000-0000-0000F6CE0000}"/>
    <cellStyle name="Percent 2 72 2 2 4" xfId="54011" xr:uid="{00000000-0005-0000-0000-0000F7CE0000}"/>
    <cellStyle name="Percent 2 72 2 3" xfId="54012" xr:uid="{00000000-0005-0000-0000-0000F8CE0000}"/>
    <cellStyle name="Percent 2 72 2 3 2" xfId="54013" xr:uid="{00000000-0005-0000-0000-0000F9CE0000}"/>
    <cellStyle name="Percent 2 72 2 4" xfId="54014" xr:uid="{00000000-0005-0000-0000-0000FACE0000}"/>
    <cellStyle name="Percent 2 72 2 5" xfId="54015" xr:uid="{00000000-0005-0000-0000-0000FBCE0000}"/>
    <cellStyle name="Percent 2 72 2 6" xfId="54016" xr:uid="{00000000-0005-0000-0000-0000FCCE0000}"/>
    <cellStyle name="Percent 2 73" xfId="6254" xr:uid="{00000000-0005-0000-0000-0000FDCE0000}"/>
    <cellStyle name="Percent 2 73 2" xfId="6255" xr:uid="{00000000-0005-0000-0000-0000FECE0000}"/>
    <cellStyle name="Percent 2 73 2 2" xfId="54017" xr:uid="{00000000-0005-0000-0000-0000FFCE0000}"/>
    <cellStyle name="Percent 2 73 2 2 2" xfId="54018" xr:uid="{00000000-0005-0000-0000-000000CF0000}"/>
    <cellStyle name="Percent 2 73 2 2 3" xfId="54019" xr:uid="{00000000-0005-0000-0000-000001CF0000}"/>
    <cellStyle name="Percent 2 73 2 2 4" xfId="54020" xr:uid="{00000000-0005-0000-0000-000002CF0000}"/>
    <cellStyle name="Percent 2 73 2 3" xfId="54021" xr:uid="{00000000-0005-0000-0000-000003CF0000}"/>
    <cellStyle name="Percent 2 73 2 3 2" xfId="54022" xr:uid="{00000000-0005-0000-0000-000004CF0000}"/>
    <cellStyle name="Percent 2 73 2 4" xfId="54023" xr:uid="{00000000-0005-0000-0000-000005CF0000}"/>
    <cellStyle name="Percent 2 73 2 5" xfId="54024" xr:uid="{00000000-0005-0000-0000-000006CF0000}"/>
    <cellStyle name="Percent 2 73 2 6" xfId="54025" xr:uid="{00000000-0005-0000-0000-000007CF0000}"/>
    <cellStyle name="Percent 2 74" xfId="6256" xr:uid="{00000000-0005-0000-0000-000008CF0000}"/>
    <cellStyle name="Percent 2 74 2" xfId="6257" xr:uid="{00000000-0005-0000-0000-000009CF0000}"/>
    <cellStyle name="Percent 2 74 2 2" xfId="54026" xr:uid="{00000000-0005-0000-0000-00000ACF0000}"/>
    <cellStyle name="Percent 2 74 2 2 2" xfId="54027" xr:uid="{00000000-0005-0000-0000-00000BCF0000}"/>
    <cellStyle name="Percent 2 74 2 2 3" xfId="54028" xr:uid="{00000000-0005-0000-0000-00000CCF0000}"/>
    <cellStyle name="Percent 2 74 2 2 4" xfId="54029" xr:uid="{00000000-0005-0000-0000-00000DCF0000}"/>
    <cellStyle name="Percent 2 74 2 3" xfId="54030" xr:uid="{00000000-0005-0000-0000-00000ECF0000}"/>
    <cellStyle name="Percent 2 74 2 3 2" xfId="54031" xr:uid="{00000000-0005-0000-0000-00000FCF0000}"/>
    <cellStyle name="Percent 2 74 2 4" xfId="54032" xr:uid="{00000000-0005-0000-0000-000010CF0000}"/>
    <cellStyle name="Percent 2 74 2 5" xfId="54033" xr:uid="{00000000-0005-0000-0000-000011CF0000}"/>
    <cellStyle name="Percent 2 74 2 6" xfId="54034" xr:uid="{00000000-0005-0000-0000-000012CF0000}"/>
    <cellStyle name="Percent 2 75" xfId="6258" xr:uid="{00000000-0005-0000-0000-000013CF0000}"/>
    <cellStyle name="Percent 2 75 2" xfId="6259" xr:uid="{00000000-0005-0000-0000-000014CF0000}"/>
    <cellStyle name="Percent 2 75 2 2" xfId="54035" xr:uid="{00000000-0005-0000-0000-000015CF0000}"/>
    <cellStyle name="Percent 2 75 2 2 2" xfId="54036" xr:uid="{00000000-0005-0000-0000-000016CF0000}"/>
    <cellStyle name="Percent 2 75 2 2 3" xfId="54037" xr:uid="{00000000-0005-0000-0000-000017CF0000}"/>
    <cellStyle name="Percent 2 75 2 2 4" xfId="54038" xr:uid="{00000000-0005-0000-0000-000018CF0000}"/>
    <cellStyle name="Percent 2 75 2 3" xfId="54039" xr:uid="{00000000-0005-0000-0000-000019CF0000}"/>
    <cellStyle name="Percent 2 75 2 3 2" xfId="54040" xr:uid="{00000000-0005-0000-0000-00001ACF0000}"/>
    <cellStyle name="Percent 2 75 2 4" xfId="54041" xr:uid="{00000000-0005-0000-0000-00001BCF0000}"/>
    <cellStyle name="Percent 2 75 2 5" xfId="54042" xr:uid="{00000000-0005-0000-0000-00001CCF0000}"/>
    <cellStyle name="Percent 2 75 2 6" xfId="54043" xr:uid="{00000000-0005-0000-0000-00001DCF0000}"/>
    <cellStyle name="Percent 2 76" xfId="6260" xr:uid="{00000000-0005-0000-0000-00001ECF0000}"/>
    <cellStyle name="Percent 2 76 2" xfId="6261" xr:uid="{00000000-0005-0000-0000-00001FCF0000}"/>
    <cellStyle name="Percent 2 76 2 2" xfId="54044" xr:uid="{00000000-0005-0000-0000-000020CF0000}"/>
    <cellStyle name="Percent 2 76 2 2 2" xfId="54045" xr:uid="{00000000-0005-0000-0000-000021CF0000}"/>
    <cellStyle name="Percent 2 76 2 2 3" xfId="54046" xr:uid="{00000000-0005-0000-0000-000022CF0000}"/>
    <cellStyle name="Percent 2 76 2 2 4" xfId="54047" xr:uid="{00000000-0005-0000-0000-000023CF0000}"/>
    <cellStyle name="Percent 2 76 2 3" xfId="54048" xr:uid="{00000000-0005-0000-0000-000024CF0000}"/>
    <cellStyle name="Percent 2 76 2 3 2" xfId="54049" xr:uid="{00000000-0005-0000-0000-000025CF0000}"/>
    <cellStyle name="Percent 2 76 2 4" xfId="54050" xr:uid="{00000000-0005-0000-0000-000026CF0000}"/>
    <cellStyle name="Percent 2 76 2 5" xfId="54051" xr:uid="{00000000-0005-0000-0000-000027CF0000}"/>
    <cellStyle name="Percent 2 76 2 6" xfId="54052" xr:uid="{00000000-0005-0000-0000-000028CF0000}"/>
    <cellStyle name="Percent 2 77" xfId="6262" xr:uid="{00000000-0005-0000-0000-000029CF0000}"/>
    <cellStyle name="Percent 2 77 2" xfId="6263" xr:uid="{00000000-0005-0000-0000-00002ACF0000}"/>
    <cellStyle name="Percent 2 77 2 2" xfId="54053" xr:uid="{00000000-0005-0000-0000-00002BCF0000}"/>
    <cellStyle name="Percent 2 77 2 2 2" xfId="54054" xr:uid="{00000000-0005-0000-0000-00002CCF0000}"/>
    <cellStyle name="Percent 2 77 2 2 3" xfId="54055" xr:uid="{00000000-0005-0000-0000-00002DCF0000}"/>
    <cellStyle name="Percent 2 77 2 2 4" xfId="54056" xr:uid="{00000000-0005-0000-0000-00002ECF0000}"/>
    <cellStyle name="Percent 2 77 2 3" xfId="54057" xr:uid="{00000000-0005-0000-0000-00002FCF0000}"/>
    <cellStyle name="Percent 2 77 2 3 2" xfId="54058" xr:uid="{00000000-0005-0000-0000-000030CF0000}"/>
    <cellStyle name="Percent 2 77 2 4" xfId="54059" xr:uid="{00000000-0005-0000-0000-000031CF0000}"/>
    <cellStyle name="Percent 2 77 2 5" xfId="54060" xr:uid="{00000000-0005-0000-0000-000032CF0000}"/>
    <cellStyle name="Percent 2 77 2 6" xfId="54061" xr:uid="{00000000-0005-0000-0000-000033CF0000}"/>
    <cellStyle name="Percent 2 78" xfId="6264" xr:uid="{00000000-0005-0000-0000-000034CF0000}"/>
    <cellStyle name="Percent 2 78 2" xfId="6265" xr:uid="{00000000-0005-0000-0000-000035CF0000}"/>
    <cellStyle name="Percent 2 78 2 2" xfId="54062" xr:uid="{00000000-0005-0000-0000-000036CF0000}"/>
    <cellStyle name="Percent 2 78 2 2 2" xfId="54063" xr:uid="{00000000-0005-0000-0000-000037CF0000}"/>
    <cellStyle name="Percent 2 78 2 2 3" xfId="54064" xr:uid="{00000000-0005-0000-0000-000038CF0000}"/>
    <cellStyle name="Percent 2 78 2 2 4" xfId="54065" xr:uid="{00000000-0005-0000-0000-000039CF0000}"/>
    <cellStyle name="Percent 2 78 2 3" xfId="54066" xr:uid="{00000000-0005-0000-0000-00003ACF0000}"/>
    <cellStyle name="Percent 2 78 2 3 2" xfId="54067" xr:uid="{00000000-0005-0000-0000-00003BCF0000}"/>
    <cellStyle name="Percent 2 78 2 4" xfId="54068" xr:uid="{00000000-0005-0000-0000-00003CCF0000}"/>
    <cellStyle name="Percent 2 78 2 5" xfId="54069" xr:uid="{00000000-0005-0000-0000-00003DCF0000}"/>
    <cellStyle name="Percent 2 78 2 6" xfId="54070" xr:uid="{00000000-0005-0000-0000-00003ECF0000}"/>
    <cellStyle name="Percent 2 79" xfId="6266" xr:uid="{00000000-0005-0000-0000-00003FCF0000}"/>
    <cellStyle name="Percent 2 79 2" xfId="6267" xr:uid="{00000000-0005-0000-0000-000040CF0000}"/>
    <cellStyle name="Percent 2 79 2 2" xfId="54071" xr:uid="{00000000-0005-0000-0000-000041CF0000}"/>
    <cellStyle name="Percent 2 79 2 2 2" xfId="54072" xr:uid="{00000000-0005-0000-0000-000042CF0000}"/>
    <cellStyle name="Percent 2 79 2 2 3" xfId="54073" xr:uid="{00000000-0005-0000-0000-000043CF0000}"/>
    <cellStyle name="Percent 2 79 2 2 4" xfId="54074" xr:uid="{00000000-0005-0000-0000-000044CF0000}"/>
    <cellStyle name="Percent 2 79 2 3" xfId="54075" xr:uid="{00000000-0005-0000-0000-000045CF0000}"/>
    <cellStyle name="Percent 2 79 2 3 2" xfId="54076" xr:uid="{00000000-0005-0000-0000-000046CF0000}"/>
    <cellStyle name="Percent 2 79 2 4" xfId="54077" xr:uid="{00000000-0005-0000-0000-000047CF0000}"/>
    <cellStyle name="Percent 2 79 2 5" xfId="54078" xr:uid="{00000000-0005-0000-0000-000048CF0000}"/>
    <cellStyle name="Percent 2 79 2 6" xfId="54079" xr:uid="{00000000-0005-0000-0000-000049CF0000}"/>
    <cellStyle name="Percent 2 8" xfId="6268" xr:uid="{00000000-0005-0000-0000-00004ACF0000}"/>
    <cellStyle name="Percent 2 8 2" xfId="6269" xr:uid="{00000000-0005-0000-0000-00004BCF0000}"/>
    <cellStyle name="Percent 2 8 2 2" xfId="6270" xr:uid="{00000000-0005-0000-0000-00004CCF0000}"/>
    <cellStyle name="Percent 2 8 2 2 2" xfId="54080" xr:uid="{00000000-0005-0000-0000-00004DCF0000}"/>
    <cellStyle name="Percent 2 8 2 2 2 2" xfId="54081" xr:uid="{00000000-0005-0000-0000-00004ECF0000}"/>
    <cellStyle name="Percent 2 8 2 2 2 3" xfId="54082" xr:uid="{00000000-0005-0000-0000-00004FCF0000}"/>
    <cellStyle name="Percent 2 8 2 2 3" xfId="54083" xr:uid="{00000000-0005-0000-0000-000050CF0000}"/>
    <cellStyle name="Percent 2 8 2 2 4" xfId="54084" xr:uid="{00000000-0005-0000-0000-000051CF0000}"/>
    <cellStyle name="Percent 2 8 2 2 5" xfId="54085" xr:uid="{00000000-0005-0000-0000-000052CF0000}"/>
    <cellStyle name="Percent 2 8 2 2 6" xfId="54086" xr:uid="{00000000-0005-0000-0000-000053CF0000}"/>
    <cellStyle name="Percent 2 8 3" xfId="6271" xr:uid="{00000000-0005-0000-0000-000054CF0000}"/>
    <cellStyle name="Percent 2 8 4" xfId="6272" xr:uid="{00000000-0005-0000-0000-000055CF0000}"/>
    <cellStyle name="Percent 2 8 5" xfId="6273" xr:uid="{00000000-0005-0000-0000-000056CF0000}"/>
    <cellStyle name="Percent 2 8 6" xfId="6274" xr:uid="{00000000-0005-0000-0000-000057CF0000}"/>
    <cellStyle name="Percent 2 80" xfId="6275" xr:uid="{00000000-0005-0000-0000-000058CF0000}"/>
    <cellStyle name="Percent 2 80 2" xfId="6276" xr:uid="{00000000-0005-0000-0000-000059CF0000}"/>
    <cellStyle name="Percent 2 80 2 2" xfId="54087" xr:uid="{00000000-0005-0000-0000-00005ACF0000}"/>
    <cellStyle name="Percent 2 80 2 2 2" xfId="54088" xr:uid="{00000000-0005-0000-0000-00005BCF0000}"/>
    <cellStyle name="Percent 2 80 2 2 3" xfId="54089" xr:uid="{00000000-0005-0000-0000-00005CCF0000}"/>
    <cellStyle name="Percent 2 80 2 2 4" xfId="54090" xr:uid="{00000000-0005-0000-0000-00005DCF0000}"/>
    <cellStyle name="Percent 2 80 2 3" xfId="54091" xr:uid="{00000000-0005-0000-0000-00005ECF0000}"/>
    <cellStyle name="Percent 2 80 2 3 2" xfId="54092" xr:uid="{00000000-0005-0000-0000-00005FCF0000}"/>
    <cellStyle name="Percent 2 80 2 4" xfId="54093" xr:uid="{00000000-0005-0000-0000-000060CF0000}"/>
    <cellStyle name="Percent 2 80 2 5" xfId="54094" xr:uid="{00000000-0005-0000-0000-000061CF0000}"/>
    <cellStyle name="Percent 2 80 2 6" xfId="54095" xr:uid="{00000000-0005-0000-0000-000062CF0000}"/>
    <cellStyle name="Percent 2 81" xfId="6277" xr:uid="{00000000-0005-0000-0000-000063CF0000}"/>
    <cellStyle name="Percent 2 81 2" xfId="6278" xr:uid="{00000000-0005-0000-0000-000064CF0000}"/>
    <cellStyle name="Percent 2 81 2 2" xfId="54096" xr:uid="{00000000-0005-0000-0000-000065CF0000}"/>
    <cellStyle name="Percent 2 81 2 2 2" xfId="54097" xr:uid="{00000000-0005-0000-0000-000066CF0000}"/>
    <cellStyle name="Percent 2 81 2 2 3" xfId="54098" xr:uid="{00000000-0005-0000-0000-000067CF0000}"/>
    <cellStyle name="Percent 2 81 2 2 4" xfId="54099" xr:uid="{00000000-0005-0000-0000-000068CF0000}"/>
    <cellStyle name="Percent 2 81 2 3" xfId="54100" xr:uid="{00000000-0005-0000-0000-000069CF0000}"/>
    <cellStyle name="Percent 2 81 2 3 2" xfId="54101" xr:uid="{00000000-0005-0000-0000-00006ACF0000}"/>
    <cellStyle name="Percent 2 81 2 4" xfId="54102" xr:uid="{00000000-0005-0000-0000-00006BCF0000}"/>
    <cellStyle name="Percent 2 81 2 5" xfId="54103" xr:uid="{00000000-0005-0000-0000-00006CCF0000}"/>
    <cellStyle name="Percent 2 81 2 6" xfId="54104" xr:uid="{00000000-0005-0000-0000-00006DCF0000}"/>
    <cellStyle name="Percent 2 82" xfId="6279" xr:uid="{00000000-0005-0000-0000-00006ECF0000}"/>
    <cellStyle name="Percent 2 82 2" xfId="6280" xr:uid="{00000000-0005-0000-0000-00006FCF0000}"/>
    <cellStyle name="Percent 2 82 2 2" xfId="54105" xr:uid="{00000000-0005-0000-0000-000070CF0000}"/>
    <cellStyle name="Percent 2 82 2 2 2" xfId="54106" xr:uid="{00000000-0005-0000-0000-000071CF0000}"/>
    <cellStyle name="Percent 2 82 2 2 3" xfId="54107" xr:uid="{00000000-0005-0000-0000-000072CF0000}"/>
    <cellStyle name="Percent 2 82 2 2 4" xfId="54108" xr:uid="{00000000-0005-0000-0000-000073CF0000}"/>
    <cellStyle name="Percent 2 82 2 3" xfId="54109" xr:uid="{00000000-0005-0000-0000-000074CF0000}"/>
    <cellStyle name="Percent 2 82 2 3 2" xfId="54110" xr:uid="{00000000-0005-0000-0000-000075CF0000}"/>
    <cellStyle name="Percent 2 82 2 4" xfId="54111" xr:uid="{00000000-0005-0000-0000-000076CF0000}"/>
    <cellStyle name="Percent 2 82 2 5" xfId="54112" xr:uid="{00000000-0005-0000-0000-000077CF0000}"/>
    <cellStyle name="Percent 2 82 2 6" xfId="54113" xr:uid="{00000000-0005-0000-0000-000078CF0000}"/>
    <cellStyle name="Percent 2 83" xfId="6281" xr:uid="{00000000-0005-0000-0000-000079CF0000}"/>
    <cellStyle name="Percent 2 83 2" xfId="6282" xr:uid="{00000000-0005-0000-0000-00007ACF0000}"/>
    <cellStyle name="Percent 2 83 2 2" xfId="54114" xr:uid="{00000000-0005-0000-0000-00007BCF0000}"/>
    <cellStyle name="Percent 2 83 2 2 2" xfId="54115" xr:uid="{00000000-0005-0000-0000-00007CCF0000}"/>
    <cellStyle name="Percent 2 83 2 2 3" xfId="54116" xr:uid="{00000000-0005-0000-0000-00007DCF0000}"/>
    <cellStyle name="Percent 2 83 2 2 4" xfId="54117" xr:uid="{00000000-0005-0000-0000-00007ECF0000}"/>
    <cellStyle name="Percent 2 83 2 3" xfId="54118" xr:uid="{00000000-0005-0000-0000-00007FCF0000}"/>
    <cellStyle name="Percent 2 83 2 3 2" xfId="54119" xr:uid="{00000000-0005-0000-0000-000080CF0000}"/>
    <cellStyle name="Percent 2 83 2 4" xfId="54120" xr:uid="{00000000-0005-0000-0000-000081CF0000}"/>
    <cellStyle name="Percent 2 83 2 5" xfId="54121" xr:uid="{00000000-0005-0000-0000-000082CF0000}"/>
    <cellStyle name="Percent 2 83 2 6" xfId="54122" xr:uid="{00000000-0005-0000-0000-000083CF0000}"/>
    <cellStyle name="Percent 2 84" xfId="6283" xr:uid="{00000000-0005-0000-0000-000084CF0000}"/>
    <cellStyle name="Percent 2 84 2" xfId="6284" xr:uid="{00000000-0005-0000-0000-000085CF0000}"/>
    <cellStyle name="Percent 2 84 2 2" xfId="54123" xr:uid="{00000000-0005-0000-0000-000086CF0000}"/>
    <cellStyle name="Percent 2 84 2 2 2" xfId="54124" xr:uid="{00000000-0005-0000-0000-000087CF0000}"/>
    <cellStyle name="Percent 2 84 2 2 3" xfId="54125" xr:uid="{00000000-0005-0000-0000-000088CF0000}"/>
    <cellStyle name="Percent 2 84 2 2 4" xfId="54126" xr:uid="{00000000-0005-0000-0000-000089CF0000}"/>
    <cellStyle name="Percent 2 84 2 3" xfId="54127" xr:uid="{00000000-0005-0000-0000-00008ACF0000}"/>
    <cellStyle name="Percent 2 84 2 3 2" xfId="54128" xr:uid="{00000000-0005-0000-0000-00008BCF0000}"/>
    <cellStyle name="Percent 2 84 2 4" xfId="54129" xr:uid="{00000000-0005-0000-0000-00008CCF0000}"/>
    <cellStyle name="Percent 2 84 2 5" xfId="54130" xr:uid="{00000000-0005-0000-0000-00008DCF0000}"/>
    <cellStyle name="Percent 2 84 2 6" xfId="54131" xr:uid="{00000000-0005-0000-0000-00008ECF0000}"/>
    <cellStyle name="Percent 2 85" xfId="6285" xr:uid="{00000000-0005-0000-0000-00008FCF0000}"/>
    <cellStyle name="Percent 2 85 2" xfId="6286" xr:uid="{00000000-0005-0000-0000-000090CF0000}"/>
    <cellStyle name="Percent 2 85 2 2" xfId="54132" xr:uid="{00000000-0005-0000-0000-000091CF0000}"/>
    <cellStyle name="Percent 2 85 2 2 2" xfId="54133" xr:uid="{00000000-0005-0000-0000-000092CF0000}"/>
    <cellStyle name="Percent 2 85 2 2 3" xfId="54134" xr:uid="{00000000-0005-0000-0000-000093CF0000}"/>
    <cellStyle name="Percent 2 85 2 2 4" xfId="54135" xr:uid="{00000000-0005-0000-0000-000094CF0000}"/>
    <cellStyle name="Percent 2 85 2 3" xfId="54136" xr:uid="{00000000-0005-0000-0000-000095CF0000}"/>
    <cellStyle name="Percent 2 85 2 3 2" xfId="54137" xr:uid="{00000000-0005-0000-0000-000096CF0000}"/>
    <cellStyle name="Percent 2 85 2 4" xfId="54138" xr:uid="{00000000-0005-0000-0000-000097CF0000}"/>
    <cellStyle name="Percent 2 85 2 5" xfId="54139" xr:uid="{00000000-0005-0000-0000-000098CF0000}"/>
    <cellStyle name="Percent 2 85 2 6" xfId="54140" xr:uid="{00000000-0005-0000-0000-000099CF0000}"/>
    <cellStyle name="Percent 2 86" xfId="6287" xr:uid="{00000000-0005-0000-0000-00009ACF0000}"/>
    <cellStyle name="Percent 2 86 2" xfId="6288" xr:uid="{00000000-0005-0000-0000-00009BCF0000}"/>
    <cellStyle name="Percent 2 86 2 2" xfId="54141" xr:uid="{00000000-0005-0000-0000-00009CCF0000}"/>
    <cellStyle name="Percent 2 86 2 2 2" xfId="54142" xr:uid="{00000000-0005-0000-0000-00009DCF0000}"/>
    <cellStyle name="Percent 2 86 2 2 3" xfId="54143" xr:uid="{00000000-0005-0000-0000-00009ECF0000}"/>
    <cellStyle name="Percent 2 86 2 2 4" xfId="54144" xr:uid="{00000000-0005-0000-0000-00009FCF0000}"/>
    <cellStyle name="Percent 2 86 2 3" xfId="54145" xr:uid="{00000000-0005-0000-0000-0000A0CF0000}"/>
    <cellStyle name="Percent 2 86 2 3 2" xfId="54146" xr:uid="{00000000-0005-0000-0000-0000A1CF0000}"/>
    <cellStyle name="Percent 2 86 2 4" xfId="54147" xr:uid="{00000000-0005-0000-0000-0000A2CF0000}"/>
    <cellStyle name="Percent 2 86 2 5" xfId="54148" xr:uid="{00000000-0005-0000-0000-0000A3CF0000}"/>
    <cellStyle name="Percent 2 86 2 6" xfId="54149" xr:uid="{00000000-0005-0000-0000-0000A4CF0000}"/>
    <cellStyle name="Percent 2 87" xfId="6289" xr:uid="{00000000-0005-0000-0000-0000A5CF0000}"/>
    <cellStyle name="Percent 2 87 2" xfId="6290" xr:uid="{00000000-0005-0000-0000-0000A6CF0000}"/>
    <cellStyle name="Percent 2 87 2 2" xfId="54150" xr:uid="{00000000-0005-0000-0000-0000A7CF0000}"/>
    <cellStyle name="Percent 2 87 2 2 2" xfId="54151" xr:uid="{00000000-0005-0000-0000-0000A8CF0000}"/>
    <cellStyle name="Percent 2 87 2 2 3" xfId="54152" xr:uid="{00000000-0005-0000-0000-0000A9CF0000}"/>
    <cellStyle name="Percent 2 87 2 2 4" xfId="54153" xr:uid="{00000000-0005-0000-0000-0000AACF0000}"/>
    <cellStyle name="Percent 2 87 2 3" xfId="54154" xr:uid="{00000000-0005-0000-0000-0000ABCF0000}"/>
    <cellStyle name="Percent 2 87 2 3 2" xfId="54155" xr:uid="{00000000-0005-0000-0000-0000ACCF0000}"/>
    <cellStyle name="Percent 2 87 2 4" xfId="54156" xr:uid="{00000000-0005-0000-0000-0000ADCF0000}"/>
    <cellStyle name="Percent 2 87 2 5" xfId="54157" xr:uid="{00000000-0005-0000-0000-0000AECF0000}"/>
    <cellStyle name="Percent 2 87 2 6" xfId="54158" xr:uid="{00000000-0005-0000-0000-0000AFCF0000}"/>
    <cellStyle name="Percent 2 88" xfId="6291" xr:uid="{00000000-0005-0000-0000-0000B0CF0000}"/>
    <cellStyle name="Percent 2 88 2" xfId="54159" xr:uid="{00000000-0005-0000-0000-0000B1CF0000}"/>
    <cellStyle name="Percent 2 88 2 2" xfId="54160" xr:uid="{00000000-0005-0000-0000-0000B2CF0000}"/>
    <cellStyle name="Percent 2 88 3" xfId="54161" xr:uid="{00000000-0005-0000-0000-0000B3CF0000}"/>
    <cellStyle name="Percent 2 88 3 2" xfId="54162" xr:uid="{00000000-0005-0000-0000-0000B4CF0000}"/>
    <cellStyle name="Percent 2 89" xfId="6292" xr:uid="{00000000-0005-0000-0000-0000B5CF0000}"/>
    <cellStyle name="Percent 2 89 2" xfId="54163" xr:uid="{00000000-0005-0000-0000-0000B6CF0000}"/>
    <cellStyle name="Percent 2 9" xfId="6293" xr:uid="{00000000-0005-0000-0000-0000B7CF0000}"/>
    <cellStyle name="Percent 2 9 2" xfId="6294" xr:uid="{00000000-0005-0000-0000-0000B8CF0000}"/>
    <cellStyle name="Percent 2 9 2 2" xfId="6295" xr:uid="{00000000-0005-0000-0000-0000B9CF0000}"/>
    <cellStyle name="Percent 2 9 2 2 2" xfId="54164" xr:uid="{00000000-0005-0000-0000-0000BACF0000}"/>
    <cellStyle name="Percent 2 9 2 2 2 2" xfId="54165" xr:uid="{00000000-0005-0000-0000-0000BBCF0000}"/>
    <cellStyle name="Percent 2 9 2 2 2 3" xfId="54166" xr:uid="{00000000-0005-0000-0000-0000BCCF0000}"/>
    <cellStyle name="Percent 2 9 2 2 3" xfId="54167" xr:uid="{00000000-0005-0000-0000-0000BDCF0000}"/>
    <cellStyle name="Percent 2 9 2 2 4" xfId="54168" xr:uid="{00000000-0005-0000-0000-0000BECF0000}"/>
    <cellStyle name="Percent 2 9 2 2 5" xfId="54169" xr:uid="{00000000-0005-0000-0000-0000BFCF0000}"/>
    <cellStyle name="Percent 2 9 2 2 6" xfId="54170" xr:uid="{00000000-0005-0000-0000-0000C0CF0000}"/>
    <cellStyle name="Percent 2 9 3" xfId="6296" xr:uid="{00000000-0005-0000-0000-0000C1CF0000}"/>
    <cellStyle name="Percent 2 9 4" xfId="6297" xr:uid="{00000000-0005-0000-0000-0000C2CF0000}"/>
    <cellStyle name="Percent 2 9 5" xfId="6298" xr:uid="{00000000-0005-0000-0000-0000C3CF0000}"/>
    <cellStyle name="Percent 2 9 6" xfId="6299" xr:uid="{00000000-0005-0000-0000-0000C4CF0000}"/>
    <cellStyle name="Percent 2 90" xfId="6300" xr:uid="{00000000-0005-0000-0000-0000C5CF0000}"/>
    <cellStyle name="Percent 2 90 2" xfId="54171" xr:uid="{00000000-0005-0000-0000-0000C6CF0000}"/>
    <cellStyle name="Percent 2 91" xfId="6301" xr:uid="{00000000-0005-0000-0000-0000C7CF0000}"/>
    <cellStyle name="Percent 2 91 2" xfId="6302" xr:uid="{00000000-0005-0000-0000-0000C8CF0000}"/>
    <cellStyle name="Percent 2 91 2 2" xfId="54172" xr:uid="{00000000-0005-0000-0000-0000C9CF0000}"/>
    <cellStyle name="Percent 2 91 3" xfId="54173" xr:uid="{00000000-0005-0000-0000-0000CACF0000}"/>
    <cellStyle name="Percent 2 91 4" xfId="54174" xr:uid="{00000000-0005-0000-0000-0000CBCF0000}"/>
    <cellStyle name="Percent 2 92" xfId="6303" xr:uid="{00000000-0005-0000-0000-0000CCCF0000}"/>
    <cellStyle name="Percent 2 92 2" xfId="6304" xr:uid="{00000000-0005-0000-0000-0000CDCF0000}"/>
    <cellStyle name="Percent 2 92 2 2" xfId="54175" xr:uid="{00000000-0005-0000-0000-0000CECF0000}"/>
    <cellStyle name="Percent 2 92 3" xfId="54176" xr:uid="{00000000-0005-0000-0000-0000CFCF0000}"/>
    <cellStyle name="Percent 2 93" xfId="6305" xr:uid="{00000000-0005-0000-0000-0000D0CF0000}"/>
    <cellStyle name="Percent 2 93 2" xfId="6306" xr:uid="{00000000-0005-0000-0000-0000D1CF0000}"/>
    <cellStyle name="Percent 2 93 2 2" xfId="54177" xr:uid="{00000000-0005-0000-0000-0000D2CF0000}"/>
    <cellStyle name="Percent 2 93 3" xfId="54178" xr:uid="{00000000-0005-0000-0000-0000D3CF0000}"/>
    <cellStyle name="Percent 2 94" xfId="6307" xr:uid="{00000000-0005-0000-0000-0000D4CF0000}"/>
    <cellStyle name="Percent 2 95" xfId="6308" xr:uid="{00000000-0005-0000-0000-0000D5CF0000}"/>
    <cellStyle name="Percent 2 96" xfId="6309" xr:uid="{00000000-0005-0000-0000-0000D6CF0000}"/>
    <cellStyle name="Percent 2 97" xfId="6310" xr:uid="{00000000-0005-0000-0000-0000D7CF0000}"/>
    <cellStyle name="Percent 2 98" xfId="6311" xr:uid="{00000000-0005-0000-0000-0000D8CF0000}"/>
    <cellStyle name="Percent 2 99" xfId="6312" xr:uid="{00000000-0005-0000-0000-0000D9CF0000}"/>
    <cellStyle name="Percent 2 DP" xfId="54179" xr:uid="{00000000-0005-0000-0000-0000DACF0000}"/>
    <cellStyle name="Percent 20" xfId="6313" xr:uid="{00000000-0005-0000-0000-0000DBCF0000}"/>
    <cellStyle name="Percent 20 2" xfId="6314" xr:uid="{00000000-0005-0000-0000-0000DCCF0000}"/>
    <cellStyle name="Percent 20 2 2" xfId="54180" xr:uid="{00000000-0005-0000-0000-0000DDCF0000}"/>
    <cellStyle name="Percent 20 3" xfId="54181" xr:uid="{00000000-0005-0000-0000-0000DECF0000}"/>
    <cellStyle name="Percent 20 3 2" xfId="54182" xr:uid="{00000000-0005-0000-0000-0000DFCF0000}"/>
    <cellStyle name="Percent 20 4" xfId="54183" xr:uid="{00000000-0005-0000-0000-0000E0CF0000}"/>
    <cellStyle name="Percent 21" xfId="6315" xr:uid="{00000000-0005-0000-0000-0000E1CF0000}"/>
    <cellStyle name="Percent 21 2" xfId="6316" xr:uid="{00000000-0005-0000-0000-0000E2CF0000}"/>
    <cellStyle name="Percent 21 2 2" xfId="54184" xr:uid="{00000000-0005-0000-0000-0000E3CF0000}"/>
    <cellStyle name="Percent 21 3" xfId="54185" xr:uid="{00000000-0005-0000-0000-0000E4CF0000}"/>
    <cellStyle name="Percent 21 3 2" xfId="54186" xr:uid="{00000000-0005-0000-0000-0000E5CF0000}"/>
    <cellStyle name="Percent 21 3 3" xfId="54187" xr:uid="{00000000-0005-0000-0000-0000E6CF0000}"/>
    <cellStyle name="Percent 21 4" xfId="54188" xr:uid="{00000000-0005-0000-0000-0000E7CF0000}"/>
    <cellStyle name="Percent 22" xfId="6317" xr:uid="{00000000-0005-0000-0000-0000E8CF0000}"/>
    <cellStyle name="Percent 22 2" xfId="54189" xr:uid="{00000000-0005-0000-0000-0000E9CF0000}"/>
    <cellStyle name="Percent 22 2 2" xfId="54190" xr:uid="{00000000-0005-0000-0000-0000EACF0000}"/>
    <cellStyle name="Percent 22 2 3" xfId="54191" xr:uid="{00000000-0005-0000-0000-0000EBCF0000}"/>
    <cellStyle name="Percent 22 3" xfId="54192" xr:uid="{00000000-0005-0000-0000-0000ECCF0000}"/>
    <cellStyle name="Percent 22 4" xfId="54193" xr:uid="{00000000-0005-0000-0000-0000EDCF0000}"/>
    <cellStyle name="Percent 23" xfId="6318" xr:uid="{00000000-0005-0000-0000-0000EECF0000}"/>
    <cellStyle name="Percent 23 2" xfId="54194" xr:uid="{00000000-0005-0000-0000-0000EFCF0000}"/>
    <cellStyle name="Percent 23 3" xfId="54195" xr:uid="{00000000-0005-0000-0000-0000F0CF0000}"/>
    <cellStyle name="Percent 23 4" xfId="54196" xr:uid="{00000000-0005-0000-0000-0000F1CF0000}"/>
    <cellStyle name="Percent 24" xfId="6319" xr:uid="{00000000-0005-0000-0000-0000F2CF0000}"/>
    <cellStyle name="Percent 24 2" xfId="54197" xr:uid="{00000000-0005-0000-0000-0000F3CF0000}"/>
    <cellStyle name="Percent 24 3" xfId="54198" xr:uid="{00000000-0005-0000-0000-0000F4CF0000}"/>
    <cellStyle name="Percent 24 4" xfId="54199" xr:uid="{00000000-0005-0000-0000-0000F5CF0000}"/>
    <cellStyle name="Percent 25" xfId="6320" xr:uid="{00000000-0005-0000-0000-0000F6CF0000}"/>
    <cellStyle name="Percent 25 2" xfId="54200" xr:uid="{00000000-0005-0000-0000-0000F7CF0000}"/>
    <cellStyle name="Percent 26" xfId="6321" xr:uid="{00000000-0005-0000-0000-0000F8CF0000}"/>
    <cellStyle name="Percent 26 2" xfId="54201" xr:uid="{00000000-0005-0000-0000-0000F9CF0000}"/>
    <cellStyle name="Percent 26 3" xfId="54202" xr:uid="{00000000-0005-0000-0000-0000FACF0000}"/>
    <cellStyle name="Percent 26 4" xfId="54203" xr:uid="{00000000-0005-0000-0000-0000FBCF0000}"/>
    <cellStyle name="Percent 26 4 2" xfId="54204" xr:uid="{00000000-0005-0000-0000-0000FCCF0000}"/>
    <cellStyle name="Percent 27" xfId="6322" xr:uid="{00000000-0005-0000-0000-0000FDCF0000}"/>
    <cellStyle name="Percent 27 2" xfId="54205" xr:uid="{00000000-0005-0000-0000-0000FECF0000}"/>
    <cellStyle name="Percent 27 2 2" xfId="54206" xr:uid="{00000000-0005-0000-0000-0000FFCF0000}"/>
    <cellStyle name="Percent 27 3" xfId="54207" xr:uid="{00000000-0005-0000-0000-000000D00000}"/>
    <cellStyle name="Percent 28" xfId="6323" xr:uid="{00000000-0005-0000-0000-000001D00000}"/>
    <cellStyle name="Percent 28 2" xfId="54208" xr:uid="{00000000-0005-0000-0000-000002D00000}"/>
    <cellStyle name="Percent 28 2 2" xfId="54209" xr:uid="{00000000-0005-0000-0000-000003D00000}"/>
    <cellStyle name="Percent 28 3" xfId="54210" xr:uid="{00000000-0005-0000-0000-000004D00000}"/>
    <cellStyle name="Percent 29" xfId="6324" xr:uid="{00000000-0005-0000-0000-000005D00000}"/>
    <cellStyle name="Percent 3" xfId="6325" xr:uid="{00000000-0005-0000-0000-000006D00000}"/>
    <cellStyle name="Percent 3 10" xfId="6326" xr:uid="{00000000-0005-0000-0000-000007D00000}"/>
    <cellStyle name="Percent 3 10 2" xfId="6327" xr:uid="{00000000-0005-0000-0000-000008D00000}"/>
    <cellStyle name="Percent 3 10 2 2" xfId="54211" xr:uid="{00000000-0005-0000-0000-000009D00000}"/>
    <cellStyle name="Percent 3 10 2 2 2" xfId="54212" xr:uid="{00000000-0005-0000-0000-00000AD00000}"/>
    <cellStyle name="Percent 3 10 2 2 3" xfId="54213" xr:uid="{00000000-0005-0000-0000-00000BD00000}"/>
    <cellStyle name="Percent 3 10 2 2 4" xfId="54214" xr:uid="{00000000-0005-0000-0000-00000CD00000}"/>
    <cellStyle name="Percent 3 10 2 3" xfId="54215" xr:uid="{00000000-0005-0000-0000-00000DD00000}"/>
    <cellStyle name="Percent 3 10 2 3 2" xfId="54216" xr:uid="{00000000-0005-0000-0000-00000ED00000}"/>
    <cellStyle name="Percent 3 10 2 4" xfId="54217" xr:uid="{00000000-0005-0000-0000-00000FD00000}"/>
    <cellStyle name="Percent 3 10 2 5" xfId="54218" xr:uid="{00000000-0005-0000-0000-000010D00000}"/>
    <cellStyle name="Percent 3 10 2 6" xfId="54219" xr:uid="{00000000-0005-0000-0000-000011D00000}"/>
    <cellStyle name="Percent 3 11" xfId="6328" xr:uid="{00000000-0005-0000-0000-000012D00000}"/>
    <cellStyle name="Percent 3 11 2" xfId="6329" xr:uid="{00000000-0005-0000-0000-000013D00000}"/>
    <cellStyle name="Percent 3 11 2 2" xfId="54220" xr:uid="{00000000-0005-0000-0000-000014D00000}"/>
    <cellStyle name="Percent 3 11 2 2 2" xfId="54221" xr:uid="{00000000-0005-0000-0000-000015D00000}"/>
    <cellStyle name="Percent 3 11 2 2 3" xfId="54222" xr:uid="{00000000-0005-0000-0000-000016D00000}"/>
    <cellStyle name="Percent 3 11 2 2 4" xfId="54223" xr:uid="{00000000-0005-0000-0000-000017D00000}"/>
    <cellStyle name="Percent 3 11 2 3" xfId="54224" xr:uid="{00000000-0005-0000-0000-000018D00000}"/>
    <cellStyle name="Percent 3 11 2 3 2" xfId="54225" xr:uid="{00000000-0005-0000-0000-000019D00000}"/>
    <cellStyle name="Percent 3 11 2 4" xfId="54226" xr:uid="{00000000-0005-0000-0000-00001AD00000}"/>
    <cellStyle name="Percent 3 11 2 5" xfId="54227" xr:uid="{00000000-0005-0000-0000-00001BD00000}"/>
    <cellStyle name="Percent 3 11 2 6" xfId="54228" xr:uid="{00000000-0005-0000-0000-00001CD00000}"/>
    <cellStyle name="Percent 3 12" xfId="6330" xr:uid="{00000000-0005-0000-0000-00001DD00000}"/>
    <cellStyle name="Percent 3 12 2" xfId="6331" xr:uid="{00000000-0005-0000-0000-00001ED00000}"/>
    <cellStyle name="Percent 3 12 2 2" xfId="54229" xr:uid="{00000000-0005-0000-0000-00001FD00000}"/>
    <cellStyle name="Percent 3 12 2 2 2" xfId="54230" xr:uid="{00000000-0005-0000-0000-000020D00000}"/>
    <cellStyle name="Percent 3 12 2 2 3" xfId="54231" xr:uid="{00000000-0005-0000-0000-000021D00000}"/>
    <cellStyle name="Percent 3 12 2 2 4" xfId="54232" xr:uid="{00000000-0005-0000-0000-000022D00000}"/>
    <cellStyle name="Percent 3 12 2 3" xfId="54233" xr:uid="{00000000-0005-0000-0000-000023D00000}"/>
    <cellStyle name="Percent 3 12 2 3 2" xfId="54234" xr:uid="{00000000-0005-0000-0000-000024D00000}"/>
    <cellStyle name="Percent 3 12 2 4" xfId="54235" xr:uid="{00000000-0005-0000-0000-000025D00000}"/>
    <cellStyle name="Percent 3 12 2 5" xfId="54236" xr:uid="{00000000-0005-0000-0000-000026D00000}"/>
    <cellStyle name="Percent 3 12 2 6" xfId="54237" xr:uid="{00000000-0005-0000-0000-000027D00000}"/>
    <cellStyle name="Percent 3 13" xfId="6332" xr:uid="{00000000-0005-0000-0000-000028D00000}"/>
    <cellStyle name="Percent 3 13 2" xfId="6333" xr:uid="{00000000-0005-0000-0000-000029D00000}"/>
    <cellStyle name="Percent 3 13 2 2" xfId="54238" xr:uid="{00000000-0005-0000-0000-00002AD00000}"/>
    <cellStyle name="Percent 3 13 2 2 2" xfId="54239" xr:uid="{00000000-0005-0000-0000-00002BD00000}"/>
    <cellStyle name="Percent 3 13 2 2 3" xfId="54240" xr:uid="{00000000-0005-0000-0000-00002CD00000}"/>
    <cellStyle name="Percent 3 13 2 2 4" xfId="54241" xr:uid="{00000000-0005-0000-0000-00002DD00000}"/>
    <cellStyle name="Percent 3 13 2 3" xfId="54242" xr:uid="{00000000-0005-0000-0000-00002ED00000}"/>
    <cellStyle name="Percent 3 13 2 3 2" xfId="54243" xr:uid="{00000000-0005-0000-0000-00002FD00000}"/>
    <cellStyle name="Percent 3 13 2 4" xfId="54244" xr:uid="{00000000-0005-0000-0000-000030D00000}"/>
    <cellStyle name="Percent 3 13 2 5" xfId="54245" xr:uid="{00000000-0005-0000-0000-000031D00000}"/>
    <cellStyle name="Percent 3 13 2 6" xfId="54246" xr:uid="{00000000-0005-0000-0000-000032D00000}"/>
    <cellStyle name="Percent 3 14" xfId="6334" xr:uid="{00000000-0005-0000-0000-000033D00000}"/>
    <cellStyle name="Percent 3 14 2" xfId="6335" xr:uid="{00000000-0005-0000-0000-000034D00000}"/>
    <cellStyle name="Percent 3 14 2 2" xfId="54247" xr:uid="{00000000-0005-0000-0000-000035D00000}"/>
    <cellStyle name="Percent 3 14 2 2 2" xfId="54248" xr:uid="{00000000-0005-0000-0000-000036D00000}"/>
    <cellStyle name="Percent 3 14 2 2 3" xfId="54249" xr:uid="{00000000-0005-0000-0000-000037D00000}"/>
    <cellStyle name="Percent 3 14 2 2 4" xfId="54250" xr:uid="{00000000-0005-0000-0000-000038D00000}"/>
    <cellStyle name="Percent 3 14 2 3" xfId="54251" xr:uid="{00000000-0005-0000-0000-000039D00000}"/>
    <cellStyle name="Percent 3 14 2 3 2" xfId="54252" xr:uid="{00000000-0005-0000-0000-00003AD00000}"/>
    <cellStyle name="Percent 3 14 2 4" xfId="54253" xr:uid="{00000000-0005-0000-0000-00003BD00000}"/>
    <cellStyle name="Percent 3 14 2 5" xfId="54254" xr:uid="{00000000-0005-0000-0000-00003CD00000}"/>
    <cellStyle name="Percent 3 14 2 6" xfId="54255" xr:uid="{00000000-0005-0000-0000-00003DD00000}"/>
    <cellStyle name="Percent 3 15" xfId="6336" xr:uid="{00000000-0005-0000-0000-00003ED00000}"/>
    <cellStyle name="Percent 3 15 2" xfId="6337" xr:uid="{00000000-0005-0000-0000-00003FD00000}"/>
    <cellStyle name="Percent 3 15 2 2" xfId="54256" xr:uid="{00000000-0005-0000-0000-000040D00000}"/>
    <cellStyle name="Percent 3 15 2 2 2" xfId="54257" xr:uid="{00000000-0005-0000-0000-000041D00000}"/>
    <cellStyle name="Percent 3 15 2 2 3" xfId="54258" xr:uid="{00000000-0005-0000-0000-000042D00000}"/>
    <cellStyle name="Percent 3 15 2 2 4" xfId="54259" xr:uid="{00000000-0005-0000-0000-000043D00000}"/>
    <cellStyle name="Percent 3 15 2 3" xfId="54260" xr:uid="{00000000-0005-0000-0000-000044D00000}"/>
    <cellStyle name="Percent 3 15 2 3 2" xfId="54261" xr:uid="{00000000-0005-0000-0000-000045D00000}"/>
    <cellStyle name="Percent 3 15 2 4" xfId="54262" xr:uid="{00000000-0005-0000-0000-000046D00000}"/>
    <cellStyle name="Percent 3 15 2 5" xfId="54263" xr:uid="{00000000-0005-0000-0000-000047D00000}"/>
    <cellStyle name="Percent 3 15 2 6" xfId="54264" xr:uid="{00000000-0005-0000-0000-000048D00000}"/>
    <cellStyle name="Percent 3 16" xfId="6338" xr:uid="{00000000-0005-0000-0000-000049D00000}"/>
    <cellStyle name="Percent 3 16 2" xfId="6339" xr:uid="{00000000-0005-0000-0000-00004AD00000}"/>
    <cellStyle name="Percent 3 16 2 2" xfId="54265" xr:uid="{00000000-0005-0000-0000-00004BD00000}"/>
    <cellStyle name="Percent 3 16 2 2 2" xfId="54266" xr:uid="{00000000-0005-0000-0000-00004CD00000}"/>
    <cellStyle name="Percent 3 16 2 2 3" xfId="54267" xr:uid="{00000000-0005-0000-0000-00004DD00000}"/>
    <cellStyle name="Percent 3 16 2 2 4" xfId="54268" xr:uid="{00000000-0005-0000-0000-00004ED00000}"/>
    <cellStyle name="Percent 3 16 2 3" xfId="54269" xr:uid="{00000000-0005-0000-0000-00004FD00000}"/>
    <cellStyle name="Percent 3 16 2 3 2" xfId="54270" xr:uid="{00000000-0005-0000-0000-000050D00000}"/>
    <cellStyle name="Percent 3 16 2 4" xfId="54271" xr:uid="{00000000-0005-0000-0000-000051D00000}"/>
    <cellStyle name="Percent 3 16 2 5" xfId="54272" xr:uid="{00000000-0005-0000-0000-000052D00000}"/>
    <cellStyle name="Percent 3 16 2 6" xfId="54273" xr:uid="{00000000-0005-0000-0000-000053D00000}"/>
    <cellStyle name="Percent 3 17" xfId="6340" xr:uid="{00000000-0005-0000-0000-000054D00000}"/>
    <cellStyle name="Percent 3 17 2" xfId="6341" xr:uid="{00000000-0005-0000-0000-000055D00000}"/>
    <cellStyle name="Percent 3 17 2 2" xfId="54274" xr:uid="{00000000-0005-0000-0000-000056D00000}"/>
    <cellStyle name="Percent 3 17 2 2 2" xfId="54275" xr:uid="{00000000-0005-0000-0000-000057D00000}"/>
    <cellStyle name="Percent 3 17 2 2 3" xfId="54276" xr:uid="{00000000-0005-0000-0000-000058D00000}"/>
    <cellStyle name="Percent 3 17 2 2 4" xfId="54277" xr:uid="{00000000-0005-0000-0000-000059D00000}"/>
    <cellStyle name="Percent 3 17 2 3" xfId="54278" xr:uid="{00000000-0005-0000-0000-00005AD00000}"/>
    <cellStyle name="Percent 3 17 2 3 2" xfId="54279" xr:uid="{00000000-0005-0000-0000-00005BD00000}"/>
    <cellStyle name="Percent 3 17 2 4" xfId="54280" xr:uid="{00000000-0005-0000-0000-00005CD00000}"/>
    <cellStyle name="Percent 3 17 2 5" xfId="54281" xr:uid="{00000000-0005-0000-0000-00005DD00000}"/>
    <cellStyle name="Percent 3 17 2 6" xfId="54282" xr:uid="{00000000-0005-0000-0000-00005ED00000}"/>
    <cellStyle name="Percent 3 18" xfId="6342" xr:uid="{00000000-0005-0000-0000-00005FD00000}"/>
    <cellStyle name="Percent 3 18 2" xfId="6343" xr:uid="{00000000-0005-0000-0000-000060D00000}"/>
    <cellStyle name="Percent 3 18 2 2" xfId="54283" xr:uid="{00000000-0005-0000-0000-000061D00000}"/>
    <cellStyle name="Percent 3 18 2 2 2" xfId="54284" xr:uid="{00000000-0005-0000-0000-000062D00000}"/>
    <cellStyle name="Percent 3 18 2 2 3" xfId="54285" xr:uid="{00000000-0005-0000-0000-000063D00000}"/>
    <cellStyle name="Percent 3 18 2 2 4" xfId="54286" xr:uid="{00000000-0005-0000-0000-000064D00000}"/>
    <cellStyle name="Percent 3 18 2 3" xfId="54287" xr:uid="{00000000-0005-0000-0000-000065D00000}"/>
    <cellStyle name="Percent 3 18 2 3 2" xfId="54288" xr:uid="{00000000-0005-0000-0000-000066D00000}"/>
    <cellStyle name="Percent 3 18 2 4" xfId="54289" xr:uid="{00000000-0005-0000-0000-000067D00000}"/>
    <cellStyle name="Percent 3 18 2 5" xfId="54290" xr:uid="{00000000-0005-0000-0000-000068D00000}"/>
    <cellStyle name="Percent 3 18 2 6" xfId="54291" xr:uid="{00000000-0005-0000-0000-000069D00000}"/>
    <cellStyle name="Percent 3 19" xfId="6344" xr:uid="{00000000-0005-0000-0000-00006AD00000}"/>
    <cellStyle name="Percent 3 19 2" xfId="6345" xr:uid="{00000000-0005-0000-0000-00006BD00000}"/>
    <cellStyle name="Percent 3 19 2 2" xfId="54292" xr:uid="{00000000-0005-0000-0000-00006CD00000}"/>
    <cellStyle name="Percent 3 19 2 2 2" xfId="54293" xr:uid="{00000000-0005-0000-0000-00006DD00000}"/>
    <cellStyle name="Percent 3 19 2 2 3" xfId="54294" xr:uid="{00000000-0005-0000-0000-00006ED00000}"/>
    <cellStyle name="Percent 3 19 2 2 4" xfId="54295" xr:uid="{00000000-0005-0000-0000-00006FD00000}"/>
    <cellStyle name="Percent 3 19 2 3" xfId="54296" xr:uid="{00000000-0005-0000-0000-000070D00000}"/>
    <cellStyle name="Percent 3 19 2 3 2" xfId="54297" xr:uid="{00000000-0005-0000-0000-000071D00000}"/>
    <cellStyle name="Percent 3 19 2 4" xfId="54298" xr:uid="{00000000-0005-0000-0000-000072D00000}"/>
    <cellStyle name="Percent 3 19 2 5" xfId="54299" xr:uid="{00000000-0005-0000-0000-000073D00000}"/>
    <cellStyle name="Percent 3 19 2 6" xfId="54300" xr:uid="{00000000-0005-0000-0000-000074D00000}"/>
    <cellStyle name="Percent 3 2" xfId="6346" xr:uid="{00000000-0005-0000-0000-000075D00000}"/>
    <cellStyle name="Percent 3 2 2" xfId="6347" xr:uid="{00000000-0005-0000-0000-000076D00000}"/>
    <cellStyle name="Percent 3 2 2 2" xfId="6348" xr:uid="{00000000-0005-0000-0000-000077D00000}"/>
    <cellStyle name="Percent 3 2 2 2 2" xfId="54301" xr:uid="{00000000-0005-0000-0000-000078D00000}"/>
    <cellStyle name="Percent 3 2 2 3" xfId="6349" xr:uid="{00000000-0005-0000-0000-000079D00000}"/>
    <cellStyle name="Percent 3 2 2 3 2" xfId="54302" xr:uid="{00000000-0005-0000-0000-00007AD00000}"/>
    <cellStyle name="Percent 3 2 2 4" xfId="6350" xr:uid="{00000000-0005-0000-0000-00007BD00000}"/>
    <cellStyle name="Percent 3 2 2 4 2" xfId="54303" xr:uid="{00000000-0005-0000-0000-00007CD00000}"/>
    <cellStyle name="Percent 3 2 2 5" xfId="54304" xr:uid="{00000000-0005-0000-0000-00007DD00000}"/>
    <cellStyle name="Percent 3 2 3" xfId="6351" xr:uid="{00000000-0005-0000-0000-00007ED00000}"/>
    <cellStyle name="Percent 3 2 3 2" xfId="54305" xr:uid="{00000000-0005-0000-0000-00007FD00000}"/>
    <cellStyle name="Percent 3 2 3 2 2" xfId="54306" xr:uid="{00000000-0005-0000-0000-000080D00000}"/>
    <cellStyle name="Percent 3 2 3 3" xfId="54307" xr:uid="{00000000-0005-0000-0000-000081D00000}"/>
    <cellStyle name="Percent 3 2 3 3 2" xfId="54308" xr:uid="{00000000-0005-0000-0000-000082D00000}"/>
    <cellStyle name="Percent 3 2 4" xfId="6352" xr:uid="{00000000-0005-0000-0000-000083D00000}"/>
    <cellStyle name="Percent 3 2 4 2" xfId="54309" xr:uid="{00000000-0005-0000-0000-000084D00000}"/>
    <cellStyle name="Percent 3 2 4 3" xfId="54310" xr:uid="{00000000-0005-0000-0000-000085D00000}"/>
    <cellStyle name="Percent 3 2 5" xfId="6353" xr:uid="{00000000-0005-0000-0000-000086D00000}"/>
    <cellStyle name="Percent 3 2 5 2" xfId="54311" xr:uid="{00000000-0005-0000-0000-000087D00000}"/>
    <cellStyle name="Percent 3 2 6" xfId="6354" xr:uid="{00000000-0005-0000-0000-000088D00000}"/>
    <cellStyle name="Percent 3 2 6 2" xfId="6355" xr:uid="{00000000-0005-0000-0000-000089D00000}"/>
    <cellStyle name="Percent 3 2 6 2 2" xfId="54312" xr:uid="{00000000-0005-0000-0000-00008AD00000}"/>
    <cellStyle name="Percent 3 2 6 3" xfId="54313" xr:uid="{00000000-0005-0000-0000-00008BD00000}"/>
    <cellStyle name="Percent 3 2 7" xfId="54314" xr:uid="{00000000-0005-0000-0000-00008CD00000}"/>
    <cellStyle name="Percent 3 2 8" xfId="54315" xr:uid="{00000000-0005-0000-0000-00008DD00000}"/>
    <cellStyle name="Percent 3 20" xfId="6356" xr:uid="{00000000-0005-0000-0000-00008ED00000}"/>
    <cellStyle name="Percent 3 20 2" xfId="6357" xr:uid="{00000000-0005-0000-0000-00008FD00000}"/>
    <cellStyle name="Percent 3 20 2 2" xfId="54316" xr:uid="{00000000-0005-0000-0000-000090D00000}"/>
    <cellStyle name="Percent 3 20 2 2 2" xfId="54317" xr:uid="{00000000-0005-0000-0000-000091D00000}"/>
    <cellStyle name="Percent 3 20 2 2 3" xfId="54318" xr:uid="{00000000-0005-0000-0000-000092D00000}"/>
    <cellStyle name="Percent 3 20 2 2 4" xfId="54319" xr:uid="{00000000-0005-0000-0000-000093D00000}"/>
    <cellStyle name="Percent 3 20 2 3" xfId="54320" xr:uid="{00000000-0005-0000-0000-000094D00000}"/>
    <cellStyle name="Percent 3 20 2 3 2" xfId="54321" xr:uid="{00000000-0005-0000-0000-000095D00000}"/>
    <cellStyle name="Percent 3 20 2 4" xfId="54322" xr:uid="{00000000-0005-0000-0000-000096D00000}"/>
    <cellStyle name="Percent 3 20 2 5" xfId="54323" xr:uid="{00000000-0005-0000-0000-000097D00000}"/>
    <cellStyle name="Percent 3 20 2 6" xfId="54324" xr:uid="{00000000-0005-0000-0000-000098D00000}"/>
    <cellStyle name="Percent 3 21" xfId="6358" xr:uid="{00000000-0005-0000-0000-000099D00000}"/>
    <cellStyle name="Percent 3 21 2" xfId="6359" xr:uid="{00000000-0005-0000-0000-00009AD00000}"/>
    <cellStyle name="Percent 3 21 2 2" xfId="54325" xr:uid="{00000000-0005-0000-0000-00009BD00000}"/>
    <cellStyle name="Percent 3 21 2 2 2" xfId="54326" xr:uid="{00000000-0005-0000-0000-00009CD00000}"/>
    <cellStyle name="Percent 3 21 2 2 3" xfId="54327" xr:uid="{00000000-0005-0000-0000-00009DD00000}"/>
    <cellStyle name="Percent 3 21 2 2 4" xfId="54328" xr:uid="{00000000-0005-0000-0000-00009ED00000}"/>
    <cellStyle name="Percent 3 21 2 3" xfId="54329" xr:uid="{00000000-0005-0000-0000-00009FD00000}"/>
    <cellStyle name="Percent 3 21 2 3 2" xfId="54330" xr:uid="{00000000-0005-0000-0000-0000A0D00000}"/>
    <cellStyle name="Percent 3 21 2 4" xfId="54331" xr:uid="{00000000-0005-0000-0000-0000A1D00000}"/>
    <cellStyle name="Percent 3 21 2 5" xfId="54332" xr:uid="{00000000-0005-0000-0000-0000A2D00000}"/>
    <cellStyle name="Percent 3 21 2 6" xfId="54333" xr:uid="{00000000-0005-0000-0000-0000A3D00000}"/>
    <cellStyle name="Percent 3 22" xfId="6360" xr:uid="{00000000-0005-0000-0000-0000A4D00000}"/>
    <cellStyle name="Percent 3 22 2" xfId="6361" xr:uid="{00000000-0005-0000-0000-0000A5D00000}"/>
    <cellStyle name="Percent 3 22 2 2" xfId="54334" xr:uid="{00000000-0005-0000-0000-0000A6D00000}"/>
    <cellStyle name="Percent 3 22 2 2 2" xfId="54335" xr:uid="{00000000-0005-0000-0000-0000A7D00000}"/>
    <cellStyle name="Percent 3 22 2 2 3" xfId="54336" xr:uid="{00000000-0005-0000-0000-0000A8D00000}"/>
    <cellStyle name="Percent 3 22 2 2 4" xfId="54337" xr:uid="{00000000-0005-0000-0000-0000A9D00000}"/>
    <cellStyle name="Percent 3 22 2 3" xfId="54338" xr:uid="{00000000-0005-0000-0000-0000AAD00000}"/>
    <cellStyle name="Percent 3 22 2 3 2" xfId="54339" xr:uid="{00000000-0005-0000-0000-0000ABD00000}"/>
    <cellStyle name="Percent 3 22 2 4" xfId="54340" xr:uid="{00000000-0005-0000-0000-0000ACD00000}"/>
    <cellStyle name="Percent 3 22 2 5" xfId="54341" xr:uid="{00000000-0005-0000-0000-0000ADD00000}"/>
    <cellStyle name="Percent 3 22 2 6" xfId="54342" xr:uid="{00000000-0005-0000-0000-0000AED00000}"/>
    <cellStyle name="Percent 3 23" xfId="6362" xr:uid="{00000000-0005-0000-0000-0000AFD00000}"/>
    <cellStyle name="Percent 3 23 2" xfId="6363" xr:uid="{00000000-0005-0000-0000-0000B0D00000}"/>
    <cellStyle name="Percent 3 23 2 2" xfId="54343" xr:uid="{00000000-0005-0000-0000-0000B1D00000}"/>
    <cellStyle name="Percent 3 23 2 2 2" xfId="54344" xr:uid="{00000000-0005-0000-0000-0000B2D00000}"/>
    <cellStyle name="Percent 3 23 2 2 3" xfId="54345" xr:uid="{00000000-0005-0000-0000-0000B3D00000}"/>
    <cellStyle name="Percent 3 23 2 2 4" xfId="54346" xr:uid="{00000000-0005-0000-0000-0000B4D00000}"/>
    <cellStyle name="Percent 3 23 2 3" xfId="54347" xr:uid="{00000000-0005-0000-0000-0000B5D00000}"/>
    <cellStyle name="Percent 3 23 2 3 2" xfId="54348" xr:uid="{00000000-0005-0000-0000-0000B6D00000}"/>
    <cellStyle name="Percent 3 23 2 4" xfId="54349" xr:uid="{00000000-0005-0000-0000-0000B7D00000}"/>
    <cellStyle name="Percent 3 23 2 5" xfId="54350" xr:uid="{00000000-0005-0000-0000-0000B8D00000}"/>
    <cellStyle name="Percent 3 23 2 6" xfId="54351" xr:uid="{00000000-0005-0000-0000-0000B9D00000}"/>
    <cellStyle name="Percent 3 24" xfId="6364" xr:uid="{00000000-0005-0000-0000-0000BAD00000}"/>
    <cellStyle name="Percent 3 24 2" xfId="6365" xr:uid="{00000000-0005-0000-0000-0000BBD00000}"/>
    <cellStyle name="Percent 3 24 2 2" xfId="54352" xr:uid="{00000000-0005-0000-0000-0000BCD00000}"/>
    <cellStyle name="Percent 3 24 2 2 2" xfId="54353" xr:uid="{00000000-0005-0000-0000-0000BDD00000}"/>
    <cellStyle name="Percent 3 24 2 2 3" xfId="54354" xr:uid="{00000000-0005-0000-0000-0000BED00000}"/>
    <cellStyle name="Percent 3 24 2 2 4" xfId="54355" xr:uid="{00000000-0005-0000-0000-0000BFD00000}"/>
    <cellStyle name="Percent 3 24 2 3" xfId="54356" xr:uid="{00000000-0005-0000-0000-0000C0D00000}"/>
    <cellStyle name="Percent 3 24 2 3 2" xfId="54357" xr:uid="{00000000-0005-0000-0000-0000C1D00000}"/>
    <cellStyle name="Percent 3 24 2 4" xfId="54358" xr:uid="{00000000-0005-0000-0000-0000C2D00000}"/>
    <cellStyle name="Percent 3 24 2 5" xfId="54359" xr:uid="{00000000-0005-0000-0000-0000C3D00000}"/>
    <cellStyle name="Percent 3 24 2 6" xfId="54360" xr:uid="{00000000-0005-0000-0000-0000C4D00000}"/>
    <cellStyle name="Percent 3 25" xfId="6366" xr:uid="{00000000-0005-0000-0000-0000C5D00000}"/>
    <cellStyle name="Percent 3 25 2" xfId="6367" xr:uid="{00000000-0005-0000-0000-0000C6D00000}"/>
    <cellStyle name="Percent 3 25 2 2" xfId="54361" xr:uid="{00000000-0005-0000-0000-0000C7D00000}"/>
    <cellStyle name="Percent 3 25 2 2 2" xfId="54362" xr:uid="{00000000-0005-0000-0000-0000C8D00000}"/>
    <cellStyle name="Percent 3 25 2 2 3" xfId="54363" xr:uid="{00000000-0005-0000-0000-0000C9D00000}"/>
    <cellStyle name="Percent 3 25 2 2 4" xfId="54364" xr:uid="{00000000-0005-0000-0000-0000CAD00000}"/>
    <cellStyle name="Percent 3 25 2 3" xfId="54365" xr:uid="{00000000-0005-0000-0000-0000CBD00000}"/>
    <cellStyle name="Percent 3 25 2 3 2" xfId="54366" xr:uid="{00000000-0005-0000-0000-0000CCD00000}"/>
    <cellStyle name="Percent 3 25 2 4" xfId="54367" xr:uid="{00000000-0005-0000-0000-0000CDD00000}"/>
    <cellStyle name="Percent 3 25 2 5" xfId="54368" xr:uid="{00000000-0005-0000-0000-0000CED00000}"/>
    <cellStyle name="Percent 3 25 2 6" xfId="54369" xr:uid="{00000000-0005-0000-0000-0000CFD00000}"/>
    <cellStyle name="Percent 3 26" xfId="6368" xr:uid="{00000000-0005-0000-0000-0000D0D00000}"/>
    <cellStyle name="Percent 3 26 2" xfId="6369" xr:uid="{00000000-0005-0000-0000-0000D1D00000}"/>
    <cellStyle name="Percent 3 26 2 2" xfId="54370" xr:uid="{00000000-0005-0000-0000-0000D2D00000}"/>
    <cellStyle name="Percent 3 26 2 2 2" xfId="54371" xr:uid="{00000000-0005-0000-0000-0000D3D00000}"/>
    <cellStyle name="Percent 3 26 2 2 3" xfId="54372" xr:uid="{00000000-0005-0000-0000-0000D4D00000}"/>
    <cellStyle name="Percent 3 26 2 2 4" xfId="54373" xr:uid="{00000000-0005-0000-0000-0000D5D00000}"/>
    <cellStyle name="Percent 3 26 2 3" xfId="54374" xr:uid="{00000000-0005-0000-0000-0000D6D00000}"/>
    <cellStyle name="Percent 3 26 2 3 2" xfId="54375" xr:uid="{00000000-0005-0000-0000-0000D7D00000}"/>
    <cellStyle name="Percent 3 26 2 4" xfId="54376" xr:uid="{00000000-0005-0000-0000-0000D8D00000}"/>
    <cellStyle name="Percent 3 26 2 5" xfId="54377" xr:uid="{00000000-0005-0000-0000-0000D9D00000}"/>
    <cellStyle name="Percent 3 26 2 6" xfId="54378" xr:uid="{00000000-0005-0000-0000-0000DAD00000}"/>
    <cellStyle name="Percent 3 27" xfId="6370" xr:uid="{00000000-0005-0000-0000-0000DBD00000}"/>
    <cellStyle name="Percent 3 27 2" xfId="6371" xr:uid="{00000000-0005-0000-0000-0000DCD00000}"/>
    <cellStyle name="Percent 3 27 2 2" xfId="54379" xr:uid="{00000000-0005-0000-0000-0000DDD00000}"/>
    <cellStyle name="Percent 3 27 2 2 2" xfId="54380" xr:uid="{00000000-0005-0000-0000-0000DED00000}"/>
    <cellStyle name="Percent 3 27 2 2 3" xfId="54381" xr:uid="{00000000-0005-0000-0000-0000DFD00000}"/>
    <cellStyle name="Percent 3 27 2 2 4" xfId="54382" xr:uid="{00000000-0005-0000-0000-0000E0D00000}"/>
    <cellStyle name="Percent 3 27 2 3" xfId="54383" xr:uid="{00000000-0005-0000-0000-0000E1D00000}"/>
    <cellStyle name="Percent 3 27 2 3 2" xfId="54384" xr:uid="{00000000-0005-0000-0000-0000E2D00000}"/>
    <cellStyle name="Percent 3 27 2 4" xfId="54385" xr:uid="{00000000-0005-0000-0000-0000E3D00000}"/>
    <cellStyle name="Percent 3 27 2 5" xfId="54386" xr:uid="{00000000-0005-0000-0000-0000E4D00000}"/>
    <cellStyle name="Percent 3 27 2 6" xfId="54387" xr:uid="{00000000-0005-0000-0000-0000E5D00000}"/>
    <cellStyle name="Percent 3 28" xfId="6372" xr:uid="{00000000-0005-0000-0000-0000E6D00000}"/>
    <cellStyle name="Percent 3 28 2" xfId="6373" xr:uid="{00000000-0005-0000-0000-0000E7D00000}"/>
    <cellStyle name="Percent 3 28 2 2" xfId="54388" xr:uid="{00000000-0005-0000-0000-0000E8D00000}"/>
    <cellStyle name="Percent 3 28 2 2 2" xfId="54389" xr:uid="{00000000-0005-0000-0000-0000E9D00000}"/>
    <cellStyle name="Percent 3 28 2 2 3" xfId="54390" xr:uid="{00000000-0005-0000-0000-0000EAD00000}"/>
    <cellStyle name="Percent 3 28 2 2 4" xfId="54391" xr:uid="{00000000-0005-0000-0000-0000EBD00000}"/>
    <cellStyle name="Percent 3 28 2 3" xfId="54392" xr:uid="{00000000-0005-0000-0000-0000ECD00000}"/>
    <cellStyle name="Percent 3 28 2 3 2" xfId="54393" xr:uid="{00000000-0005-0000-0000-0000EDD00000}"/>
    <cellStyle name="Percent 3 28 2 4" xfId="54394" xr:uid="{00000000-0005-0000-0000-0000EED00000}"/>
    <cellStyle name="Percent 3 28 2 5" xfId="54395" xr:uid="{00000000-0005-0000-0000-0000EFD00000}"/>
    <cellStyle name="Percent 3 28 2 6" xfId="54396" xr:uid="{00000000-0005-0000-0000-0000F0D00000}"/>
    <cellStyle name="Percent 3 29" xfId="6374" xr:uid="{00000000-0005-0000-0000-0000F1D00000}"/>
    <cellStyle name="Percent 3 29 2" xfId="6375" xr:uid="{00000000-0005-0000-0000-0000F2D00000}"/>
    <cellStyle name="Percent 3 29 2 2" xfId="54397" xr:uid="{00000000-0005-0000-0000-0000F3D00000}"/>
    <cellStyle name="Percent 3 29 2 2 2" xfId="54398" xr:uid="{00000000-0005-0000-0000-0000F4D00000}"/>
    <cellStyle name="Percent 3 29 2 2 3" xfId="54399" xr:uid="{00000000-0005-0000-0000-0000F5D00000}"/>
    <cellStyle name="Percent 3 29 2 2 4" xfId="54400" xr:uid="{00000000-0005-0000-0000-0000F6D00000}"/>
    <cellStyle name="Percent 3 29 2 3" xfId="54401" xr:uid="{00000000-0005-0000-0000-0000F7D00000}"/>
    <cellStyle name="Percent 3 29 2 3 2" xfId="54402" xr:uid="{00000000-0005-0000-0000-0000F8D00000}"/>
    <cellStyle name="Percent 3 29 2 4" xfId="54403" xr:uid="{00000000-0005-0000-0000-0000F9D00000}"/>
    <cellStyle name="Percent 3 29 2 5" xfId="54404" xr:uid="{00000000-0005-0000-0000-0000FAD00000}"/>
    <cellStyle name="Percent 3 29 2 6" xfId="54405" xr:uid="{00000000-0005-0000-0000-0000FBD00000}"/>
    <cellStyle name="Percent 3 3" xfId="6376" xr:uid="{00000000-0005-0000-0000-0000FCD00000}"/>
    <cellStyle name="Percent 3 3 10" xfId="6377" xr:uid="{00000000-0005-0000-0000-0000FDD00000}"/>
    <cellStyle name="Percent 3 3 11" xfId="6378" xr:uid="{00000000-0005-0000-0000-0000FED00000}"/>
    <cellStyle name="Percent 3 3 12" xfId="6379" xr:uid="{00000000-0005-0000-0000-0000FFD00000}"/>
    <cellStyle name="Percent 3 3 13" xfId="6380" xr:uid="{00000000-0005-0000-0000-000000D10000}"/>
    <cellStyle name="Percent 3 3 14" xfId="6381" xr:uid="{00000000-0005-0000-0000-000001D10000}"/>
    <cellStyle name="Percent 3 3 15" xfId="6382" xr:uid="{00000000-0005-0000-0000-000002D10000}"/>
    <cellStyle name="Percent 3 3 16" xfId="6383" xr:uid="{00000000-0005-0000-0000-000003D10000}"/>
    <cellStyle name="Percent 3 3 17" xfId="6384" xr:uid="{00000000-0005-0000-0000-000004D10000}"/>
    <cellStyle name="Percent 3 3 18" xfId="6385" xr:uid="{00000000-0005-0000-0000-000005D10000}"/>
    <cellStyle name="Percent 3 3 19" xfId="6386" xr:uid="{00000000-0005-0000-0000-000006D10000}"/>
    <cellStyle name="Percent 3 3 2" xfId="6387" xr:uid="{00000000-0005-0000-0000-000007D10000}"/>
    <cellStyle name="Percent 3 3 2 2" xfId="54406" xr:uid="{00000000-0005-0000-0000-000008D10000}"/>
    <cellStyle name="Percent 3 3 20" xfId="6388" xr:uid="{00000000-0005-0000-0000-000009D10000}"/>
    <cellStyle name="Percent 3 3 21" xfId="6389" xr:uid="{00000000-0005-0000-0000-00000AD10000}"/>
    <cellStyle name="Percent 3 3 22" xfId="6390" xr:uid="{00000000-0005-0000-0000-00000BD10000}"/>
    <cellStyle name="Percent 3 3 23" xfId="6391" xr:uid="{00000000-0005-0000-0000-00000CD10000}"/>
    <cellStyle name="Percent 3 3 23 2" xfId="54407" xr:uid="{00000000-0005-0000-0000-00000DD10000}"/>
    <cellStyle name="Percent 3 3 23 2 2" xfId="54408" xr:uid="{00000000-0005-0000-0000-00000ED10000}"/>
    <cellStyle name="Percent 3 3 23 3" xfId="54409" xr:uid="{00000000-0005-0000-0000-00000FD10000}"/>
    <cellStyle name="Percent 3 3 24" xfId="54410" xr:uid="{00000000-0005-0000-0000-000010D10000}"/>
    <cellStyle name="Percent 3 3 25" xfId="54411" xr:uid="{00000000-0005-0000-0000-000011D10000}"/>
    <cellStyle name="Percent 3 3 26" xfId="54412" xr:uid="{00000000-0005-0000-0000-000012D10000}"/>
    <cellStyle name="Percent 3 3 27" xfId="54413" xr:uid="{00000000-0005-0000-0000-000013D10000}"/>
    <cellStyle name="Percent 3 3 28" xfId="54414" xr:uid="{00000000-0005-0000-0000-000014D10000}"/>
    <cellStyle name="Percent 3 3 29" xfId="54415" xr:uid="{00000000-0005-0000-0000-000015D10000}"/>
    <cellStyle name="Percent 3 3 3" xfId="6392" xr:uid="{00000000-0005-0000-0000-000016D10000}"/>
    <cellStyle name="Percent 3 3 3 2" xfId="54416" xr:uid="{00000000-0005-0000-0000-000017D10000}"/>
    <cellStyle name="Percent 3 3 30" xfId="54417" xr:uid="{00000000-0005-0000-0000-000018D10000}"/>
    <cellStyle name="Percent 3 3 31" xfId="54418" xr:uid="{00000000-0005-0000-0000-000019D10000}"/>
    <cellStyle name="Percent 3 3 32" xfId="54419" xr:uid="{00000000-0005-0000-0000-00001AD10000}"/>
    <cellStyle name="Percent 3 3 33" xfId="54420" xr:uid="{00000000-0005-0000-0000-00001BD10000}"/>
    <cellStyle name="Percent 3 3 34" xfId="54421" xr:uid="{00000000-0005-0000-0000-00001CD10000}"/>
    <cellStyle name="Percent 3 3 35" xfId="54422" xr:uid="{00000000-0005-0000-0000-00001DD10000}"/>
    <cellStyle name="Percent 3 3 36" xfId="54423" xr:uid="{00000000-0005-0000-0000-00001ED10000}"/>
    <cellStyle name="Percent 3 3 37" xfId="54424" xr:uid="{00000000-0005-0000-0000-00001FD10000}"/>
    <cellStyle name="Percent 3 3 38" xfId="54425" xr:uid="{00000000-0005-0000-0000-000020D10000}"/>
    <cellStyle name="Percent 3 3 39" xfId="54426" xr:uid="{00000000-0005-0000-0000-000021D10000}"/>
    <cellStyle name="Percent 3 3 4" xfId="6393" xr:uid="{00000000-0005-0000-0000-000022D10000}"/>
    <cellStyle name="Percent 3 3 4 2" xfId="54427" xr:uid="{00000000-0005-0000-0000-000023D10000}"/>
    <cellStyle name="Percent 3 3 40" xfId="54428" xr:uid="{00000000-0005-0000-0000-000024D10000}"/>
    <cellStyle name="Percent 3 3 41" xfId="54429" xr:uid="{00000000-0005-0000-0000-000025D10000}"/>
    <cellStyle name="Percent 3 3 42" xfId="54430" xr:uid="{00000000-0005-0000-0000-000026D10000}"/>
    <cellStyle name="Percent 3 3 43" xfId="54431" xr:uid="{00000000-0005-0000-0000-000027D10000}"/>
    <cellStyle name="Percent 3 3 44" xfId="54432" xr:uid="{00000000-0005-0000-0000-000028D10000}"/>
    <cellStyle name="Percent 3 3 45" xfId="54433" xr:uid="{00000000-0005-0000-0000-000029D10000}"/>
    <cellStyle name="Percent 3 3 46" xfId="54434" xr:uid="{00000000-0005-0000-0000-00002AD10000}"/>
    <cellStyle name="Percent 3 3 47" xfId="54435" xr:uid="{00000000-0005-0000-0000-00002BD10000}"/>
    <cellStyle name="Percent 3 3 48" xfId="54436" xr:uid="{00000000-0005-0000-0000-00002CD10000}"/>
    <cellStyle name="Percent 3 3 49" xfId="54437" xr:uid="{00000000-0005-0000-0000-00002DD10000}"/>
    <cellStyle name="Percent 3 3 5" xfId="6394" xr:uid="{00000000-0005-0000-0000-00002ED10000}"/>
    <cellStyle name="Percent 3 3 50" xfId="54438" xr:uid="{00000000-0005-0000-0000-00002FD10000}"/>
    <cellStyle name="Percent 3 3 51" xfId="54439" xr:uid="{00000000-0005-0000-0000-000030D10000}"/>
    <cellStyle name="Percent 3 3 52" xfId="54440" xr:uid="{00000000-0005-0000-0000-000031D10000}"/>
    <cellStyle name="Percent 3 3 53" xfId="54441" xr:uid="{00000000-0005-0000-0000-000032D10000}"/>
    <cellStyle name="Percent 3 3 54" xfId="54442" xr:uid="{00000000-0005-0000-0000-000033D10000}"/>
    <cellStyle name="Percent 3 3 55" xfId="54443" xr:uid="{00000000-0005-0000-0000-000034D10000}"/>
    <cellStyle name="Percent 3 3 56" xfId="54444" xr:uid="{00000000-0005-0000-0000-000035D10000}"/>
    <cellStyle name="Percent 3 3 57" xfId="54445" xr:uid="{00000000-0005-0000-0000-000036D10000}"/>
    <cellStyle name="Percent 3 3 58" xfId="54446" xr:uid="{00000000-0005-0000-0000-000037D10000}"/>
    <cellStyle name="Percent 3 3 59" xfId="54447" xr:uid="{00000000-0005-0000-0000-000038D10000}"/>
    <cellStyle name="Percent 3 3 6" xfId="6395" xr:uid="{00000000-0005-0000-0000-000039D10000}"/>
    <cellStyle name="Percent 3 3 6 2" xfId="54448" xr:uid="{00000000-0005-0000-0000-00003AD10000}"/>
    <cellStyle name="Percent 3 3 60" xfId="54449" xr:uid="{00000000-0005-0000-0000-00003BD10000}"/>
    <cellStyle name="Percent 3 3 7" xfId="6396" xr:uid="{00000000-0005-0000-0000-00003CD10000}"/>
    <cellStyle name="Percent 3 3 8" xfId="6397" xr:uid="{00000000-0005-0000-0000-00003DD10000}"/>
    <cellStyle name="Percent 3 3 9" xfId="6398" xr:uid="{00000000-0005-0000-0000-00003ED10000}"/>
    <cellStyle name="Percent 3 30" xfId="6399" xr:uid="{00000000-0005-0000-0000-00003FD10000}"/>
    <cellStyle name="Percent 3 30 2" xfId="6400" xr:uid="{00000000-0005-0000-0000-000040D10000}"/>
    <cellStyle name="Percent 3 30 2 2" xfId="54450" xr:uid="{00000000-0005-0000-0000-000041D10000}"/>
    <cellStyle name="Percent 3 30 2 2 2" xfId="54451" xr:uid="{00000000-0005-0000-0000-000042D10000}"/>
    <cellStyle name="Percent 3 30 2 2 3" xfId="54452" xr:uid="{00000000-0005-0000-0000-000043D10000}"/>
    <cellStyle name="Percent 3 30 2 2 4" xfId="54453" xr:uid="{00000000-0005-0000-0000-000044D10000}"/>
    <cellStyle name="Percent 3 30 2 3" xfId="54454" xr:uid="{00000000-0005-0000-0000-000045D10000}"/>
    <cellStyle name="Percent 3 30 2 3 2" xfId="54455" xr:uid="{00000000-0005-0000-0000-000046D10000}"/>
    <cellStyle name="Percent 3 30 2 4" xfId="54456" xr:uid="{00000000-0005-0000-0000-000047D10000}"/>
    <cellStyle name="Percent 3 30 2 5" xfId="54457" xr:uid="{00000000-0005-0000-0000-000048D10000}"/>
    <cellStyle name="Percent 3 30 2 6" xfId="54458" xr:uid="{00000000-0005-0000-0000-000049D10000}"/>
    <cellStyle name="Percent 3 31" xfId="6401" xr:uid="{00000000-0005-0000-0000-00004AD10000}"/>
    <cellStyle name="Percent 3 31 2" xfId="6402" xr:uid="{00000000-0005-0000-0000-00004BD10000}"/>
    <cellStyle name="Percent 3 31 2 2" xfId="54459" xr:uid="{00000000-0005-0000-0000-00004CD10000}"/>
    <cellStyle name="Percent 3 31 2 2 2" xfId="54460" xr:uid="{00000000-0005-0000-0000-00004DD10000}"/>
    <cellStyle name="Percent 3 31 2 2 3" xfId="54461" xr:uid="{00000000-0005-0000-0000-00004ED10000}"/>
    <cellStyle name="Percent 3 31 2 2 4" xfId="54462" xr:uid="{00000000-0005-0000-0000-00004FD10000}"/>
    <cellStyle name="Percent 3 31 2 3" xfId="54463" xr:uid="{00000000-0005-0000-0000-000050D10000}"/>
    <cellStyle name="Percent 3 31 2 3 2" xfId="54464" xr:uid="{00000000-0005-0000-0000-000051D10000}"/>
    <cellStyle name="Percent 3 31 2 4" xfId="54465" xr:uid="{00000000-0005-0000-0000-000052D10000}"/>
    <cellStyle name="Percent 3 31 2 5" xfId="54466" xr:uid="{00000000-0005-0000-0000-000053D10000}"/>
    <cellStyle name="Percent 3 31 2 6" xfId="54467" xr:uid="{00000000-0005-0000-0000-000054D10000}"/>
    <cellStyle name="Percent 3 32" xfId="6403" xr:uid="{00000000-0005-0000-0000-000055D10000}"/>
    <cellStyle name="Percent 3 32 2" xfId="6404" xr:uid="{00000000-0005-0000-0000-000056D10000}"/>
    <cellStyle name="Percent 3 32 2 2" xfId="54468" xr:uid="{00000000-0005-0000-0000-000057D10000}"/>
    <cellStyle name="Percent 3 32 2 2 2" xfId="54469" xr:uid="{00000000-0005-0000-0000-000058D10000}"/>
    <cellStyle name="Percent 3 32 2 2 3" xfId="54470" xr:uid="{00000000-0005-0000-0000-000059D10000}"/>
    <cellStyle name="Percent 3 32 2 2 4" xfId="54471" xr:uid="{00000000-0005-0000-0000-00005AD10000}"/>
    <cellStyle name="Percent 3 32 2 3" xfId="54472" xr:uid="{00000000-0005-0000-0000-00005BD10000}"/>
    <cellStyle name="Percent 3 32 2 3 2" xfId="54473" xr:uid="{00000000-0005-0000-0000-00005CD10000}"/>
    <cellStyle name="Percent 3 32 2 4" xfId="54474" xr:uid="{00000000-0005-0000-0000-00005DD10000}"/>
    <cellStyle name="Percent 3 32 2 5" xfId="54475" xr:uid="{00000000-0005-0000-0000-00005ED10000}"/>
    <cellStyle name="Percent 3 32 2 6" xfId="54476" xr:uid="{00000000-0005-0000-0000-00005FD10000}"/>
    <cellStyle name="Percent 3 33" xfId="6405" xr:uid="{00000000-0005-0000-0000-000060D10000}"/>
    <cellStyle name="Percent 3 33 2" xfId="6406" xr:uid="{00000000-0005-0000-0000-000061D10000}"/>
    <cellStyle name="Percent 3 33 2 2" xfId="54477" xr:uid="{00000000-0005-0000-0000-000062D10000}"/>
    <cellStyle name="Percent 3 33 2 2 2" xfId="54478" xr:uid="{00000000-0005-0000-0000-000063D10000}"/>
    <cellStyle name="Percent 3 33 2 2 3" xfId="54479" xr:uid="{00000000-0005-0000-0000-000064D10000}"/>
    <cellStyle name="Percent 3 33 2 2 4" xfId="54480" xr:uid="{00000000-0005-0000-0000-000065D10000}"/>
    <cellStyle name="Percent 3 33 2 3" xfId="54481" xr:uid="{00000000-0005-0000-0000-000066D10000}"/>
    <cellStyle name="Percent 3 33 2 3 2" xfId="54482" xr:uid="{00000000-0005-0000-0000-000067D10000}"/>
    <cellStyle name="Percent 3 33 2 4" xfId="54483" xr:uid="{00000000-0005-0000-0000-000068D10000}"/>
    <cellStyle name="Percent 3 33 2 5" xfId="54484" xr:uid="{00000000-0005-0000-0000-000069D10000}"/>
    <cellStyle name="Percent 3 33 2 6" xfId="54485" xr:uid="{00000000-0005-0000-0000-00006AD10000}"/>
    <cellStyle name="Percent 3 34" xfId="6407" xr:uid="{00000000-0005-0000-0000-00006BD10000}"/>
    <cellStyle name="Percent 3 34 2" xfId="6408" xr:uid="{00000000-0005-0000-0000-00006CD10000}"/>
    <cellStyle name="Percent 3 34 2 2" xfId="54486" xr:uid="{00000000-0005-0000-0000-00006DD10000}"/>
    <cellStyle name="Percent 3 34 2 2 2" xfId="54487" xr:uid="{00000000-0005-0000-0000-00006ED10000}"/>
    <cellStyle name="Percent 3 34 2 2 3" xfId="54488" xr:uid="{00000000-0005-0000-0000-00006FD10000}"/>
    <cellStyle name="Percent 3 34 2 2 4" xfId="54489" xr:uid="{00000000-0005-0000-0000-000070D10000}"/>
    <cellStyle name="Percent 3 34 2 3" xfId="54490" xr:uid="{00000000-0005-0000-0000-000071D10000}"/>
    <cellStyle name="Percent 3 34 2 3 2" xfId="54491" xr:uid="{00000000-0005-0000-0000-000072D10000}"/>
    <cellStyle name="Percent 3 34 2 4" xfId="54492" xr:uid="{00000000-0005-0000-0000-000073D10000}"/>
    <cellStyle name="Percent 3 34 2 5" xfId="54493" xr:uid="{00000000-0005-0000-0000-000074D10000}"/>
    <cellStyle name="Percent 3 34 2 6" xfId="54494" xr:uid="{00000000-0005-0000-0000-000075D10000}"/>
    <cellStyle name="Percent 3 35" xfId="6409" xr:uid="{00000000-0005-0000-0000-000076D10000}"/>
    <cellStyle name="Percent 3 35 2" xfId="6410" xr:uid="{00000000-0005-0000-0000-000077D10000}"/>
    <cellStyle name="Percent 3 35 2 2" xfId="54495" xr:uid="{00000000-0005-0000-0000-000078D10000}"/>
    <cellStyle name="Percent 3 35 2 2 2" xfId="54496" xr:uid="{00000000-0005-0000-0000-000079D10000}"/>
    <cellStyle name="Percent 3 35 2 2 3" xfId="54497" xr:uid="{00000000-0005-0000-0000-00007AD10000}"/>
    <cellStyle name="Percent 3 35 2 2 4" xfId="54498" xr:uid="{00000000-0005-0000-0000-00007BD10000}"/>
    <cellStyle name="Percent 3 35 2 3" xfId="54499" xr:uid="{00000000-0005-0000-0000-00007CD10000}"/>
    <cellStyle name="Percent 3 35 2 3 2" xfId="54500" xr:uid="{00000000-0005-0000-0000-00007DD10000}"/>
    <cellStyle name="Percent 3 35 2 4" xfId="54501" xr:uid="{00000000-0005-0000-0000-00007ED10000}"/>
    <cellStyle name="Percent 3 35 2 5" xfId="54502" xr:uid="{00000000-0005-0000-0000-00007FD10000}"/>
    <cellStyle name="Percent 3 35 2 6" xfId="54503" xr:uid="{00000000-0005-0000-0000-000080D10000}"/>
    <cellStyle name="Percent 3 36" xfId="6411" xr:uid="{00000000-0005-0000-0000-000081D10000}"/>
    <cellStyle name="Percent 3 36 2" xfId="6412" xr:uid="{00000000-0005-0000-0000-000082D10000}"/>
    <cellStyle name="Percent 3 36 2 2" xfId="54504" xr:uid="{00000000-0005-0000-0000-000083D10000}"/>
    <cellStyle name="Percent 3 36 2 2 2" xfId="54505" xr:uid="{00000000-0005-0000-0000-000084D10000}"/>
    <cellStyle name="Percent 3 36 2 2 3" xfId="54506" xr:uid="{00000000-0005-0000-0000-000085D10000}"/>
    <cellStyle name="Percent 3 36 2 2 4" xfId="54507" xr:uid="{00000000-0005-0000-0000-000086D10000}"/>
    <cellStyle name="Percent 3 36 2 3" xfId="54508" xr:uid="{00000000-0005-0000-0000-000087D10000}"/>
    <cellStyle name="Percent 3 36 2 3 2" xfId="54509" xr:uid="{00000000-0005-0000-0000-000088D10000}"/>
    <cellStyle name="Percent 3 36 2 4" xfId="54510" xr:uid="{00000000-0005-0000-0000-000089D10000}"/>
    <cellStyle name="Percent 3 36 2 5" xfId="54511" xr:uid="{00000000-0005-0000-0000-00008AD10000}"/>
    <cellStyle name="Percent 3 36 2 6" xfId="54512" xr:uid="{00000000-0005-0000-0000-00008BD10000}"/>
    <cellStyle name="Percent 3 37" xfId="6413" xr:uid="{00000000-0005-0000-0000-00008CD10000}"/>
    <cellStyle name="Percent 3 37 2" xfId="6414" xr:uid="{00000000-0005-0000-0000-00008DD10000}"/>
    <cellStyle name="Percent 3 37 2 2" xfId="54513" xr:uid="{00000000-0005-0000-0000-00008ED10000}"/>
    <cellStyle name="Percent 3 37 2 2 2" xfId="54514" xr:uid="{00000000-0005-0000-0000-00008FD10000}"/>
    <cellStyle name="Percent 3 37 2 2 3" xfId="54515" xr:uid="{00000000-0005-0000-0000-000090D10000}"/>
    <cellStyle name="Percent 3 37 2 2 4" xfId="54516" xr:uid="{00000000-0005-0000-0000-000091D10000}"/>
    <cellStyle name="Percent 3 37 2 3" xfId="54517" xr:uid="{00000000-0005-0000-0000-000092D10000}"/>
    <cellStyle name="Percent 3 37 2 3 2" xfId="54518" xr:uid="{00000000-0005-0000-0000-000093D10000}"/>
    <cellStyle name="Percent 3 37 2 4" xfId="54519" xr:uid="{00000000-0005-0000-0000-000094D10000}"/>
    <cellStyle name="Percent 3 37 2 5" xfId="54520" xr:uid="{00000000-0005-0000-0000-000095D10000}"/>
    <cellStyle name="Percent 3 37 2 6" xfId="54521" xr:uid="{00000000-0005-0000-0000-000096D10000}"/>
    <cellStyle name="Percent 3 38" xfId="6415" xr:uid="{00000000-0005-0000-0000-000097D10000}"/>
    <cellStyle name="Percent 3 38 2" xfId="6416" xr:uid="{00000000-0005-0000-0000-000098D10000}"/>
    <cellStyle name="Percent 3 38 2 2" xfId="54522" xr:uid="{00000000-0005-0000-0000-000099D10000}"/>
    <cellStyle name="Percent 3 38 2 2 2" xfId="54523" xr:uid="{00000000-0005-0000-0000-00009AD10000}"/>
    <cellStyle name="Percent 3 38 2 2 3" xfId="54524" xr:uid="{00000000-0005-0000-0000-00009BD10000}"/>
    <cellStyle name="Percent 3 38 2 2 4" xfId="54525" xr:uid="{00000000-0005-0000-0000-00009CD10000}"/>
    <cellStyle name="Percent 3 38 2 3" xfId="54526" xr:uid="{00000000-0005-0000-0000-00009DD10000}"/>
    <cellStyle name="Percent 3 38 2 3 2" xfId="54527" xr:uid="{00000000-0005-0000-0000-00009ED10000}"/>
    <cellStyle name="Percent 3 38 2 4" xfId="54528" xr:uid="{00000000-0005-0000-0000-00009FD10000}"/>
    <cellStyle name="Percent 3 38 2 5" xfId="54529" xr:uid="{00000000-0005-0000-0000-0000A0D10000}"/>
    <cellStyle name="Percent 3 38 2 6" xfId="54530" xr:uid="{00000000-0005-0000-0000-0000A1D10000}"/>
    <cellStyle name="Percent 3 39" xfId="6417" xr:uid="{00000000-0005-0000-0000-0000A2D10000}"/>
    <cellStyle name="Percent 3 39 2" xfId="6418" xr:uid="{00000000-0005-0000-0000-0000A3D10000}"/>
    <cellStyle name="Percent 3 39 2 2" xfId="54531" xr:uid="{00000000-0005-0000-0000-0000A4D10000}"/>
    <cellStyle name="Percent 3 39 2 2 2" xfId="54532" xr:uid="{00000000-0005-0000-0000-0000A5D10000}"/>
    <cellStyle name="Percent 3 39 2 2 3" xfId="54533" xr:uid="{00000000-0005-0000-0000-0000A6D10000}"/>
    <cellStyle name="Percent 3 39 2 2 4" xfId="54534" xr:uid="{00000000-0005-0000-0000-0000A7D10000}"/>
    <cellStyle name="Percent 3 39 2 3" xfId="54535" xr:uid="{00000000-0005-0000-0000-0000A8D10000}"/>
    <cellStyle name="Percent 3 39 2 3 2" xfId="54536" xr:uid="{00000000-0005-0000-0000-0000A9D10000}"/>
    <cellStyle name="Percent 3 39 2 4" xfId="54537" xr:uid="{00000000-0005-0000-0000-0000AAD10000}"/>
    <cellStyle name="Percent 3 39 2 5" xfId="54538" xr:uid="{00000000-0005-0000-0000-0000ABD10000}"/>
    <cellStyle name="Percent 3 39 2 6" xfId="54539" xr:uid="{00000000-0005-0000-0000-0000ACD10000}"/>
    <cellStyle name="Percent 3 4" xfId="6419" xr:uid="{00000000-0005-0000-0000-0000ADD10000}"/>
    <cellStyle name="Percent 3 4 10" xfId="6420" xr:uid="{00000000-0005-0000-0000-0000AED10000}"/>
    <cellStyle name="Percent 3 4 11" xfId="6421" xr:uid="{00000000-0005-0000-0000-0000AFD10000}"/>
    <cellStyle name="Percent 3 4 12" xfId="6422" xr:uid="{00000000-0005-0000-0000-0000B0D10000}"/>
    <cellStyle name="Percent 3 4 13" xfId="6423" xr:uid="{00000000-0005-0000-0000-0000B1D10000}"/>
    <cellStyle name="Percent 3 4 14" xfId="6424" xr:uid="{00000000-0005-0000-0000-0000B2D10000}"/>
    <cellStyle name="Percent 3 4 15" xfId="6425" xr:uid="{00000000-0005-0000-0000-0000B3D10000}"/>
    <cellStyle name="Percent 3 4 16" xfId="6426" xr:uid="{00000000-0005-0000-0000-0000B4D10000}"/>
    <cellStyle name="Percent 3 4 17" xfId="6427" xr:uid="{00000000-0005-0000-0000-0000B5D10000}"/>
    <cellStyle name="Percent 3 4 18" xfId="6428" xr:uid="{00000000-0005-0000-0000-0000B6D10000}"/>
    <cellStyle name="Percent 3 4 19" xfId="6429" xr:uid="{00000000-0005-0000-0000-0000B7D10000}"/>
    <cellStyle name="Percent 3 4 2" xfId="6430" xr:uid="{00000000-0005-0000-0000-0000B8D10000}"/>
    <cellStyle name="Percent 3 4 2 2" xfId="54540" xr:uid="{00000000-0005-0000-0000-0000B9D10000}"/>
    <cellStyle name="Percent 3 4 20" xfId="6431" xr:uid="{00000000-0005-0000-0000-0000BAD10000}"/>
    <cellStyle name="Percent 3 4 21" xfId="6432" xr:uid="{00000000-0005-0000-0000-0000BBD10000}"/>
    <cellStyle name="Percent 3 4 22" xfId="6433" xr:uid="{00000000-0005-0000-0000-0000BCD10000}"/>
    <cellStyle name="Percent 3 4 23" xfId="6434" xr:uid="{00000000-0005-0000-0000-0000BDD10000}"/>
    <cellStyle name="Percent 3 4 23 2" xfId="54541" xr:uid="{00000000-0005-0000-0000-0000BED10000}"/>
    <cellStyle name="Percent 3 4 23 2 2" xfId="54542" xr:uid="{00000000-0005-0000-0000-0000BFD10000}"/>
    <cellStyle name="Percent 3 4 23 3" xfId="54543" xr:uid="{00000000-0005-0000-0000-0000C0D10000}"/>
    <cellStyle name="Percent 3 4 24" xfId="54544" xr:uid="{00000000-0005-0000-0000-0000C1D10000}"/>
    <cellStyle name="Percent 3 4 25" xfId="54545" xr:uid="{00000000-0005-0000-0000-0000C2D10000}"/>
    <cellStyle name="Percent 3 4 26" xfId="54546" xr:uid="{00000000-0005-0000-0000-0000C3D10000}"/>
    <cellStyle name="Percent 3 4 27" xfId="54547" xr:uid="{00000000-0005-0000-0000-0000C4D10000}"/>
    <cellStyle name="Percent 3 4 28" xfId="54548" xr:uid="{00000000-0005-0000-0000-0000C5D10000}"/>
    <cellStyle name="Percent 3 4 29" xfId="54549" xr:uid="{00000000-0005-0000-0000-0000C6D10000}"/>
    <cellStyle name="Percent 3 4 3" xfId="6435" xr:uid="{00000000-0005-0000-0000-0000C7D10000}"/>
    <cellStyle name="Percent 3 4 3 2" xfId="54550" xr:uid="{00000000-0005-0000-0000-0000C8D10000}"/>
    <cellStyle name="Percent 3 4 30" xfId="54551" xr:uid="{00000000-0005-0000-0000-0000C9D10000}"/>
    <cellStyle name="Percent 3 4 31" xfId="54552" xr:uid="{00000000-0005-0000-0000-0000CAD10000}"/>
    <cellStyle name="Percent 3 4 32" xfId="54553" xr:uid="{00000000-0005-0000-0000-0000CBD10000}"/>
    <cellStyle name="Percent 3 4 33" xfId="54554" xr:uid="{00000000-0005-0000-0000-0000CCD10000}"/>
    <cellStyle name="Percent 3 4 34" xfId="54555" xr:uid="{00000000-0005-0000-0000-0000CDD10000}"/>
    <cellStyle name="Percent 3 4 35" xfId="54556" xr:uid="{00000000-0005-0000-0000-0000CED10000}"/>
    <cellStyle name="Percent 3 4 36" xfId="54557" xr:uid="{00000000-0005-0000-0000-0000CFD10000}"/>
    <cellStyle name="Percent 3 4 37" xfId="54558" xr:uid="{00000000-0005-0000-0000-0000D0D10000}"/>
    <cellStyle name="Percent 3 4 38" xfId="54559" xr:uid="{00000000-0005-0000-0000-0000D1D10000}"/>
    <cellStyle name="Percent 3 4 39" xfId="54560" xr:uid="{00000000-0005-0000-0000-0000D2D10000}"/>
    <cellStyle name="Percent 3 4 4" xfId="6436" xr:uid="{00000000-0005-0000-0000-0000D3D10000}"/>
    <cellStyle name="Percent 3 4 4 2" xfId="54561" xr:uid="{00000000-0005-0000-0000-0000D4D10000}"/>
    <cellStyle name="Percent 3 4 40" xfId="54562" xr:uid="{00000000-0005-0000-0000-0000D5D10000}"/>
    <cellStyle name="Percent 3 4 41" xfId="54563" xr:uid="{00000000-0005-0000-0000-0000D6D10000}"/>
    <cellStyle name="Percent 3 4 42" xfId="54564" xr:uid="{00000000-0005-0000-0000-0000D7D10000}"/>
    <cellStyle name="Percent 3 4 43" xfId="54565" xr:uid="{00000000-0005-0000-0000-0000D8D10000}"/>
    <cellStyle name="Percent 3 4 44" xfId="54566" xr:uid="{00000000-0005-0000-0000-0000D9D10000}"/>
    <cellStyle name="Percent 3 4 45" xfId="54567" xr:uid="{00000000-0005-0000-0000-0000DAD10000}"/>
    <cellStyle name="Percent 3 4 46" xfId="54568" xr:uid="{00000000-0005-0000-0000-0000DBD10000}"/>
    <cellStyle name="Percent 3 4 47" xfId="54569" xr:uid="{00000000-0005-0000-0000-0000DCD10000}"/>
    <cellStyle name="Percent 3 4 48" xfId="54570" xr:uid="{00000000-0005-0000-0000-0000DDD10000}"/>
    <cellStyle name="Percent 3 4 49" xfId="54571" xr:uid="{00000000-0005-0000-0000-0000DED10000}"/>
    <cellStyle name="Percent 3 4 5" xfId="6437" xr:uid="{00000000-0005-0000-0000-0000DFD10000}"/>
    <cellStyle name="Percent 3 4 50" xfId="54572" xr:uid="{00000000-0005-0000-0000-0000E0D10000}"/>
    <cellStyle name="Percent 3 4 51" xfId="54573" xr:uid="{00000000-0005-0000-0000-0000E1D10000}"/>
    <cellStyle name="Percent 3 4 52" xfId="54574" xr:uid="{00000000-0005-0000-0000-0000E2D10000}"/>
    <cellStyle name="Percent 3 4 53" xfId="54575" xr:uid="{00000000-0005-0000-0000-0000E3D10000}"/>
    <cellStyle name="Percent 3 4 54" xfId="54576" xr:uid="{00000000-0005-0000-0000-0000E4D10000}"/>
    <cellStyle name="Percent 3 4 55" xfId="54577" xr:uid="{00000000-0005-0000-0000-0000E5D10000}"/>
    <cellStyle name="Percent 3 4 56" xfId="54578" xr:uid="{00000000-0005-0000-0000-0000E6D10000}"/>
    <cellStyle name="Percent 3 4 57" xfId="54579" xr:uid="{00000000-0005-0000-0000-0000E7D10000}"/>
    <cellStyle name="Percent 3 4 58" xfId="54580" xr:uid="{00000000-0005-0000-0000-0000E8D10000}"/>
    <cellStyle name="Percent 3 4 59" xfId="54581" xr:uid="{00000000-0005-0000-0000-0000E9D10000}"/>
    <cellStyle name="Percent 3 4 6" xfId="6438" xr:uid="{00000000-0005-0000-0000-0000EAD10000}"/>
    <cellStyle name="Percent 3 4 6 2" xfId="54582" xr:uid="{00000000-0005-0000-0000-0000EBD10000}"/>
    <cellStyle name="Percent 3 4 60" xfId="54583" xr:uid="{00000000-0005-0000-0000-0000ECD10000}"/>
    <cellStyle name="Percent 3 4 7" xfId="6439" xr:uid="{00000000-0005-0000-0000-0000EDD10000}"/>
    <cellStyle name="Percent 3 4 8" xfId="6440" xr:uid="{00000000-0005-0000-0000-0000EED10000}"/>
    <cellStyle name="Percent 3 4 9" xfId="6441" xr:uid="{00000000-0005-0000-0000-0000EFD10000}"/>
    <cellStyle name="Percent 3 40" xfId="6442" xr:uid="{00000000-0005-0000-0000-0000F0D10000}"/>
    <cellStyle name="Percent 3 40 2" xfId="6443" xr:uid="{00000000-0005-0000-0000-0000F1D10000}"/>
    <cellStyle name="Percent 3 40 2 2" xfId="54584" xr:uid="{00000000-0005-0000-0000-0000F2D10000}"/>
    <cellStyle name="Percent 3 40 2 3" xfId="54585" xr:uid="{00000000-0005-0000-0000-0000F3D10000}"/>
    <cellStyle name="Percent 3 40 3" xfId="54586" xr:uid="{00000000-0005-0000-0000-0000F4D10000}"/>
    <cellStyle name="Percent 3 40 4" xfId="54587" xr:uid="{00000000-0005-0000-0000-0000F5D10000}"/>
    <cellStyle name="Percent 3 41" xfId="6444" xr:uid="{00000000-0005-0000-0000-0000F6D10000}"/>
    <cellStyle name="Percent 3 41 2" xfId="54588" xr:uid="{00000000-0005-0000-0000-0000F7D10000}"/>
    <cellStyle name="Percent 3 41 3" xfId="54589" xr:uid="{00000000-0005-0000-0000-0000F8D10000}"/>
    <cellStyle name="Percent 3 42" xfId="6445" xr:uid="{00000000-0005-0000-0000-0000F9D10000}"/>
    <cellStyle name="Percent 3 42 2" xfId="54590" xr:uid="{00000000-0005-0000-0000-0000FAD10000}"/>
    <cellStyle name="Percent 3 43" xfId="6446" xr:uid="{00000000-0005-0000-0000-0000FBD10000}"/>
    <cellStyle name="Percent 3 43 2" xfId="54591" xr:uid="{00000000-0005-0000-0000-0000FCD10000}"/>
    <cellStyle name="Percent 3 44" xfId="6447" xr:uid="{00000000-0005-0000-0000-0000FDD10000}"/>
    <cellStyle name="Percent 3 45" xfId="6448" xr:uid="{00000000-0005-0000-0000-0000FED10000}"/>
    <cellStyle name="Percent 3 46" xfId="6449" xr:uid="{00000000-0005-0000-0000-0000FFD10000}"/>
    <cellStyle name="Percent 3 47" xfId="6450" xr:uid="{00000000-0005-0000-0000-000000D20000}"/>
    <cellStyle name="Percent 3 48" xfId="54592" xr:uid="{00000000-0005-0000-0000-000001D20000}"/>
    <cellStyle name="Percent 3 5" xfId="6451" xr:uid="{00000000-0005-0000-0000-000002D20000}"/>
    <cellStyle name="Percent 3 5 2" xfId="6452" xr:uid="{00000000-0005-0000-0000-000003D20000}"/>
    <cellStyle name="Percent 3 5 2 2" xfId="54593" xr:uid="{00000000-0005-0000-0000-000004D20000}"/>
    <cellStyle name="Percent 3 5 2 3" xfId="54594" xr:uid="{00000000-0005-0000-0000-000005D20000}"/>
    <cellStyle name="Percent 3 5 3" xfId="54595" xr:uid="{00000000-0005-0000-0000-000006D20000}"/>
    <cellStyle name="Percent 3 5 4" xfId="54596" xr:uid="{00000000-0005-0000-0000-000007D20000}"/>
    <cellStyle name="Percent 3 6" xfId="6453" xr:uid="{00000000-0005-0000-0000-000008D20000}"/>
    <cellStyle name="Percent 3 6 2" xfId="6454" xr:uid="{00000000-0005-0000-0000-000009D20000}"/>
    <cellStyle name="Percent 3 6 2 2" xfId="54597" xr:uid="{00000000-0005-0000-0000-00000AD20000}"/>
    <cellStyle name="Percent 3 6 2 2 2" xfId="54598" xr:uid="{00000000-0005-0000-0000-00000BD20000}"/>
    <cellStyle name="Percent 3 6 2 2 3" xfId="54599" xr:uid="{00000000-0005-0000-0000-00000CD20000}"/>
    <cellStyle name="Percent 3 6 2 2 4" xfId="54600" xr:uid="{00000000-0005-0000-0000-00000DD20000}"/>
    <cellStyle name="Percent 3 6 2 3" xfId="54601" xr:uid="{00000000-0005-0000-0000-00000ED20000}"/>
    <cellStyle name="Percent 3 6 2 3 2" xfId="54602" xr:uid="{00000000-0005-0000-0000-00000FD20000}"/>
    <cellStyle name="Percent 3 6 2 4" xfId="54603" xr:uid="{00000000-0005-0000-0000-000010D20000}"/>
    <cellStyle name="Percent 3 6 2 5" xfId="54604" xr:uid="{00000000-0005-0000-0000-000011D20000}"/>
    <cellStyle name="Percent 3 6 2 6" xfId="54605" xr:uid="{00000000-0005-0000-0000-000012D20000}"/>
    <cellStyle name="Percent 3 7" xfId="6455" xr:uid="{00000000-0005-0000-0000-000013D20000}"/>
    <cellStyle name="Percent 3 7 2" xfId="6456" xr:uid="{00000000-0005-0000-0000-000014D20000}"/>
    <cellStyle name="Percent 3 7 2 2" xfId="54606" xr:uid="{00000000-0005-0000-0000-000015D20000}"/>
    <cellStyle name="Percent 3 7 2 2 2" xfId="54607" xr:uid="{00000000-0005-0000-0000-000016D20000}"/>
    <cellStyle name="Percent 3 7 2 2 3" xfId="54608" xr:uid="{00000000-0005-0000-0000-000017D20000}"/>
    <cellStyle name="Percent 3 7 2 2 4" xfId="54609" xr:uid="{00000000-0005-0000-0000-000018D20000}"/>
    <cellStyle name="Percent 3 7 2 3" xfId="54610" xr:uid="{00000000-0005-0000-0000-000019D20000}"/>
    <cellStyle name="Percent 3 7 2 3 2" xfId="54611" xr:uid="{00000000-0005-0000-0000-00001AD20000}"/>
    <cellStyle name="Percent 3 7 2 4" xfId="54612" xr:uid="{00000000-0005-0000-0000-00001BD20000}"/>
    <cellStyle name="Percent 3 7 2 5" xfId="54613" xr:uid="{00000000-0005-0000-0000-00001CD20000}"/>
    <cellStyle name="Percent 3 7 2 6" xfId="54614" xr:uid="{00000000-0005-0000-0000-00001DD20000}"/>
    <cellStyle name="Percent 3 8" xfId="6457" xr:uid="{00000000-0005-0000-0000-00001ED20000}"/>
    <cellStyle name="Percent 3 8 2" xfId="6458" xr:uid="{00000000-0005-0000-0000-00001FD20000}"/>
    <cellStyle name="Percent 3 8 2 2" xfId="54615" xr:uid="{00000000-0005-0000-0000-000020D20000}"/>
    <cellStyle name="Percent 3 8 2 2 2" xfId="54616" xr:uid="{00000000-0005-0000-0000-000021D20000}"/>
    <cellStyle name="Percent 3 8 2 2 3" xfId="54617" xr:uid="{00000000-0005-0000-0000-000022D20000}"/>
    <cellStyle name="Percent 3 8 2 2 4" xfId="54618" xr:uid="{00000000-0005-0000-0000-000023D20000}"/>
    <cellStyle name="Percent 3 8 2 3" xfId="54619" xr:uid="{00000000-0005-0000-0000-000024D20000}"/>
    <cellStyle name="Percent 3 8 2 3 2" xfId="54620" xr:uid="{00000000-0005-0000-0000-000025D20000}"/>
    <cellStyle name="Percent 3 8 2 4" xfId="54621" xr:uid="{00000000-0005-0000-0000-000026D20000}"/>
    <cellStyle name="Percent 3 8 2 5" xfId="54622" xr:uid="{00000000-0005-0000-0000-000027D20000}"/>
    <cellStyle name="Percent 3 8 2 6" xfId="54623" xr:uid="{00000000-0005-0000-0000-000028D20000}"/>
    <cellStyle name="Percent 3 9" xfId="6459" xr:uid="{00000000-0005-0000-0000-000029D20000}"/>
    <cellStyle name="Percent 3 9 2" xfId="6460" xr:uid="{00000000-0005-0000-0000-00002AD20000}"/>
    <cellStyle name="Percent 3 9 2 2" xfId="54624" xr:uid="{00000000-0005-0000-0000-00002BD20000}"/>
    <cellStyle name="Percent 3 9 2 2 2" xfId="54625" xr:uid="{00000000-0005-0000-0000-00002CD20000}"/>
    <cellStyle name="Percent 3 9 2 2 3" xfId="54626" xr:uid="{00000000-0005-0000-0000-00002DD20000}"/>
    <cellStyle name="Percent 3 9 2 2 4" xfId="54627" xr:uid="{00000000-0005-0000-0000-00002ED20000}"/>
    <cellStyle name="Percent 3 9 2 3" xfId="54628" xr:uid="{00000000-0005-0000-0000-00002FD20000}"/>
    <cellStyle name="Percent 3 9 2 3 2" xfId="54629" xr:uid="{00000000-0005-0000-0000-000030D20000}"/>
    <cellStyle name="Percent 3 9 2 4" xfId="54630" xr:uid="{00000000-0005-0000-0000-000031D20000}"/>
    <cellStyle name="Percent 3 9 2 5" xfId="54631" xr:uid="{00000000-0005-0000-0000-000032D20000}"/>
    <cellStyle name="Percent 3 9 2 6" xfId="54632" xr:uid="{00000000-0005-0000-0000-000033D20000}"/>
    <cellStyle name="Percent 30" xfId="6461" xr:uid="{00000000-0005-0000-0000-000034D20000}"/>
    <cellStyle name="Percent 30 2" xfId="54633" xr:uid="{00000000-0005-0000-0000-000035D20000}"/>
    <cellStyle name="Percent 30 3" xfId="54634" xr:uid="{00000000-0005-0000-0000-000036D20000}"/>
    <cellStyle name="Percent 31" xfId="6462" xr:uid="{00000000-0005-0000-0000-000037D20000}"/>
    <cellStyle name="Percent 31 2" xfId="54635" xr:uid="{00000000-0005-0000-0000-000038D20000}"/>
    <cellStyle name="Percent 31 2 2" xfId="54636" xr:uid="{00000000-0005-0000-0000-000039D20000}"/>
    <cellStyle name="Percent 32" xfId="6463" xr:uid="{00000000-0005-0000-0000-00003AD20000}"/>
    <cellStyle name="Percent 32 2" xfId="54637" xr:uid="{00000000-0005-0000-0000-00003BD20000}"/>
    <cellStyle name="Percent 32 2 2" xfId="54638" xr:uid="{00000000-0005-0000-0000-00003CD20000}"/>
    <cellStyle name="Percent 32 3" xfId="54639" xr:uid="{00000000-0005-0000-0000-00003DD20000}"/>
    <cellStyle name="Percent 32 4" xfId="54640" xr:uid="{00000000-0005-0000-0000-00003ED20000}"/>
    <cellStyle name="Percent 33" xfId="6464" xr:uid="{00000000-0005-0000-0000-00003FD20000}"/>
    <cellStyle name="Percent 33 2" xfId="54641" xr:uid="{00000000-0005-0000-0000-000040D20000}"/>
    <cellStyle name="Percent 33 2 2" xfId="54642" xr:uid="{00000000-0005-0000-0000-000041D20000}"/>
    <cellStyle name="Percent 33 3" xfId="54643" xr:uid="{00000000-0005-0000-0000-000042D20000}"/>
    <cellStyle name="Percent 33 4" xfId="54644" xr:uid="{00000000-0005-0000-0000-000043D20000}"/>
    <cellStyle name="Percent 34" xfId="6465" xr:uid="{00000000-0005-0000-0000-000044D20000}"/>
    <cellStyle name="Percent 34 2" xfId="54645" xr:uid="{00000000-0005-0000-0000-000045D20000}"/>
    <cellStyle name="Percent 34 3" xfId="54646" xr:uid="{00000000-0005-0000-0000-000046D20000}"/>
    <cellStyle name="Percent 35" xfId="6466" xr:uid="{00000000-0005-0000-0000-000047D20000}"/>
    <cellStyle name="Percent 35 2" xfId="54647" xr:uid="{00000000-0005-0000-0000-000048D20000}"/>
    <cellStyle name="Percent 36" xfId="6467" xr:uid="{00000000-0005-0000-0000-000049D20000}"/>
    <cellStyle name="Percent 36 2" xfId="54648" xr:uid="{00000000-0005-0000-0000-00004AD20000}"/>
    <cellStyle name="Percent 36 3" xfId="54649" xr:uid="{00000000-0005-0000-0000-00004BD20000}"/>
    <cellStyle name="Percent 37" xfId="6468" xr:uid="{00000000-0005-0000-0000-00004CD20000}"/>
    <cellStyle name="Percent 37 2" xfId="54650" xr:uid="{00000000-0005-0000-0000-00004DD20000}"/>
    <cellStyle name="Percent 37 3" xfId="54651" xr:uid="{00000000-0005-0000-0000-00004ED20000}"/>
    <cellStyle name="Percent 37 4" xfId="54652" xr:uid="{00000000-0005-0000-0000-00004FD20000}"/>
    <cellStyle name="Percent 38" xfId="6469" xr:uid="{00000000-0005-0000-0000-000050D20000}"/>
    <cellStyle name="Percent 38 2" xfId="54653" xr:uid="{00000000-0005-0000-0000-000051D20000}"/>
    <cellStyle name="Percent 38 3" xfId="54654" xr:uid="{00000000-0005-0000-0000-000052D20000}"/>
    <cellStyle name="Percent 38 4" xfId="54655" xr:uid="{00000000-0005-0000-0000-000053D20000}"/>
    <cellStyle name="Percent 39" xfId="6470" xr:uid="{00000000-0005-0000-0000-000054D20000}"/>
    <cellStyle name="Percent 39 2" xfId="54656" xr:uid="{00000000-0005-0000-0000-000055D20000}"/>
    <cellStyle name="Percent 4" xfId="6471" xr:uid="{00000000-0005-0000-0000-000056D20000}"/>
    <cellStyle name="Percent 4 10" xfId="6472" xr:uid="{00000000-0005-0000-0000-000057D20000}"/>
    <cellStyle name="Percent 4 10 2" xfId="6473" xr:uid="{00000000-0005-0000-0000-000058D20000}"/>
    <cellStyle name="Percent 4 10 2 2" xfId="54657" xr:uid="{00000000-0005-0000-0000-000059D20000}"/>
    <cellStyle name="Percent 4 10 2 2 2" xfId="54658" xr:uid="{00000000-0005-0000-0000-00005AD20000}"/>
    <cellStyle name="Percent 4 10 2 2 3" xfId="54659" xr:uid="{00000000-0005-0000-0000-00005BD20000}"/>
    <cellStyle name="Percent 4 10 2 2 4" xfId="54660" xr:uid="{00000000-0005-0000-0000-00005CD20000}"/>
    <cellStyle name="Percent 4 10 2 3" xfId="54661" xr:uid="{00000000-0005-0000-0000-00005DD20000}"/>
    <cellStyle name="Percent 4 10 2 3 2" xfId="54662" xr:uid="{00000000-0005-0000-0000-00005ED20000}"/>
    <cellStyle name="Percent 4 10 2 4" xfId="54663" xr:uid="{00000000-0005-0000-0000-00005FD20000}"/>
    <cellStyle name="Percent 4 10 2 5" xfId="54664" xr:uid="{00000000-0005-0000-0000-000060D20000}"/>
    <cellStyle name="Percent 4 10 2 6" xfId="54665" xr:uid="{00000000-0005-0000-0000-000061D20000}"/>
    <cellStyle name="Percent 4 11" xfId="6474" xr:uid="{00000000-0005-0000-0000-000062D20000}"/>
    <cellStyle name="Percent 4 11 2" xfId="6475" xr:uid="{00000000-0005-0000-0000-000063D20000}"/>
    <cellStyle name="Percent 4 11 2 2" xfId="54666" xr:uid="{00000000-0005-0000-0000-000064D20000}"/>
    <cellStyle name="Percent 4 11 2 2 2" xfId="54667" xr:uid="{00000000-0005-0000-0000-000065D20000}"/>
    <cellStyle name="Percent 4 11 2 2 3" xfId="54668" xr:uid="{00000000-0005-0000-0000-000066D20000}"/>
    <cellStyle name="Percent 4 11 2 2 4" xfId="54669" xr:uid="{00000000-0005-0000-0000-000067D20000}"/>
    <cellStyle name="Percent 4 11 2 3" xfId="54670" xr:uid="{00000000-0005-0000-0000-000068D20000}"/>
    <cellStyle name="Percent 4 11 2 3 2" xfId="54671" xr:uid="{00000000-0005-0000-0000-000069D20000}"/>
    <cellStyle name="Percent 4 11 2 4" xfId="54672" xr:uid="{00000000-0005-0000-0000-00006AD20000}"/>
    <cellStyle name="Percent 4 11 2 5" xfId="54673" xr:uid="{00000000-0005-0000-0000-00006BD20000}"/>
    <cellStyle name="Percent 4 11 2 6" xfId="54674" xr:uid="{00000000-0005-0000-0000-00006CD20000}"/>
    <cellStyle name="Percent 4 12" xfId="6476" xr:uid="{00000000-0005-0000-0000-00006DD20000}"/>
    <cellStyle name="Percent 4 12 2" xfId="6477" xr:uid="{00000000-0005-0000-0000-00006ED20000}"/>
    <cellStyle name="Percent 4 12 2 2" xfId="54675" xr:uid="{00000000-0005-0000-0000-00006FD20000}"/>
    <cellStyle name="Percent 4 12 2 2 2" xfId="54676" xr:uid="{00000000-0005-0000-0000-000070D20000}"/>
    <cellStyle name="Percent 4 12 2 2 3" xfId="54677" xr:uid="{00000000-0005-0000-0000-000071D20000}"/>
    <cellStyle name="Percent 4 12 2 2 4" xfId="54678" xr:uid="{00000000-0005-0000-0000-000072D20000}"/>
    <cellStyle name="Percent 4 12 2 3" xfId="54679" xr:uid="{00000000-0005-0000-0000-000073D20000}"/>
    <cellStyle name="Percent 4 12 2 3 2" xfId="54680" xr:uid="{00000000-0005-0000-0000-000074D20000}"/>
    <cellStyle name="Percent 4 12 2 4" xfId="54681" xr:uid="{00000000-0005-0000-0000-000075D20000}"/>
    <cellStyle name="Percent 4 12 2 5" xfId="54682" xr:uid="{00000000-0005-0000-0000-000076D20000}"/>
    <cellStyle name="Percent 4 12 2 6" xfId="54683" xr:uid="{00000000-0005-0000-0000-000077D20000}"/>
    <cellStyle name="Percent 4 13" xfId="6478" xr:uid="{00000000-0005-0000-0000-000078D20000}"/>
    <cellStyle name="Percent 4 13 2" xfId="6479" xr:uid="{00000000-0005-0000-0000-000079D20000}"/>
    <cellStyle name="Percent 4 13 2 2" xfId="54684" xr:uid="{00000000-0005-0000-0000-00007AD20000}"/>
    <cellStyle name="Percent 4 13 2 2 2" xfId="54685" xr:uid="{00000000-0005-0000-0000-00007BD20000}"/>
    <cellStyle name="Percent 4 13 2 2 3" xfId="54686" xr:uid="{00000000-0005-0000-0000-00007CD20000}"/>
    <cellStyle name="Percent 4 13 2 2 4" xfId="54687" xr:uid="{00000000-0005-0000-0000-00007DD20000}"/>
    <cellStyle name="Percent 4 13 2 3" xfId="54688" xr:uid="{00000000-0005-0000-0000-00007ED20000}"/>
    <cellStyle name="Percent 4 13 2 3 2" xfId="54689" xr:uid="{00000000-0005-0000-0000-00007FD20000}"/>
    <cellStyle name="Percent 4 13 2 4" xfId="54690" xr:uid="{00000000-0005-0000-0000-000080D20000}"/>
    <cellStyle name="Percent 4 13 2 5" xfId="54691" xr:uid="{00000000-0005-0000-0000-000081D20000}"/>
    <cellStyle name="Percent 4 13 2 6" xfId="54692" xr:uid="{00000000-0005-0000-0000-000082D20000}"/>
    <cellStyle name="Percent 4 14" xfId="6480" xr:uid="{00000000-0005-0000-0000-000083D20000}"/>
    <cellStyle name="Percent 4 14 2" xfId="6481" xr:uid="{00000000-0005-0000-0000-000084D20000}"/>
    <cellStyle name="Percent 4 14 3" xfId="6482" xr:uid="{00000000-0005-0000-0000-000085D20000}"/>
    <cellStyle name="Percent 4 14 4" xfId="54693" xr:uid="{00000000-0005-0000-0000-000086D20000}"/>
    <cellStyle name="Percent 4 14 4 2" xfId="54694" xr:uid="{00000000-0005-0000-0000-000087D20000}"/>
    <cellStyle name="Percent 4 14 5" xfId="54695" xr:uid="{00000000-0005-0000-0000-000088D20000}"/>
    <cellStyle name="Percent 4 15" xfId="6483" xr:uid="{00000000-0005-0000-0000-000089D20000}"/>
    <cellStyle name="Percent 4 15 2" xfId="54696" xr:uid="{00000000-0005-0000-0000-00008AD20000}"/>
    <cellStyle name="Percent 4 16" xfId="6484" xr:uid="{00000000-0005-0000-0000-00008BD20000}"/>
    <cellStyle name="Percent 4 16 2" xfId="54697" xr:uid="{00000000-0005-0000-0000-00008CD20000}"/>
    <cellStyle name="Percent 4 17" xfId="6485" xr:uid="{00000000-0005-0000-0000-00008DD20000}"/>
    <cellStyle name="Percent 4 17 2" xfId="6486" xr:uid="{00000000-0005-0000-0000-00008ED20000}"/>
    <cellStyle name="Percent 4 17 2 2" xfId="54698" xr:uid="{00000000-0005-0000-0000-00008FD20000}"/>
    <cellStyle name="Percent 4 17 3" xfId="54699" xr:uid="{00000000-0005-0000-0000-000090D20000}"/>
    <cellStyle name="Percent 4 17 4" xfId="54700" xr:uid="{00000000-0005-0000-0000-000091D20000}"/>
    <cellStyle name="Percent 4 18" xfId="6487" xr:uid="{00000000-0005-0000-0000-000092D20000}"/>
    <cellStyle name="Percent 4 18 2" xfId="6488" xr:uid="{00000000-0005-0000-0000-000093D20000}"/>
    <cellStyle name="Percent 4 18 2 2" xfId="54701" xr:uid="{00000000-0005-0000-0000-000094D20000}"/>
    <cellStyle name="Percent 4 18 3" xfId="54702" xr:uid="{00000000-0005-0000-0000-000095D20000}"/>
    <cellStyle name="Percent 4 19" xfId="6489" xr:uid="{00000000-0005-0000-0000-000096D20000}"/>
    <cellStyle name="Percent 4 19 2" xfId="6490" xr:uid="{00000000-0005-0000-0000-000097D20000}"/>
    <cellStyle name="Percent 4 19 2 2" xfId="54703" xr:uid="{00000000-0005-0000-0000-000098D20000}"/>
    <cellStyle name="Percent 4 19 3" xfId="54704" xr:uid="{00000000-0005-0000-0000-000099D20000}"/>
    <cellStyle name="Percent 4 2" xfId="6491" xr:uid="{00000000-0005-0000-0000-00009AD20000}"/>
    <cellStyle name="Percent 4 2 2" xfId="6492" xr:uid="{00000000-0005-0000-0000-00009BD20000}"/>
    <cellStyle name="Percent 4 20" xfId="6493" xr:uid="{00000000-0005-0000-0000-00009CD20000}"/>
    <cellStyle name="Percent 4 21" xfId="6494" xr:uid="{00000000-0005-0000-0000-00009DD20000}"/>
    <cellStyle name="Percent 4 22" xfId="6495" xr:uid="{00000000-0005-0000-0000-00009ED20000}"/>
    <cellStyle name="Percent 4 23" xfId="6496" xr:uid="{00000000-0005-0000-0000-00009FD20000}"/>
    <cellStyle name="Percent 4 24" xfId="6497" xr:uid="{00000000-0005-0000-0000-0000A0D20000}"/>
    <cellStyle name="Percent 4 25" xfId="6498" xr:uid="{00000000-0005-0000-0000-0000A1D20000}"/>
    <cellStyle name="Percent 4 26" xfId="6499" xr:uid="{00000000-0005-0000-0000-0000A2D20000}"/>
    <cellStyle name="Percent 4 27" xfId="6500" xr:uid="{00000000-0005-0000-0000-0000A3D20000}"/>
    <cellStyle name="Percent 4 28" xfId="6501" xr:uid="{00000000-0005-0000-0000-0000A4D20000}"/>
    <cellStyle name="Percent 4 29" xfId="6502" xr:uid="{00000000-0005-0000-0000-0000A5D20000}"/>
    <cellStyle name="Percent 4 3" xfId="6503" xr:uid="{00000000-0005-0000-0000-0000A6D20000}"/>
    <cellStyle name="Percent 4 3 2" xfId="6504" xr:uid="{00000000-0005-0000-0000-0000A7D20000}"/>
    <cellStyle name="Percent 4 3 2 2" xfId="54705" xr:uid="{00000000-0005-0000-0000-0000A8D20000}"/>
    <cellStyle name="Percent 4 3 2 3" xfId="54706" xr:uid="{00000000-0005-0000-0000-0000A9D20000}"/>
    <cellStyle name="Percent 4 3 3" xfId="54707" xr:uid="{00000000-0005-0000-0000-0000AAD20000}"/>
    <cellStyle name="Percent 4 3 4" xfId="54708" xr:uid="{00000000-0005-0000-0000-0000ABD20000}"/>
    <cellStyle name="Percent 4 30" xfId="6505" xr:uid="{00000000-0005-0000-0000-0000ACD20000}"/>
    <cellStyle name="Percent 4 31" xfId="6506" xr:uid="{00000000-0005-0000-0000-0000ADD20000}"/>
    <cellStyle name="Percent 4 32" xfId="6507" xr:uid="{00000000-0005-0000-0000-0000AED20000}"/>
    <cellStyle name="Percent 4 33" xfId="6508" xr:uid="{00000000-0005-0000-0000-0000AFD20000}"/>
    <cellStyle name="Percent 4 34" xfId="6509" xr:uid="{00000000-0005-0000-0000-0000B0D20000}"/>
    <cellStyle name="Percent 4 35" xfId="54709" xr:uid="{00000000-0005-0000-0000-0000B1D20000}"/>
    <cellStyle name="Percent 4 36" xfId="54710" xr:uid="{00000000-0005-0000-0000-0000B2D20000}"/>
    <cellStyle name="Percent 4 37" xfId="54711" xr:uid="{00000000-0005-0000-0000-0000B3D20000}"/>
    <cellStyle name="Percent 4 38" xfId="54712" xr:uid="{00000000-0005-0000-0000-0000B4D20000}"/>
    <cellStyle name="Percent 4 39" xfId="54713" xr:uid="{00000000-0005-0000-0000-0000B5D20000}"/>
    <cellStyle name="Percent 4 4" xfId="6510" xr:uid="{00000000-0005-0000-0000-0000B6D20000}"/>
    <cellStyle name="Percent 4 4 2" xfId="6511" xr:uid="{00000000-0005-0000-0000-0000B7D20000}"/>
    <cellStyle name="Percent 4 4 2 2" xfId="54714" xr:uid="{00000000-0005-0000-0000-0000B8D20000}"/>
    <cellStyle name="Percent 4 4 2 2 2" xfId="54715" xr:uid="{00000000-0005-0000-0000-0000B9D20000}"/>
    <cellStyle name="Percent 4 4 2 2 3" xfId="54716" xr:uid="{00000000-0005-0000-0000-0000BAD20000}"/>
    <cellStyle name="Percent 4 4 2 2 4" xfId="54717" xr:uid="{00000000-0005-0000-0000-0000BBD20000}"/>
    <cellStyle name="Percent 4 4 2 3" xfId="54718" xr:uid="{00000000-0005-0000-0000-0000BCD20000}"/>
    <cellStyle name="Percent 4 4 2 3 2" xfId="54719" xr:uid="{00000000-0005-0000-0000-0000BDD20000}"/>
    <cellStyle name="Percent 4 4 2 4" xfId="54720" xr:uid="{00000000-0005-0000-0000-0000BED20000}"/>
    <cellStyle name="Percent 4 4 2 5" xfId="54721" xr:uid="{00000000-0005-0000-0000-0000BFD20000}"/>
    <cellStyle name="Percent 4 4 2 6" xfId="54722" xr:uid="{00000000-0005-0000-0000-0000C0D20000}"/>
    <cellStyle name="Percent 4 4 2 7" xfId="54723" xr:uid="{00000000-0005-0000-0000-0000C1D20000}"/>
    <cellStyle name="Percent 4 4 3" xfId="54724" xr:uid="{00000000-0005-0000-0000-0000C2D20000}"/>
    <cellStyle name="Percent 4 40" xfId="54725" xr:uid="{00000000-0005-0000-0000-0000C3D20000}"/>
    <cellStyle name="Percent 4 41" xfId="54726" xr:uid="{00000000-0005-0000-0000-0000C4D20000}"/>
    <cellStyle name="Percent 4 42" xfId="54727" xr:uid="{00000000-0005-0000-0000-0000C5D20000}"/>
    <cellStyle name="Percent 4 43" xfId="54728" xr:uid="{00000000-0005-0000-0000-0000C6D20000}"/>
    <cellStyle name="Percent 4 44" xfId="54729" xr:uid="{00000000-0005-0000-0000-0000C7D20000}"/>
    <cellStyle name="Percent 4 45" xfId="54730" xr:uid="{00000000-0005-0000-0000-0000C8D20000}"/>
    <cellStyle name="Percent 4 46" xfId="54731" xr:uid="{00000000-0005-0000-0000-0000C9D20000}"/>
    <cellStyle name="Percent 4 47" xfId="54732" xr:uid="{00000000-0005-0000-0000-0000CAD20000}"/>
    <cellStyle name="Percent 4 48" xfId="54733" xr:uid="{00000000-0005-0000-0000-0000CBD20000}"/>
    <cellStyle name="Percent 4 49" xfId="54734" xr:uid="{00000000-0005-0000-0000-0000CCD20000}"/>
    <cellStyle name="Percent 4 5" xfId="6512" xr:uid="{00000000-0005-0000-0000-0000CDD20000}"/>
    <cellStyle name="Percent 4 5 2" xfId="6513" xr:uid="{00000000-0005-0000-0000-0000CED20000}"/>
    <cellStyle name="Percent 4 5 2 2" xfId="54735" xr:uid="{00000000-0005-0000-0000-0000CFD20000}"/>
    <cellStyle name="Percent 4 5 2 2 2" xfId="54736" xr:uid="{00000000-0005-0000-0000-0000D0D20000}"/>
    <cellStyle name="Percent 4 5 2 2 3" xfId="54737" xr:uid="{00000000-0005-0000-0000-0000D1D20000}"/>
    <cellStyle name="Percent 4 5 2 2 4" xfId="54738" xr:uid="{00000000-0005-0000-0000-0000D2D20000}"/>
    <cellStyle name="Percent 4 5 2 3" xfId="54739" xr:uid="{00000000-0005-0000-0000-0000D3D20000}"/>
    <cellStyle name="Percent 4 5 2 3 2" xfId="54740" xr:uid="{00000000-0005-0000-0000-0000D4D20000}"/>
    <cellStyle name="Percent 4 5 2 4" xfId="54741" xr:uid="{00000000-0005-0000-0000-0000D5D20000}"/>
    <cellStyle name="Percent 4 5 2 5" xfId="54742" xr:uid="{00000000-0005-0000-0000-0000D6D20000}"/>
    <cellStyle name="Percent 4 5 2 6" xfId="54743" xr:uid="{00000000-0005-0000-0000-0000D7D20000}"/>
    <cellStyle name="Percent 4 5 2 7" xfId="54744" xr:uid="{00000000-0005-0000-0000-0000D8D20000}"/>
    <cellStyle name="Percent 4 50" xfId="54745" xr:uid="{00000000-0005-0000-0000-0000D9D20000}"/>
    <cellStyle name="Percent 4 51" xfId="54746" xr:uid="{00000000-0005-0000-0000-0000DAD20000}"/>
    <cellStyle name="Percent 4 52" xfId="54747" xr:uid="{00000000-0005-0000-0000-0000DBD20000}"/>
    <cellStyle name="Percent 4 53" xfId="54748" xr:uid="{00000000-0005-0000-0000-0000DCD20000}"/>
    <cellStyle name="Percent 4 54" xfId="54749" xr:uid="{00000000-0005-0000-0000-0000DDD20000}"/>
    <cellStyle name="Percent 4 55" xfId="54750" xr:uid="{00000000-0005-0000-0000-0000DED20000}"/>
    <cellStyle name="Percent 4 56" xfId="54751" xr:uid="{00000000-0005-0000-0000-0000DFD20000}"/>
    <cellStyle name="Percent 4 57" xfId="54752" xr:uid="{00000000-0005-0000-0000-0000E0D20000}"/>
    <cellStyle name="Percent 4 58" xfId="54753" xr:uid="{00000000-0005-0000-0000-0000E1D20000}"/>
    <cellStyle name="Percent 4 59" xfId="54754" xr:uid="{00000000-0005-0000-0000-0000E2D20000}"/>
    <cellStyle name="Percent 4 6" xfId="6514" xr:uid="{00000000-0005-0000-0000-0000E3D20000}"/>
    <cellStyle name="Percent 4 6 2" xfId="6515" xr:uid="{00000000-0005-0000-0000-0000E4D20000}"/>
    <cellStyle name="Percent 4 6 2 2" xfId="54755" xr:uid="{00000000-0005-0000-0000-0000E5D20000}"/>
    <cellStyle name="Percent 4 6 2 2 2" xfId="54756" xr:uid="{00000000-0005-0000-0000-0000E6D20000}"/>
    <cellStyle name="Percent 4 6 2 2 3" xfId="54757" xr:uid="{00000000-0005-0000-0000-0000E7D20000}"/>
    <cellStyle name="Percent 4 6 2 2 4" xfId="54758" xr:uid="{00000000-0005-0000-0000-0000E8D20000}"/>
    <cellStyle name="Percent 4 6 2 3" xfId="54759" xr:uid="{00000000-0005-0000-0000-0000E9D20000}"/>
    <cellStyle name="Percent 4 6 2 3 2" xfId="54760" xr:uid="{00000000-0005-0000-0000-0000EAD20000}"/>
    <cellStyle name="Percent 4 6 2 4" xfId="54761" xr:uid="{00000000-0005-0000-0000-0000EBD20000}"/>
    <cellStyle name="Percent 4 6 2 5" xfId="54762" xr:uid="{00000000-0005-0000-0000-0000ECD20000}"/>
    <cellStyle name="Percent 4 6 2 6" xfId="54763" xr:uid="{00000000-0005-0000-0000-0000EDD20000}"/>
    <cellStyle name="Percent 4 6 2 7" xfId="54764" xr:uid="{00000000-0005-0000-0000-0000EED20000}"/>
    <cellStyle name="Percent 4 60" xfId="54765" xr:uid="{00000000-0005-0000-0000-0000EFD20000}"/>
    <cellStyle name="Percent 4 61" xfId="54766" xr:uid="{00000000-0005-0000-0000-0000F0D20000}"/>
    <cellStyle name="Percent 4 62" xfId="54767" xr:uid="{00000000-0005-0000-0000-0000F1D20000}"/>
    <cellStyle name="Percent 4 63" xfId="54768" xr:uid="{00000000-0005-0000-0000-0000F2D20000}"/>
    <cellStyle name="Percent 4 64" xfId="54769" xr:uid="{00000000-0005-0000-0000-0000F3D20000}"/>
    <cellStyle name="Percent 4 65" xfId="54770" xr:uid="{00000000-0005-0000-0000-0000F4D20000}"/>
    <cellStyle name="Percent 4 66" xfId="54771" xr:uid="{00000000-0005-0000-0000-0000F5D20000}"/>
    <cellStyle name="Percent 4 67" xfId="54772" xr:uid="{00000000-0005-0000-0000-0000F6D20000}"/>
    <cellStyle name="Percent 4 68" xfId="54773" xr:uid="{00000000-0005-0000-0000-0000F7D20000}"/>
    <cellStyle name="Percent 4 69" xfId="54774" xr:uid="{00000000-0005-0000-0000-0000F8D20000}"/>
    <cellStyle name="Percent 4 7" xfId="6516" xr:uid="{00000000-0005-0000-0000-0000F9D20000}"/>
    <cellStyle name="Percent 4 7 2" xfId="6517" xr:uid="{00000000-0005-0000-0000-0000FAD20000}"/>
    <cellStyle name="Percent 4 7 2 2" xfId="54775" xr:uid="{00000000-0005-0000-0000-0000FBD20000}"/>
    <cellStyle name="Percent 4 7 2 2 2" xfId="54776" xr:uid="{00000000-0005-0000-0000-0000FCD20000}"/>
    <cellStyle name="Percent 4 7 2 2 3" xfId="54777" xr:uid="{00000000-0005-0000-0000-0000FDD20000}"/>
    <cellStyle name="Percent 4 7 2 2 4" xfId="54778" xr:uid="{00000000-0005-0000-0000-0000FED20000}"/>
    <cellStyle name="Percent 4 7 2 3" xfId="54779" xr:uid="{00000000-0005-0000-0000-0000FFD20000}"/>
    <cellStyle name="Percent 4 7 2 3 2" xfId="54780" xr:uid="{00000000-0005-0000-0000-000000D30000}"/>
    <cellStyle name="Percent 4 7 2 4" xfId="54781" xr:uid="{00000000-0005-0000-0000-000001D30000}"/>
    <cellStyle name="Percent 4 7 2 5" xfId="54782" xr:uid="{00000000-0005-0000-0000-000002D30000}"/>
    <cellStyle name="Percent 4 7 2 6" xfId="54783" xr:uid="{00000000-0005-0000-0000-000003D30000}"/>
    <cellStyle name="Percent 4 70" xfId="54784" xr:uid="{00000000-0005-0000-0000-000004D30000}"/>
    <cellStyle name="Percent 4 71" xfId="54785" xr:uid="{00000000-0005-0000-0000-000005D30000}"/>
    <cellStyle name="Percent 4 72" xfId="54786" xr:uid="{00000000-0005-0000-0000-000006D30000}"/>
    <cellStyle name="Percent 4 8" xfId="6518" xr:uid="{00000000-0005-0000-0000-000007D30000}"/>
    <cellStyle name="Percent 4 8 2" xfId="6519" xr:uid="{00000000-0005-0000-0000-000008D30000}"/>
    <cellStyle name="Percent 4 8 2 2" xfId="54787" xr:uid="{00000000-0005-0000-0000-000009D30000}"/>
    <cellStyle name="Percent 4 8 2 2 2" xfId="54788" xr:uid="{00000000-0005-0000-0000-00000AD30000}"/>
    <cellStyle name="Percent 4 8 2 2 3" xfId="54789" xr:uid="{00000000-0005-0000-0000-00000BD30000}"/>
    <cellStyle name="Percent 4 8 2 2 4" xfId="54790" xr:uid="{00000000-0005-0000-0000-00000CD30000}"/>
    <cellStyle name="Percent 4 8 2 3" xfId="54791" xr:uid="{00000000-0005-0000-0000-00000DD30000}"/>
    <cellStyle name="Percent 4 8 2 3 2" xfId="54792" xr:uid="{00000000-0005-0000-0000-00000ED30000}"/>
    <cellStyle name="Percent 4 8 2 4" xfId="54793" xr:uid="{00000000-0005-0000-0000-00000FD30000}"/>
    <cellStyle name="Percent 4 8 2 5" xfId="54794" xr:uid="{00000000-0005-0000-0000-000010D30000}"/>
    <cellStyle name="Percent 4 8 2 6" xfId="54795" xr:uid="{00000000-0005-0000-0000-000011D30000}"/>
    <cellStyle name="Percent 4 9" xfId="6520" xr:uid="{00000000-0005-0000-0000-000012D30000}"/>
    <cellStyle name="Percent 4 9 2" xfId="6521" xr:uid="{00000000-0005-0000-0000-000013D30000}"/>
    <cellStyle name="Percent 4 9 2 2" xfId="54796" xr:uid="{00000000-0005-0000-0000-000014D30000}"/>
    <cellStyle name="Percent 4 9 2 2 2" xfId="54797" xr:uid="{00000000-0005-0000-0000-000015D30000}"/>
    <cellStyle name="Percent 4 9 2 2 3" xfId="54798" xr:uid="{00000000-0005-0000-0000-000016D30000}"/>
    <cellStyle name="Percent 4 9 2 2 4" xfId="54799" xr:uid="{00000000-0005-0000-0000-000017D30000}"/>
    <cellStyle name="Percent 4 9 2 3" xfId="54800" xr:uid="{00000000-0005-0000-0000-000018D30000}"/>
    <cellStyle name="Percent 4 9 2 3 2" xfId="54801" xr:uid="{00000000-0005-0000-0000-000019D30000}"/>
    <cellStyle name="Percent 4 9 2 4" xfId="54802" xr:uid="{00000000-0005-0000-0000-00001AD30000}"/>
    <cellStyle name="Percent 4 9 2 5" xfId="54803" xr:uid="{00000000-0005-0000-0000-00001BD30000}"/>
    <cellStyle name="Percent 4 9 2 6" xfId="54804" xr:uid="{00000000-0005-0000-0000-00001CD30000}"/>
    <cellStyle name="Percent 40" xfId="6522" xr:uid="{00000000-0005-0000-0000-00001DD30000}"/>
    <cellStyle name="Percent 40 2" xfId="54805" xr:uid="{00000000-0005-0000-0000-00001ED30000}"/>
    <cellStyle name="Percent 41" xfId="6523" xr:uid="{00000000-0005-0000-0000-00001FD30000}"/>
    <cellStyle name="Percent 41 2" xfId="54806" xr:uid="{00000000-0005-0000-0000-000020D30000}"/>
    <cellStyle name="Percent 42" xfId="6524" xr:uid="{00000000-0005-0000-0000-000021D30000}"/>
    <cellStyle name="Percent 42 2" xfId="54807" xr:uid="{00000000-0005-0000-0000-000022D30000}"/>
    <cellStyle name="Percent 43" xfId="6525" xr:uid="{00000000-0005-0000-0000-000023D30000}"/>
    <cellStyle name="Percent 43 2" xfId="54808" xr:uid="{00000000-0005-0000-0000-000024D30000}"/>
    <cellStyle name="Percent 44" xfId="6526" xr:uid="{00000000-0005-0000-0000-000025D30000}"/>
    <cellStyle name="Percent 44 2" xfId="54809" xr:uid="{00000000-0005-0000-0000-000026D30000}"/>
    <cellStyle name="Percent 45" xfId="6527" xr:uid="{00000000-0005-0000-0000-000027D30000}"/>
    <cellStyle name="Percent 45 2" xfId="54810" xr:uid="{00000000-0005-0000-0000-000028D30000}"/>
    <cellStyle name="Percent 46" xfId="7286" xr:uid="{00000000-0005-0000-0000-000029D30000}"/>
    <cellStyle name="Percent 46 2" xfId="54811" xr:uid="{00000000-0005-0000-0000-00002AD30000}"/>
    <cellStyle name="Percent 47" xfId="7289" xr:uid="{00000000-0005-0000-0000-00002BD30000}"/>
    <cellStyle name="Percent 47 2" xfId="54812" xr:uid="{00000000-0005-0000-0000-00002CD30000}"/>
    <cellStyle name="Percent 48" xfId="54813" xr:uid="{00000000-0005-0000-0000-00002DD30000}"/>
    <cellStyle name="Percent 48 2" xfId="54814" xr:uid="{00000000-0005-0000-0000-00002ED30000}"/>
    <cellStyle name="Percent 49" xfId="54815" xr:uid="{00000000-0005-0000-0000-00002FD30000}"/>
    <cellStyle name="Percent 49 2" xfId="54816" xr:uid="{00000000-0005-0000-0000-000030D30000}"/>
    <cellStyle name="Percent 5" xfId="6528" xr:uid="{00000000-0005-0000-0000-000031D30000}"/>
    <cellStyle name="Percent 5 10" xfId="6529" xr:uid="{00000000-0005-0000-0000-000032D30000}"/>
    <cellStyle name="Percent 5 10 2" xfId="6530" xr:uid="{00000000-0005-0000-0000-000033D30000}"/>
    <cellStyle name="Percent 5 10 2 2" xfId="54817" xr:uid="{00000000-0005-0000-0000-000034D30000}"/>
    <cellStyle name="Percent 5 10 2 2 2" xfId="54818" xr:uid="{00000000-0005-0000-0000-000035D30000}"/>
    <cellStyle name="Percent 5 10 2 2 3" xfId="54819" xr:uid="{00000000-0005-0000-0000-000036D30000}"/>
    <cellStyle name="Percent 5 10 2 2 4" xfId="54820" xr:uid="{00000000-0005-0000-0000-000037D30000}"/>
    <cellStyle name="Percent 5 10 2 3" xfId="54821" xr:uid="{00000000-0005-0000-0000-000038D30000}"/>
    <cellStyle name="Percent 5 10 2 3 2" xfId="54822" xr:uid="{00000000-0005-0000-0000-000039D30000}"/>
    <cellStyle name="Percent 5 10 2 4" xfId="54823" xr:uid="{00000000-0005-0000-0000-00003AD30000}"/>
    <cellStyle name="Percent 5 10 2 5" xfId="54824" xr:uid="{00000000-0005-0000-0000-00003BD30000}"/>
    <cellStyle name="Percent 5 10 2 6" xfId="54825" xr:uid="{00000000-0005-0000-0000-00003CD30000}"/>
    <cellStyle name="Percent 5 11" xfId="6531" xr:uid="{00000000-0005-0000-0000-00003DD30000}"/>
    <cellStyle name="Percent 5 11 2" xfId="6532" xr:uid="{00000000-0005-0000-0000-00003ED30000}"/>
    <cellStyle name="Percent 5 11 2 2" xfId="54826" xr:uid="{00000000-0005-0000-0000-00003FD30000}"/>
    <cellStyle name="Percent 5 11 2 2 2" xfId="54827" xr:uid="{00000000-0005-0000-0000-000040D30000}"/>
    <cellStyle name="Percent 5 11 2 2 3" xfId="54828" xr:uid="{00000000-0005-0000-0000-000041D30000}"/>
    <cellStyle name="Percent 5 11 2 2 4" xfId="54829" xr:uid="{00000000-0005-0000-0000-000042D30000}"/>
    <cellStyle name="Percent 5 11 2 3" xfId="54830" xr:uid="{00000000-0005-0000-0000-000043D30000}"/>
    <cellStyle name="Percent 5 11 2 3 2" xfId="54831" xr:uid="{00000000-0005-0000-0000-000044D30000}"/>
    <cellStyle name="Percent 5 11 2 4" xfId="54832" xr:uid="{00000000-0005-0000-0000-000045D30000}"/>
    <cellStyle name="Percent 5 11 2 5" xfId="54833" xr:uid="{00000000-0005-0000-0000-000046D30000}"/>
    <cellStyle name="Percent 5 11 2 6" xfId="54834" xr:uid="{00000000-0005-0000-0000-000047D30000}"/>
    <cellStyle name="Percent 5 12" xfId="6533" xr:uid="{00000000-0005-0000-0000-000048D30000}"/>
    <cellStyle name="Percent 5 12 2" xfId="6534" xr:uid="{00000000-0005-0000-0000-000049D30000}"/>
    <cellStyle name="Percent 5 12 2 2" xfId="54835" xr:uid="{00000000-0005-0000-0000-00004AD30000}"/>
    <cellStyle name="Percent 5 12 2 2 2" xfId="54836" xr:uid="{00000000-0005-0000-0000-00004BD30000}"/>
    <cellStyle name="Percent 5 12 2 2 3" xfId="54837" xr:uid="{00000000-0005-0000-0000-00004CD30000}"/>
    <cellStyle name="Percent 5 12 2 2 4" xfId="54838" xr:uid="{00000000-0005-0000-0000-00004DD30000}"/>
    <cellStyle name="Percent 5 12 2 3" xfId="54839" xr:uid="{00000000-0005-0000-0000-00004ED30000}"/>
    <cellStyle name="Percent 5 12 2 3 2" xfId="54840" xr:uid="{00000000-0005-0000-0000-00004FD30000}"/>
    <cellStyle name="Percent 5 12 2 4" xfId="54841" xr:uid="{00000000-0005-0000-0000-000050D30000}"/>
    <cellStyle name="Percent 5 12 2 5" xfId="54842" xr:uid="{00000000-0005-0000-0000-000051D30000}"/>
    <cellStyle name="Percent 5 12 2 6" xfId="54843" xr:uid="{00000000-0005-0000-0000-000052D30000}"/>
    <cellStyle name="Percent 5 13" xfId="6535" xr:uid="{00000000-0005-0000-0000-000053D30000}"/>
    <cellStyle name="Percent 5 13 2" xfId="6536" xr:uid="{00000000-0005-0000-0000-000054D30000}"/>
    <cellStyle name="Percent 5 13 2 2" xfId="54844" xr:uid="{00000000-0005-0000-0000-000055D30000}"/>
    <cellStyle name="Percent 5 13 2 3" xfId="54845" xr:uid="{00000000-0005-0000-0000-000056D30000}"/>
    <cellStyle name="Percent 5 13 3" xfId="54846" xr:uid="{00000000-0005-0000-0000-000057D30000}"/>
    <cellStyle name="Percent 5 13 4" xfId="54847" xr:uid="{00000000-0005-0000-0000-000058D30000}"/>
    <cellStyle name="Percent 5 14" xfId="6537" xr:uid="{00000000-0005-0000-0000-000059D30000}"/>
    <cellStyle name="Percent 5 14 2" xfId="54848" xr:uid="{00000000-0005-0000-0000-00005AD30000}"/>
    <cellStyle name="Percent 5 15" xfId="6538" xr:uid="{00000000-0005-0000-0000-00005BD30000}"/>
    <cellStyle name="Percent 5 15 2" xfId="54849" xr:uid="{00000000-0005-0000-0000-00005CD30000}"/>
    <cellStyle name="Percent 5 16" xfId="6539" xr:uid="{00000000-0005-0000-0000-00005DD30000}"/>
    <cellStyle name="Percent 5 16 2" xfId="54850" xr:uid="{00000000-0005-0000-0000-00005ED30000}"/>
    <cellStyle name="Percent 5 17" xfId="6540" xr:uid="{00000000-0005-0000-0000-00005FD30000}"/>
    <cellStyle name="Percent 5 18" xfId="6541" xr:uid="{00000000-0005-0000-0000-000060D30000}"/>
    <cellStyle name="Percent 5 19" xfId="6542" xr:uid="{00000000-0005-0000-0000-000061D30000}"/>
    <cellStyle name="Percent 5 2" xfId="6543" xr:uid="{00000000-0005-0000-0000-000062D30000}"/>
    <cellStyle name="Percent 5 2 2" xfId="6544" xr:uid="{00000000-0005-0000-0000-000063D30000}"/>
    <cellStyle name="Percent 5 2 2 2" xfId="54851" xr:uid="{00000000-0005-0000-0000-000064D30000}"/>
    <cellStyle name="Percent 5 2 2 3" xfId="54852" xr:uid="{00000000-0005-0000-0000-000065D30000}"/>
    <cellStyle name="Percent 5 2 3" xfId="54853" xr:uid="{00000000-0005-0000-0000-000066D30000}"/>
    <cellStyle name="Percent 5 2 4" xfId="54854" xr:uid="{00000000-0005-0000-0000-000067D30000}"/>
    <cellStyle name="Percent 5 20" xfId="6545" xr:uid="{00000000-0005-0000-0000-000068D30000}"/>
    <cellStyle name="Percent 5 21" xfId="54855" xr:uid="{00000000-0005-0000-0000-000069D30000}"/>
    <cellStyle name="Percent 5 22" xfId="54856" xr:uid="{00000000-0005-0000-0000-00006AD30000}"/>
    <cellStyle name="Percent 5 3" xfId="6546" xr:uid="{00000000-0005-0000-0000-00006BD30000}"/>
    <cellStyle name="Percent 5 3 2" xfId="6547" xr:uid="{00000000-0005-0000-0000-00006CD30000}"/>
    <cellStyle name="Percent 5 3 2 2" xfId="54857" xr:uid="{00000000-0005-0000-0000-00006DD30000}"/>
    <cellStyle name="Percent 5 3 2 3" xfId="54858" xr:uid="{00000000-0005-0000-0000-00006ED30000}"/>
    <cellStyle name="Percent 5 3 3" xfId="54859" xr:uid="{00000000-0005-0000-0000-00006FD30000}"/>
    <cellStyle name="Percent 5 3 4" xfId="54860" xr:uid="{00000000-0005-0000-0000-000070D30000}"/>
    <cellStyle name="Percent 5 4" xfId="6548" xr:uid="{00000000-0005-0000-0000-000071D30000}"/>
    <cellStyle name="Percent 5 4 2" xfId="6549" xr:uid="{00000000-0005-0000-0000-000072D30000}"/>
    <cellStyle name="Percent 5 4 2 2" xfId="54861" xr:uid="{00000000-0005-0000-0000-000073D30000}"/>
    <cellStyle name="Percent 5 4 2 3" xfId="54862" xr:uid="{00000000-0005-0000-0000-000074D30000}"/>
    <cellStyle name="Percent 5 4 3" xfId="54863" xr:uid="{00000000-0005-0000-0000-000075D30000}"/>
    <cellStyle name="Percent 5 4 4" xfId="54864" xr:uid="{00000000-0005-0000-0000-000076D30000}"/>
    <cellStyle name="Percent 5 5" xfId="6550" xr:uid="{00000000-0005-0000-0000-000077D30000}"/>
    <cellStyle name="Percent 5 5 2" xfId="6551" xr:uid="{00000000-0005-0000-0000-000078D30000}"/>
    <cellStyle name="Percent 5 5 2 2" xfId="54865" xr:uid="{00000000-0005-0000-0000-000079D30000}"/>
    <cellStyle name="Percent 5 5 2 3" xfId="54866" xr:uid="{00000000-0005-0000-0000-00007AD30000}"/>
    <cellStyle name="Percent 5 5 3" xfId="54867" xr:uid="{00000000-0005-0000-0000-00007BD30000}"/>
    <cellStyle name="Percent 5 5 4" xfId="54868" xr:uid="{00000000-0005-0000-0000-00007CD30000}"/>
    <cellStyle name="Percent 5 6" xfId="6552" xr:uid="{00000000-0005-0000-0000-00007DD30000}"/>
    <cellStyle name="Percent 5 6 2" xfId="6553" xr:uid="{00000000-0005-0000-0000-00007ED30000}"/>
    <cellStyle name="Percent 5 6 2 2" xfId="54869" xr:uid="{00000000-0005-0000-0000-00007FD30000}"/>
    <cellStyle name="Percent 5 6 2 3" xfId="54870" xr:uid="{00000000-0005-0000-0000-000080D30000}"/>
    <cellStyle name="Percent 5 6 3" xfId="54871" xr:uid="{00000000-0005-0000-0000-000081D30000}"/>
    <cellStyle name="Percent 5 6 4" xfId="54872" xr:uid="{00000000-0005-0000-0000-000082D30000}"/>
    <cellStyle name="Percent 5 7" xfId="6554" xr:uid="{00000000-0005-0000-0000-000083D30000}"/>
    <cellStyle name="Percent 5 7 2" xfId="6555" xr:uid="{00000000-0005-0000-0000-000084D30000}"/>
    <cellStyle name="Percent 5 7 2 2" xfId="54873" xr:uid="{00000000-0005-0000-0000-000085D30000}"/>
    <cellStyle name="Percent 5 7 2 3" xfId="54874" xr:uid="{00000000-0005-0000-0000-000086D30000}"/>
    <cellStyle name="Percent 5 7 3" xfId="54875" xr:uid="{00000000-0005-0000-0000-000087D30000}"/>
    <cellStyle name="Percent 5 7 4" xfId="54876" xr:uid="{00000000-0005-0000-0000-000088D30000}"/>
    <cellStyle name="Percent 5 8" xfId="6556" xr:uid="{00000000-0005-0000-0000-000089D30000}"/>
    <cellStyle name="Percent 5 8 2" xfId="6557" xr:uid="{00000000-0005-0000-0000-00008AD30000}"/>
    <cellStyle name="Percent 5 8 2 2" xfId="54877" xr:uid="{00000000-0005-0000-0000-00008BD30000}"/>
    <cellStyle name="Percent 5 8 2 3" xfId="54878" xr:uid="{00000000-0005-0000-0000-00008CD30000}"/>
    <cellStyle name="Percent 5 8 3" xfId="54879" xr:uid="{00000000-0005-0000-0000-00008DD30000}"/>
    <cellStyle name="Percent 5 8 4" xfId="54880" xr:uid="{00000000-0005-0000-0000-00008ED30000}"/>
    <cellStyle name="Percent 5 9" xfId="6558" xr:uid="{00000000-0005-0000-0000-00008FD30000}"/>
    <cellStyle name="Percent 5 9 2" xfId="6559" xr:uid="{00000000-0005-0000-0000-000090D30000}"/>
    <cellStyle name="Percent 5 9 2 2" xfId="54881" xr:uid="{00000000-0005-0000-0000-000091D30000}"/>
    <cellStyle name="Percent 5 9 2 2 2" xfId="54882" xr:uid="{00000000-0005-0000-0000-000092D30000}"/>
    <cellStyle name="Percent 5 9 2 2 3" xfId="54883" xr:uid="{00000000-0005-0000-0000-000093D30000}"/>
    <cellStyle name="Percent 5 9 2 2 4" xfId="54884" xr:uid="{00000000-0005-0000-0000-000094D30000}"/>
    <cellStyle name="Percent 5 9 2 3" xfId="54885" xr:uid="{00000000-0005-0000-0000-000095D30000}"/>
    <cellStyle name="Percent 5 9 2 3 2" xfId="54886" xr:uid="{00000000-0005-0000-0000-000096D30000}"/>
    <cellStyle name="Percent 5 9 2 4" xfId="54887" xr:uid="{00000000-0005-0000-0000-000097D30000}"/>
    <cellStyle name="Percent 5 9 2 5" xfId="54888" xr:uid="{00000000-0005-0000-0000-000098D30000}"/>
    <cellStyle name="Percent 5 9 2 6" xfId="54889" xr:uid="{00000000-0005-0000-0000-000099D30000}"/>
    <cellStyle name="Percent 50" xfId="54890" xr:uid="{00000000-0005-0000-0000-00009AD30000}"/>
    <cellStyle name="Percent 50 2" xfId="54891" xr:uid="{00000000-0005-0000-0000-00009BD30000}"/>
    <cellStyle name="Percent 51" xfId="54892" xr:uid="{00000000-0005-0000-0000-00009CD30000}"/>
    <cellStyle name="Percent 51 2" xfId="54893" xr:uid="{00000000-0005-0000-0000-00009DD30000}"/>
    <cellStyle name="Percent 52" xfId="54894" xr:uid="{00000000-0005-0000-0000-00009ED30000}"/>
    <cellStyle name="Percent 52 2" xfId="54895" xr:uid="{00000000-0005-0000-0000-00009FD30000}"/>
    <cellStyle name="Percent 53" xfId="54896" xr:uid="{00000000-0005-0000-0000-0000A0D30000}"/>
    <cellStyle name="Percent 53 2" xfId="54897" xr:uid="{00000000-0005-0000-0000-0000A1D30000}"/>
    <cellStyle name="Percent 54" xfId="54898" xr:uid="{00000000-0005-0000-0000-0000A2D30000}"/>
    <cellStyle name="Percent 54 2" xfId="54899" xr:uid="{00000000-0005-0000-0000-0000A3D30000}"/>
    <cellStyle name="Percent 55" xfId="54900" xr:uid="{00000000-0005-0000-0000-0000A4D30000}"/>
    <cellStyle name="Percent 55 2" xfId="54901" xr:uid="{00000000-0005-0000-0000-0000A5D30000}"/>
    <cellStyle name="Percent 56" xfId="54902" xr:uid="{00000000-0005-0000-0000-0000A6D30000}"/>
    <cellStyle name="Percent 56 2" xfId="54903" xr:uid="{00000000-0005-0000-0000-0000A7D30000}"/>
    <cellStyle name="Percent 57" xfId="54904" xr:uid="{00000000-0005-0000-0000-0000A8D30000}"/>
    <cellStyle name="Percent 57 2" xfId="54905" xr:uid="{00000000-0005-0000-0000-0000A9D30000}"/>
    <cellStyle name="Percent 58" xfId="54906" xr:uid="{00000000-0005-0000-0000-0000AAD30000}"/>
    <cellStyle name="Percent 59" xfId="54907" xr:uid="{00000000-0005-0000-0000-0000ABD30000}"/>
    <cellStyle name="Percent 6" xfId="6560" xr:uid="{00000000-0005-0000-0000-0000ACD30000}"/>
    <cellStyle name="Percent 6 10" xfId="6561" xr:uid="{00000000-0005-0000-0000-0000ADD30000}"/>
    <cellStyle name="Percent 6 10 2" xfId="6562" xr:uid="{00000000-0005-0000-0000-0000AED30000}"/>
    <cellStyle name="Percent 6 10 2 2" xfId="54908" xr:uid="{00000000-0005-0000-0000-0000AFD30000}"/>
    <cellStyle name="Percent 6 10 2 2 2" xfId="54909" xr:uid="{00000000-0005-0000-0000-0000B0D30000}"/>
    <cellStyle name="Percent 6 10 2 2 3" xfId="54910" xr:uid="{00000000-0005-0000-0000-0000B1D30000}"/>
    <cellStyle name="Percent 6 10 2 2 4" xfId="54911" xr:uid="{00000000-0005-0000-0000-0000B2D30000}"/>
    <cellStyle name="Percent 6 10 2 3" xfId="54912" xr:uid="{00000000-0005-0000-0000-0000B3D30000}"/>
    <cellStyle name="Percent 6 10 2 3 2" xfId="54913" xr:uid="{00000000-0005-0000-0000-0000B4D30000}"/>
    <cellStyle name="Percent 6 10 2 4" xfId="54914" xr:uid="{00000000-0005-0000-0000-0000B5D30000}"/>
    <cellStyle name="Percent 6 10 2 5" xfId="54915" xr:uid="{00000000-0005-0000-0000-0000B6D30000}"/>
    <cellStyle name="Percent 6 10 2 6" xfId="54916" xr:uid="{00000000-0005-0000-0000-0000B7D30000}"/>
    <cellStyle name="Percent 6 11" xfId="6563" xr:uid="{00000000-0005-0000-0000-0000B8D30000}"/>
    <cellStyle name="Percent 6 11 2" xfId="6564" xr:uid="{00000000-0005-0000-0000-0000B9D30000}"/>
    <cellStyle name="Percent 6 11 2 2" xfId="54917" xr:uid="{00000000-0005-0000-0000-0000BAD30000}"/>
    <cellStyle name="Percent 6 11 2 2 2" xfId="54918" xr:uid="{00000000-0005-0000-0000-0000BBD30000}"/>
    <cellStyle name="Percent 6 11 2 2 3" xfId="54919" xr:uid="{00000000-0005-0000-0000-0000BCD30000}"/>
    <cellStyle name="Percent 6 11 2 2 4" xfId="54920" xr:uid="{00000000-0005-0000-0000-0000BDD30000}"/>
    <cellStyle name="Percent 6 11 2 3" xfId="54921" xr:uid="{00000000-0005-0000-0000-0000BED30000}"/>
    <cellStyle name="Percent 6 11 2 3 2" xfId="54922" xr:uid="{00000000-0005-0000-0000-0000BFD30000}"/>
    <cellStyle name="Percent 6 11 2 4" xfId="54923" xr:uid="{00000000-0005-0000-0000-0000C0D30000}"/>
    <cellStyle name="Percent 6 11 2 5" xfId="54924" xr:uid="{00000000-0005-0000-0000-0000C1D30000}"/>
    <cellStyle name="Percent 6 11 2 6" xfId="54925" xr:uid="{00000000-0005-0000-0000-0000C2D30000}"/>
    <cellStyle name="Percent 6 12" xfId="6565" xr:uid="{00000000-0005-0000-0000-0000C3D30000}"/>
    <cellStyle name="Percent 6 12 2" xfId="6566" xr:uid="{00000000-0005-0000-0000-0000C4D30000}"/>
    <cellStyle name="Percent 6 12 2 2" xfId="54926" xr:uid="{00000000-0005-0000-0000-0000C5D30000}"/>
    <cellStyle name="Percent 6 12 2 2 2" xfId="54927" xr:uid="{00000000-0005-0000-0000-0000C6D30000}"/>
    <cellStyle name="Percent 6 12 2 2 3" xfId="54928" xr:uid="{00000000-0005-0000-0000-0000C7D30000}"/>
    <cellStyle name="Percent 6 12 2 2 4" xfId="54929" xr:uid="{00000000-0005-0000-0000-0000C8D30000}"/>
    <cellStyle name="Percent 6 12 2 3" xfId="54930" xr:uid="{00000000-0005-0000-0000-0000C9D30000}"/>
    <cellStyle name="Percent 6 12 2 3 2" xfId="54931" xr:uid="{00000000-0005-0000-0000-0000CAD30000}"/>
    <cellStyle name="Percent 6 12 2 4" xfId="54932" xr:uid="{00000000-0005-0000-0000-0000CBD30000}"/>
    <cellStyle name="Percent 6 12 2 5" xfId="54933" xr:uid="{00000000-0005-0000-0000-0000CCD30000}"/>
    <cellStyle name="Percent 6 12 2 6" xfId="54934" xr:uid="{00000000-0005-0000-0000-0000CDD30000}"/>
    <cellStyle name="Percent 6 13" xfId="6567" xr:uid="{00000000-0005-0000-0000-0000CED30000}"/>
    <cellStyle name="Percent 6 13 2" xfId="6568" xr:uid="{00000000-0005-0000-0000-0000CFD30000}"/>
    <cellStyle name="Percent 6 13 2 2" xfId="54935" xr:uid="{00000000-0005-0000-0000-0000D0D30000}"/>
    <cellStyle name="Percent 6 13 2 3" xfId="54936" xr:uid="{00000000-0005-0000-0000-0000D1D30000}"/>
    <cellStyle name="Percent 6 13 3" xfId="54937" xr:uid="{00000000-0005-0000-0000-0000D2D30000}"/>
    <cellStyle name="Percent 6 13 4" xfId="54938" xr:uid="{00000000-0005-0000-0000-0000D3D30000}"/>
    <cellStyle name="Percent 6 14" xfId="6569" xr:uid="{00000000-0005-0000-0000-0000D4D30000}"/>
    <cellStyle name="Percent 6 14 2" xfId="54939" xr:uid="{00000000-0005-0000-0000-0000D5D30000}"/>
    <cellStyle name="Percent 6 15" xfId="6570" xr:uid="{00000000-0005-0000-0000-0000D6D30000}"/>
    <cellStyle name="Percent 6 15 2" xfId="54940" xr:uid="{00000000-0005-0000-0000-0000D7D30000}"/>
    <cellStyle name="Percent 6 16" xfId="6571" xr:uid="{00000000-0005-0000-0000-0000D8D30000}"/>
    <cellStyle name="Percent 6 16 2" xfId="54941" xr:uid="{00000000-0005-0000-0000-0000D9D30000}"/>
    <cellStyle name="Percent 6 17" xfId="6572" xr:uid="{00000000-0005-0000-0000-0000DAD30000}"/>
    <cellStyle name="Percent 6 18" xfId="6573" xr:uid="{00000000-0005-0000-0000-0000DBD30000}"/>
    <cellStyle name="Percent 6 19" xfId="6574" xr:uid="{00000000-0005-0000-0000-0000DCD30000}"/>
    <cellStyle name="Percent 6 2" xfId="6575" xr:uid="{00000000-0005-0000-0000-0000DDD30000}"/>
    <cellStyle name="Percent 6 2 2" xfId="6576" xr:uid="{00000000-0005-0000-0000-0000DED30000}"/>
    <cellStyle name="Percent 6 2 2 2" xfId="54942" xr:uid="{00000000-0005-0000-0000-0000DFD30000}"/>
    <cellStyle name="Percent 6 2 2 3" xfId="54943" xr:uid="{00000000-0005-0000-0000-0000E0D30000}"/>
    <cellStyle name="Percent 6 2 3" xfId="54944" xr:uid="{00000000-0005-0000-0000-0000E1D30000}"/>
    <cellStyle name="Percent 6 2 4" xfId="54945" xr:uid="{00000000-0005-0000-0000-0000E2D30000}"/>
    <cellStyle name="Percent 6 20" xfId="6577" xr:uid="{00000000-0005-0000-0000-0000E3D30000}"/>
    <cellStyle name="Percent 6 21" xfId="54946" xr:uid="{00000000-0005-0000-0000-0000E4D30000}"/>
    <cellStyle name="Percent 6 21 2" xfId="54947" xr:uid="{00000000-0005-0000-0000-0000E5D30000}"/>
    <cellStyle name="Percent 6 21 3" xfId="54948" xr:uid="{00000000-0005-0000-0000-0000E6D30000}"/>
    <cellStyle name="Percent 6 22" xfId="54949" xr:uid="{00000000-0005-0000-0000-0000E7D30000}"/>
    <cellStyle name="Percent 6 3" xfId="6578" xr:uid="{00000000-0005-0000-0000-0000E8D30000}"/>
    <cellStyle name="Percent 6 3 2" xfId="6579" xr:uid="{00000000-0005-0000-0000-0000E9D30000}"/>
    <cellStyle name="Percent 6 3 2 2" xfId="54950" xr:uid="{00000000-0005-0000-0000-0000EAD30000}"/>
    <cellStyle name="Percent 6 3 2 3" xfId="54951" xr:uid="{00000000-0005-0000-0000-0000EBD30000}"/>
    <cellStyle name="Percent 6 3 3" xfId="54952" xr:uid="{00000000-0005-0000-0000-0000ECD30000}"/>
    <cellStyle name="Percent 6 3 4" xfId="54953" xr:uid="{00000000-0005-0000-0000-0000EDD30000}"/>
    <cellStyle name="Percent 6 4" xfId="6580" xr:uid="{00000000-0005-0000-0000-0000EED30000}"/>
    <cellStyle name="Percent 6 4 2" xfId="6581" xr:uid="{00000000-0005-0000-0000-0000EFD30000}"/>
    <cellStyle name="Percent 6 4 2 2" xfId="54954" xr:uid="{00000000-0005-0000-0000-0000F0D30000}"/>
    <cellStyle name="Percent 6 4 2 3" xfId="54955" xr:uid="{00000000-0005-0000-0000-0000F1D30000}"/>
    <cellStyle name="Percent 6 4 3" xfId="54956" xr:uid="{00000000-0005-0000-0000-0000F2D30000}"/>
    <cellStyle name="Percent 6 4 4" xfId="54957" xr:uid="{00000000-0005-0000-0000-0000F3D30000}"/>
    <cellStyle name="Percent 6 5" xfId="6582" xr:uid="{00000000-0005-0000-0000-0000F4D30000}"/>
    <cellStyle name="Percent 6 5 2" xfId="6583" xr:uid="{00000000-0005-0000-0000-0000F5D30000}"/>
    <cellStyle name="Percent 6 5 2 2" xfId="54958" xr:uid="{00000000-0005-0000-0000-0000F6D30000}"/>
    <cellStyle name="Percent 6 5 2 3" xfId="54959" xr:uid="{00000000-0005-0000-0000-0000F7D30000}"/>
    <cellStyle name="Percent 6 5 3" xfId="54960" xr:uid="{00000000-0005-0000-0000-0000F8D30000}"/>
    <cellStyle name="Percent 6 5 4" xfId="54961" xr:uid="{00000000-0005-0000-0000-0000F9D30000}"/>
    <cellStyle name="Percent 6 6" xfId="6584" xr:uid="{00000000-0005-0000-0000-0000FAD30000}"/>
    <cellStyle name="Percent 6 6 2" xfId="6585" xr:uid="{00000000-0005-0000-0000-0000FBD30000}"/>
    <cellStyle name="Percent 6 6 2 2" xfId="54962" xr:uid="{00000000-0005-0000-0000-0000FCD30000}"/>
    <cellStyle name="Percent 6 6 2 3" xfId="54963" xr:uid="{00000000-0005-0000-0000-0000FDD30000}"/>
    <cellStyle name="Percent 6 6 3" xfId="54964" xr:uid="{00000000-0005-0000-0000-0000FED30000}"/>
    <cellStyle name="Percent 6 6 4" xfId="54965" xr:uid="{00000000-0005-0000-0000-0000FFD30000}"/>
    <cellStyle name="Percent 6 7" xfId="6586" xr:uid="{00000000-0005-0000-0000-000000D40000}"/>
    <cellStyle name="Percent 6 7 2" xfId="6587" xr:uid="{00000000-0005-0000-0000-000001D40000}"/>
    <cellStyle name="Percent 6 7 2 2" xfId="54966" xr:uid="{00000000-0005-0000-0000-000002D40000}"/>
    <cellStyle name="Percent 6 7 2 3" xfId="54967" xr:uid="{00000000-0005-0000-0000-000003D40000}"/>
    <cellStyle name="Percent 6 7 3" xfId="54968" xr:uid="{00000000-0005-0000-0000-000004D40000}"/>
    <cellStyle name="Percent 6 7 4" xfId="54969" xr:uid="{00000000-0005-0000-0000-000005D40000}"/>
    <cellStyle name="Percent 6 8" xfId="6588" xr:uid="{00000000-0005-0000-0000-000006D40000}"/>
    <cellStyle name="Percent 6 8 2" xfId="6589" xr:uid="{00000000-0005-0000-0000-000007D40000}"/>
    <cellStyle name="Percent 6 8 2 2" xfId="54970" xr:uid="{00000000-0005-0000-0000-000008D40000}"/>
    <cellStyle name="Percent 6 8 2 3" xfId="54971" xr:uid="{00000000-0005-0000-0000-000009D40000}"/>
    <cellStyle name="Percent 6 8 3" xfId="54972" xr:uid="{00000000-0005-0000-0000-00000AD40000}"/>
    <cellStyle name="Percent 6 8 4" xfId="54973" xr:uid="{00000000-0005-0000-0000-00000BD40000}"/>
    <cellStyle name="Percent 6 9" xfId="6590" xr:uid="{00000000-0005-0000-0000-00000CD40000}"/>
    <cellStyle name="Percent 6 9 2" xfId="6591" xr:uid="{00000000-0005-0000-0000-00000DD40000}"/>
    <cellStyle name="Percent 6 9 2 2" xfId="54974" xr:uid="{00000000-0005-0000-0000-00000ED40000}"/>
    <cellStyle name="Percent 6 9 2 2 2" xfId="54975" xr:uid="{00000000-0005-0000-0000-00000FD40000}"/>
    <cellStyle name="Percent 6 9 2 2 3" xfId="54976" xr:uid="{00000000-0005-0000-0000-000010D40000}"/>
    <cellStyle name="Percent 6 9 2 2 4" xfId="54977" xr:uid="{00000000-0005-0000-0000-000011D40000}"/>
    <cellStyle name="Percent 6 9 2 3" xfId="54978" xr:uid="{00000000-0005-0000-0000-000012D40000}"/>
    <cellStyle name="Percent 6 9 2 3 2" xfId="54979" xr:uid="{00000000-0005-0000-0000-000013D40000}"/>
    <cellStyle name="Percent 6 9 2 4" xfId="54980" xr:uid="{00000000-0005-0000-0000-000014D40000}"/>
    <cellStyle name="Percent 6 9 2 5" xfId="54981" xr:uid="{00000000-0005-0000-0000-000015D40000}"/>
    <cellStyle name="Percent 6 9 2 6" xfId="54982" xr:uid="{00000000-0005-0000-0000-000016D40000}"/>
    <cellStyle name="Percent 60" xfId="54983" xr:uid="{00000000-0005-0000-0000-000017D40000}"/>
    <cellStyle name="Percent 61" xfId="54984" xr:uid="{00000000-0005-0000-0000-000018D40000}"/>
    <cellStyle name="Percent 62" xfId="54985" xr:uid="{00000000-0005-0000-0000-000019D40000}"/>
    <cellStyle name="Percent 63" xfId="54986" xr:uid="{00000000-0005-0000-0000-00001AD40000}"/>
    <cellStyle name="Percent 64" xfId="54987" xr:uid="{00000000-0005-0000-0000-00001BD40000}"/>
    <cellStyle name="Percent 65" xfId="54988" xr:uid="{00000000-0005-0000-0000-00001CD40000}"/>
    <cellStyle name="Percent 66" xfId="54989" xr:uid="{00000000-0005-0000-0000-00001DD40000}"/>
    <cellStyle name="Percent 67" xfId="54990" xr:uid="{00000000-0005-0000-0000-00001ED40000}"/>
    <cellStyle name="Percent 68" xfId="54991" xr:uid="{00000000-0005-0000-0000-00001FD40000}"/>
    <cellStyle name="Percent 69" xfId="54992" xr:uid="{00000000-0005-0000-0000-000020D40000}"/>
    <cellStyle name="Percent 7" xfId="6592" xr:uid="{00000000-0005-0000-0000-000021D40000}"/>
    <cellStyle name="Percent 7 2" xfId="6593" xr:uid="{00000000-0005-0000-0000-000022D40000}"/>
    <cellStyle name="Percent 7 2 2" xfId="54993" xr:uid="{00000000-0005-0000-0000-000023D40000}"/>
    <cellStyle name="Percent 7 3" xfId="6594" xr:uid="{00000000-0005-0000-0000-000024D40000}"/>
    <cellStyle name="Percent 7 3 2" xfId="54994" xr:uid="{00000000-0005-0000-0000-000025D40000}"/>
    <cellStyle name="Percent 7 4" xfId="6595" xr:uid="{00000000-0005-0000-0000-000026D40000}"/>
    <cellStyle name="Percent 7 4 2" xfId="54995" xr:uid="{00000000-0005-0000-0000-000027D40000}"/>
    <cellStyle name="Percent 7 5" xfId="6596" xr:uid="{00000000-0005-0000-0000-000028D40000}"/>
    <cellStyle name="Percent 7 5 2" xfId="54996" xr:uid="{00000000-0005-0000-0000-000029D40000}"/>
    <cellStyle name="Percent 7 6" xfId="6597" xr:uid="{00000000-0005-0000-0000-00002AD40000}"/>
    <cellStyle name="Percent 7 6 2" xfId="54997" xr:uid="{00000000-0005-0000-0000-00002BD40000}"/>
    <cellStyle name="Percent 7 7" xfId="6598" xr:uid="{00000000-0005-0000-0000-00002CD40000}"/>
    <cellStyle name="Percent 7 7 2" xfId="54998" xr:uid="{00000000-0005-0000-0000-00002DD40000}"/>
    <cellStyle name="Percent 7 8" xfId="6599" xr:uid="{00000000-0005-0000-0000-00002ED40000}"/>
    <cellStyle name="Percent 7 8 2" xfId="54999" xr:uid="{00000000-0005-0000-0000-00002FD40000}"/>
    <cellStyle name="Percent 7 9" xfId="55000" xr:uid="{00000000-0005-0000-0000-000030D40000}"/>
    <cellStyle name="Percent 70" xfId="55001" xr:uid="{00000000-0005-0000-0000-000031D40000}"/>
    <cellStyle name="Percent 71" xfId="55002" xr:uid="{00000000-0005-0000-0000-000032D40000}"/>
    <cellStyle name="Percent 72" xfId="55003" xr:uid="{00000000-0005-0000-0000-000033D40000}"/>
    <cellStyle name="Percent 73" xfId="55004" xr:uid="{00000000-0005-0000-0000-000034D40000}"/>
    <cellStyle name="Percent 74" xfId="55005" xr:uid="{00000000-0005-0000-0000-000035D40000}"/>
    <cellStyle name="Percent 75" xfId="55006" xr:uid="{00000000-0005-0000-0000-000036D40000}"/>
    <cellStyle name="Percent 76" xfId="55007" xr:uid="{00000000-0005-0000-0000-000037D40000}"/>
    <cellStyle name="Percent 77" xfId="55008" xr:uid="{00000000-0005-0000-0000-000038D40000}"/>
    <cellStyle name="Percent 78" xfId="55009" xr:uid="{00000000-0005-0000-0000-000039D40000}"/>
    <cellStyle name="Percent 79" xfId="55010" xr:uid="{00000000-0005-0000-0000-00003AD40000}"/>
    <cellStyle name="Percent 8" xfId="6600" xr:uid="{00000000-0005-0000-0000-00003BD40000}"/>
    <cellStyle name="Percent 8 10" xfId="6601" xr:uid="{00000000-0005-0000-0000-00003CD40000}"/>
    <cellStyle name="Percent 8 10 2" xfId="55011" xr:uid="{00000000-0005-0000-0000-00003DD40000}"/>
    <cellStyle name="Percent 8 11" xfId="6602" xr:uid="{00000000-0005-0000-0000-00003ED40000}"/>
    <cellStyle name="Percent 8 12" xfId="6603" xr:uid="{00000000-0005-0000-0000-00003FD40000}"/>
    <cellStyle name="Percent 8 13" xfId="6604" xr:uid="{00000000-0005-0000-0000-000040D40000}"/>
    <cellStyle name="Percent 8 14" xfId="6605" xr:uid="{00000000-0005-0000-0000-000041D40000}"/>
    <cellStyle name="Percent 8 15" xfId="6606" xr:uid="{00000000-0005-0000-0000-000042D40000}"/>
    <cellStyle name="Percent 8 16" xfId="6607" xr:uid="{00000000-0005-0000-0000-000043D40000}"/>
    <cellStyle name="Percent 8 17" xfId="6608" xr:uid="{00000000-0005-0000-0000-000044D40000}"/>
    <cellStyle name="Percent 8 18" xfId="6609" xr:uid="{00000000-0005-0000-0000-000045D40000}"/>
    <cellStyle name="Percent 8 19" xfId="6610" xr:uid="{00000000-0005-0000-0000-000046D40000}"/>
    <cellStyle name="Percent 8 2" xfId="6611" xr:uid="{00000000-0005-0000-0000-000047D40000}"/>
    <cellStyle name="Percent 8 2 10" xfId="6612" xr:uid="{00000000-0005-0000-0000-000048D40000}"/>
    <cellStyle name="Percent 8 2 11" xfId="6613" xr:uid="{00000000-0005-0000-0000-000049D40000}"/>
    <cellStyle name="Percent 8 2 12" xfId="6614" xr:uid="{00000000-0005-0000-0000-00004AD40000}"/>
    <cellStyle name="Percent 8 2 13" xfId="6615" xr:uid="{00000000-0005-0000-0000-00004BD40000}"/>
    <cellStyle name="Percent 8 2 14" xfId="6616" xr:uid="{00000000-0005-0000-0000-00004CD40000}"/>
    <cellStyle name="Percent 8 2 15" xfId="6617" xr:uid="{00000000-0005-0000-0000-00004DD40000}"/>
    <cellStyle name="Percent 8 2 16" xfId="6618" xr:uid="{00000000-0005-0000-0000-00004ED40000}"/>
    <cellStyle name="Percent 8 2 17" xfId="6619" xr:uid="{00000000-0005-0000-0000-00004FD40000}"/>
    <cellStyle name="Percent 8 2 18" xfId="6620" xr:uid="{00000000-0005-0000-0000-000050D40000}"/>
    <cellStyle name="Percent 8 2 19" xfId="6621" xr:uid="{00000000-0005-0000-0000-000051D40000}"/>
    <cellStyle name="Percent 8 2 2" xfId="6622" xr:uid="{00000000-0005-0000-0000-000052D40000}"/>
    <cellStyle name="Percent 8 2 2 2" xfId="6623" xr:uid="{00000000-0005-0000-0000-000053D40000}"/>
    <cellStyle name="Percent 8 2 2 2 2" xfId="55012" xr:uid="{00000000-0005-0000-0000-000054D40000}"/>
    <cellStyle name="Percent 8 2 2 2 2 2" xfId="55013" xr:uid="{00000000-0005-0000-0000-000055D40000}"/>
    <cellStyle name="Percent 8 2 2 2 2 3" xfId="55014" xr:uid="{00000000-0005-0000-0000-000056D40000}"/>
    <cellStyle name="Percent 8 2 2 2 2 4" xfId="55015" xr:uid="{00000000-0005-0000-0000-000057D40000}"/>
    <cellStyle name="Percent 8 2 2 2 2 5" xfId="55016" xr:uid="{00000000-0005-0000-0000-000058D40000}"/>
    <cellStyle name="Percent 8 2 2 2 3" xfId="55017" xr:uid="{00000000-0005-0000-0000-000059D40000}"/>
    <cellStyle name="Percent 8 2 2 2 3 2" xfId="55018" xr:uid="{00000000-0005-0000-0000-00005AD40000}"/>
    <cellStyle name="Percent 8 2 2 2 4" xfId="55019" xr:uid="{00000000-0005-0000-0000-00005BD40000}"/>
    <cellStyle name="Percent 8 2 2 2 5" xfId="55020" xr:uid="{00000000-0005-0000-0000-00005CD40000}"/>
    <cellStyle name="Percent 8 2 2 2 6" xfId="55021" xr:uid="{00000000-0005-0000-0000-00005DD40000}"/>
    <cellStyle name="Percent 8 2 2 2 7" xfId="55022" xr:uid="{00000000-0005-0000-0000-00005ED40000}"/>
    <cellStyle name="Percent 8 2 20" xfId="6624" xr:uid="{00000000-0005-0000-0000-00005FD40000}"/>
    <cellStyle name="Percent 8 2 21" xfId="6625" xr:uid="{00000000-0005-0000-0000-000060D40000}"/>
    <cellStyle name="Percent 8 2 22" xfId="6626" xr:uid="{00000000-0005-0000-0000-000061D40000}"/>
    <cellStyle name="Percent 8 2 23" xfId="55023" xr:uid="{00000000-0005-0000-0000-000062D40000}"/>
    <cellStyle name="Percent 8 2 24" xfId="55024" xr:uid="{00000000-0005-0000-0000-000063D40000}"/>
    <cellStyle name="Percent 8 2 25" xfId="55025" xr:uid="{00000000-0005-0000-0000-000064D40000}"/>
    <cellStyle name="Percent 8 2 26" xfId="55026" xr:uid="{00000000-0005-0000-0000-000065D40000}"/>
    <cellStyle name="Percent 8 2 27" xfId="55027" xr:uid="{00000000-0005-0000-0000-000066D40000}"/>
    <cellStyle name="Percent 8 2 28" xfId="55028" xr:uid="{00000000-0005-0000-0000-000067D40000}"/>
    <cellStyle name="Percent 8 2 29" xfId="55029" xr:uid="{00000000-0005-0000-0000-000068D40000}"/>
    <cellStyle name="Percent 8 2 3" xfId="6627" xr:uid="{00000000-0005-0000-0000-000069D40000}"/>
    <cellStyle name="Percent 8 2 3 2" xfId="55030" xr:uid="{00000000-0005-0000-0000-00006AD40000}"/>
    <cellStyle name="Percent 8 2 30" xfId="55031" xr:uid="{00000000-0005-0000-0000-00006BD40000}"/>
    <cellStyle name="Percent 8 2 31" xfId="55032" xr:uid="{00000000-0005-0000-0000-00006CD40000}"/>
    <cellStyle name="Percent 8 2 32" xfId="55033" xr:uid="{00000000-0005-0000-0000-00006DD40000}"/>
    <cellStyle name="Percent 8 2 33" xfId="55034" xr:uid="{00000000-0005-0000-0000-00006ED40000}"/>
    <cellStyle name="Percent 8 2 34" xfId="55035" xr:uid="{00000000-0005-0000-0000-00006FD40000}"/>
    <cellStyle name="Percent 8 2 35" xfId="55036" xr:uid="{00000000-0005-0000-0000-000070D40000}"/>
    <cellStyle name="Percent 8 2 36" xfId="55037" xr:uid="{00000000-0005-0000-0000-000071D40000}"/>
    <cellStyle name="Percent 8 2 37" xfId="55038" xr:uid="{00000000-0005-0000-0000-000072D40000}"/>
    <cellStyle name="Percent 8 2 38" xfId="55039" xr:uid="{00000000-0005-0000-0000-000073D40000}"/>
    <cellStyle name="Percent 8 2 39" xfId="55040" xr:uid="{00000000-0005-0000-0000-000074D40000}"/>
    <cellStyle name="Percent 8 2 4" xfId="6628" xr:uid="{00000000-0005-0000-0000-000075D40000}"/>
    <cellStyle name="Percent 8 2 4 2" xfId="55041" xr:uid="{00000000-0005-0000-0000-000076D40000}"/>
    <cellStyle name="Percent 8 2 40" xfId="55042" xr:uid="{00000000-0005-0000-0000-000077D40000}"/>
    <cellStyle name="Percent 8 2 41" xfId="55043" xr:uid="{00000000-0005-0000-0000-000078D40000}"/>
    <cellStyle name="Percent 8 2 42" xfId="55044" xr:uid="{00000000-0005-0000-0000-000079D40000}"/>
    <cellStyle name="Percent 8 2 43" xfId="55045" xr:uid="{00000000-0005-0000-0000-00007AD40000}"/>
    <cellStyle name="Percent 8 2 44" xfId="55046" xr:uid="{00000000-0005-0000-0000-00007BD40000}"/>
    <cellStyle name="Percent 8 2 45" xfId="55047" xr:uid="{00000000-0005-0000-0000-00007CD40000}"/>
    <cellStyle name="Percent 8 2 46" xfId="55048" xr:uid="{00000000-0005-0000-0000-00007DD40000}"/>
    <cellStyle name="Percent 8 2 47" xfId="55049" xr:uid="{00000000-0005-0000-0000-00007ED40000}"/>
    <cellStyle name="Percent 8 2 48" xfId="55050" xr:uid="{00000000-0005-0000-0000-00007FD40000}"/>
    <cellStyle name="Percent 8 2 49" xfId="55051" xr:uid="{00000000-0005-0000-0000-000080D40000}"/>
    <cellStyle name="Percent 8 2 5" xfId="6629" xr:uid="{00000000-0005-0000-0000-000081D40000}"/>
    <cellStyle name="Percent 8 2 50" xfId="55052" xr:uid="{00000000-0005-0000-0000-000082D40000}"/>
    <cellStyle name="Percent 8 2 51" xfId="55053" xr:uid="{00000000-0005-0000-0000-000083D40000}"/>
    <cellStyle name="Percent 8 2 52" xfId="55054" xr:uid="{00000000-0005-0000-0000-000084D40000}"/>
    <cellStyle name="Percent 8 2 53" xfId="55055" xr:uid="{00000000-0005-0000-0000-000085D40000}"/>
    <cellStyle name="Percent 8 2 54" xfId="55056" xr:uid="{00000000-0005-0000-0000-000086D40000}"/>
    <cellStyle name="Percent 8 2 55" xfId="55057" xr:uid="{00000000-0005-0000-0000-000087D40000}"/>
    <cellStyle name="Percent 8 2 56" xfId="55058" xr:uid="{00000000-0005-0000-0000-000088D40000}"/>
    <cellStyle name="Percent 8 2 57" xfId="55059" xr:uid="{00000000-0005-0000-0000-000089D40000}"/>
    <cellStyle name="Percent 8 2 58" xfId="55060" xr:uid="{00000000-0005-0000-0000-00008AD40000}"/>
    <cellStyle name="Percent 8 2 59" xfId="55061" xr:uid="{00000000-0005-0000-0000-00008BD40000}"/>
    <cellStyle name="Percent 8 2 6" xfId="6630" xr:uid="{00000000-0005-0000-0000-00008CD40000}"/>
    <cellStyle name="Percent 8 2 60" xfId="55062" xr:uid="{00000000-0005-0000-0000-00008DD40000}"/>
    <cellStyle name="Percent 8 2 7" xfId="6631" xr:uid="{00000000-0005-0000-0000-00008ED40000}"/>
    <cellStyle name="Percent 8 2 8" xfId="6632" xr:uid="{00000000-0005-0000-0000-00008FD40000}"/>
    <cellStyle name="Percent 8 2 9" xfId="6633" xr:uid="{00000000-0005-0000-0000-000090D40000}"/>
    <cellStyle name="Percent 8 20" xfId="6634" xr:uid="{00000000-0005-0000-0000-000091D40000}"/>
    <cellStyle name="Percent 8 21" xfId="6635" xr:uid="{00000000-0005-0000-0000-000092D40000}"/>
    <cellStyle name="Percent 8 22" xfId="6636" xr:uid="{00000000-0005-0000-0000-000093D40000}"/>
    <cellStyle name="Percent 8 23" xfId="6637" xr:uid="{00000000-0005-0000-0000-000094D40000}"/>
    <cellStyle name="Percent 8 24" xfId="6638" xr:uid="{00000000-0005-0000-0000-000095D40000}"/>
    <cellStyle name="Percent 8 24 2" xfId="55063" xr:uid="{00000000-0005-0000-0000-000096D40000}"/>
    <cellStyle name="Percent 8 24 2 2" xfId="55064" xr:uid="{00000000-0005-0000-0000-000097D40000}"/>
    <cellStyle name="Percent 8 24 3" xfId="55065" xr:uid="{00000000-0005-0000-0000-000098D40000}"/>
    <cellStyle name="Percent 8 25" xfId="55066" xr:uid="{00000000-0005-0000-0000-000099D40000}"/>
    <cellStyle name="Percent 8 25 2" xfId="55067" xr:uid="{00000000-0005-0000-0000-00009AD40000}"/>
    <cellStyle name="Percent 8 26" xfId="55068" xr:uid="{00000000-0005-0000-0000-00009BD40000}"/>
    <cellStyle name="Percent 8 27" xfId="55069" xr:uid="{00000000-0005-0000-0000-00009CD40000}"/>
    <cellStyle name="Percent 8 28" xfId="55070" xr:uid="{00000000-0005-0000-0000-00009DD40000}"/>
    <cellStyle name="Percent 8 29" xfId="55071" xr:uid="{00000000-0005-0000-0000-00009ED40000}"/>
    <cellStyle name="Percent 8 3" xfId="6639" xr:uid="{00000000-0005-0000-0000-00009FD40000}"/>
    <cellStyle name="Percent 8 3 2" xfId="6640" xr:uid="{00000000-0005-0000-0000-0000A0D40000}"/>
    <cellStyle name="Percent 8 3 3" xfId="6641" xr:uid="{00000000-0005-0000-0000-0000A1D40000}"/>
    <cellStyle name="Percent 8 3 4" xfId="55072" xr:uid="{00000000-0005-0000-0000-0000A2D40000}"/>
    <cellStyle name="Percent 8 3 4 2" xfId="55073" xr:uid="{00000000-0005-0000-0000-0000A3D40000}"/>
    <cellStyle name="Percent 8 3 5" xfId="55074" xr:uid="{00000000-0005-0000-0000-0000A4D40000}"/>
    <cellStyle name="Percent 8 30" xfId="55075" xr:uid="{00000000-0005-0000-0000-0000A5D40000}"/>
    <cellStyle name="Percent 8 31" xfId="55076" xr:uid="{00000000-0005-0000-0000-0000A6D40000}"/>
    <cellStyle name="Percent 8 32" xfId="55077" xr:uid="{00000000-0005-0000-0000-0000A7D40000}"/>
    <cellStyle name="Percent 8 33" xfId="55078" xr:uid="{00000000-0005-0000-0000-0000A8D40000}"/>
    <cellStyle name="Percent 8 34" xfId="55079" xr:uid="{00000000-0005-0000-0000-0000A9D40000}"/>
    <cellStyle name="Percent 8 35" xfId="55080" xr:uid="{00000000-0005-0000-0000-0000AAD40000}"/>
    <cellStyle name="Percent 8 36" xfId="55081" xr:uid="{00000000-0005-0000-0000-0000ABD40000}"/>
    <cellStyle name="Percent 8 37" xfId="55082" xr:uid="{00000000-0005-0000-0000-0000ACD40000}"/>
    <cellStyle name="Percent 8 38" xfId="55083" xr:uid="{00000000-0005-0000-0000-0000ADD40000}"/>
    <cellStyle name="Percent 8 39" xfId="55084" xr:uid="{00000000-0005-0000-0000-0000AED40000}"/>
    <cellStyle name="Percent 8 4" xfId="6642" xr:uid="{00000000-0005-0000-0000-0000AFD40000}"/>
    <cellStyle name="Percent 8 4 2" xfId="55085" xr:uid="{00000000-0005-0000-0000-0000B0D40000}"/>
    <cellStyle name="Percent 8 40" xfId="55086" xr:uid="{00000000-0005-0000-0000-0000B1D40000}"/>
    <cellStyle name="Percent 8 41" xfId="55087" xr:uid="{00000000-0005-0000-0000-0000B2D40000}"/>
    <cellStyle name="Percent 8 42" xfId="55088" xr:uid="{00000000-0005-0000-0000-0000B3D40000}"/>
    <cellStyle name="Percent 8 43" xfId="55089" xr:uid="{00000000-0005-0000-0000-0000B4D40000}"/>
    <cellStyle name="Percent 8 44" xfId="55090" xr:uid="{00000000-0005-0000-0000-0000B5D40000}"/>
    <cellStyle name="Percent 8 45" xfId="55091" xr:uid="{00000000-0005-0000-0000-0000B6D40000}"/>
    <cellStyle name="Percent 8 46" xfId="55092" xr:uid="{00000000-0005-0000-0000-0000B7D40000}"/>
    <cellStyle name="Percent 8 47" xfId="55093" xr:uid="{00000000-0005-0000-0000-0000B8D40000}"/>
    <cellStyle name="Percent 8 48" xfId="55094" xr:uid="{00000000-0005-0000-0000-0000B9D40000}"/>
    <cellStyle name="Percent 8 49" xfId="55095" xr:uid="{00000000-0005-0000-0000-0000BAD40000}"/>
    <cellStyle name="Percent 8 5" xfId="6643" xr:uid="{00000000-0005-0000-0000-0000BBD40000}"/>
    <cellStyle name="Percent 8 5 2" xfId="55096" xr:uid="{00000000-0005-0000-0000-0000BCD40000}"/>
    <cellStyle name="Percent 8 50" xfId="55097" xr:uid="{00000000-0005-0000-0000-0000BDD40000}"/>
    <cellStyle name="Percent 8 51" xfId="55098" xr:uid="{00000000-0005-0000-0000-0000BED40000}"/>
    <cellStyle name="Percent 8 52" xfId="55099" xr:uid="{00000000-0005-0000-0000-0000BFD40000}"/>
    <cellStyle name="Percent 8 53" xfId="55100" xr:uid="{00000000-0005-0000-0000-0000C0D40000}"/>
    <cellStyle name="Percent 8 54" xfId="55101" xr:uid="{00000000-0005-0000-0000-0000C1D40000}"/>
    <cellStyle name="Percent 8 55" xfId="55102" xr:uid="{00000000-0005-0000-0000-0000C2D40000}"/>
    <cellStyle name="Percent 8 56" xfId="55103" xr:uid="{00000000-0005-0000-0000-0000C3D40000}"/>
    <cellStyle name="Percent 8 57" xfId="55104" xr:uid="{00000000-0005-0000-0000-0000C4D40000}"/>
    <cellStyle name="Percent 8 58" xfId="55105" xr:uid="{00000000-0005-0000-0000-0000C5D40000}"/>
    <cellStyle name="Percent 8 59" xfId="55106" xr:uid="{00000000-0005-0000-0000-0000C6D40000}"/>
    <cellStyle name="Percent 8 6" xfId="6644" xr:uid="{00000000-0005-0000-0000-0000C7D40000}"/>
    <cellStyle name="Percent 8 6 2" xfId="6645" xr:uid="{00000000-0005-0000-0000-0000C8D40000}"/>
    <cellStyle name="Percent 8 6 2 2" xfId="55107" xr:uid="{00000000-0005-0000-0000-0000C9D40000}"/>
    <cellStyle name="Percent 8 6 3" xfId="55108" xr:uid="{00000000-0005-0000-0000-0000CAD40000}"/>
    <cellStyle name="Percent 8 6 4" xfId="55109" xr:uid="{00000000-0005-0000-0000-0000CBD40000}"/>
    <cellStyle name="Percent 8 60" xfId="55110" xr:uid="{00000000-0005-0000-0000-0000CCD40000}"/>
    <cellStyle name="Percent 8 61" xfId="55111" xr:uid="{00000000-0005-0000-0000-0000CDD40000}"/>
    <cellStyle name="Percent 8 62" xfId="55112" xr:uid="{00000000-0005-0000-0000-0000CED40000}"/>
    <cellStyle name="Percent 8 7" xfId="6646" xr:uid="{00000000-0005-0000-0000-0000CFD40000}"/>
    <cellStyle name="Percent 8 7 2" xfId="6647" xr:uid="{00000000-0005-0000-0000-0000D0D40000}"/>
    <cellStyle name="Percent 8 7 2 2" xfId="55113" xr:uid="{00000000-0005-0000-0000-0000D1D40000}"/>
    <cellStyle name="Percent 8 7 3" xfId="55114" xr:uid="{00000000-0005-0000-0000-0000D2D40000}"/>
    <cellStyle name="Percent 8 8" xfId="6648" xr:uid="{00000000-0005-0000-0000-0000D3D40000}"/>
    <cellStyle name="Percent 8 8 2" xfId="6649" xr:uid="{00000000-0005-0000-0000-0000D4D40000}"/>
    <cellStyle name="Percent 8 8 2 2" xfId="55115" xr:uid="{00000000-0005-0000-0000-0000D5D40000}"/>
    <cellStyle name="Percent 8 8 3" xfId="55116" xr:uid="{00000000-0005-0000-0000-0000D6D40000}"/>
    <cellStyle name="Percent 8 9" xfId="6650" xr:uid="{00000000-0005-0000-0000-0000D7D40000}"/>
    <cellStyle name="Percent 80" xfId="55117" xr:uid="{00000000-0005-0000-0000-0000D8D40000}"/>
    <cellStyle name="Percent 81" xfId="55118" xr:uid="{00000000-0005-0000-0000-0000D9D40000}"/>
    <cellStyle name="Percent 82" xfId="55119" xr:uid="{00000000-0005-0000-0000-0000DAD40000}"/>
    <cellStyle name="Percent 83" xfId="55120" xr:uid="{00000000-0005-0000-0000-0000DBD40000}"/>
    <cellStyle name="Percent 84" xfId="55121" xr:uid="{00000000-0005-0000-0000-0000DCD40000}"/>
    <cellStyle name="Percent 85" xfId="55122" xr:uid="{00000000-0005-0000-0000-0000DDD40000}"/>
    <cellStyle name="Percent 86" xfId="55123" xr:uid="{00000000-0005-0000-0000-0000DED40000}"/>
    <cellStyle name="Percent 87" xfId="55124" xr:uid="{00000000-0005-0000-0000-0000DFD40000}"/>
    <cellStyle name="Percent 88" xfId="55125" xr:uid="{00000000-0005-0000-0000-0000E0D40000}"/>
    <cellStyle name="Percent 89" xfId="55126" xr:uid="{00000000-0005-0000-0000-0000E1D40000}"/>
    <cellStyle name="Percent 9" xfId="6651" xr:uid="{00000000-0005-0000-0000-0000E2D40000}"/>
    <cellStyle name="Percent 9 2" xfId="6652" xr:uid="{00000000-0005-0000-0000-0000E3D40000}"/>
    <cellStyle name="Percent 9 2 2" xfId="55127" xr:uid="{00000000-0005-0000-0000-0000E4D40000}"/>
    <cellStyle name="Percent 9 3" xfId="6653" xr:uid="{00000000-0005-0000-0000-0000E5D40000}"/>
    <cellStyle name="Percent 9 3 2" xfId="55128" xr:uid="{00000000-0005-0000-0000-0000E6D40000}"/>
    <cellStyle name="Percent 9 4" xfId="6654" xr:uid="{00000000-0005-0000-0000-0000E7D40000}"/>
    <cellStyle name="Percent 9 4 2" xfId="55129" xr:uid="{00000000-0005-0000-0000-0000E8D40000}"/>
    <cellStyle name="Percent 9 5" xfId="6655" xr:uid="{00000000-0005-0000-0000-0000E9D40000}"/>
    <cellStyle name="Percent 9 5 2" xfId="55130" xr:uid="{00000000-0005-0000-0000-0000EAD40000}"/>
    <cellStyle name="Percent 9 6" xfId="6656" xr:uid="{00000000-0005-0000-0000-0000EBD40000}"/>
    <cellStyle name="Percent 9 6 2" xfId="55131" xr:uid="{00000000-0005-0000-0000-0000ECD40000}"/>
    <cellStyle name="Percent 9 7" xfId="6657" xr:uid="{00000000-0005-0000-0000-0000EDD40000}"/>
    <cellStyle name="Percent 9 7 2" xfId="55132" xr:uid="{00000000-0005-0000-0000-0000EED40000}"/>
    <cellStyle name="Percent 9 8" xfId="55133" xr:uid="{00000000-0005-0000-0000-0000EFD40000}"/>
    <cellStyle name="Percent 90" xfId="55134" xr:uid="{00000000-0005-0000-0000-0000F0D40000}"/>
    <cellStyle name="Percent 91" xfId="55135" xr:uid="{00000000-0005-0000-0000-0000F1D40000}"/>
    <cellStyle name="Percent 92" xfId="55136" xr:uid="{00000000-0005-0000-0000-0000F2D40000}"/>
    <cellStyle name="Percent 93" xfId="55137" xr:uid="{00000000-0005-0000-0000-0000F3D40000}"/>
    <cellStyle name="Percent 94" xfId="55138" xr:uid="{00000000-0005-0000-0000-0000F4D40000}"/>
    <cellStyle name="Percent 95" xfId="55139" xr:uid="{00000000-0005-0000-0000-0000F5D40000}"/>
    <cellStyle name="Percent 96" xfId="55140" xr:uid="{00000000-0005-0000-0000-0000F6D40000}"/>
    <cellStyle name="Percent 97" xfId="55141" xr:uid="{00000000-0005-0000-0000-0000F7D40000}"/>
    <cellStyle name="Percent Input" xfId="55142" xr:uid="{00000000-0005-0000-0000-0000F8D40000}"/>
    <cellStyle name="Percent(0)" xfId="55143" xr:uid="{00000000-0005-0000-0000-0000F9D40000}"/>
    <cellStyle name="Percent(1)" xfId="55144" xr:uid="{00000000-0005-0000-0000-0000FAD40000}"/>
    <cellStyle name="Percent(2)" xfId="55145" xr:uid="{00000000-0005-0000-0000-0000FBD40000}"/>
    <cellStyle name="Percent*" xfId="55146" xr:uid="{00000000-0005-0000-0000-0000FCD40000}"/>
    <cellStyle name="Percent[1]" xfId="55147" xr:uid="{00000000-0005-0000-0000-0000FDD40000}"/>
    <cellStyle name="Percent[2]" xfId="55148" xr:uid="{00000000-0005-0000-0000-0000FED40000}"/>
    <cellStyle name="Percent[2D]" xfId="55149" xr:uid="{00000000-0005-0000-0000-0000FFD40000}"/>
    <cellStyle name="percentage" xfId="6658" xr:uid="{00000000-0005-0000-0000-000000D50000}"/>
    <cellStyle name="PrePop Currency (0)" xfId="55150" xr:uid="{00000000-0005-0000-0000-000001D50000}"/>
    <cellStyle name="PrePop Currency (2)" xfId="55151" xr:uid="{00000000-0005-0000-0000-000002D50000}"/>
    <cellStyle name="PrePop Units (0)" xfId="55152" xr:uid="{00000000-0005-0000-0000-000003D50000}"/>
    <cellStyle name="PrePop Units (1)" xfId="55153" xr:uid="{00000000-0005-0000-0000-000004D50000}"/>
    <cellStyle name="PrePop Units (2)" xfId="55154" xr:uid="{00000000-0005-0000-0000-000005D50000}"/>
    <cellStyle name="PROTECTED" xfId="55155" xr:uid="{00000000-0005-0000-0000-000006D50000}"/>
    <cellStyle name="PSChar" xfId="6659" xr:uid="{00000000-0005-0000-0000-000007D50000}"/>
    <cellStyle name="PSChar 10" xfId="6660" xr:uid="{00000000-0005-0000-0000-000008D50000}"/>
    <cellStyle name="PSChar 10 2" xfId="55156" xr:uid="{00000000-0005-0000-0000-000009D50000}"/>
    <cellStyle name="PSChar 10 3" xfId="55157" xr:uid="{00000000-0005-0000-0000-00000AD50000}"/>
    <cellStyle name="PSChar 11" xfId="55158" xr:uid="{00000000-0005-0000-0000-00000BD50000}"/>
    <cellStyle name="PSChar 12" xfId="55159" xr:uid="{00000000-0005-0000-0000-00000CD50000}"/>
    <cellStyle name="PSChar 13" xfId="55160" xr:uid="{00000000-0005-0000-0000-00000DD50000}"/>
    <cellStyle name="PSChar 14" xfId="55161" xr:uid="{00000000-0005-0000-0000-00000ED50000}"/>
    <cellStyle name="PSChar 15" xfId="55162" xr:uid="{00000000-0005-0000-0000-00000FD50000}"/>
    <cellStyle name="PSChar 16" xfId="55163" xr:uid="{00000000-0005-0000-0000-000010D50000}"/>
    <cellStyle name="PSChar 16 2" xfId="55164" xr:uid="{00000000-0005-0000-0000-000011D50000}"/>
    <cellStyle name="PSChar 17" xfId="55165" xr:uid="{00000000-0005-0000-0000-000012D50000}"/>
    <cellStyle name="PSChar 2" xfId="6661" xr:uid="{00000000-0005-0000-0000-000013D50000}"/>
    <cellStyle name="PSChar 2 10" xfId="6662" xr:uid="{00000000-0005-0000-0000-000014D50000}"/>
    <cellStyle name="PSChar 2 10 2" xfId="55166" xr:uid="{00000000-0005-0000-0000-000015D50000}"/>
    <cellStyle name="PSChar 2 10 3" xfId="55167" xr:uid="{00000000-0005-0000-0000-000016D50000}"/>
    <cellStyle name="PSChar 2 11" xfId="6663" xr:uid="{00000000-0005-0000-0000-000017D50000}"/>
    <cellStyle name="PSChar 2 11 2" xfId="55168" xr:uid="{00000000-0005-0000-0000-000018D50000}"/>
    <cellStyle name="PSChar 2 11 3" xfId="55169" xr:uid="{00000000-0005-0000-0000-000019D50000}"/>
    <cellStyle name="PSChar 2 12" xfId="6664" xr:uid="{00000000-0005-0000-0000-00001AD50000}"/>
    <cellStyle name="PSChar 2 12 2" xfId="55170" xr:uid="{00000000-0005-0000-0000-00001BD50000}"/>
    <cellStyle name="PSChar 2 12 3" xfId="55171" xr:uid="{00000000-0005-0000-0000-00001CD50000}"/>
    <cellStyle name="PSChar 2 13" xfId="6665" xr:uid="{00000000-0005-0000-0000-00001DD50000}"/>
    <cellStyle name="PSChar 2 13 2" xfId="55172" xr:uid="{00000000-0005-0000-0000-00001ED50000}"/>
    <cellStyle name="PSChar 2 13 3" xfId="55173" xr:uid="{00000000-0005-0000-0000-00001FD50000}"/>
    <cellStyle name="PSChar 2 14" xfId="6666" xr:uid="{00000000-0005-0000-0000-000020D50000}"/>
    <cellStyle name="PSChar 2 14 2" xfId="55174" xr:uid="{00000000-0005-0000-0000-000021D50000}"/>
    <cellStyle name="PSChar 2 14 3" xfId="55175" xr:uid="{00000000-0005-0000-0000-000022D50000}"/>
    <cellStyle name="PSChar 2 15" xfId="6667" xr:uid="{00000000-0005-0000-0000-000023D50000}"/>
    <cellStyle name="PSChar 2 15 2" xfId="55176" xr:uid="{00000000-0005-0000-0000-000024D50000}"/>
    <cellStyle name="PSChar 2 15 3" xfId="55177" xr:uid="{00000000-0005-0000-0000-000025D50000}"/>
    <cellStyle name="PSChar 2 16" xfId="6668" xr:uid="{00000000-0005-0000-0000-000026D50000}"/>
    <cellStyle name="PSChar 2 16 2" xfId="55178" xr:uid="{00000000-0005-0000-0000-000027D50000}"/>
    <cellStyle name="PSChar 2 16 3" xfId="55179" xr:uid="{00000000-0005-0000-0000-000028D50000}"/>
    <cellStyle name="PSChar 2 17" xfId="6669" xr:uid="{00000000-0005-0000-0000-000029D50000}"/>
    <cellStyle name="PSChar 2 17 2" xfId="55180" xr:uid="{00000000-0005-0000-0000-00002AD50000}"/>
    <cellStyle name="PSChar 2 17 3" xfId="55181" xr:uid="{00000000-0005-0000-0000-00002BD50000}"/>
    <cellStyle name="PSChar 2 18" xfId="6670" xr:uid="{00000000-0005-0000-0000-00002CD50000}"/>
    <cellStyle name="PSChar 2 18 2" xfId="55182" xr:uid="{00000000-0005-0000-0000-00002DD50000}"/>
    <cellStyle name="PSChar 2 18 3" xfId="55183" xr:uid="{00000000-0005-0000-0000-00002ED50000}"/>
    <cellStyle name="PSChar 2 19" xfId="6671" xr:uid="{00000000-0005-0000-0000-00002FD50000}"/>
    <cellStyle name="PSChar 2 19 2" xfId="55184" xr:uid="{00000000-0005-0000-0000-000030D50000}"/>
    <cellStyle name="PSChar 2 19 3" xfId="55185" xr:uid="{00000000-0005-0000-0000-000031D50000}"/>
    <cellStyle name="PSChar 2 2" xfId="6672" xr:uid="{00000000-0005-0000-0000-000032D50000}"/>
    <cellStyle name="PSChar 2 2 10" xfId="6673" xr:uid="{00000000-0005-0000-0000-000033D50000}"/>
    <cellStyle name="PSChar 2 2 10 2" xfId="55186" xr:uid="{00000000-0005-0000-0000-000034D50000}"/>
    <cellStyle name="PSChar 2 2 10 3" xfId="55187" xr:uid="{00000000-0005-0000-0000-000035D50000}"/>
    <cellStyle name="PSChar 2 2 11" xfId="6674" xr:uid="{00000000-0005-0000-0000-000036D50000}"/>
    <cellStyle name="PSChar 2 2 11 2" xfId="55188" xr:uid="{00000000-0005-0000-0000-000037D50000}"/>
    <cellStyle name="PSChar 2 2 11 3" xfId="55189" xr:uid="{00000000-0005-0000-0000-000038D50000}"/>
    <cellStyle name="PSChar 2 2 12" xfId="6675" xr:uid="{00000000-0005-0000-0000-000039D50000}"/>
    <cellStyle name="PSChar 2 2 12 2" xfId="55190" xr:uid="{00000000-0005-0000-0000-00003AD50000}"/>
    <cellStyle name="PSChar 2 2 12 3" xfId="55191" xr:uid="{00000000-0005-0000-0000-00003BD50000}"/>
    <cellStyle name="PSChar 2 2 13" xfId="6676" xr:uid="{00000000-0005-0000-0000-00003CD50000}"/>
    <cellStyle name="PSChar 2 2 13 2" xfId="55192" xr:uid="{00000000-0005-0000-0000-00003DD50000}"/>
    <cellStyle name="PSChar 2 2 13 3" xfId="55193" xr:uid="{00000000-0005-0000-0000-00003ED50000}"/>
    <cellStyle name="PSChar 2 2 14" xfId="6677" xr:uid="{00000000-0005-0000-0000-00003FD50000}"/>
    <cellStyle name="PSChar 2 2 14 2" xfId="55194" xr:uid="{00000000-0005-0000-0000-000040D50000}"/>
    <cellStyle name="PSChar 2 2 14 3" xfId="55195" xr:uid="{00000000-0005-0000-0000-000041D50000}"/>
    <cellStyle name="PSChar 2 2 15" xfId="6678" xr:uid="{00000000-0005-0000-0000-000042D50000}"/>
    <cellStyle name="PSChar 2 2 15 2" xfId="55196" xr:uid="{00000000-0005-0000-0000-000043D50000}"/>
    <cellStyle name="PSChar 2 2 15 3" xfId="55197" xr:uid="{00000000-0005-0000-0000-000044D50000}"/>
    <cellStyle name="PSChar 2 2 16" xfId="6679" xr:uid="{00000000-0005-0000-0000-000045D50000}"/>
    <cellStyle name="PSChar 2 2 16 2" xfId="55198" xr:uid="{00000000-0005-0000-0000-000046D50000}"/>
    <cellStyle name="PSChar 2 2 16 3" xfId="55199" xr:uid="{00000000-0005-0000-0000-000047D50000}"/>
    <cellStyle name="PSChar 2 2 17" xfId="6680" xr:uid="{00000000-0005-0000-0000-000048D50000}"/>
    <cellStyle name="PSChar 2 2 17 2" xfId="55200" xr:uid="{00000000-0005-0000-0000-000049D50000}"/>
    <cellStyle name="PSChar 2 2 17 3" xfId="55201" xr:uid="{00000000-0005-0000-0000-00004AD50000}"/>
    <cellStyle name="PSChar 2 2 18" xfId="6681" xr:uid="{00000000-0005-0000-0000-00004BD50000}"/>
    <cellStyle name="PSChar 2 2 18 2" xfId="55202" xr:uid="{00000000-0005-0000-0000-00004CD50000}"/>
    <cellStyle name="PSChar 2 2 18 3" xfId="55203" xr:uid="{00000000-0005-0000-0000-00004DD50000}"/>
    <cellStyle name="PSChar 2 2 19" xfId="6682" xr:uid="{00000000-0005-0000-0000-00004ED50000}"/>
    <cellStyle name="PSChar 2 2 19 2" xfId="55204" xr:uid="{00000000-0005-0000-0000-00004FD50000}"/>
    <cellStyle name="PSChar 2 2 19 3" xfId="55205" xr:uid="{00000000-0005-0000-0000-000050D50000}"/>
    <cellStyle name="PSChar 2 2 2" xfId="6683" xr:uid="{00000000-0005-0000-0000-000051D50000}"/>
    <cellStyle name="PSChar 2 2 2 2" xfId="6684" xr:uid="{00000000-0005-0000-0000-000052D50000}"/>
    <cellStyle name="PSChar 2 2 2 2 2" xfId="55206" xr:uid="{00000000-0005-0000-0000-000053D50000}"/>
    <cellStyle name="PSChar 2 2 2 2 2 2" xfId="55207" xr:uid="{00000000-0005-0000-0000-000054D50000}"/>
    <cellStyle name="PSChar 2 2 2 2 2 3" xfId="55208" xr:uid="{00000000-0005-0000-0000-000055D50000}"/>
    <cellStyle name="PSChar 2 2 2 2 2 4" xfId="55209" xr:uid="{00000000-0005-0000-0000-000056D50000}"/>
    <cellStyle name="PSChar 2 2 2 2 3" xfId="55210" xr:uid="{00000000-0005-0000-0000-000057D50000}"/>
    <cellStyle name="PSChar 2 2 2 2 3 2" xfId="55211" xr:uid="{00000000-0005-0000-0000-000058D50000}"/>
    <cellStyle name="PSChar 2 2 2 2 4" xfId="55212" xr:uid="{00000000-0005-0000-0000-000059D50000}"/>
    <cellStyle name="PSChar 2 2 2 2 5" xfId="55213" xr:uid="{00000000-0005-0000-0000-00005AD50000}"/>
    <cellStyle name="PSChar 2 2 2 2 6" xfId="55214" xr:uid="{00000000-0005-0000-0000-00005BD50000}"/>
    <cellStyle name="PSChar 2 2 2 3" xfId="55215" xr:uid="{00000000-0005-0000-0000-00005CD50000}"/>
    <cellStyle name="PSChar 2 2 2 4" xfId="55216" xr:uid="{00000000-0005-0000-0000-00005DD50000}"/>
    <cellStyle name="PSChar 2 2 20" xfId="6685" xr:uid="{00000000-0005-0000-0000-00005ED50000}"/>
    <cellStyle name="PSChar 2 2 20 2" xfId="55217" xr:uid="{00000000-0005-0000-0000-00005FD50000}"/>
    <cellStyle name="PSChar 2 2 20 3" xfId="55218" xr:uid="{00000000-0005-0000-0000-000060D50000}"/>
    <cellStyle name="PSChar 2 2 21" xfId="6686" xr:uid="{00000000-0005-0000-0000-000061D50000}"/>
    <cellStyle name="PSChar 2 2 21 2" xfId="55219" xr:uid="{00000000-0005-0000-0000-000062D50000}"/>
    <cellStyle name="PSChar 2 2 21 3" xfId="55220" xr:uid="{00000000-0005-0000-0000-000063D50000}"/>
    <cellStyle name="PSChar 2 2 22" xfId="6687" xr:uid="{00000000-0005-0000-0000-000064D50000}"/>
    <cellStyle name="PSChar 2 2 22 2" xfId="55221" xr:uid="{00000000-0005-0000-0000-000065D50000}"/>
    <cellStyle name="PSChar 2 2 22 3" xfId="55222" xr:uid="{00000000-0005-0000-0000-000066D50000}"/>
    <cellStyle name="PSChar 2 2 23" xfId="55223" xr:uid="{00000000-0005-0000-0000-000067D50000}"/>
    <cellStyle name="PSChar 2 2 24" xfId="55224" xr:uid="{00000000-0005-0000-0000-000068D50000}"/>
    <cellStyle name="PSChar 2 2 25" xfId="55225" xr:uid="{00000000-0005-0000-0000-000069D50000}"/>
    <cellStyle name="PSChar 2 2 26" xfId="55226" xr:uid="{00000000-0005-0000-0000-00006AD50000}"/>
    <cellStyle name="PSChar 2 2 27" xfId="55227" xr:uid="{00000000-0005-0000-0000-00006BD50000}"/>
    <cellStyle name="PSChar 2 2 28" xfId="55228" xr:uid="{00000000-0005-0000-0000-00006CD50000}"/>
    <cellStyle name="PSChar 2 2 29" xfId="55229" xr:uid="{00000000-0005-0000-0000-00006DD50000}"/>
    <cellStyle name="PSChar 2 2 3" xfId="6688" xr:uid="{00000000-0005-0000-0000-00006ED50000}"/>
    <cellStyle name="PSChar 2 2 3 2" xfId="55230" xr:uid="{00000000-0005-0000-0000-00006FD50000}"/>
    <cellStyle name="PSChar 2 2 3 3" xfId="55231" xr:uid="{00000000-0005-0000-0000-000070D50000}"/>
    <cellStyle name="PSChar 2 2 30" xfId="55232" xr:uid="{00000000-0005-0000-0000-000071D50000}"/>
    <cellStyle name="PSChar 2 2 31" xfId="55233" xr:uid="{00000000-0005-0000-0000-000072D50000}"/>
    <cellStyle name="PSChar 2 2 32" xfId="55234" xr:uid="{00000000-0005-0000-0000-000073D50000}"/>
    <cellStyle name="PSChar 2 2 33" xfId="55235" xr:uid="{00000000-0005-0000-0000-000074D50000}"/>
    <cellStyle name="PSChar 2 2 34" xfId="55236" xr:uid="{00000000-0005-0000-0000-000075D50000}"/>
    <cellStyle name="PSChar 2 2 35" xfId="55237" xr:uid="{00000000-0005-0000-0000-000076D50000}"/>
    <cellStyle name="PSChar 2 2 36" xfId="55238" xr:uid="{00000000-0005-0000-0000-000077D50000}"/>
    <cellStyle name="PSChar 2 2 37" xfId="55239" xr:uid="{00000000-0005-0000-0000-000078D50000}"/>
    <cellStyle name="PSChar 2 2 38" xfId="55240" xr:uid="{00000000-0005-0000-0000-000079D50000}"/>
    <cellStyle name="PSChar 2 2 39" xfId="55241" xr:uid="{00000000-0005-0000-0000-00007AD50000}"/>
    <cellStyle name="PSChar 2 2 4" xfId="6689" xr:uid="{00000000-0005-0000-0000-00007BD50000}"/>
    <cellStyle name="PSChar 2 2 4 2" xfId="55242" xr:uid="{00000000-0005-0000-0000-00007CD50000}"/>
    <cellStyle name="PSChar 2 2 4 3" xfId="55243" xr:uid="{00000000-0005-0000-0000-00007DD50000}"/>
    <cellStyle name="PSChar 2 2 40" xfId="55244" xr:uid="{00000000-0005-0000-0000-00007ED50000}"/>
    <cellStyle name="PSChar 2 2 41" xfId="55245" xr:uid="{00000000-0005-0000-0000-00007FD50000}"/>
    <cellStyle name="PSChar 2 2 42" xfId="55246" xr:uid="{00000000-0005-0000-0000-000080D50000}"/>
    <cellStyle name="PSChar 2 2 43" xfId="55247" xr:uid="{00000000-0005-0000-0000-000081D50000}"/>
    <cellStyle name="PSChar 2 2 44" xfId="55248" xr:uid="{00000000-0005-0000-0000-000082D50000}"/>
    <cellStyle name="PSChar 2 2 45" xfId="55249" xr:uid="{00000000-0005-0000-0000-000083D50000}"/>
    <cellStyle name="PSChar 2 2 46" xfId="55250" xr:uid="{00000000-0005-0000-0000-000084D50000}"/>
    <cellStyle name="PSChar 2 2 47" xfId="55251" xr:uid="{00000000-0005-0000-0000-000085D50000}"/>
    <cellStyle name="PSChar 2 2 48" xfId="55252" xr:uid="{00000000-0005-0000-0000-000086D50000}"/>
    <cellStyle name="PSChar 2 2 49" xfId="55253" xr:uid="{00000000-0005-0000-0000-000087D50000}"/>
    <cellStyle name="PSChar 2 2 5" xfId="6690" xr:uid="{00000000-0005-0000-0000-000088D50000}"/>
    <cellStyle name="PSChar 2 2 5 2" xfId="55254" xr:uid="{00000000-0005-0000-0000-000089D50000}"/>
    <cellStyle name="PSChar 2 2 5 2 2" xfId="55255" xr:uid="{00000000-0005-0000-0000-00008AD50000}"/>
    <cellStyle name="PSChar 2 2 5 3" xfId="55256" xr:uid="{00000000-0005-0000-0000-00008BD50000}"/>
    <cellStyle name="PSChar 2 2 50" xfId="55257" xr:uid="{00000000-0005-0000-0000-00008CD50000}"/>
    <cellStyle name="PSChar 2 2 51" xfId="55258" xr:uid="{00000000-0005-0000-0000-00008DD50000}"/>
    <cellStyle name="PSChar 2 2 52" xfId="55259" xr:uid="{00000000-0005-0000-0000-00008ED50000}"/>
    <cellStyle name="PSChar 2 2 52 2" xfId="55260" xr:uid="{00000000-0005-0000-0000-00008FD50000}"/>
    <cellStyle name="PSChar 2 2 53" xfId="55261" xr:uid="{00000000-0005-0000-0000-000090D50000}"/>
    <cellStyle name="PSChar 2 2 54" xfId="55262" xr:uid="{00000000-0005-0000-0000-000091D50000}"/>
    <cellStyle name="PSChar 2 2 55" xfId="55263" xr:uid="{00000000-0005-0000-0000-000092D50000}"/>
    <cellStyle name="PSChar 2 2 56" xfId="55264" xr:uid="{00000000-0005-0000-0000-000093D50000}"/>
    <cellStyle name="PSChar 2 2 57" xfId="55265" xr:uid="{00000000-0005-0000-0000-000094D50000}"/>
    <cellStyle name="PSChar 2 2 58" xfId="55266" xr:uid="{00000000-0005-0000-0000-000095D50000}"/>
    <cellStyle name="PSChar 2 2 59" xfId="55267" xr:uid="{00000000-0005-0000-0000-000096D50000}"/>
    <cellStyle name="PSChar 2 2 6" xfId="6691" xr:uid="{00000000-0005-0000-0000-000097D50000}"/>
    <cellStyle name="PSChar 2 2 6 2" xfId="55268" xr:uid="{00000000-0005-0000-0000-000098D50000}"/>
    <cellStyle name="PSChar 2 2 6 3" xfId="55269" xr:uid="{00000000-0005-0000-0000-000099D50000}"/>
    <cellStyle name="PSChar 2 2 60" xfId="55270" xr:uid="{00000000-0005-0000-0000-00009AD50000}"/>
    <cellStyle name="PSChar 2 2 61" xfId="55271" xr:uid="{00000000-0005-0000-0000-00009BD50000}"/>
    <cellStyle name="PSChar 2 2 7" xfId="6692" xr:uid="{00000000-0005-0000-0000-00009CD50000}"/>
    <cellStyle name="PSChar 2 2 7 2" xfId="6693" xr:uid="{00000000-0005-0000-0000-00009DD50000}"/>
    <cellStyle name="PSChar 2 2 7 2 2" xfId="55272" xr:uid="{00000000-0005-0000-0000-00009ED50000}"/>
    <cellStyle name="PSChar 2 2 7 3" xfId="55273" xr:uid="{00000000-0005-0000-0000-00009FD50000}"/>
    <cellStyle name="PSChar 2 2 8" xfId="6694" xr:uid="{00000000-0005-0000-0000-0000A0D50000}"/>
    <cellStyle name="PSChar 2 2 8 2" xfId="55274" xr:uid="{00000000-0005-0000-0000-0000A1D50000}"/>
    <cellStyle name="PSChar 2 2 8 3" xfId="55275" xr:uid="{00000000-0005-0000-0000-0000A2D50000}"/>
    <cellStyle name="PSChar 2 2 9" xfId="6695" xr:uid="{00000000-0005-0000-0000-0000A3D50000}"/>
    <cellStyle name="PSChar 2 2 9 2" xfId="55276" xr:uid="{00000000-0005-0000-0000-0000A4D50000}"/>
    <cellStyle name="PSChar 2 2 9 3" xfId="55277" xr:uid="{00000000-0005-0000-0000-0000A5D50000}"/>
    <cellStyle name="PSChar 2 20" xfId="6696" xr:uid="{00000000-0005-0000-0000-0000A6D50000}"/>
    <cellStyle name="PSChar 2 20 2" xfId="55278" xr:uid="{00000000-0005-0000-0000-0000A7D50000}"/>
    <cellStyle name="PSChar 2 20 3" xfId="55279" xr:uid="{00000000-0005-0000-0000-0000A8D50000}"/>
    <cellStyle name="PSChar 2 21" xfId="6697" xr:uid="{00000000-0005-0000-0000-0000A9D50000}"/>
    <cellStyle name="PSChar 2 21 2" xfId="55280" xr:uid="{00000000-0005-0000-0000-0000AAD50000}"/>
    <cellStyle name="PSChar 2 21 3" xfId="55281" xr:uid="{00000000-0005-0000-0000-0000ABD50000}"/>
    <cellStyle name="PSChar 2 22" xfId="6698" xr:uid="{00000000-0005-0000-0000-0000ACD50000}"/>
    <cellStyle name="PSChar 2 22 2" xfId="55282" xr:uid="{00000000-0005-0000-0000-0000ADD50000}"/>
    <cellStyle name="PSChar 2 22 3" xfId="55283" xr:uid="{00000000-0005-0000-0000-0000AED50000}"/>
    <cellStyle name="PSChar 2 23" xfId="6699" xr:uid="{00000000-0005-0000-0000-0000AFD50000}"/>
    <cellStyle name="PSChar 2 23 2" xfId="55284" xr:uid="{00000000-0005-0000-0000-0000B0D50000}"/>
    <cellStyle name="PSChar 2 23 3" xfId="55285" xr:uid="{00000000-0005-0000-0000-0000B1D50000}"/>
    <cellStyle name="PSChar 2 24" xfId="55286" xr:uid="{00000000-0005-0000-0000-0000B2D50000}"/>
    <cellStyle name="PSChar 2 25" xfId="55287" xr:uid="{00000000-0005-0000-0000-0000B3D50000}"/>
    <cellStyle name="PSChar 2 26" xfId="55288" xr:uid="{00000000-0005-0000-0000-0000B4D50000}"/>
    <cellStyle name="PSChar 2 27" xfId="55289" xr:uid="{00000000-0005-0000-0000-0000B5D50000}"/>
    <cellStyle name="PSChar 2 28" xfId="55290" xr:uid="{00000000-0005-0000-0000-0000B6D50000}"/>
    <cellStyle name="PSChar 2 29" xfId="55291" xr:uid="{00000000-0005-0000-0000-0000B7D50000}"/>
    <cellStyle name="PSChar 2 3" xfId="6700" xr:uid="{00000000-0005-0000-0000-0000B8D50000}"/>
    <cellStyle name="PSChar 2 3 2" xfId="55292" xr:uid="{00000000-0005-0000-0000-0000B9D50000}"/>
    <cellStyle name="PSChar 2 3 3" xfId="55293" xr:uid="{00000000-0005-0000-0000-0000BAD50000}"/>
    <cellStyle name="PSChar 2 30" xfId="55294" xr:uid="{00000000-0005-0000-0000-0000BBD50000}"/>
    <cellStyle name="PSChar 2 31" xfId="55295" xr:uid="{00000000-0005-0000-0000-0000BCD50000}"/>
    <cellStyle name="PSChar 2 32" xfId="55296" xr:uid="{00000000-0005-0000-0000-0000BDD50000}"/>
    <cellStyle name="PSChar 2 33" xfId="55297" xr:uid="{00000000-0005-0000-0000-0000BED50000}"/>
    <cellStyle name="PSChar 2 34" xfId="55298" xr:uid="{00000000-0005-0000-0000-0000BFD50000}"/>
    <cellStyle name="PSChar 2 35" xfId="55299" xr:uid="{00000000-0005-0000-0000-0000C0D50000}"/>
    <cellStyle name="PSChar 2 36" xfId="55300" xr:uid="{00000000-0005-0000-0000-0000C1D50000}"/>
    <cellStyle name="PSChar 2 37" xfId="55301" xr:uid="{00000000-0005-0000-0000-0000C2D50000}"/>
    <cellStyle name="PSChar 2 38" xfId="55302" xr:uid="{00000000-0005-0000-0000-0000C3D50000}"/>
    <cellStyle name="PSChar 2 39" xfId="55303" xr:uid="{00000000-0005-0000-0000-0000C4D50000}"/>
    <cellStyle name="PSChar 2 4" xfId="6701" xr:uid="{00000000-0005-0000-0000-0000C5D50000}"/>
    <cellStyle name="PSChar 2 4 2" xfId="55304" xr:uid="{00000000-0005-0000-0000-0000C6D50000}"/>
    <cellStyle name="PSChar 2 4 3" xfId="55305" xr:uid="{00000000-0005-0000-0000-0000C7D50000}"/>
    <cellStyle name="PSChar 2 40" xfId="55306" xr:uid="{00000000-0005-0000-0000-0000C8D50000}"/>
    <cellStyle name="PSChar 2 41" xfId="55307" xr:uid="{00000000-0005-0000-0000-0000C9D50000}"/>
    <cellStyle name="PSChar 2 42" xfId="55308" xr:uid="{00000000-0005-0000-0000-0000CAD50000}"/>
    <cellStyle name="PSChar 2 43" xfId="55309" xr:uid="{00000000-0005-0000-0000-0000CBD50000}"/>
    <cellStyle name="PSChar 2 44" xfId="55310" xr:uid="{00000000-0005-0000-0000-0000CCD50000}"/>
    <cellStyle name="PSChar 2 45" xfId="55311" xr:uid="{00000000-0005-0000-0000-0000CDD50000}"/>
    <cellStyle name="PSChar 2 46" xfId="55312" xr:uid="{00000000-0005-0000-0000-0000CED50000}"/>
    <cellStyle name="PSChar 2 47" xfId="55313" xr:uid="{00000000-0005-0000-0000-0000CFD50000}"/>
    <cellStyle name="PSChar 2 48" xfId="55314" xr:uid="{00000000-0005-0000-0000-0000D0D50000}"/>
    <cellStyle name="PSChar 2 49" xfId="55315" xr:uid="{00000000-0005-0000-0000-0000D1D50000}"/>
    <cellStyle name="PSChar 2 5" xfId="6702" xr:uid="{00000000-0005-0000-0000-0000D2D50000}"/>
    <cellStyle name="PSChar 2 5 2" xfId="55316" xr:uid="{00000000-0005-0000-0000-0000D3D50000}"/>
    <cellStyle name="PSChar 2 5 3" xfId="55317" xr:uid="{00000000-0005-0000-0000-0000D4D50000}"/>
    <cellStyle name="PSChar 2 50" xfId="55318" xr:uid="{00000000-0005-0000-0000-0000D5D50000}"/>
    <cellStyle name="PSChar 2 51" xfId="55319" xr:uid="{00000000-0005-0000-0000-0000D6D50000}"/>
    <cellStyle name="PSChar 2 52" xfId="55320" xr:uid="{00000000-0005-0000-0000-0000D7D50000}"/>
    <cellStyle name="PSChar 2 53" xfId="55321" xr:uid="{00000000-0005-0000-0000-0000D8D50000}"/>
    <cellStyle name="PSChar 2 53 2" xfId="55322" xr:uid="{00000000-0005-0000-0000-0000D9D50000}"/>
    <cellStyle name="PSChar 2 54" xfId="55323" xr:uid="{00000000-0005-0000-0000-0000DAD50000}"/>
    <cellStyle name="PSChar 2 55" xfId="55324" xr:uid="{00000000-0005-0000-0000-0000DBD50000}"/>
    <cellStyle name="PSChar 2 56" xfId="55325" xr:uid="{00000000-0005-0000-0000-0000DCD50000}"/>
    <cellStyle name="PSChar 2 57" xfId="55326" xr:uid="{00000000-0005-0000-0000-0000DDD50000}"/>
    <cellStyle name="PSChar 2 58" xfId="55327" xr:uid="{00000000-0005-0000-0000-0000DED50000}"/>
    <cellStyle name="PSChar 2 59" xfId="55328" xr:uid="{00000000-0005-0000-0000-0000DFD50000}"/>
    <cellStyle name="PSChar 2 6" xfId="6703" xr:uid="{00000000-0005-0000-0000-0000E0D50000}"/>
    <cellStyle name="PSChar 2 6 2" xfId="55329" xr:uid="{00000000-0005-0000-0000-0000E1D50000}"/>
    <cellStyle name="PSChar 2 6 2 2" xfId="55330" xr:uid="{00000000-0005-0000-0000-0000E2D50000}"/>
    <cellStyle name="PSChar 2 6 3" xfId="55331" xr:uid="{00000000-0005-0000-0000-0000E3D50000}"/>
    <cellStyle name="PSChar 2 60" xfId="55332" xr:uid="{00000000-0005-0000-0000-0000E4D50000}"/>
    <cellStyle name="PSChar 2 61" xfId="55333" xr:uid="{00000000-0005-0000-0000-0000E5D50000}"/>
    <cellStyle name="PSChar 2 62" xfId="55334" xr:uid="{00000000-0005-0000-0000-0000E6D50000}"/>
    <cellStyle name="PSChar 2 7" xfId="6704" xr:uid="{00000000-0005-0000-0000-0000E7D50000}"/>
    <cellStyle name="PSChar 2 7 2" xfId="55335" xr:uid="{00000000-0005-0000-0000-0000E8D50000}"/>
    <cellStyle name="PSChar 2 7 3" xfId="55336" xr:uid="{00000000-0005-0000-0000-0000E9D50000}"/>
    <cellStyle name="PSChar 2 8" xfId="6705" xr:uid="{00000000-0005-0000-0000-0000EAD50000}"/>
    <cellStyle name="PSChar 2 8 2" xfId="6706" xr:uid="{00000000-0005-0000-0000-0000EBD50000}"/>
    <cellStyle name="PSChar 2 8 2 2" xfId="55337" xr:uid="{00000000-0005-0000-0000-0000ECD50000}"/>
    <cellStyle name="PSChar 2 8 3" xfId="55338" xr:uid="{00000000-0005-0000-0000-0000EDD50000}"/>
    <cellStyle name="PSChar 2 9" xfId="6707" xr:uid="{00000000-0005-0000-0000-0000EED50000}"/>
    <cellStyle name="PSChar 2 9 2" xfId="55339" xr:uid="{00000000-0005-0000-0000-0000EFD50000}"/>
    <cellStyle name="PSChar 2 9 3" xfId="55340" xr:uid="{00000000-0005-0000-0000-0000F0D50000}"/>
    <cellStyle name="PSChar 3" xfId="6708" xr:uid="{00000000-0005-0000-0000-0000F1D50000}"/>
    <cellStyle name="PSChar 3 10" xfId="6709" xr:uid="{00000000-0005-0000-0000-0000F2D50000}"/>
    <cellStyle name="PSChar 3 10 2" xfId="55341" xr:uid="{00000000-0005-0000-0000-0000F3D50000}"/>
    <cellStyle name="PSChar 3 10 3" xfId="55342" xr:uid="{00000000-0005-0000-0000-0000F4D50000}"/>
    <cellStyle name="PSChar 3 11" xfId="6710" xr:uid="{00000000-0005-0000-0000-0000F5D50000}"/>
    <cellStyle name="PSChar 3 11 2" xfId="55343" xr:uid="{00000000-0005-0000-0000-0000F6D50000}"/>
    <cellStyle name="PSChar 3 11 3" xfId="55344" xr:uid="{00000000-0005-0000-0000-0000F7D50000}"/>
    <cellStyle name="PSChar 3 12" xfId="6711" xr:uid="{00000000-0005-0000-0000-0000F8D50000}"/>
    <cellStyle name="PSChar 3 12 2" xfId="55345" xr:uid="{00000000-0005-0000-0000-0000F9D50000}"/>
    <cellStyle name="PSChar 3 12 3" xfId="55346" xr:uid="{00000000-0005-0000-0000-0000FAD50000}"/>
    <cellStyle name="PSChar 3 13" xfId="6712" xr:uid="{00000000-0005-0000-0000-0000FBD50000}"/>
    <cellStyle name="PSChar 3 13 2" xfId="55347" xr:uid="{00000000-0005-0000-0000-0000FCD50000}"/>
    <cellStyle name="PSChar 3 13 3" xfId="55348" xr:uid="{00000000-0005-0000-0000-0000FDD50000}"/>
    <cellStyle name="PSChar 3 14" xfId="6713" xr:uid="{00000000-0005-0000-0000-0000FED50000}"/>
    <cellStyle name="PSChar 3 14 2" xfId="55349" xr:uid="{00000000-0005-0000-0000-0000FFD50000}"/>
    <cellStyle name="PSChar 3 14 3" xfId="55350" xr:uid="{00000000-0005-0000-0000-000000D60000}"/>
    <cellStyle name="PSChar 3 15" xfId="6714" xr:uid="{00000000-0005-0000-0000-000001D60000}"/>
    <cellStyle name="PSChar 3 15 2" xfId="55351" xr:uid="{00000000-0005-0000-0000-000002D60000}"/>
    <cellStyle name="PSChar 3 15 3" xfId="55352" xr:uid="{00000000-0005-0000-0000-000003D60000}"/>
    <cellStyle name="PSChar 3 16" xfId="6715" xr:uid="{00000000-0005-0000-0000-000004D60000}"/>
    <cellStyle name="PSChar 3 16 2" xfId="55353" xr:uid="{00000000-0005-0000-0000-000005D60000}"/>
    <cellStyle name="PSChar 3 16 3" xfId="55354" xr:uid="{00000000-0005-0000-0000-000006D60000}"/>
    <cellStyle name="PSChar 3 17" xfId="6716" xr:uid="{00000000-0005-0000-0000-000007D60000}"/>
    <cellStyle name="PSChar 3 17 2" xfId="55355" xr:uid="{00000000-0005-0000-0000-000008D60000}"/>
    <cellStyle name="PSChar 3 17 3" xfId="55356" xr:uid="{00000000-0005-0000-0000-000009D60000}"/>
    <cellStyle name="PSChar 3 18" xfId="6717" xr:uid="{00000000-0005-0000-0000-00000AD60000}"/>
    <cellStyle name="PSChar 3 18 2" xfId="55357" xr:uid="{00000000-0005-0000-0000-00000BD60000}"/>
    <cellStyle name="PSChar 3 18 3" xfId="55358" xr:uid="{00000000-0005-0000-0000-00000CD60000}"/>
    <cellStyle name="PSChar 3 19" xfId="6718" xr:uid="{00000000-0005-0000-0000-00000DD60000}"/>
    <cellStyle name="PSChar 3 19 2" xfId="55359" xr:uid="{00000000-0005-0000-0000-00000ED60000}"/>
    <cellStyle name="PSChar 3 19 3" xfId="55360" xr:uid="{00000000-0005-0000-0000-00000FD60000}"/>
    <cellStyle name="PSChar 3 2" xfId="6719" xr:uid="{00000000-0005-0000-0000-000010D60000}"/>
    <cellStyle name="PSChar 3 2 10" xfId="6720" xr:uid="{00000000-0005-0000-0000-000011D60000}"/>
    <cellStyle name="PSChar 3 2 10 2" xfId="55361" xr:uid="{00000000-0005-0000-0000-000012D60000}"/>
    <cellStyle name="PSChar 3 2 10 3" xfId="55362" xr:uid="{00000000-0005-0000-0000-000013D60000}"/>
    <cellStyle name="PSChar 3 2 11" xfId="6721" xr:uid="{00000000-0005-0000-0000-000014D60000}"/>
    <cellStyle name="PSChar 3 2 11 2" xfId="55363" xr:uid="{00000000-0005-0000-0000-000015D60000}"/>
    <cellStyle name="PSChar 3 2 11 3" xfId="55364" xr:uid="{00000000-0005-0000-0000-000016D60000}"/>
    <cellStyle name="PSChar 3 2 12" xfId="6722" xr:uid="{00000000-0005-0000-0000-000017D60000}"/>
    <cellStyle name="PSChar 3 2 12 2" xfId="55365" xr:uid="{00000000-0005-0000-0000-000018D60000}"/>
    <cellStyle name="PSChar 3 2 12 3" xfId="55366" xr:uid="{00000000-0005-0000-0000-000019D60000}"/>
    <cellStyle name="PSChar 3 2 13" xfId="6723" xr:uid="{00000000-0005-0000-0000-00001AD60000}"/>
    <cellStyle name="PSChar 3 2 13 2" xfId="55367" xr:uid="{00000000-0005-0000-0000-00001BD60000}"/>
    <cellStyle name="PSChar 3 2 13 3" xfId="55368" xr:uid="{00000000-0005-0000-0000-00001CD60000}"/>
    <cellStyle name="PSChar 3 2 14" xfId="6724" xr:uid="{00000000-0005-0000-0000-00001DD60000}"/>
    <cellStyle name="PSChar 3 2 14 2" xfId="55369" xr:uid="{00000000-0005-0000-0000-00001ED60000}"/>
    <cellStyle name="PSChar 3 2 14 3" xfId="55370" xr:uid="{00000000-0005-0000-0000-00001FD60000}"/>
    <cellStyle name="PSChar 3 2 15" xfId="6725" xr:uid="{00000000-0005-0000-0000-000020D60000}"/>
    <cellStyle name="PSChar 3 2 15 2" xfId="55371" xr:uid="{00000000-0005-0000-0000-000021D60000}"/>
    <cellStyle name="PSChar 3 2 15 3" xfId="55372" xr:uid="{00000000-0005-0000-0000-000022D60000}"/>
    <cellStyle name="PSChar 3 2 16" xfId="6726" xr:uid="{00000000-0005-0000-0000-000023D60000}"/>
    <cellStyle name="PSChar 3 2 16 2" xfId="55373" xr:uid="{00000000-0005-0000-0000-000024D60000}"/>
    <cellStyle name="PSChar 3 2 16 3" xfId="55374" xr:uid="{00000000-0005-0000-0000-000025D60000}"/>
    <cellStyle name="PSChar 3 2 17" xfId="6727" xr:uid="{00000000-0005-0000-0000-000026D60000}"/>
    <cellStyle name="PSChar 3 2 17 2" xfId="55375" xr:uid="{00000000-0005-0000-0000-000027D60000}"/>
    <cellStyle name="PSChar 3 2 17 3" xfId="55376" xr:uid="{00000000-0005-0000-0000-000028D60000}"/>
    <cellStyle name="PSChar 3 2 18" xfId="6728" xr:uid="{00000000-0005-0000-0000-000029D60000}"/>
    <cellStyle name="PSChar 3 2 18 2" xfId="55377" xr:uid="{00000000-0005-0000-0000-00002AD60000}"/>
    <cellStyle name="PSChar 3 2 18 3" xfId="55378" xr:uid="{00000000-0005-0000-0000-00002BD60000}"/>
    <cellStyle name="PSChar 3 2 19" xfId="6729" xr:uid="{00000000-0005-0000-0000-00002CD60000}"/>
    <cellStyle name="PSChar 3 2 19 2" xfId="55379" xr:uid="{00000000-0005-0000-0000-00002DD60000}"/>
    <cellStyle name="PSChar 3 2 19 3" xfId="55380" xr:uid="{00000000-0005-0000-0000-00002ED60000}"/>
    <cellStyle name="PSChar 3 2 2" xfId="6730" xr:uid="{00000000-0005-0000-0000-00002FD60000}"/>
    <cellStyle name="PSChar 3 2 2 2" xfId="6731" xr:uid="{00000000-0005-0000-0000-000030D60000}"/>
    <cellStyle name="PSChar 3 2 2 2 2" xfId="55381" xr:uid="{00000000-0005-0000-0000-000031D60000}"/>
    <cellStyle name="PSChar 3 2 2 2 2 2" xfId="55382" xr:uid="{00000000-0005-0000-0000-000032D60000}"/>
    <cellStyle name="PSChar 3 2 2 2 2 3" xfId="55383" xr:uid="{00000000-0005-0000-0000-000033D60000}"/>
    <cellStyle name="PSChar 3 2 2 2 2 4" xfId="55384" xr:uid="{00000000-0005-0000-0000-000034D60000}"/>
    <cellStyle name="PSChar 3 2 2 2 3" xfId="55385" xr:uid="{00000000-0005-0000-0000-000035D60000}"/>
    <cellStyle name="PSChar 3 2 2 2 3 2" xfId="55386" xr:uid="{00000000-0005-0000-0000-000036D60000}"/>
    <cellStyle name="PSChar 3 2 2 2 4" xfId="55387" xr:uid="{00000000-0005-0000-0000-000037D60000}"/>
    <cellStyle name="PSChar 3 2 2 2 5" xfId="55388" xr:uid="{00000000-0005-0000-0000-000038D60000}"/>
    <cellStyle name="PSChar 3 2 2 2 6" xfId="55389" xr:uid="{00000000-0005-0000-0000-000039D60000}"/>
    <cellStyle name="PSChar 3 2 2 3" xfId="55390" xr:uid="{00000000-0005-0000-0000-00003AD60000}"/>
    <cellStyle name="PSChar 3 2 2 4" xfId="55391" xr:uid="{00000000-0005-0000-0000-00003BD60000}"/>
    <cellStyle name="PSChar 3 2 20" xfId="6732" xr:uid="{00000000-0005-0000-0000-00003CD60000}"/>
    <cellStyle name="PSChar 3 2 20 2" xfId="55392" xr:uid="{00000000-0005-0000-0000-00003DD60000}"/>
    <cellStyle name="PSChar 3 2 20 3" xfId="55393" xr:uid="{00000000-0005-0000-0000-00003ED60000}"/>
    <cellStyle name="PSChar 3 2 21" xfId="6733" xr:uid="{00000000-0005-0000-0000-00003FD60000}"/>
    <cellStyle name="PSChar 3 2 21 2" xfId="55394" xr:uid="{00000000-0005-0000-0000-000040D60000}"/>
    <cellStyle name="PSChar 3 2 21 3" xfId="55395" xr:uid="{00000000-0005-0000-0000-000041D60000}"/>
    <cellStyle name="PSChar 3 2 22" xfId="6734" xr:uid="{00000000-0005-0000-0000-000042D60000}"/>
    <cellStyle name="PSChar 3 2 22 2" xfId="55396" xr:uid="{00000000-0005-0000-0000-000043D60000}"/>
    <cellStyle name="PSChar 3 2 22 3" xfId="55397" xr:uid="{00000000-0005-0000-0000-000044D60000}"/>
    <cellStyle name="PSChar 3 2 23" xfId="55398" xr:uid="{00000000-0005-0000-0000-000045D60000}"/>
    <cellStyle name="PSChar 3 2 24" xfId="55399" xr:uid="{00000000-0005-0000-0000-000046D60000}"/>
    <cellStyle name="PSChar 3 2 25" xfId="55400" xr:uid="{00000000-0005-0000-0000-000047D60000}"/>
    <cellStyle name="PSChar 3 2 26" xfId="55401" xr:uid="{00000000-0005-0000-0000-000048D60000}"/>
    <cellStyle name="PSChar 3 2 27" xfId="55402" xr:uid="{00000000-0005-0000-0000-000049D60000}"/>
    <cellStyle name="PSChar 3 2 28" xfId="55403" xr:uid="{00000000-0005-0000-0000-00004AD60000}"/>
    <cellStyle name="PSChar 3 2 29" xfId="55404" xr:uid="{00000000-0005-0000-0000-00004BD60000}"/>
    <cellStyle name="PSChar 3 2 3" xfId="6735" xr:uid="{00000000-0005-0000-0000-00004CD60000}"/>
    <cellStyle name="PSChar 3 2 3 2" xfId="55405" xr:uid="{00000000-0005-0000-0000-00004DD60000}"/>
    <cellStyle name="PSChar 3 2 3 3" xfId="55406" xr:uid="{00000000-0005-0000-0000-00004ED60000}"/>
    <cellStyle name="PSChar 3 2 30" xfId="55407" xr:uid="{00000000-0005-0000-0000-00004FD60000}"/>
    <cellStyle name="PSChar 3 2 31" xfId="55408" xr:uid="{00000000-0005-0000-0000-000050D60000}"/>
    <cellStyle name="PSChar 3 2 32" xfId="55409" xr:uid="{00000000-0005-0000-0000-000051D60000}"/>
    <cellStyle name="PSChar 3 2 33" xfId="55410" xr:uid="{00000000-0005-0000-0000-000052D60000}"/>
    <cellStyle name="PSChar 3 2 34" xfId="55411" xr:uid="{00000000-0005-0000-0000-000053D60000}"/>
    <cellStyle name="PSChar 3 2 35" xfId="55412" xr:uid="{00000000-0005-0000-0000-000054D60000}"/>
    <cellStyle name="PSChar 3 2 36" xfId="55413" xr:uid="{00000000-0005-0000-0000-000055D60000}"/>
    <cellStyle name="PSChar 3 2 37" xfId="55414" xr:uid="{00000000-0005-0000-0000-000056D60000}"/>
    <cellStyle name="PSChar 3 2 38" xfId="55415" xr:uid="{00000000-0005-0000-0000-000057D60000}"/>
    <cellStyle name="PSChar 3 2 39" xfId="55416" xr:uid="{00000000-0005-0000-0000-000058D60000}"/>
    <cellStyle name="PSChar 3 2 4" xfId="6736" xr:uid="{00000000-0005-0000-0000-000059D60000}"/>
    <cellStyle name="PSChar 3 2 4 2" xfId="55417" xr:uid="{00000000-0005-0000-0000-00005AD60000}"/>
    <cellStyle name="PSChar 3 2 4 3" xfId="55418" xr:uid="{00000000-0005-0000-0000-00005BD60000}"/>
    <cellStyle name="PSChar 3 2 40" xfId="55419" xr:uid="{00000000-0005-0000-0000-00005CD60000}"/>
    <cellStyle name="PSChar 3 2 41" xfId="55420" xr:uid="{00000000-0005-0000-0000-00005DD60000}"/>
    <cellStyle name="PSChar 3 2 42" xfId="55421" xr:uid="{00000000-0005-0000-0000-00005ED60000}"/>
    <cellStyle name="PSChar 3 2 43" xfId="55422" xr:uid="{00000000-0005-0000-0000-00005FD60000}"/>
    <cellStyle name="PSChar 3 2 44" xfId="55423" xr:uid="{00000000-0005-0000-0000-000060D60000}"/>
    <cellStyle name="PSChar 3 2 45" xfId="55424" xr:uid="{00000000-0005-0000-0000-000061D60000}"/>
    <cellStyle name="PSChar 3 2 46" xfId="55425" xr:uid="{00000000-0005-0000-0000-000062D60000}"/>
    <cellStyle name="PSChar 3 2 47" xfId="55426" xr:uid="{00000000-0005-0000-0000-000063D60000}"/>
    <cellStyle name="PSChar 3 2 48" xfId="55427" xr:uid="{00000000-0005-0000-0000-000064D60000}"/>
    <cellStyle name="PSChar 3 2 49" xfId="55428" xr:uid="{00000000-0005-0000-0000-000065D60000}"/>
    <cellStyle name="PSChar 3 2 5" xfId="6737" xr:uid="{00000000-0005-0000-0000-000066D60000}"/>
    <cellStyle name="PSChar 3 2 5 2" xfId="55429" xr:uid="{00000000-0005-0000-0000-000067D60000}"/>
    <cellStyle name="PSChar 3 2 5 2 2" xfId="55430" xr:uid="{00000000-0005-0000-0000-000068D60000}"/>
    <cellStyle name="PSChar 3 2 5 3" xfId="55431" xr:uid="{00000000-0005-0000-0000-000069D60000}"/>
    <cellStyle name="PSChar 3 2 50" xfId="55432" xr:uid="{00000000-0005-0000-0000-00006AD60000}"/>
    <cellStyle name="PSChar 3 2 51" xfId="55433" xr:uid="{00000000-0005-0000-0000-00006BD60000}"/>
    <cellStyle name="PSChar 3 2 52" xfId="55434" xr:uid="{00000000-0005-0000-0000-00006CD60000}"/>
    <cellStyle name="PSChar 3 2 52 2" xfId="55435" xr:uid="{00000000-0005-0000-0000-00006DD60000}"/>
    <cellStyle name="PSChar 3 2 53" xfId="55436" xr:uid="{00000000-0005-0000-0000-00006ED60000}"/>
    <cellStyle name="PSChar 3 2 54" xfId="55437" xr:uid="{00000000-0005-0000-0000-00006FD60000}"/>
    <cellStyle name="PSChar 3 2 55" xfId="55438" xr:uid="{00000000-0005-0000-0000-000070D60000}"/>
    <cellStyle name="PSChar 3 2 56" xfId="55439" xr:uid="{00000000-0005-0000-0000-000071D60000}"/>
    <cellStyle name="PSChar 3 2 57" xfId="55440" xr:uid="{00000000-0005-0000-0000-000072D60000}"/>
    <cellStyle name="PSChar 3 2 58" xfId="55441" xr:uid="{00000000-0005-0000-0000-000073D60000}"/>
    <cellStyle name="PSChar 3 2 59" xfId="55442" xr:uid="{00000000-0005-0000-0000-000074D60000}"/>
    <cellStyle name="PSChar 3 2 6" xfId="6738" xr:uid="{00000000-0005-0000-0000-000075D60000}"/>
    <cellStyle name="PSChar 3 2 6 2" xfId="55443" xr:uid="{00000000-0005-0000-0000-000076D60000}"/>
    <cellStyle name="PSChar 3 2 6 3" xfId="55444" xr:uid="{00000000-0005-0000-0000-000077D60000}"/>
    <cellStyle name="PSChar 3 2 60" xfId="55445" xr:uid="{00000000-0005-0000-0000-000078D60000}"/>
    <cellStyle name="PSChar 3 2 61" xfId="55446" xr:uid="{00000000-0005-0000-0000-000079D60000}"/>
    <cellStyle name="PSChar 3 2 7" xfId="6739" xr:uid="{00000000-0005-0000-0000-00007AD60000}"/>
    <cellStyle name="PSChar 3 2 7 2" xfId="6740" xr:uid="{00000000-0005-0000-0000-00007BD60000}"/>
    <cellStyle name="PSChar 3 2 7 2 2" xfId="55447" xr:uid="{00000000-0005-0000-0000-00007CD60000}"/>
    <cellStyle name="PSChar 3 2 7 3" xfId="55448" xr:uid="{00000000-0005-0000-0000-00007DD60000}"/>
    <cellStyle name="PSChar 3 2 8" xfId="6741" xr:uid="{00000000-0005-0000-0000-00007ED60000}"/>
    <cellStyle name="PSChar 3 2 8 2" xfId="55449" xr:uid="{00000000-0005-0000-0000-00007FD60000}"/>
    <cellStyle name="PSChar 3 2 8 3" xfId="55450" xr:uid="{00000000-0005-0000-0000-000080D60000}"/>
    <cellStyle name="PSChar 3 2 9" xfId="6742" xr:uid="{00000000-0005-0000-0000-000081D60000}"/>
    <cellStyle name="PSChar 3 2 9 2" xfId="55451" xr:uid="{00000000-0005-0000-0000-000082D60000}"/>
    <cellStyle name="PSChar 3 2 9 3" xfId="55452" xr:uid="{00000000-0005-0000-0000-000083D60000}"/>
    <cellStyle name="PSChar 3 20" xfId="6743" xr:uid="{00000000-0005-0000-0000-000084D60000}"/>
    <cellStyle name="PSChar 3 20 2" xfId="55453" xr:uid="{00000000-0005-0000-0000-000085D60000}"/>
    <cellStyle name="PSChar 3 20 3" xfId="55454" xr:uid="{00000000-0005-0000-0000-000086D60000}"/>
    <cellStyle name="PSChar 3 21" xfId="6744" xr:uid="{00000000-0005-0000-0000-000087D60000}"/>
    <cellStyle name="PSChar 3 21 2" xfId="55455" xr:uid="{00000000-0005-0000-0000-000088D60000}"/>
    <cellStyle name="PSChar 3 21 3" xfId="55456" xr:uid="{00000000-0005-0000-0000-000089D60000}"/>
    <cellStyle name="PSChar 3 22" xfId="6745" xr:uid="{00000000-0005-0000-0000-00008AD60000}"/>
    <cellStyle name="PSChar 3 22 2" xfId="55457" xr:uid="{00000000-0005-0000-0000-00008BD60000}"/>
    <cellStyle name="PSChar 3 22 3" xfId="55458" xr:uid="{00000000-0005-0000-0000-00008CD60000}"/>
    <cellStyle name="PSChar 3 23" xfId="6746" xr:uid="{00000000-0005-0000-0000-00008DD60000}"/>
    <cellStyle name="PSChar 3 23 2" xfId="55459" xr:uid="{00000000-0005-0000-0000-00008ED60000}"/>
    <cellStyle name="PSChar 3 23 3" xfId="55460" xr:uid="{00000000-0005-0000-0000-00008FD60000}"/>
    <cellStyle name="PSChar 3 24" xfId="55461" xr:uid="{00000000-0005-0000-0000-000090D60000}"/>
    <cellStyle name="PSChar 3 25" xfId="55462" xr:uid="{00000000-0005-0000-0000-000091D60000}"/>
    <cellStyle name="PSChar 3 26" xfId="55463" xr:uid="{00000000-0005-0000-0000-000092D60000}"/>
    <cellStyle name="PSChar 3 27" xfId="55464" xr:uid="{00000000-0005-0000-0000-000093D60000}"/>
    <cellStyle name="PSChar 3 28" xfId="55465" xr:uid="{00000000-0005-0000-0000-000094D60000}"/>
    <cellStyle name="PSChar 3 29" xfId="55466" xr:uid="{00000000-0005-0000-0000-000095D60000}"/>
    <cellStyle name="PSChar 3 3" xfId="6747" xr:uid="{00000000-0005-0000-0000-000096D60000}"/>
    <cellStyle name="PSChar 3 3 2" xfId="55467" xr:uid="{00000000-0005-0000-0000-000097D60000}"/>
    <cellStyle name="PSChar 3 3 3" xfId="55468" xr:uid="{00000000-0005-0000-0000-000098D60000}"/>
    <cellStyle name="PSChar 3 30" xfId="55469" xr:uid="{00000000-0005-0000-0000-000099D60000}"/>
    <cellStyle name="PSChar 3 31" xfId="55470" xr:uid="{00000000-0005-0000-0000-00009AD60000}"/>
    <cellStyle name="PSChar 3 32" xfId="55471" xr:uid="{00000000-0005-0000-0000-00009BD60000}"/>
    <cellStyle name="PSChar 3 33" xfId="55472" xr:uid="{00000000-0005-0000-0000-00009CD60000}"/>
    <cellStyle name="PSChar 3 34" xfId="55473" xr:uid="{00000000-0005-0000-0000-00009DD60000}"/>
    <cellStyle name="PSChar 3 35" xfId="55474" xr:uid="{00000000-0005-0000-0000-00009ED60000}"/>
    <cellStyle name="PSChar 3 36" xfId="55475" xr:uid="{00000000-0005-0000-0000-00009FD60000}"/>
    <cellStyle name="PSChar 3 37" xfId="55476" xr:uid="{00000000-0005-0000-0000-0000A0D60000}"/>
    <cellStyle name="PSChar 3 38" xfId="55477" xr:uid="{00000000-0005-0000-0000-0000A1D60000}"/>
    <cellStyle name="PSChar 3 39" xfId="55478" xr:uid="{00000000-0005-0000-0000-0000A2D60000}"/>
    <cellStyle name="PSChar 3 4" xfId="6748" xr:uid="{00000000-0005-0000-0000-0000A3D60000}"/>
    <cellStyle name="PSChar 3 4 2" xfId="55479" xr:uid="{00000000-0005-0000-0000-0000A4D60000}"/>
    <cellStyle name="PSChar 3 4 3" xfId="55480" xr:uid="{00000000-0005-0000-0000-0000A5D60000}"/>
    <cellStyle name="PSChar 3 40" xfId="55481" xr:uid="{00000000-0005-0000-0000-0000A6D60000}"/>
    <cellStyle name="PSChar 3 41" xfId="55482" xr:uid="{00000000-0005-0000-0000-0000A7D60000}"/>
    <cellStyle name="PSChar 3 42" xfId="55483" xr:uid="{00000000-0005-0000-0000-0000A8D60000}"/>
    <cellStyle name="PSChar 3 43" xfId="55484" xr:uid="{00000000-0005-0000-0000-0000A9D60000}"/>
    <cellStyle name="PSChar 3 44" xfId="55485" xr:uid="{00000000-0005-0000-0000-0000AAD60000}"/>
    <cellStyle name="PSChar 3 45" xfId="55486" xr:uid="{00000000-0005-0000-0000-0000ABD60000}"/>
    <cellStyle name="PSChar 3 46" xfId="55487" xr:uid="{00000000-0005-0000-0000-0000ACD60000}"/>
    <cellStyle name="PSChar 3 47" xfId="55488" xr:uid="{00000000-0005-0000-0000-0000ADD60000}"/>
    <cellStyle name="PSChar 3 48" xfId="55489" xr:uid="{00000000-0005-0000-0000-0000AED60000}"/>
    <cellStyle name="PSChar 3 49" xfId="55490" xr:uid="{00000000-0005-0000-0000-0000AFD60000}"/>
    <cellStyle name="PSChar 3 5" xfId="6749" xr:uid="{00000000-0005-0000-0000-0000B0D60000}"/>
    <cellStyle name="PSChar 3 5 2" xfId="55491" xr:uid="{00000000-0005-0000-0000-0000B1D60000}"/>
    <cellStyle name="PSChar 3 5 3" xfId="55492" xr:uid="{00000000-0005-0000-0000-0000B2D60000}"/>
    <cellStyle name="PSChar 3 50" xfId="55493" xr:uid="{00000000-0005-0000-0000-0000B3D60000}"/>
    <cellStyle name="PSChar 3 51" xfId="55494" xr:uid="{00000000-0005-0000-0000-0000B4D60000}"/>
    <cellStyle name="PSChar 3 52" xfId="55495" xr:uid="{00000000-0005-0000-0000-0000B5D60000}"/>
    <cellStyle name="PSChar 3 53" xfId="55496" xr:uid="{00000000-0005-0000-0000-0000B6D60000}"/>
    <cellStyle name="PSChar 3 53 2" xfId="55497" xr:uid="{00000000-0005-0000-0000-0000B7D60000}"/>
    <cellStyle name="PSChar 3 54" xfId="55498" xr:uid="{00000000-0005-0000-0000-0000B8D60000}"/>
    <cellStyle name="PSChar 3 55" xfId="55499" xr:uid="{00000000-0005-0000-0000-0000B9D60000}"/>
    <cellStyle name="PSChar 3 56" xfId="55500" xr:uid="{00000000-0005-0000-0000-0000BAD60000}"/>
    <cellStyle name="PSChar 3 57" xfId="55501" xr:uid="{00000000-0005-0000-0000-0000BBD60000}"/>
    <cellStyle name="PSChar 3 58" xfId="55502" xr:uid="{00000000-0005-0000-0000-0000BCD60000}"/>
    <cellStyle name="PSChar 3 59" xfId="55503" xr:uid="{00000000-0005-0000-0000-0000BDD60000}"/>
    <cellStyle name="PSChar 3 6" xfId="6750" xr:uid="{00000000-0005-0000-0000-0000BED60000}"/>
    <cellStyle name="PSChar 3 6 2" xfId="55504" xr:uid="{00000000-0005-0000-0000-0000BFD60000}"/>
    <cellStyle name="PSChar 3 6 2 2" xfId="55505" xr:uid="{00000000-0005-0000-0000-0000C0D60000}"/>
    <cellStyle name="PSChar 3 6 3" xfId="55506" xr:uid="{00000000-0005-0000-0000-0000C1D60000}"/>
    <cellStyle name="PSChar 3 60" xfId="55507" xr:uid="{00000000-0005-0000-0000-0000C2D60000}"/>
    <cellStyle name="PSChar 3 61" xfId="55508" xr:uid="{00000000-0005-0000-0000-0000C3D60000}"/>
    <cellStyle name="PSChar 3 62" xfId="55509" xr:uid="{00000000-0005-0000-0000-0000C4D60000}"/>
    <cellStyle name="PSChar 3 7" xfId="6751" xr:uid="{00000000-0005-0000-0000-0000C5D60000}"/>
    <cellStyle name="PSChar 3 7 2" xfId="55510" xr:uid="{00000000-0005-0000-0000-0000C6D60000}"/>
    <cellStyle name="PSChar 3 7 3" xfId="55511" xr:uid="{00000000-0005-0000-0000-0000C7D60000}"/>
    <cellStyle name="PSChar 3 8" xfId="6752" xr:uid="{00000000-0005-0000-0000-0000C8D60000}"/>
    <cellStyle name="PSChar 3 8 2" xfId="6753" xr:uid="{00000000-0005-0000-0000-0000C9D60000}"/>
    <cellStyle name="PSChar 3 8 2 2" xfId="55512" xr:uid="{00000000-0005-0000-0000-0000CAD60000}"/>
    <cellStyle name="PSChar 3 8 3" xfId="55513" xr:uid="{00000000-0005-0000-0000-0000CBD60000}"/>
    <cellStyle name="PSChar 3 9" xfId="6754" xr:uid="{00000000-0005-0000-0000-0000CCD60000}"/>
    <cellStyle name="PSChar 3 9 2" xfId="55514" xr:uid="{00000000-0005-0000-0000-0000CDD60000}"/>
    <cellStyle name="PSChar 3 9 3" xfId="55515" xr:uid="{00000000-0005-0000-0000-0000CED60000}"/>
    <cellStyle name="PSChar 4" xfId="6755" xr:uid="{00000000-0005-0000-0000-0000CFD60000}"/>
    <cellStyle name="PSChar 4 10" xfId="6756" xr:uid="{00000000-0005-0000-0000-0000D0D60000}"/>
    <cellStyle name="PSChar 4 10 2" xfId="55516" xr:uid="{00000000-0005-0000-0000-0000D1D60000}"/>
    <cellStyle name="PSChar 4 10 3" xfId="55517" xr:uid="{00000000-0005-0000-0000-0000D2D60000}"/>
    <cellStyle name="PSChar 4 11" xfId="6757" xr:uid="{00000000-0005-0000-0000-0000D3D60000}"/>
    <cellStyle name="PSChar 4 11 2" xfId="55518" xr:uid="{00000000-0005-0000-0000-0000D4D60000}"/>
    <cellStyle name="PSChar 4 11 3" xfId="55519" xr:uid="{00000000-0005-0000-0000-0000D5D60000}"/>
    <cellStyle name="PSChar 4 12" xfId="6758" xr:uid="{00000000-0005-0000-0000-0000D6D60000}"/>
    <cellStyle name="PSChar 4 12 2" xfId="55520" xr:uid="{00000000-0005-0000-0000-0000D7D60000}"/>
    <cellStyle name="PSChar 4 12 3" xfId="55521" xr:uid="{00000000-0005-0000-0000-0000D8D60000}"/>
    <cellStyle name="PSChar 4 13" xfId="6759" xr:uid="{00000000-0005-0000-0000-0000D9D60000}"/>
    <cellStyle name="PSChar 4 13 2" xfId="55522" xr:uid="{00000000-0005-0000-0000-0000DAD60000}"/>
    <cellStyle name="PSChar 4 13 3" xfId="55523" xr:uid="{00000000-0005-0000-0000-0000DBD60000}"/>
    <cellStyle name="PSChar 4 14" xfId="6760" xr:uid="{00000000-0005-0000-0000-0000DCD60000}"/>
    <cellStyle name="PSChar 4 14 2" xfId="55524" xr:uid="{00000000-0005-0000-0000-0000DDD60000}"/>
    <cellStyle name="PSChar 4 14 3" xfId="55525" xr:uid="{00000000-0005-0000-0000-0000DED60000}"/>
    <cellStyle name="PSChar 4 15" xfId="6761" xr:uid="{00000000-0005-0000-0000-0000DFD60000}"/>
    <cellStyle name="PSChar 4 15 2" xfId="55526" xr:uid="{00000000-0005-0000-0000-0000E0D60000}"/>
    <cellStyle name="PSChar 4 15 3" xfId="55527" xr:uid="{00000000-0005-0000-0000-0000E1D60000}"/>
    <cellStyle name="PSChar 4 16" xfId="6762" xr:uid="{00000000-0005-0000-0000-0000E2D60000}"/>
    <cellStyle name="PSChar 4 16 2" xfId="55528" xr:uid="{00000000-0005-0000-0000-0000E3D60000}"/>
    <cellStyle name="PSChar 4 16 3" xfId="55529" xr:uid="{00000000-0005-0000-0000-0000E4D60000}"/>
    <cellStyle name="PSChar 4 17" xfId="6763" xr:uid="{00000000-0005-0000-0000-0000E5D60000}"/>
    <cellStyle name="PSChar 4 17 2" xfId="55530" xr:uid="{00000000-0005-0000-0000-0000E6D60000}"/>
    <cellStyle name="PSChar 4 17 3" xfId="55531" xr:uid="{00000000-0005-0000-0000-0000E7D60000}"/>
    <cellStyle name="PSChar 4 18" xfId="6764" xr:uid="{00000000-0005-0000-0000-0000E8D60000}"/>
    <cellStyle name="PSChar 4 18 2" xfId="55532" xr:uid="{00000000-0005-0000-0000-0000E9D60000}"/>
    <cellStyle name="PSChar 4 18 3" xfId="55533" xr:uid="{00000000-0005-0000-0000-0000EAD60000}"/>
    <cellStyle name="PSChar 4 19" xfId="6765" xr:uid="{00000000-0005-0000-0000-0000EBD60000}"/>
    <cellStyle name="PSChar 4 19 2" xfId="55534" xr:uid="{00000000-0005-0000-0000-0000ECD60000}"/>
    <cellStyle name="PSChar 4 19 3" xfId="55535" xr:uid="{00000000-0005-0000-0000-0000EDD60000}"/>
    <cellStyle name="PSChar 4 2" xfId="6766" xr:uid="{00000000-0005-0000-0000-0000EED60000}"/>
    <cellStyle name="PSChar 4 2 10" xfId="6767" xr:uid="{00000000-0005-0000-0000-0000EFD60000}"/>
    <cellStyle name="PSChar 4 2 10 2" xfId="55536" xr:uid="{00000000-0005-0000-0000-0000F0D60000}"/>
    <cellStyle name="PSChar 4 2 10 3" xfId="55537" xr:uid="{00000000-0005-0000-0000-0000F1D60000}"/>
    <cellStyle name="PSChar 4 2 11" xfId="6768" xr:uid="{00000000-0005-0000-0000-0000F2D60000}"/>
    <cellStyle name="PSChar 4 2 11 2" xfId="55538" xr:uid="{00000000-0005-0000-0000-0000F3D60000}"/>
    <cellStyle name="PSChar 4 2 11 3" xfId="55539" xr:uid="{00000000-0005-0000-0000-0000F4D60000}"/>
    <cellStyle name="PSChar 4 2 12" xfId="6769" xr:uid="{00000000-0005-0000-0000-0000F5D60000}"/>
    <cellStyle name="PSChar 4 2 12 2" xfId="55540" xr:uid="{00000000-0005-0000-0000-0000F6D60000}"/>
    <cellStyle name="PSChar 4 2 12 3" xfId="55541" xr:uid="{00000000-0005-0000-0000-0000F7D60000}"/>
    <cellStyle name="PSChar 4 2 13" xfId="6770" xr:uid="{00000000-0005-0000-0000-0000F8D60000}"/>
    <cellStyle name="PSChar 4 2 13 2" xfId="55542" xr:uid="{00000000-0005-0000-0000-0000F9D60000}"/>
    <cellStyle name="PSChar 4 2 13 3" xfId="55543" xr:uid="{00000000-0005-0000-0000-0000FAD60000}"/>
    <cellStyle name="PSChar 4 2 14" xfId="6771" xr:uid="{00000000-0005-0000-0000-0000FBD60000}"/>
    <cellStyle name="PSChar 4 2 14 2" xfId="55544" xr:uid="{00000000-0005-0000-0000-0000FCD60000}"/>
    <cellStyle name="PSChar 4 2 14 3" xfId="55545" xr:uid="{00000000-0005-0000-0000-0000FDD60000}"/>
    <cellStyle name="PSChar 4 2 15" xfId="6772" xr:uid="{00000000-0005-0000-0000-0000FED60000}"/>
    <cellStyle name="PSChar 4 2 15 2" xfId="55546" xr:uid="{00000000-0005-0000-0000-0000FFD60000}"/>
    <cellStyle name="PSChar 4 2 15 3" xfId="55547" xr:uid="{00000000-0005-0000-0000-000000D70000}"/>
    <cellStyle name="PSChar 4 2 16" xfId="6773" xr:uid="{00000000-0005-0000-0000-000001D70000}"/>
    <cellStyle name="PSChar 4 2 16 2" xfId="55548" xr:uid="{00000000-0005-0000-0000-000002D70000}"/>
    <cellStyle name="PSChar 4 2 16 3" xfId="55549" xr:uid="{00000000-0005-0000-0000-000003D70000}"/>
    <cellStyle name="PSChar 4 2 17" xfId="6774" xr:uid="{00000000-0005-0000-0000-000004D70000}"/>
    <cellStyle name="PSChar 4 2 17 2" xfId="55550" xr:uid="{00000000-0005-0000-0000-000005D70000}"/>
    <cellStyle name="PSChar 4 2 17 3" xfId="55551" xr:uid="{00000000-0005-0000-0000-000006D70000}"/>
    <cellStyle name="PSChar 4 2 18" xfId="6775" xr:uid="{00000000-0005-0000-0000-000007D70000}"/>
    <cellStyle name="PSChar 4 2 18 2" xfId="55552" xr:uid="{00000000-0005-0000-0000-000008D70000}"/>
    <cellStyle name="PSChar 4 2 18 3" xfId="55553" xr:uid="{00000000-0005-0000-0000-000009D70000}"/>
    <cellStyle name="PSChar 4 2 19" xfId="6776" xr:uid="{00000000-0005-0000-0000-00000AD70000}"/>
    <cellStyle name="PSChar 4 2 19 2" xfId="55554" xr:uid="{00000000-0005-0000-0000-00000BD70000}"/>
    <cellStyle name="PSChar 4 2 19 3" xfId="55555" xr:uid="{00000000-0005-0000-0000-00000CD70000}"/>
    <cellStyle name="PSChar 4 2 2" xfId="6777" xr:uid="{00000000-0005-0000-0000-00000DD70000}"/>
    <cellStyle name="PSChar 4 2 2 2" xfId="6778" xr:uid="{00000000-0005-0000-0000-00000ED70000}"/>
    <cellStyle name="PSChar 4 2 2 2 2" xfId="55556" xr:uid="{00000000-0005-0000-0000-00000FD70000}"/>
    <cellStyle name="PSChar 4 2 2 2 2 2" xfId="55557" xr:uid="{00000000-0005-0000-0000-000010D70000}"/>
    <cellStyle name="PSChar 4 2 2 2 2 3" xfId="55558" xr:uid="{00000000-0005-0000-0000-000011D70000}"/>
    <cellStyle name="PSChar 4 2 2 2 2 4" xfId="55559" xr:uid="{00000000-0005-0000-0000-000012D70000}"/>
    <cellStyle name="PSChar 4 2 2 2 3" xfId="55560" xr:uid="{00000000-0005-0000-0000-000013D70000}"/>
    <cellStyle name="PSChar 4 2 2 2 3 2" xfId="55561" xr:uid="{00000000-0005-0000-0000-000014D70000}"/>
    <cellStyle name="PSChar 4 2 2 2 4" xfId="55562" xr:uid="{00000000-0005-0000-0000-000015D70000}"/>
    <cellStyle name="PSChar 4 2 2 2 5" xfId="55563" xr:uid="{00000000-0005-0000-0000-000016D70000}"/>
    <cellStyle name="PSChar 4 2 2 2 6" xfId="55564" xr:uid="{00000000-0005-0000-0000-000017D70000}"/>
    <cellStyle name="PSChar 4 2 2 3" xfId="55565" xr:uid="{00000000-0005-0000-0000-000018D70000}"/>
    <cellStyle name="PSChar 4 2 2 4" xfId="55566" xr:uid="{00000000-0005-0000-0000-000019D70000}"/>
    <cellStyle name="PSChar 4 2 20" xfId="6779" xr:uid="{00000000-0005-0000-0000-00001AD70000}"/>
    <cellStyle name="PSChar 4 2 20 2" xfId="55567" xr:uid="{00000000-0005-0000-0000-00001BD70000}"/>
    <cellStyle name="PSChar 4 2 20 3" xfId="55568" xr:uid="{00000000-0005-0000-0000-00001CD70000}"/>
    <cellStyle name="PSChar 4 2 21" xfId="6780" xr:uid="{00000000-0005-0000-0000-00001DD70000}"/>
    <cellStyle name="PSChar 4 2 21 2" xfId="55569" xr:uid="{00000000-0005-0000-0000-00001ED70000}"/>
    <cellStyle name="PSChar 4 2 21 3" xfId="55570" xr:uid="{00000000-0005-0000-0000-00001FD70000}"/>
    <cellStyle name="PSChar 4 2 22" xfId="6781" xr:uid="{00000000-0005-0000-0000-000020D70000}"/>
    <cellStyle name="PSChar 4 2 22 2" xfId="55571" xr:uid="{00000000-0005-0000-0000-000021D70000}"/>
    <cellStyle name="PSChar 4 2 22 3" xfId="55572" xr:uid="{00000000-0005-0000-0000-000022D70000}"/>
    <cellStyle name="PSChar 4 2 23" xfId="55573" xr:uid="{00000000-0005-0000-0000-000023D70000}"/>
    <cellStyle name="PSChar 4 2 24" xfId="55574" xr:uid="{00000000-0005-0000-0000-000024D70000}"/>
    <cellStyle name="PSChar 4 2 25" xfId="55575" xr:uid="{00000000-0005-0000-0000-000025D70000}"/>
    <cellStyle name="PSChar 4 2 26" xfId="55576" xr:uid="{00000000-0005-0000-0000-000026D70000}"/>
    <cellStyle name="PSChar 4 2 27" xfId="55577" xr:uid="{00000000-0005-0000-0000-000027D70000}"/>
    <cellStyle name="PSChar 4 2 28" xfId="55578" xr:uid="{00000000-0005-0000-0000-000028D70000}"/>
    <cellStyle name="PSChar 4 2 29" xfId="55579" xr:uid="{00000000-0005-0000-0000-000029D70000}"/>
    <cellStyle name="PSChar 4 2 3" xfId="6782" xr:uid="{00000000-0005-0000-0000-00002AD70000}"/>
    <cellStyle name="PSChar 4 2 3 2" xfId="55580" xr:uid="{00000000-0005-0000-0000-00002BD70000}"/>
    <cellStyle name="PSChar 4 2 3 3" xfId="55581" xr:uid="{00000000-0005-0000-0000-00002CD70000}"/>
    <cellStyle name="PSChar 4 2 30" xfId="55582" xr:uid="{00000000-0005-0000-0000-00002DD70000}"/>
    <cellStyle name="PSChar 4 2 31" xfId="55583" xr:uid="{00000000-0005-0000-0000-00002ED70000}"/>
    <cellStyle name="PSChar 4 2 32" xfId="55584" xr:uid="{00000000-0005-0000-0000-00002FD70000}"/>
    <cellStyle name="PSChar 4 2 33" xfId="55585" xr:uid="{00000000-0005-0000-0000-000030D70000}"/>
    <cellStyle name="PSChar 4 2 34" xfId="55586" xr:uid="{00000000-0005-0000-0000-000031D70000}"/>
    <cellStyle name="PSChar 4 2 35" xfId="55587" xr:uid="{00000000-0005-0000-0000-000032D70000}"/>
    <cellStyle name="PSChar 4 2 36" xfId="55588" xr:uid="{00000000-0005-0000-0000-000033D70000}"/>
    <cellStyle name="PSChar 4 2 37" xfId="55589" xr:uid="{00000000-0005-0000-0000-000034D70000}"/>
    <cellStyle name="PSChar 4 2 38" xfId="55590" xr:uid="{00000000-0005-0000-0000-000035D70000}"/>
    <cellStyle name="PSChar 4 2 39" xfId="55591" xr:uid="{00000000-0005-0000-0000-000036D70000}"/>
    <cellStyle name="PSChar 4 2 4" xfId="6783" xr:uid="{00000000-0005-0000-0000-000037D70000}"/>
    <cellStyle name="PSChar 4 2 4 2" xfId="55592" xr:uid="{00000000-0005-0000-0000-000038D70000}"/>
    <cellStyle name="PSChar 4 2 4 3" xfId="55593" xr:uid="{00000000-0005-0000-0000-000039D70000}"/>
    <cellStyle name="PSChar 4 2 40" xfId="55594" xr:uid="{00000000-0005-0000-0000-00003AD70000}"/>
    <cellStyle name="PSChar 4 2 41" xfId="55595" xr:uid="{00000000-0005-0000-0000-00003BD70000}"/>
    <cellStyle name="PSChar 4 2 42" xfId="55596" xr:uid="{00000000-0005-0000-0000-00003CD70000}"/>
    <cellStyle name="PSChar 4 2 43" xfId="55597" xr:uid="{00000000-0005-0000-0000-00003DD70000}"/>
    <cellStyle name="PSChar 4 2 44" xfId="55598" xr:uid="{00000000-0005-0000-0000-00003ED70000}"/>
    <cellStyle name="PSChar 4 2 45" xfId="55599" xr:uid="{00000000-0005-0000-0000-00003FD70000}"/>
    <cellStyle name="PSChar 4 2 46" xfId="55600" xr:uid="{00000000-0005-0000-0000-000040D70000}"/>
    <cellStyle name="PSChar 4 2 47" xfId="55601" xr:uid="{00000000-0005-0000-0000-000041D70000}"/>
    <cellStyle name="PSChar 4 2 48" xfId="55602" xr:uid="{00000000-0005-0000-0000-000042D70000}"/>
    <cellStyle name="PSChar 4 2 49" xfId="55603" xr:uid="{00000000-0005-0000-0000-000043D70000}"/>
    <cellStyle name="PSChar 4 2 5" xfId="6784" xr:uid="{00000000-0005-0000-0000-000044D70000}"/>
    <cellStyle name="PSChar 4 2 5 2" xfId="55604" xr:uid="{00000000-0005-0000-0000-000045D70000}"/>
    <cellStyle name="PSChar 4 2 5 2 2" xfId="55605" xr:uid="{00000000-0005-0000-0000-000046D70000}"/>
    <cellStyle name="PSChar 4 2 5 3" xfId="55606" xr:uid="{00000000-0005-0000-0000-000047D70000}"/>
    <cellStyle name="PSChar 4 2 50" xfId="55607" xr:uid="{00000000-0005-0000-0000-000048D70000}"/>
    <cellStyle name="PSChar 4 2 51" xfId="55608" xr:uid="{00000000-0005-0000-0000-000049D70000}"/>
    <cellStyle name="PSChar 4 2 52" xfId="55609" xr:uid="{00000000-0005-0000-0000-00004AD70000}"/>
    <cellStyle name="PSChar 4 2 52 2" xfId="55610" xr:uid="{00000000-0005-0000-0000-00004BD70000}"/>
    <cellStyle name="PSChar 4 2 53" xfId="55611" xr:uid="{00000000-0005-0000-0000-00004CD70000}"/>
    <cellStyle name="PSChar 4 2 54" xfId="55612" xr:uid="{00000000-0005-0000-0000-00004DD70000}"/>
    <cellStyle name="PSChar 4 2 55" xfId="55613" xr:uid="{00000000-0005-0000-0000-00004ED70000}"/>
    <cellStyle name="PSChar 4 2 56" xfId="55614" xr:uid="{00000000-0005-0000-0000-00004FD70000}"/>
    <cellStyle name="PSChar 4 2 57" xfId="55615" xr:uid="{00000000-0005-0000-0000-000050D70000}"/>
    <cellStyle name="PSChar 4 2 58" xfId="55616" xr:uid="{00000000-0005-0000-0000-000051D70000}"/>
    <cellStyle name="PSChar 4 2 59" xfId="55617" xr:uid="{00000000-0005-0000-0000-000052D70000}"/>
    <cellStyle name="PSChar 4 2 6" xfId="6785" xr:uid="{00000000-0005-0000-0000-000053D70000}"/>
    <cellStyle name="PSChar 4 2 6 2" xfId="55618" xr:uid="{00000000-0005-0000-0000-000054D70000}"/>
    <cellStyle name="PSChar 4 2 6 3" xfId="55619" xr:uid="{00000000-0005-0000-0000-000055D70000}"/>
    <cellStyle name="PSChar 4 2 60" xfId="55620" xr:uid="{00000000-0005-0000-0000-000056D70000}"/>
    <cellStyle name="PSChar 4 2 61" xfId="55621" xr:uid="{00000000-0005-0000-0000-000057D70000}"/>
    <cellStyle name="PSChar 4 2 7" xfId="6786" xr:uid="{00000000-0005-0000-0000-000058D70000}"/>
    <cellStyle name="PSChar 4 2 7 2" xfId="6787" xr:uid="{00000000-0005-0000-0000-000059D70000}"/>
    <cellStyle name="PSChar 4 2 7 2 2" xfId="55622" xr:uid="{00000000-0005-0000-0000-00005AD70000}"/>
    <cellStyle name="PSChar 4 2 7 3" xfId="55623" xr:uid="{00000000-0005-0000-0000-00005BD70000}"/>
    <cellStyle name="PSChar 4 2 8" xfId="6788" xr:uid="{00000000-0005-0000-0000-00005CD70000}"/>
    <cellStyle name="PSChar 4 2 8 2" xfId="55624" xr:uid="{00000000-0005-0000-0000-00005DD70000}"/>
    <cellStyle name="PSChar 4 2 8 3" xfId="55625" xr:uid="{00000000-0005-0000-0000-00005ED70000}"/>
    <cellStyle name="PSChar 4 2 9" xfId="6789" xr:uid="{00000000-0005-0000-0000-00005FD70000}"/>
    <cellStyle name="PSChar 4 2 9 2" xfId="55626" xr:uid="{00000000-0005-0000-0000-000060D70000}"/>
    <cellStyle name="PSChar 4 2 9 3" xfId="55627" xr:uid="{00000000-0005-0000-0000-000061D70000}"/>
    <cellStyle name="PSChar 4 20" xfId="6790" xr:uid="{00000000-0005-0000-0000-000062D70000}"/>
    <cellStyle name="PSChar 4 20 2" xfId="55628" xr:uid="{00000000-0005-0000-0000-000063D70000}"/>
    <cellStyle name="PSChar 4 20 3" xfId="55629" xr:uid="{00000000-0005-0000-0000-000064D70000}"/>
    <cellStyle name="PSChar 4 21" xfId="6791" xr:uid="{00000000-0005-0000-0000-000065D70000}"/>
    <cellStyle name="PSChar 4 21 2" xfId="55630" xr:uid="{00000000-0005-0000-0000-000066D70000}"/>
    <cellStyle name="PSChar 4 21 3" xfId="55631" xr:uid="{00000000-0005-0000-0000-000067D70000}"/>
    <cellStyle name="PSChar 4 22" xfId="6792" xr:uid="{00000000-0005-0000-0000-000068D70000}"/>
    <cellStyle name="PSChar 4 22 2" xfId="55632" xr:uid="{00000000-0005-0000-0000-000069D70000}"/>
    <cellStyle name="PSChar 4 22 3" xfId="55633" xr:uid="{00000000-0005-0000-0000-00006AD70000}"/>
    <cellStyle name="PSChar 4 23" xfId="6793" xr:uid="{00000000-0005-0000-0000-00006BD70000}"/>
    <cellStyle name="PSChar 4 23 2" xfId="55634" xr:uid="{00000000-0005-0000-0000-00006CD70000}"/>
    <cellStyle name="PSChar 4 23 3" xfId="55635" xr:uid="{00000000-0005-0000-0000-00006DD70000}"/>
    <cellStyle name="PSChar 4 24" xfId="55636" xr:uid="{00000000-0005-0000-0000-00006ED70000}"/>
    <cellStyle name="PSChar 4 25" xfId="55637" xr:uid="{00000000-0005-0000-0000-00006FD70000}"/>
    <cellStyle name="PSChar 4 26" xfId="55638" xr:uid="{00000000-0005-0000-0000-000070D70000}"/>
    <cellStyle name="PSChar 4 27" xfId="55639" xr:uid="{00000000-0005-0000-0000-000071D70000}"/>
    <cellStyle name="PSChar 4 28" xfId="55640" xr:uid="{00000000-0005-0000-0000-000072D70000}"/>
    <cellStyle name="PSChar 4 29" xfId="55641" xr:uid="{00000000-0005-0000-0000-000073D70000}"/>
    <cellStyle name="PSChar 4 3" xfId="6794" xr:uid="{00000000-0005-0000-0000-000074D70000}"/>
    <cellStyle name="PSChar 4 3 2" xfId="55642" xr:uid="{00000000-0005-0000-0000-000075D70000}"/>
    <cellStyle name="PSChar 4 3 3" xfId="55643" xr:uid="{00000000-0005-0000-0000-000076D70000}"/>
    <cellStyle name="PSChar 4 30" xfId="55644" xr:uid="{00000000-0005-0000-0000-000077D70000}"/>
    <cellStyle name="PSChar 4 31" xfId="55645" xr:uid="{00000000-0005-0000-0000-000078D70000}"/>
    <cellStyle name="PSChar 4 32" xfId="55646" xr:uid="{00000000-0005-0000-0000-000079D70000}"/>
    <cellStyle name="PSChar 4 33" xfId="55647" xr:uid="{00000000-0005-0000-0000-00007AD70000}"/>
    <cellStyle name="PSChar 4 34" xfId="55648" xr:uid="{00000000-0005-0000-0000-00007BD70000}"/>
    <cellStyle name="PSChar 4 35" xfId="55649" xr:uid="{00000000-0005-0000-0000-00007CD70000}"/>
    <cellStyle name="PSChar 4 36" xfId="55650" xr:uid="{00000000-0005-0000-0000-00007DD70000}"/>
    <cellStyle name="PSChar 4 37" xfId="55651" xr:uid="{00000000-0005-0000-0000-00007ED70000}"/>
    <cellStyle name="PSChar 4 38" xfId="55652" xr:uid="{00000000-0005-0000-0000-00007FD70000}"/>
    <cellStyle name="PSChar 4 39" xfId="55653" xr:uid="{00000000-0005-0000-0000-000080D70000}"/>
    <cellStyle name="PSChar 4 4" xfId="6795" xr:uid="{00000000-0005-0000-0000-000081D70000}"/>
    <cellStyle name="PSChar 4 4 2" xfId="55654" xr:uid="{00000000-0005-0000-0000-000082D70000}"/>
    <cellStyle name="PSChar 4 4 3" xfId="55655" xr:uid="{00000000-0005-0000-0000-000083D70000}"/>
    <cellStyle name="PSChar 4 40" xfId="55656" xr:uid="{00000000-0005-0000-0000-000084D70000}"/>
    <cellStyle name="PSChar 4 41" xfId="55657" xr:uid="{00000000-0005-0000-0000-000085D70000}"/>
    <cellStyle name="PSChar 4 42" xfId="55658" xr:uid="{00000000-0005-0000-0000-000086D70000}"/>
    <cellStyle name="PSChar 4 43" xfId="55659" xr:uid="{00000000-0005-0000-0000-000087D70000}"/>
    <cellStyle name="PSChar 4 44" xfId="55660" xr:uid="{00000000-0005-0000-0000-000088D70000}"/>
    <cellStyle name="PSChar 4 45" xfId="55661" xr:uid="{00000000-0005-0000-0000-000089D70000}"/>
    <cellStyle name="PSChar 4 46" xfId="55662" xr:uid="{00000000-0005-0000-0000-00008AD70000}"/>
    <cellStyle name="PSChar 4 47" xfId="55663" xr:uid="{00000000-0005-0000-0000-00008BD70000}"/>
    <cellStyle name="PSChar 4 48" xfId="55664" xr:uid="{00000000-0005-0000-0000-00008CD70000}"/>
    <cellStyle name="PSChar 4 49" xfId="55665" xr:uid="{00000000-0005-0000-0000-00008DD70000}"/>
    <cellStyle name="PSChar 4 5" xfId="6796" xr:uid="{00000000-0005-0000-0000-00008ED70000}"/>
    <cellStyle name="PSChar 4 5 2" xfId="55666" xr:uid="{00000000-0005-0000-0000-00008FD70000}"/>
    <cellStyle name="PSChar 4 5 3" xfId="55667" xr:uid="{00000000-0005-0000-0000-000090D70000}"/>
    <cellStyle name="PSChar 4 50" xfId="55668" xr:uid="{00000000-0005-0000-0000-000091D70000}"/>
    <cellStyle name="PSChar 4 51" xfId="55669" xr:uid="{00000000-0005-0000-0000-000092D70000}"/>
    <cellStyle name="PSChar 4 52" xfId="55670" xr:uid="{00000000-0005-0000-0000-000093D70000}"/>
    <cellStyle name="PSChar 4 53" xfId="55671" xr:uid="{00000000-0005-0000-0000-000094D70000}"/>
    <cellStyle name="PSChar 4 53 2" xfId="55672" xr:uid="{00000000-0005-0000-0000-000095D70000}"/>
    <cellStyle name="PSChar 4 54" xfId="55673" xr:uid="{00000000-0005-0000-0000-000096D70000}"/>
    <cellStyle name="PSChar 4 55" xfId="55674" xr:uid="{00000000-0005-0000-0000-000097D70000}"/>
    <cellStyle name="PSChar 4 56" xfId="55675" xr:uid="{00000000-0005-0000-0000-000098D70000}"/>
    <cellStyle name="PSChar 4 57" xfId="55676" xr:uid="{00000000-0005-0000-0000-000099D70000}"/>
    <cellStyle name="PSChar 4 58" xfId="55677" xr:uid="{00000000-0005-0000-0000-00009AD70000}"/>
    <cellStyle name="PSChar 4 59" xfId="55678" xr:uid="{00000000-0005-0000-0000-00009BD70000}"/>
    <cellStyle name="PSChar 4 6" xfId="6797" xr:uid="{00000000-0005-0000-0000-00009CD70000}"/>
    <cellStyle name="PSChar 4 6 2" xfId="55679" xr:uid="{00000000-0005-0000-0000-00009DD70000}"/>
    <cellStyle name="PSChar 4 6 2 2" xfId="55680" xr:uid="{00000000-0005-0000-0000-00009ED70000}"/>
    <cellStyle name="PSChar 4 6 3" xfId="55681" xr:uid="{00000000-0005-0000-0000-00009FD70000}"/>
    <cellStyle name="PSChar 4 60" xfId="55682" xr:uid="{00000000-0005-0000-0000-0000A0D70000}"/>
    <cellStyle name="PSChar 4 61" xfId="55683" xr:uid="{00000000-0005-0000-0000-0000A1D70000}"/>
    <cellStyle name="PSChar 4 62" xfId="55684" xr:uid="{00000000-0005-0000-0000-0000A2D70000}"/>
    <cellStyle name="PSChar 4 7" xfId="6798" xr:uid="{00000000-0005-0000-0000-0000A3D70000}"/>
    <cellStyle name="PSChar 4 7 2" xfId="55685" xr:uid="{00000000-0005-0000-0000-0000A4D70000}"/>
    <cellStyle name="PSChar 4 7 3" xfId="55686" xr:uid="{00000000-0005-0000-0000-0000A5D70000}"/>
    <cellStyle name="PSChar 4 8" xfId="6799" xr:uid="{00000000-0005-0000-0000-0000A6D70000}"/>
    <cellStyle name="PSChar 4 8 2" xfId="6800" xr:uid="{00000000-0005-0000-0000-0000A7D70000}"/>
    <cellStyle name="PSChar 4 8 2 2" xfId="55687" xr:uid="{00000000-0005-0000-0000-0000A8D70000}"/>
    <cellStyle name="PSChar 4 8 3" xfId="55688" xr:uid="{00000000-0005-0000-0000-0000A9D70000}"/>
    <cellStyle name="PSChar 4 9" xfId="6801" xr:uid="{00000000-0005-0000-0000-0000AAD70000}"/>
    <cellStyle name="PSChar 4 9 2" xfId="55689" xr:uid="{00000000-0005-0000-0000-0000ABD70000}"/>
    <cellStyle name="PSChar 4 9 3" xfId="55690" xr:uid="{00000000-0005-0000-0000-0000ACD70000}"/>
    <cellStyle name="PSChar 5" xfId="6802" xr:uid="{00000000-0005-0000-0000-0000ADD70000}"/>
    <cellStyle name="PSChar 5 10" xfId="6803" xr:uid="{00000000-0005-0000-0000-0000AED70000}"/>
    <cellStyle name="PSChar 5 10 2" xfId="55691" xr:uid="{00000000-0005-0000-0000-0000AFD70000}"/>
    <cellStyle name="PSChar 5 10 3" xfId="55692" xr:uid="{00000000-0005-0000-0000-0000B0D70000}"/>
    <cellStyle name="PSChar 5 11" xfId="6804" xr:uid="{00000000-0005-0000-0000-0000B1D70000}"/>
    <cellStyle name="PSChar 5 11 2" xfId="55693" xr:uid="{00000000-0005-0000-0000-0000B2D70000}"/>
    <cellStyle name="PSChar 5 11 3" xfId="55694" xr:uid="{00000000-0005-0000-0000-0000B3D70000}"/>
    <cellStyle name="PSChar 5 12" xfId="6805" xr:uid="{00000000-0005-0000-0000-0000B4D70000}"/>
    <cellStyle name="PSChar 5 12 2" xfId="55695" xr:uid="{00000000-0005-0000-0000-0000B5D70000}"/>
    <cellStyle name="PSChar 5 12 3" xfId="55696" xr:uid="{00000000-0005-0000-0000-0000B6D70000}"/>
    <cellStyle name="PSChar 5 13" xfId="6806" xr:uid="{00000000-0005-0000-0000-0000B7D70000}"/>
    <cellStyle name="PSChar 5 13 2" xfId="55697" xr:uid="{00000000-0005-0000-0000-0000B8D70000}"/>
    <cellStyle name="PSChar 5 13 3" xfId="55698" xr:uid="{00000000-0005-0000-0000-0000B9D70000}"/>
    <cellStyle name="PSChar 5 14" xfId="6807" xr:uid="{00000000-0005-0000-0000-0000BAD70000}"/>
    <cellStyle name="PSChar 5 14 2" xfId="55699" xr:uid="{00000000-0005-0000-0000-0000BBD70000}"/>
    <cellStyle name="PSChar 5 14 3" xfId="55700" xr:uid="{00000000-0005-0000-0000-0000BCD70000}"/>
    <cellStyle name="PSChar 5 15" xfId="6808" xr:uid="{00000000-0005-0000-0000-0000BDD70000}"/>
    <cellStyle name="PSChar 5 15 2" xfId="55701" xr:uid="{00000000-0005-0000-0000-0000BED70000}"/>
    <cellStyle name="PSChar 5 15 3" xfId="55702" xr:uid="{00000000-0005-0000-0000-0000BFD70000}"/>
    <cellStyle name="PSChar 5 16" xfId="6809" xr:uid="{00000000-0005-0000-0000-0000C0D70000}"/>
    <cellStyle name="PSChar 5 16 2" xfId="55703" xr:uid="{00000000-0005-0000-0000-0000C1D70000}"/>
    <cellStyle name="PSChar 5 16 3" xfId="55704" xr:uid="{00000000-0005-0000-0000-0000C2D70000}"/>
    <cellStyle name="PSChar 5 17" xfId="6810" xr:uid="{00000000-0005-0000-0000-0000C3D70000}"/>
    <cellStyle name="PSChar 5 17 2" xfId="55705" xr:uid="{00000000-0005-0000-0000-0000C4D70000}"/>
    <cellStyle name="PSChar 5 17 3" xfId="55706" xr:uid="{00000000-0005-0000-0000-0000C5D70000}"/>
    <cellStyle name="PSChar 5 18" xfId="6811" xr:uid="{00000000-0005-0000-0000-0000C6D70000}"/>
    <cellStyle name="PSChar 5 18 2" xfId="55707" xr:uid="{00000000-0005-0000-0000-0000C7D70000}"/>
    <cellStyle name="PSChar 5 18 3" xfId="55708" xr:uid="{00000000-0005-0000-0000-0000C8D70000}"/>
    <cellStyle name="PSChar 5 19" xfId="6812" xr:uid="{00000000-0005-0000-0000-0000C9D70000}"/>
    <cellStyle name="PSChar 5 19 2" xfId="55709" xr:uid="{00000000-0005-0000-0000-0000CAD70000}"/>
    <cellStyle name="PSChar 5 19 3" xfId="55710" xr:uid="{00000000-0005-0000-0000-0000CBD70000}"/>
    <cellStyle name="PSChar 5 2" xfId="6813" xr:uid="{00000000-0005-0000-0000-0000CCD70000}"/>
    <cellStyle name="PSChar 5 2 10" xfId="6814" xr:uid="{00000000-0005-0000-0000-0000CDD70000}"/>
    <cellStyle name="PSChar 5 2 10 2" xfId="55711" xr:uid="{00000000-0005-0000-0000-0000CED70000}"/>
    <cellStyle name="PSChar 5 2 10 3" xfId="55712" xr:uid="{00000000-0005-0000-0000-0000CFD70000}"/>
    <cellStyle name="PSChar 5 2 11" xfId="6815" xr:uid="{00000000-0005-0000-0000-0000D0D70000}"/>
    <cellStyle name="PSChar 5 2 11 2" xfId="55713" xr:uid="{00000000-0005-0000-0000-0000D1D70000}"/>
    <cellStyle name="PSChar 5 2 11 3" xfId="55714" xr:uid="{00000000-0005-0000-0000-0000D2D70000}"/>
    <cellStyle name="PSChar 5 2 12" xfId="6816" xr:uid="{00000000-0005-0000-0000-0000D3D70000}"/>
    <cellStyle name="PSChar 5 2 12 2" xfId="55715" xr:uid="{00000000-0005-0000-0000-0000D4D70000}"/>
    <cellStyle name="PSChar 5 2 12 3" xfId="55716" xr:uid="{00000000-0005-0000-0000-0000D5D70000}"/>
    <cellStyle name="PSChar 5 2 13" xfId="6817" xr:uid="{00000000-0005-0000-0000-0000D6D70000}"/>
    <cellStyle name="PSChar 5 2 13 2" xfId="55717" xr:uid="{00000000-0005-0000-0000-0000D7D70000}"/>
    <cellStyle name="PSChar 5 2 13 3" xfId="55718" xr:uid="{00000000-0005-0000-0000-0000D8D70000}"/>
    <cellStyle name="PSChar 5 2 14" xfId="6818" xr:uid="{00000000-0005-0000-0000-0000D9D70000}"/>
    <cellStyle name="PSChar 5 2 14 2" xfId="55719" xr:uid="{00000000-0005-0000-0000-0000DAD70000}"/>
    <cellStyle name="PSChar 5 2 14 3" xfId="55720" xr:uid="{00000000-0005-0000-0000-0000DBD70000}"/>
    <cellStyle name="PSChar 5 2 15" xfId="6819" xr:uid="{00000000-0005-0000-0000-0000DCD70000}"/>
    <cellStyle name="PSChar 5 2 15 2" xfId="55721" xr:uid="{00000000-0005-0000-0000-0000DDD70000}"/>
    <cellStyle name="PSChar 5 2 15 3" xfId="55722" xr:uid="{00000000-0005-0000-0000-0000DED70000}"/>
    <cellStyle name="PSChar 5 2 16" xfId="6820" xr:uid="{00000000-0005-0000-0000-0000DFD70000}"/>
    <cellStyle name="PSChar 5 2 16 2" xfId="55723" xr:uid="{00000000-0005-0000-0000-0000E0D70000}"/>
    <cellStyle name="PSChar 5 2 16 3" xfId="55724" xr:uid="{00000000-0005-0000-0000-0000E1D70000}"/>
    <cellStyle name="PSChar 5 2 17" xfId="6821" xr:uid="{00000000-0005-0000-0000-0000E2D70000}"/>
    <cellStyle name="PSChar 5 2 17 2" xfId="55725" xr:uid="{00000000-0005-0000-0000-0000E3D70000}"/>
    <cellStyle name="PSChar 5 2 17 3" xfId="55726" xr:uid="{00000000-0005-0000-0000-0000E4D70000}"/>
    <cellStyle name="PSChar 5 2 18" xfId="6822" xr:uid="{00000000-0005-0000-0000-0000E5D70000}"/>
    <cellStyle name="PSChar 5 2 18 2" xfId="55727" xr:uid="{00000000-0005-0000-0000-0000E6D70000}"/>
    <cellStyle name="PSChar 5 2 18 3" xfId="55728" xr:uid="{00000000-0005-0000-0000-0000E7D70000}"/>
    <cellStyle name="PSChar 5 2 19" xfId="6823" xr:uid="{00000000-0005-0000-0000-0000E8D70000}"/>
    <cellStyle name="PSChar 5 2 19 2" xfId="55729" xr:uid="{00000000-0005-0000-0000-0000E9D70000}"/>
    <cellStyle name="PSChar 5 2 19 3" xfId="55730" xr:uid="{00000000-0005-0000-0000-0000EAD70000}"/>
    <cellStyle name="PSChar 5 2 2" xfId="6824" xr:uid="{00000000-0005-0000-0000-0000EBD70000}"/>
    <cellStyle name="PSChar 5 2 2 2" xfId="6825" xr:uid="{00000000-0005-0000-0000-0000ECD70000}"/>
    <cellStyle name="PSChar 5 2 2 2 2" xfId="55731" xr:uid="{00000000-0005-0000-0000-0000EDD70000}"/>
    <cellStyle name="PSChar 5 2 2 2 2 2" xfId="55732" xr:uid="{00000000-0005-0000-0000-0000EED70000}"/>
    <cellStyle name="PSChar 5 2 2 2 2 3" xfId="55733" xr:uid="{00000000-0005-0000-0000-0000EFD70000}"/>
    <cellStyle name="PSChar 5 2 2 2 2 4" xfId="55734" xr:uid="{00000000-0005-0000-0000-0000F0D70000}"/>
    <cellStyle name="PSChar 5 2 2 2 3" xfId="55735" xr:uid="{00000000-0005-0000-0000-0000F1D70000}"/>
    <cellStyle name="PSChar 5 2 2 2 3 2" xfId="55736" xr:uid="{00000000-0005-0000-0000-0000F2D70000}"/>
    <cellStyle name="PSChar 5 2 2 2 4" xfId="55737" xr:uid="{00000000-0005-0000-0000-0000F3D70000}"/>
    <cellStyle name="PSChar 5 2 2 2 5" xfId="55738" xr:uid="{00000000-0005-0000-0000-0000F4D70000}"/>
    <cellStyle name="PSChar 5 2 2 2 6" xfId="55739" xr:uid="{00000000-0005-0000-0000-0000F5D70000}"/>
    <cellStyle name="PSChar 5 2 2 3" xfId="55740" xr:uid="{00000000-0005-0000-0000-0000F6D70000}"/>
    <cellStyle name="PSChar 5 2 2 4" xfId="55741" xr:uid="{00000000-0005-0000-0000-0000F7D70000}"/>
    <cellStyle name="PSChar 5 2 20" xfId="6826" xr:uid="{00000000-0005-0000-0000-0000F8D70000}"/>
    <cellStyle name="PSChar 5 2 20 2" xfId="55742" xr:uid="{00000000-0005-0000-0000-0000F9D70000}"/>
    <cellStyle name="PSChar 5 2 20 3" xfId="55743" xr:uid="{00000000-0005-0000-0000-0000FAD70000}"/>
    <cellStyle name="PSChar 5 2 21" xfId="6827" xr:uid="{00000000-0005-0000-0000-0000FBD70000}"/>
    <cellStyle name="PSChar 5 2 21 2" xfId="55744" xr:uid="{00000000-0005-0000-0000-0000FCD70000}"/>
    <cellStyle name="PSChar 5 2 21 3" xfId="55745" xr:uid="{00000000-0005-0000-0000-0000FDD70000}"/>
    <cellStyle name="PSChar 5 2 22" xfId="6828" xr:uid="{00000000-0005-0000-0000-0000FED70000}"/>
    <cellStyle name="PSChar 5 2 22 2" xfId="55746" xr:uid="{00000000-0005-0000-0000-0000FFD70000}"/>
    <cellStyle name="PSChar 5 2 22 3" xfId="55747" xr:uid="{00000000-0005-0000-0000-000000D80000}"/>
    <cellStyle name="PSChar 5 2 23" xfId="55748" xr:uid="{00000000-0005-0000-0000-000001D80000}"/>
    <cellStyle name="PSChar 5 2 24" xfId="55749" xr:uid="{00000000-0005-0000-0000-000002D80000}"/>
    <cellStyle name="PSChar 5 2 25" xfId="55750" xr:uid="{00000000-0005-0000-0000-000003D80000}"/>
    <cellStyle name="PSChar 5 2 26" xfId="55751" xr:uid="{00000000-0005-0000-0000-000004D80000}"/>
    <cellStyle name="PSChar 5 2 27" xfId="55752" xr:uid="{00000000-0005-0000-0000-000005D80000}"/>
    <cellStyle name="PSChar 5 2 28" xfId="55753" xr:uid="{00000000-0005-0000-0000-000006D80000}"/>
    <cellStyle name="PSChar 5 2 29" xfId="55754" xr:uid="{00000000-0005-0000-0000-000007D80000}"/>
    <cellStyle name="PSChar 5 2 3" xfId="6829" xr:uid="{00000000-0005-0000-0000-000008D80000}"/>
    <cellStyle name="PSChar 5 2 3 2" xfId="55755" xr:uid="{00000000-0005-0000-0000-000009D80000}"/>
    <cellStyle name="PSChar 5 2 3 3" xfId="55756" xr:uid="{00000000-0005-0000-0000-00000AD80000}"/>
    <cellStyle name="PSChar 5 2 30" xfId="55757" xr:uid="{00000000-0005-0000-0000-00000BD80000}"/>
    <cellStyle name="PSChar 5 2 31" xfId="55758" xr:uid="{00000000-0005-0000-0000-00000CD80000}"/>
    <cellStyle name="PSChar 5 2 32" xfId="55759" xr:uid="{00000000-0005-0000-0000-00000DD80000}"/>
    <cellStyle name="PSChar 5 2 33" xfId="55760" xr:uid="{00000000-0005-0000-0000-00000ED80000}"/>
    <cellStyle name="PSChar 5 2 34" xfId="55761" xr:uid="{00000000-0005-0000-0000-00000FD80000}"/>
    <cellStyle name="PSChar 5 2 35" xfId="55762" xr:uid="{00000000-0005-0000-0000-000010D80000}"/>
    <cellStyle name="PSChar 5 2 36" xfId="55763" xr:uid="{00000000-0005-0000-0000-000011D80000}"/>
    <cellStyle name="PSChar 5 2 37" xfId="55764" xr:uid="{00000000-0005-0000-0000-000012D80000}"/>
    <cellStyle name="PSChar 5 2 38" xfId="55765" xr:uid="{00000000-0005-0000-0000-000013D80000}"/>
    <cellStyle name="PSChar 5 2 39" xfId="55766" xr:uid="{00000000-0005-0000-0000-000014D80000}"/>
    <cellStyle name="PSChar 5 2 4" xfId="6830" xr:uid="{00000000-0005-0000-0000-000015D80000}"/>
    <cellStyle name="PSChar 5 2 4 2" xfId="55767" xr:uid="{00000000-0005-0000-0000-000016D80000}"/>
    <cellStyle name="PSChar 5 2 4 3" xfId="55768" xr:uid="{00000000-0005-0000-0000-000017D80000}"/>
    <cellStyle name="PSChar 5 2 40" xfId="55769" xr:uid="{00000000-0005-0000-0000-000018D80000}"/>
    <cellStyle name="PSChar 5 2 41" xfId="55770" xr:uid="{00000000-0005-0000-0000-000019D80000}"/>
    <cellStyle name="PSChar 5 2 42" xfId="55771" xr:uid="{00000000-0005-0000-0000-00001AD80000}"/>
    <cellStyle name="PSChar 5 2 43" xfId="55772" xr:uid="{00000000-0005-0000-0000-00001BD80000}"/>
    <cellStyle name="PSChar 5 2 44" xfId="55773" xr:uid="{00000000-0005-0000-0000-00001CD80000}"/>
    <cellStyle name="PSChar 5 2 45" xfId="55774" xr:uid="{00000000-0005-0000-0000-00001DD80000}"/>
    <cellStyle name="PSChar 5 2 46" xfId="55775" xr:uid="{00000000-0005-0000-0000-00001ED80000}"/>
    <cellStyle name="PSChar 5 2 47" xfId="55776" xr:uid="{00000000-0005-0000-0000-00001FD80000}"/>
    <cellStyle name="PSChar 5 2 48" xfId="55777" xr:uid="{00000000-0005-0000-0000-000020D80000}"/>
    <cellStyle name="PSChar 5 2 49" xfId="55778" xr:uid="{00000000-0005-0000-0000-000021D80000}"/>
    <cellStyle name="PSChar 5 2 5" xfId="6831" xr:uid="{00000000-0005-0000-0000-000022D80000}"/>
    <cellStyle name="PSChar 5 2 5 2" xfId="55779" xr:uid="{00000000-0005-0000-0000-000023D80000}"/>
    <cellStyle name="PSChar 5 2 5 2 2" xfId="55780" xr:uid="{00000000-0005-0000-0000-000024D80000}"/>
    <cellStyle name="PSChar 5 2 5 3" xfId="55781" xr:uid="{00000000-0005-0000-0000-000025D80000}"/>
    <cellStyle name="PSChar 5 2 50" xfId="55782" xr:uid="{00000000-0005-0000-0000-000026D80000}"/>
    <cellStyle name="PSChar 5 2 51" xfId="55783" xr:uid="{00000000-0005-0000-0000-000027D80000}"/>
    <cellStyle name="PSChar 5 2 52" xfId="55784" xr:uid="{00000000-0005-0000-0000-000028D80000}"/>
    <cellStyle name="PSChar 5 2 52 2" xfId="55785" xr:uid="{00000000-0005-0000-0000-000029D80000}"/>
    <cellStyle name="PSChar 5 2 53" xfId="55786" xr:uid="{00000000-0005-0000-0000-00002AD80000}"/>
    <cellStyle name="PSChar 5 2 54" xfId="55787" xr:uid="{00000000-0005-0000-0000-00002BD80000}"/>
    <cellStyle name="PSChar 5 2 55" xfId="55788" xr:uid="{00000000-0005-0000-0000-00002CD80000}"/>
    <cellStyle name="PSChar 5 2 56" xfId="55789" xr:uid="{00000000-0005-0000-0000-00002DD80000}"/>
    <cellStyle name="PSChar 5 2 57" xfId="55790" xr:uid="{00000000-0005-0000-0000-00002ED80000}"/>
    <cellStyle name="PSChar 5 2 58" xfId="55791" xr:uid="{00000000-0005-0000-0000-00002FD80000}"/>
    <cellStyle name="PSChar 5 2 59" xfId="55792" xr:uid="{00000000-0005-0000-0000-000030D80000}"/>
    <cellStyle name="PSChar 5 2 6" xfId="6832" xr:uid="{00000000-0005-0000-0000-000031D80000}"/>
    <cellStyle name="PSChar 5 2 6 2" xfId="55793" xr:uid="{00000000-0005-0000-0000-000032D80000}"/>
    <cellStyle name="PSChar 5 2 6 3" xfId="55794" xr:uid="{00000000-0005-0000-0000-000033D80000}"/>
    <cellStyle name="PSChar 5 2 60" xfId="55795" xr:uid="{00000000-0005-0000-0000-000034D80000}"/>
    <cellStyle name="PSChar 5 2 61" xfId="55796" xr:uid="{00000000-0005-0000-0000-000035D80000}"/>
    <cellStyle name="PSChar 5 2 7" xfId="6833" xr:uid="{00000000-0005-0000-0000-000036D80000}"/>
    <cellStyle name="PSChar 5 2 7 2" xfId="6834" xr:uid="{00000000-0005-0000-0000-000037D80000}"/>
    <cellStyle name="PSChar 5 2 7 2 2" xfId="55797" xr:uid="{00000000-0005-0000-0000-000038D80000}"/>
    <cellStyle name="PSChar 5 2 7 3" xfId="55798" xr:uid="{00000000-0005-0000-0000-000039D80000}"/>
    <cellStyle name="PSChar 5 2 8" xfId="6835" xr:uid="{00000000-0005-0000-0000-00003AD80000}"/>
    <cellStyle name="PSChar 5 2 8 2" xfId="55799" xr:uid="{00000000-0005-0000-0000-00003BD80000}"/>
    <cellStyle name="PSChar 5 2 8 3" xfId="55800" xr:uid="{00000000-0005-0000-0000-00003CD80000}"/>
    <cellStyle name="PSChar 5 2 9" xfId="6836" xr:uid="{00000000-0005-0000-0000-00003DD80000}"/>
    <cellStyle name="PSChar 5 2 9 2" xfId="55801" xr:uid="{00000000-0005-0000-0000-00003ED80000}"/>
    <cellStyle name="PSChar 5 2 9 3" xfId="55802" xr:uid="{00000000-0005-0000-0000-00003FD80000}"/>
    <cellStyle name="PSChar 5 20" xfId="6837" xr:uid="{00000000-0005-0000-0000-000040D80000}"/>
    <cellStyle name="PSChar 5 20 2" xfId="55803" xr:uid="{00000000-0005-0000-0000-000041D80000}"/>
    <cellStyle name="PSChar 5 20 3" xfId="55804" xr:uid="{00000000-0005-0000-0000-000042D80000}"/>
    <cellStyle name="PSChar 5 21" xfId="6838" xr:uid="{00000000-0005-0000-0000-000043D80000}"/>
    <cellStyle name="PSChar 5 21 2" xfId="55805" xr:uid="{00000000-0005-0000-0000-000044D80000}"/>
    <cellStyle name="PSChar 5 21 3" xfId="55806" xr:uid="{00000000-0005-0000-0000-000045D80000}"/>
    <cellStyle name="PSChar 5 22" xfId="6839" xr:uid="{00000000-0005-0000-0000-000046D80000}"/>
    <cellStyle name="PSChar 5 22 2" xfId="55807" xr:uid="{00000000-0005-0000-0000-000047D80000}"/>
    <cellStyle name="PSChar 5 22 3" xfId="55808" xr:uid="{00000000-0005-0000-0000-000048D80000}"/>
    <cellStyle name="PSChar 5 23" xfId="6840" xr:uid="{00000000-0005-0000-0000-000049D80000}"/>
    <cellStyle name="PSChar 5 23 2" xfId="55809" xr:uid="{00000000-0005-0000-0000-00004AD80000}"/>
    <cellStyle name="PSChar 5 23 3" xfId="55810" xr:uid="{00000000-0005-0000-0000-00004BD80000}"/>
    <cellStyle name="PSChar 5 24" xfId="55811" xr:uid="{00000000-0005-0000-0000-00004CD80000}"/>
    <cellStyle name="PSChar 5 25" xfId="55812" xr:uid="{00000000-0005-0000-0000-00004DD80000}"/>
    <cellStyle name="PSChar 5 26" xfId="55813" xr:uid="{00000000-0005-0000-0000-00004ED80000}"/>
    <cellStyle name="PSChar 5 27" xfId="55814" xr:uid="{00000000-0005-0000-0000-00004FD80000}"/>
    <cellStyle name="PSChar 5 28" xfId="55815" xr:uid="{00000000-0005-0000-0000-000050D80000}"/>
    <cellStyle name="PSChar 5 29" xfId="55816" xr:uid="{00000000-0005-0000-0000-000051D80000}"/>
    <cellStyle name="PSChar 5 3" xfId="6841" xr:uid="{00000000-0005-0000-0000-000052D80000}"/>
    <cellStyle name="PSChar 5 3 2" xfId="55817" xr:uid="{00000000-0005-0000-0000-000053D80000}"/>
    <cellStyle name="PSChar 5 3 3" xfId="55818" xr:uid="{00000000-0005-0000-0000-000054D80000}"/>
    <cellStyle name="PSChar 5 30" xfId="55819" xr:uid="{00000000-0005-0000-0000-000055D80000}"/>
    <cellStyle name="PSChar 5 31" xfId="55820" xr:uid="{00000000-0005-0000-0000-000056D80000}"/>
    <cellStyle name="PSChar 5 32" xfId="55821" xr:uid="{00000000-0005-0000-0000-000057D80000}"/>
    <cellStyle name="PSChar 5 33" xfId="55822" xr:uid="{00000000-0005-0000-0000-000058D80000}"/>
    <cellStyle name="PSChar 5 34" xfId="55823" xr:uid="{00000000-0005-0000-0000-000059D80000}"/>
    <cellStyle name="PSChar 5 35" xfId="55824" xr:uid="{00000000-0005-0000-0000-00005AD80000}"/>
    <cellStyle name="PSChar 5 36" xfId="55825" xr:uid="{00000000-0005-0000-0000-00005BD80000}"/>
    <cellStyle name="PSChar 5 37" xfId="55826" xr:uid="{00000000-0005-0000-0000-00005CD80000}"/>
    <cellStyle name="PSChar 5 38" xfId="55827" xr:uid="{00000000-0005-0000-0000-00005DD80000}"/>
    <cellStyle name="PSChar 5 39" xfId="55828" xr:uid="{00000000-0005-0000-0000-00005ED80000}"/>
    <cellStyle name="PSChar 5 4" xfId="6842" xr:uid="{00000000-0005-0000-0000-00005FD80000}"/>
    <cellStyle name="PSChar 5 4 2" xfId="55829" xr:uid="{00000000-0005-0000-0000-000060D80000}"/>
    <cellStyle name="PSChar 5 4 3" xfId="55830" xr:uid="{00000000-0005-0000-0000-000061D80000}"/>
    <cellStyle name="PSChar 5 40" xfId="55831" xr:uid="{00000000-0005-0000-0000-000062D80000}"/>
    <cellStyle name="PSChar 5 41" xfId="55832" xr:uid="{00000000-0005-0000-0000-000063D80000}"/>
    <cellStyle name="PSChar 5 42" xfId="55833" xr:uid="{00000000-0005-0000-0000-000064D80000}"/>
    <cellStyle name="PSChar 5 43" xfId="55834" xr:uid="{00000000-0005-0000-0000-000065D80000}"/>
    <cellStyle name="PSChar 5 44" xfId="55835" xr:uid="{00000000-0005-0000-0000-000066D80000}"/>
    <cellStyle name="PSChar 5 45" xfId="55836" xr:uid="{00000000-0005-0000-0000-000067D80000}"/>
    <cellStyle name="PSChar 5 46" xfId="55837" xr:uid="{00000000-0005-0000-0000-000068D80000}"/>
    <cellStyle name="PSChar 5 47" xfId="55838" xr:uid="{00000000-0005-0000-0000-000069D80000}"/>
    <cellStyle name="PSChar 5 48" xfId="55839" xr:uid="{00000000-0005-0000-0000-00006AD80000}"/>
    <cellStyle name="PSChar 5 49" xfId="55840" xr:uid="{00000000-0005-0000-0000-00006BD80000}"/>
    <cellStyle name="PSChar 5 5" xfId="6843" xr:uid="{00000000-0005-0000-0000-00006CD80000}"/>
    <cellStyle name="PSChar 5 5 2" xfId="55841" xr:uid="{00000000-0005-0000-0000-00006DD80000}"/>
    <cellStyle name="PSChar 5 5 3" xfId="55842" xr:uid="{00000000-0005-0000-0000-00006ED80000}"/>
    <cellStyle name="PSChar 5 50" xfId="55843" xr:uid="{00000000-0005-0000-0000-00006FD80000}"/>
    <cellStyle name="PSChar 5 51" xfId="55844" xr:uid="{00000000-0005-0000-0000-000070D80000}"/>
    <cellStyle name="PSChar 5 52" xfId="55845" xr:uid="{00000000-0005-0000-0000-000071D80000}"/>
    <cellStyle name="PSChar 5 53" xfId="55846" xr:uid="{00000000-0005-0000-0000-000072D80000}"/>
    <cellStyle name="PSChar 5 53 2" xfId="55847" xr:uid="{00000000-0005-0000-0000-000073D80000}"/>
    <cellStyle name="PSChar 5 54" xfId="55848" xr:uid="{00000000-0005-0000-0000-000074D80000}"/>
    <cellStyle name="PSChar 5 55" xfId="55849" xr:uid="{00000000-0005-0000-0000-000075D80000}"/>
    <cellStyle name="PSChar 5 56" xfId="55850" xr:uid="{00000000-0005-0000-0000-000076D80000}"/>
    <cellStyle name="PSChar 5 57" xfId="55851" xr:uid="{00000000-0005-0000-0000-000077D80000}"/>
    <cellStyle name="PSChar 5 58" xfId="55852" xr:uid="{00000000-0005-0000-0000-000078D80000}"/>
    <cellStyle name="PSChar 5 59" xfId="55853" xr:uid="{00000000-0005-0000-0000-000079D80000}"/>
    <cellStyle name="PSChar 5 6" xfId="6844" xr:uid="{00000000-0005-0000-0000-00007AD80000}"/>
    <cellStyle name="PSChar 5 6 2" xfId="55854" xr:uid="{00000000-0005-0000-0000-00007BD80000}"/>
    <cellStyle name="PSChar 5 6 2 2" xfId="55855" xr:uid="{00000000-0005-0000-0000-00007CD80000}"/>
    <cellStyle name="PSChar 5 6 3" xfId="55856" xr:uid="{00000000-0005-0000-0000-00007DD80000}"/>
    <cellStyle name="PSChar 5 60" xfId="55857" xr:uid="{00000000-0005-0000-0000-00007ED80000}"/>
    <cellStyle name="PSChar 5 61" xfId="55858" xr:uid="{00000000-0005-0000-0000-00007FD80000}"/>
    <cellStyle name="PSChar 5 62" xfId="55859" xr:uid="{00000000-0005-0000-0000-000080D80000}"/>
    <cellStyle name="PSChar 5 7" xfId="6845" xr:uid="{00000000-0005-0000-0000-000081D80000}"/>
    <cellStyle name="PSChar 5 7 2" xfId="55860" xr:uid="{00000000-0005-0000-0000-000082D80000}"/>
    <cellStyle name="PSChar 5 7 3" xfId="55861" xr:uid="{00000000-0005-0000-0000-000083D80000}"/>
    <cellStyle name="PSChar 5 8" xfId="6846" xr:uid="{00000000-0005-0000-0000-000084D80000}"/>
    <cellStyle name="PSChar 5 8 2" xfId="6847" xr:uid="{00000000-0005-0000-0000-000085D80000}"/>
    <cellStyle name="PSChar 5 8 2 2" xfId="55862" xr:uid="{00000000-0005-0000-0000-000086D80000}"/>
    <cellStyle name="PSChar 5 8 3" xfId="55863" xr:uid="{00000000-0005-0000-0000-000087D80000}"/>
    <cellStyle name="PSChar 5 9" xfId="6848" xr:uid="{00000000-0005-0000-0000-000088D80000}"/>
    <cellStyle name="PSChar 5 9 2" xfId="55864" xr:uid="{00000000-0005-0000-0000-000089D80000}"/>
    <cellStyle name="PSChar 5 9 3" xfId="55865" xr:uid="{00000000-0005-0000-0000-00008AD80000}"/>
    <cellStyle name="PSChar 6" xfId="6849" xr:uid="{00000000-0005-0000-0000-00008BD80000}"/>
    <cellStyle name="PSChar 6 10" xfId="6850" xr:uid="{00000000-0005-0000-0000-00008CD80000}"/>
    <cellStyle name="PSChar 6 10 2" xfId="55866" xr:uid="{00000000-0005-0000-0000-00008DD80000}"/>
    <cellStyle name="PSChar 6 10 3" xfId="55867" xr:uid="{00000000-0005-0000-0000-00008ED80000}"/>
    <cellStyle name="PSChar 6 11" xfId="6851" xr:uid="{00000000-0005-0000-0000-00008FD80000}"/>
    <cellStyle name="PSChar 6 11 2" xfId="55868" xr:uid="{00000000-0005-0000-0000-000090D80000}"/>
    <cellStyle name="PSChar 6 11 3" xfId="55869" xr:uid="{00000000-0005-0000-0000-000091D80000}"/>
    <cellStyle name="PSChar 6 12" xfId="6852" xr:uid="{00000000-0005-0000-0000-000092D80000}"/>
    <cellStyle name="PSChar 6 12 2" xfId="55870" xr:uid="{00000000-0005-0000-0000-000093D80000}"/>
    <cellStyle name="PSChar 6 12 3" xfId="55871" xr:uid="{00000000-0005-0000-0000-000094D80000}"/>
    <cellStyle name="PSChar 6 13" xfId="6853" xr:uid="{00000000-0005-0000-0000-000095D80000}"/>
    <cellStyle name="PSChar 6 13 2" xfId="55872" xr:uid="{00000000-0005-0000-0000-000096D80000}"/>
    <cellStyle name="PSChar 6 13 3" xfId="55873" xr:uid="{00000000-0005-0000-0000-000097D80000}"/>
    <cellStyle name="PSChar 6 14" xfId="6854" xr:uid="{00000000-0005-0000-0000-000098D80000}"/>
    <cellStyle name="PSChar 6 14 2" xfId="55874" xr:uid="{00000000-0005-0000-0000-000099D80000}"/>
    <cellStyle name="PSChar 6 14 3" xfId="55875" xr:uid="{00000000-0005-0000-0000-00009AD80000}"/>
    <cellStyle name="PSChar 6 15" xfId="6855" xr:uid="{00000000-0005-0000-0000-00009BD80000}"/>
    <cellStyle name="PSChar 6 15 2" xfId="55876" xr:uid="{00000000-0005-0000-0000-00009CD80000}"/>
    <cellStyle name="PSChar 6 15 3" xfId="55877" xr:uid="{00000000-0005-0000-0000-00009DD80000}"/>
    <cellStyle name="PSChar 6 16" xfId="6856" xr:uid="{00000000-0005-0000-0000-00009ED80000}"/>
    <cellStyle name="PSChar 6 16 2" xfId="55878" xr:uid="{00000000-0005-0000-0000-00009FD80000}"/>
    <cellStyle name="PSChar 6 16 3" xfId="55879" xr:uid="{00000000-0005-0000-0000-0000A0D80000}"/>
    <cellStyle name="PSChar 6 17" xfId="6857" xr:uid="{00000000-0005-0000-0000-0000A1D80000}"/>
    <cellStyle name="PSChar 6 17 2" xfId="55880" xr:uid="{00000000-0005-0000-0000-0000A2D80000}"/>
    <cellStyle name="PSChar 6 17 3" xfId="55881" xr:uid="{00000000-0005-0000-0000-0000A3D80000}"/>
    <cellStyle name="PSChar 6 18" xfId="6858" xr:uid="{00000000-0005-0000-0000-0000A4D80000}"/>
    <cellStyle name="PSChar 6 18 2" xfId="55882" xr:uid="{00000000-0005-0000-0000-0000A5D80000}"/>
    <cellStyle name="PSChar 6 18 3" xfId="55883" xr:uid="{00000000-0005-0000-0000-0000A6D80000}"/>
    <cellStyle name="PSChar 6 19" xfId="6859" xr:uid="{00000000-0005-0000-0000-0000A7D80000}"/>
    <cellStyle name="PSChar 6 19 2" xfId="55884" xr:uid="{00000000-0005-0000-0000-0000A8D80000}"/>
    <cellStyle name="PSChar 6 19 3" xfId="55885" xr:uid="{00000000-0005-0000-0000-0000A9D80000}"/>
    <cellStyle name="PSChar 6 2" xfId="6860" xr:uid="{00000000-0005-0000-0000-0000AAD80000}"/>
    <cellStyle name="PSChar 6 2 10" xfId="6861" xr:uid="{00000000-0005-0000-0000-0000ABD80000}"/>
    <cellStyle name="PSChar 6 2 10 2" xfId="55886" xr:uid="{00000000-0005-0000-0000-0000ACD80000}"/>
    <cellStyle name="PSChar 6 2 10 3" xfId="55887" xr:uid="{00000000-0005-0000-0000-0000ADD80000}"/>
    <cellStyle name="PSChar 6 2 11" xfId="6862" xr:uid="{00000000-0005-0000-0000-0000AED80000}"/>
    <cellStyle name="PSChar 6 2 11 2" xfId="55888" xr:uid="{00000000-0005-0000-0000-0000AFD80000}"/>
    <cellStyle name="PSChar 6 2 11 3" xfId="55889" xr:uid="{00000000-0005-0000-0000-0000B0D80000}"/>
    <cellStyle name="PSChar 6 2 12" xfId="6863" xr:uid="{00000000-0005-0000-0000-0000B1D80000}"/>
    <cellStyle name="PSChar 6 2 12 2" xfId="55890" xr:uid="{00000000-0005-0000-0000-0000B2D80000}"/>
    <cellStyle name="PSChar 6 2 12 3" xfId="55891" xr:uid="{00000000-0005-0000-0000-0000B3D80000}"/>
    <cellStyle name="PSChar 6 2 13" xfId="6864" xr:uid="{00000000-0005-0000-0000-0000B4D80000}"/>
    <cellStyle name="PSChar 6 2 13 2" xfId="55892" xr:uid="{00000000-0005-0000-0000-0000B5D80000}"/>
    <cellStyle name="PSChar 6 2 13 3" xfId="55893" xr:uid="{00000000-0005-0000-0000-0000B6D80000}"/>
    <cellStyle name="PSChar 6 2 14" xfId="6865" xr:uid="{00000000-0005-0000-0000-0000B7D80000}"/>
    <cellStyle name="PSChar 6 2 14 2" xfId="55894" xr:uid="{00000000-0005-0000-0000-0000B8D80000}"/>
    <cellStyle name="PSChar 6 2 14 3" xfId="55895" xr:uid="{00000000-0005-0000-0000-0000B9D80000}"/>
    <cellStyle name="PSChar 6 2 15" xfId="6866" xr:uid="{00000000-0005-0000-0000-0000BAD80000}"/>
    <cellStyle name="PSChar 6 2 15 2" xfId="55896" xr:uid="{00000000-0005-0000-0000-0000BBD80000}"/>
    <cellStyle name="PSChar 6 2 15 3" xfId="55897" xr:uid="{00000000-0005-0000-0000-0000BCD80000}"/>
    <cellStyle name="PSChar 6 2 16" xfId="6867" xr:uid="{00000000-0005-0000-0000-0000BDD80000}"/>
    <cellStyle name="PSChar 6 2 16 2" xfId="55898" xr:uid="{00000000-0005-0000-0000-0000BED80000}"/>
    <cellStyle name="PSChar 6 2 16 3" xfId="55899" xr:uid="{00000000-0005-0000-0000-0000BFD80000}"/>
    <cellStyle name="PSChar 6 2 17" xfId="6868" xr:uid="{00000000-0005-0000-0000-0000C0D80000}"/>
    <cellStyle name="PSChar 6 2 17 2" xfId="55900" xr:uid="{00000000-0005-0000-0000-0000C1D80000}"/>
    <cellStyle name="PSChar 6 2 17 3" xfId="55901" xr:uid="{00000000-0005-0000-0000-0000C2D80000}"/>
    <cellStyle name="PSChar 6 2 18" xfId="6869" xr:uid="{00000000-0005-0000-0000-0000C3D80000}"/>
    <cellStyle name="PSChar 6 2 18 2" xfId="55902" xr:uid="{00000000-0005-0000-0000-0000C4D80000}"/>
    <cellStyle name="PSChar 6 2 18 3" xfId="55903" xr:uid="{00000000-0005-0000-0000-0000C5D80000}"/>
    <cellStyle name="PSChar 6 2 19" xfId="6870" xr:uid="{00000000-0005-0000-0000-0000C6D80000}"/>
    <cellStyle name="PSChar 6 2 19 2" xfId="55904" xr:uid="{00000000-0005-0000-0000-0000C7D80000}"/>
    <cellStyle name="PSChar 6 2 19 3" xfId="55905" xr:uid="{00000000-0005-0000-0000-0000C8D80000}"/>
    <cellStyle name="PSChar 6 2 2" xfId="6871" xr:uid="{00000000-0005-0000-0000-0000C9D80000}"/>
    <cellStyle name="PSChar 6 2 2 2" xfId="6872" xr:uid="{00000000-0005-0000-0000-0000CAD80000}"/>
    <cellStyle name="PSChar 6 2 2 2 2" xfId="55906" xr:uid="{00000000-0005-0000-0000-0000CBD80000}"/>
    <cellStyle name="PSChar 6 2 2 2 2 2" xfId="55907" xr:uid="{00000000-0005-0000-0000-0000CCD80000}"/>
    <cellStyle name="PSChar 6 2 2 2 2 3" xfId="55908" xr:uid="{00000000-0005-0000-0000-0000CDD80000}"/>
    <cellStyle name="PSChar 6 2 2 2 2 4" xfId="55909" xr:uid="{00000000-0005-0000-0000-0000CED80000}"/>
    <cellStyle name="PSChar 6 2 2 2 3" xfId="55910" xr:uid="{00000000-0005-0000-0000-0000CFD80000}"/>
    <cellStyle name="PSChar 6 2 2 2 3 2" xfId="55911" xr:uid="{00000000-0005-0000-0000-0000D0D80000}"/>
    <cellStyle name="PSChar 6 2 2 2 4" xfId="55912" xr:uid="{00000000-0005-0000-0000-0000D1D80000}"/>
    <cellStyle name="PSChar 6 2 2 2 5" xfId="55913" xr:uid="{00000000-0005-0000-0000-0000D2D80000}"/>
    <cellStyle name="PSChar 6 2 2 2 6" xfId="55914" xr:uid="{00000000-0005-0000-0000-0000D3D80000}"/>
    <cellStyle name="PSChar 6 2 2 3" xfId="55915" xr:uid="{00000000-0005-0000-0000-0000D4D80000}"/>
    <cellStyle name="PSChar 6 2 2 4" xfId="55916" xr:uid="{00000000-0005-0000-0000-0000D5D80000}"/>
    <cellStyle name="PSChar 6 2 20" xfId="6873" xr:uid="{00000000-0005-0000-0000-0000D6D80000}"/>
    <cellStyle name="PSChar 6 2 20 2" xfId="55917" xr:uid="{00000000-0005-0000-0000-0000D7D80000}"/>
    <cellStyle name="PSChar 6 2 20 3" xfId="55918" xr:uid="{00000000-0005-0000-0000-0000D8D80000}"/>
    <cellStyle name="PSChar 6 2 21" xfId="6874" xr:uid="{00000000-0005-0000-0000-0000D9D80000}"/>
    <cellStyle name="PSChar 6 2 21 2" xfId="55919" xr:uid="{00000000-0005-0000-0000-0000DAD80000}"/>
    <cellStyle name="PSChar 6 2 21 3" xfId="55920" xr:uid="{00000000-0005-0000-0000-0000DBD80000}"/>
    <cellStyle name="PSChar 6 2 22" xfId="6875" xr:uid="{00000000-0005-0000-0000-0000DCD80000}"/>
    <cellStyle name="PSChar 6 2 22 2" xfId="55921" xr:uid="{00000000-0005-0000-0000-0000DDD80000}"/>
    <cellStyle name="PSChar 6 2 22 3" xfId="55922" xr:uid="{00000000-0005-0000-0000-0000DED80000}"/>
    <cellStyle name="PSChar 6 2 23" xfId="55923" xr:uid="{00000000-0005-0000-0000-0000DFD80000}"/>
    <cellStyle name="PSChar 6 2 24" xfId="55924" xr:uid="{00000000-0005-0000-0000-0000E0D80000}"/>
    <cellStyle name="PSChar 6 2 25" xfId="55925" xr:uid="{00000000-0005-0000-0000-0000E1D80000}"/>
    <cellStyle name="PSChar 6 2 26" xfId="55926" xr:uid="{00000000-0005-0000-0000-0000E2D80000}"/>
    <cellStyle name="PSChar 6 2 27" xfId="55927" xr:uid="{00000000-0005-0000-0000-0000E3D80000}"/>
    <cellStyle name="PSChar 6 2 28" xfId="55928" xr:uid="{00000000-0005-0000-0000-0000E4D80000}"/>
    <cellStyle name="PSChar 6 2 29" xfId="55929" xr:uid="{00000000-0005-0000-0000-0000E5D80000}"/>
    <cellStyle name="PSChar 6 2 3" xfId="6876" xr:uid="{00000000-0005-0000-0000-0000E6D80000}"/>
    <cellStyle name="PSChar 6 2 3 2" xfId="55930" xr:uid="{00000000-0005-0000-0000-0000E7D80000}"/>
    <cellStyle name="PSChar 6 2 3 3" xfId="55931" xr:uid="{00000000-0005-0000-0000-0000E8D80000}"/>
    <cellStyle name="PSChar 6 2 30" xfId="55932" xr:uid="{00000000-0005-0000-0000-0000E9D80000}"/>
    <cellStyle name="PSChar 6 2 31" xfId="55933" xr:uid="{00000000-0005-0000-0000-0000EAD80000}"/>
    <cellStyle name="PSChar 6 2 32" xfId="55934" xr:uid="{00000000-0005-0000-0000-0000EBD80000}"/>
    <cellStyle name="PSChar 6 2 33" xfId="55935" xr:uid="{00000000-0005-0000-0000-0000ECD80000}"/>
    <cellStyle name="PSChar 6 2 34" xfId="55936" xr:uid="{00000000-0005-0000-0000-0000EDD80000}"/>
    <cellStyle name="PSChar 6 2 35" xfId="55937" xr:uid="{00000000-0005-0000-0000-0000EED80000}"/>
    <cellStyle name="PSChar 6 2 36" xfId="55938" xr:uid="{00000000-0005-0000-0000-0000EFD80000}"/>
    <cellStyle name="PSChar 6 2 37" xfId="55939" xr:uid="{00000000-0005-0000-0000-0000F0D80000}"/>
    <cellStyle name="PSChar 6 2 38" xfId="55940" xr:uid="{00000000-0005-0000-0000-0000F1D80000}"/>
    <cellStyle name="PSChar 6 2 39" xfId="55941" xr:uid="{00000000-0005-0000-0000-0000F2D80000}"/>
    <cellStyle name="PSChar 6 2 4" xfId="6877" xr:uid="{00000000-0005-0000-0000-0000F3D80000}"/>
    <cellStyle name="PSChar 6 2 4 2" xfId="55942" xr:uid="{00000000-0005-0000-0000-0000F4D80000}"/>
    <cellStyle name="PSChar 6 2 4 3" xfId="55943" xr:uid="{00000000-0005-0000-0000-0000F5D80000}"/>
    <cellStyle name="PSChar 6 2 40" xfId="55944" xr:uid="{00000000-0005-0000-0000-0000F6D80000}"/>
    <cellStyle name="PSChar 6 2 41" xfId="55945" xr:uid="{00000000-0005-0000-0000-0000F7D80000}"/>
    <cellStyle name="PSChar 6 2 42" xfId="55946" xr:uid="{00000000-0005-0000-0000-0000F8D80000}"/>
    <cellStyle name="PSChar 6 2 43" xfId="55947" xr:uid="{00000000-0005-0000-0000-0000F9D80000}"/>
    <cellStyle name="PSChar 6 2 44" xfId="55948" xr:uid="{00000000-0005-0000-0000-0000FAD80000}"/>
    <cellStyle name="PSChar 6 2 45" xfId="55949" xr:uid="{00000000-0005-0000-0000-0000FBD80000}"/>
    <cellStyle name="PSChar 6 2 46" xfId="55950" xr:uid="{00000000-0005-0000-0000-0000FCD80000}"/>
    <cellStyle name="PSChar 6 2 47" xfId="55951" xr:uid="{00000000-0005-0000-0000-0000FDD80000}"/>
    <cellStyle name="PSChar 6 2 48" xfId="55952" xr:uid="{00000000-0005-0000-0000-0000FED80000}"/>
    <cellStyle name="PSChar 6 2 49" xfId="55953" xr:uid="{00000000-0005-0000-0000-0000FFD80000}"/>
    <cellStyle name="PSChar 6 2 5" xfId="6878" xr:uid="{00000000-0005-0000-0000-000000D90000}"/>
    <cellStyle name="PSChar 6 2 5 2" xfId="55954" xr:uid="{00000000-0005-0000-0000-000001D90000}"/>
    <cellStyle name="PSChar 6 2 5 2 2" xfId="55955" xr:uid="{00000000-0005-0000-0000-000002D90000}"/>
    <cellStyle name="PSChar 6 2 5 3" xfId="55956" xr:uid="{00000000-0005-0000-0000-000003D90000}"/>
    <cellStyle name="PSChar 6 2 50" xfId="55957" xr:uid="{00000000-0005-0000-0000-000004D90000}"/>
    <cellStyle name="PSChar 6 2 51" xfId="55958" xr:uid="{00000000-0005-0000-0000-000005D90000}"/>
    <cellStyle name="PSChar 6 2 52" xfId="55959" xr:uid="{00000000-0005-0000-0000-000006D90000}"/>
    <cellStyle name="PSChar 6 2 52 2" xfId="55960" xr:uid="{00000000-0005-0000-0000-000007D90000}"/>
    <cellStyle name="PSChar 6 2 53" xfId="55961" xr:uid="{00000000-0005-0000-0000-000008D90000}"/>
    <cellStyle name="PSChar 6 2 54" xfId="55962" xr:uid="{00000000-0005-0000-0000-000009D90000}"/>
    <cellStyle name="PSChar 6 2 55" xfId="55963" xr:uid="{00000000-0005-0000-0000-00000AD90000}"/>
    <cellStyle name="PSChar 6 2 56" xfId="55964" xr:uid="{00000000-0005-0000-0000-00000BD90000}"/>
    <cellStyle name="PSChar 6 2 57" xfId="55965" xr:uid="{00000000-0005-0000-0000-00000CD90000}"/>
    <cellStyle name="PSChar 6 2 58" xfId="55966" xr:uid="{00000000-0005-0000-0000-00000DD90000}"/>
    <cellStyle name="PSChar 6 2 59" xfId="55967" xr:uid="{00000000-0005-0000-0000-00000ED90000}"/>
    <cellStyle name="PSChar 6 2 6" xfId="6879" xr:uid="{00000000-0005-0000-0000-00000FD90000}"/>
    <cellStyle name="PSChar 6 2 6 2" xfId="55968" xr:uid="{00000000-0005-0000-0000-000010D90000}"/>
    <cellStyle name="PSChar 6 2 6 3" xfId="55969" xr:uid="{00000000-0005-0000-0000-000011D90000}"/>
    <cellStyle name="PSChar 6 2 60" xfId="55970" xr:uid="{00000000-0005-0000-0000-000012D90000}"/>
    <cellStyle name="PSChar 6 2 61" xfId="55971" xr:uid="{00000000-0005-0000-0000-000013D90000}"/>
    <cellStyle name="PSChar 6 2 7" xfId="6880" xr:uid="{00000000-0005-0000-0000-000014D90000}"/>
    <cellStyle name="PSChar 6 2 7 2" xfId="6881" xr:uid="{00000000-0005-0000-0000-000015D90000}"/>
    <cellStyle name="PSChar 6 2 7 2 2" xfId="55972" xr:uid="{00000000-0005-0000-0000-000016D90000}"/>
    <cellStyle name="PSChar 6 2 7 3" xfId="55973" xr:uid="{00000000-0005-0000-0000-000017D90000}"/>
    <cellStyle name="PSChar 6 2 8" xfId="6882" xr:uid="{00000000-0005-0000-0000-000018D90000}"/>
    <cellStyle name="PSChar 6 2 8 2" xfId="55974" xr:uid="{00000000-0005-0000-0000-000019D90000}"/>
    <cellStyle name="PSChar 6 2 8 3" xfId="55975" xr:uid="{00000000-0005-0000-0000-00001AD90000}"/>
    <cellStyle name="PSChar 6 2 9" xfId="6883" xr:uid="{00000000-0005-0000-0000-00001BD90000}"/>
    <cellStyle name="PSChar 6 2 9 2" xfId="55976" xr:uid="{00000000-0005-0000-0000-00001CD90000}"/>
    <cellStyle name="PSChar 6 2 9 3" xfId="55977" xr:uid="{00000000-0005-0000-0000-00001DD90000}"/>
    <cellStyle name="PSChar 6 20" xfId="6884" xr:uid="{00000000-0005-0000-0000-00001ED90000}"/>
    <cellStyle name="PSChar 6 20 2" xfId="55978" xr:uid="{00000000-0005-0000-0000-00001FD90000}"/>
    <cellStyle name="PSChar 6 20 3" xfId="55979" xr:uid="{00000000-0005-0000-0000-000020D90000}"/>
    <cellStyle name="PSChar 6 21" xfId="6885" xr:uid="{00000000-0005-0000-0000-000021D90000}"/>
    <cellStyle name="PSChar 6 21 2" xfId="55980" xr:uid="{00000000-0005-0000-0000-000022D90000}"/>
    <cellStyle name="PSChar 6 21 3" xfId="55981" xr:uid="{00000000-0005-0000-0000-000023D90000}"/>
    <cellStyle name="PSChar 6 22" xfId="6886" xr:uid="{00000000-0005-0000-0000-000024D90000}"/>
    <cellStyle name="PSChar 6 22 2" xfId="55982" xr:uid="{00000000-0005-0000-0000-000025D90000}"/>
    <cellStyle name="PSChar 6 22 3" xfId="55983" xr:uid="{00000000-0005-0000-0000-000026D90000}"/>
    <cellStyle name="PSChar 6 23" xfId="6887" xr:uid="{00000000-0005-0000-0000-000027D90000}"/>
    <cellStyle name="PSChar 6 23 2" xfId="55984" xr:uid="{00000000-0005-0000-0000-000028D90000}"/>
    <cellStyle name="PSChar 6 23 3" xfId="55985" xr:uid="{00000000-0005-0000-0000-000029D90000}"/>
    <cellStyle name="PSChar 6 24" xfId="55986" xr:uid="{00000000-0005-0000-0000-00002AD90000}"/>
    <cellStyle name="PSChar 6 25" xfId="55987" xr:uid="{00000000-0005-0000-0000-00002BD90000}"/>
    <cellStyle name="PSChar 6 26" xfId="55988" xr:uid="{00000000-0005-0000-0000-00002CD90000}"/>
    <cellStyle name="PSChar 6 27" xfId="55989" xr:uid="{00000000-0005-0000-0000-00002DD90000}"/>
    <cellStyle name="PSChar 6 28" xfId="55990" xr:uid="{00000000-0005-0000-0000-00002ED90000}"/>
    <cellStyle name="PSChar 6 29" xfId="55991" xr:uid="{00000000-0005-0000-0000-00002FD90000}"/>
    <cellStyle name="PSChar 6 3" xfId="6888" xr:uid="{00000000-0005-0000-0000-000030D90000}"/>
    <cellStyle name="PSChar 6 3 2" xfId="6889" xr:uid="{00000000-0005-0000-0000-000031D90000}"/>
    <cellStyle name="PSChar 6 3 2 2" xfId="55992" xr:uid="{00000000-0005-0000-0000-000032D90000}"/>
    <cellStyle name="PSChar 6 3 2 2 2" xfId="55993" xr:uid="{00000000-0005-0000-0000-000033D90000}"/>
    <cellStyle name="PSChar 6 3 2 2 3" xfId="55994" xr:uid="{00000000-0005-0000-0000-000034D90000}"/>
    <cellStyle name="PSChar 6 3 2 2 4" xfId="55995" xr:uid="{00000000-0005-0000-0000-000035D90000}"/>
    <cellStyle name="PSChar 6 3 2 3" xfId="55996" xr:uid="{00000000-0005-0000-0000-000036D90000}"/>
    <cellStyle name="PSChar 6 3 2 3 2" xfId="55997" xr:uid="{00000000-0005-0000-0000-000037D90000}"/>
    <cellStyle name="PSChar 6 3 2 4" xfId="55998" xr:uid="{00000000-0005-0000-0000-000038D90000}"/>
    <cellStyle name="PSChar 6 3 2 5" xfId="55999" xr:uid="{00000000-0005-0000-0000-000039D90000}"/>
    <cellStyle name="PSChar 6 3 2 6" xfId="56000" xr:uid="{00000000-0005-0000-0000-00003AD90000}"/>
    <cellStyle name="PSChar 6 3 3" xfId="56001" xr:uid="{00000000-0005-0000-0000-00003BD90000}"/>
    <cellStyle name="PSChar 6 3 4" xfId="56002" xr:uid="{00000000-0005-0000-0000-00003CD90000}"/>
    <cellStyle name="PSChar 6 30" xfId="56003" xr:uid="{00000000-0005-0000-0000-00003DD90000}"/>
    <cellStyle name="PSChar 6 31" xfId="56004" xr:uid="{00000000-0005-0000-0000-00003ED90000}"/>
    <cellStyle name="PSChar 6 32" xfId="56005" xr:uid="{00000000-0005-0000-0000-00003FD90000}"/>
    <cellStyle name="PSChar 6 33" xfId="56006" xr:uid="{00000000-0005-0000-0000-000040D90000}"/>
    <cellStyle name="PSChar 6 34" xfId="56007" xr:uid="{00000000-0005-0000-0000-000041D90000}"/>
    <cellStyle name="PSChar 6 35" xfId="56008" xr:uid="{00000000-0005-0000-0000-000042D90000}"/>
    <cellStyle name="PSChar 6 36" xfId="56009" xr:uid="{00000000-0005-0000-0000-000043D90000}"/>
    <cellStyle name="PSChar 6 37" xfId="56010" xr:uid="{00000000-0005-0000-0000-000044D90000}"/>
    <cellStyle name="PSChar 6 38" xfId="56011" xr:uid="{00000000-0005-0000-0000-000045D90000}"/>
    <cellStyle name="PSChar 6 39" xfId="56012" xr:uid="{00000000-0005-0000-0000-000046D90000}"/>
    <cellStyle name="PSChar 6 4" xfId="6890" xr:uid="{00000000-0005-0000-0000-000047D90000}"/>
    <cellStyle name="PSChar 6 4 2" xfId="56013" xr:uid="{00000000-0005-0000-0000-000048D90000}"/>
    <cellStyle name="PSChar 6 4 3" xfId="56014" xr:uid="{00000000-0005-0000-0000-000049D90000}"/>
    <cellStyle name="PSChar 6 40" xfId="56015" xr:uid="{00000000-0005-0000-0000-00004AD90000}"/>
    <cellStyle name="PSChar 6 41" xfId="56016" xr:uid="{00000000-0005-0000-0000-00004BD90000}"/>
    <cellStyle name="PSChar 6 42" xfId="56017" xr:uid="{00000000-0005-0000-0000-00004CD90000}"/>
    <cellStyle name="PSChar 6 43" xfId="56018" xr:uid="{00000000-0005-0000-0000-00004DD90000}"/>
    <cellStyle name="PSChar 6 44" xfId="56019" xr:uid="{00000000-0005-0000-0000-00004ED90000}"/>
    <cellStyle name="PSChar 6 45" xfId="56020" xr:uid="{00000000-0005-0000-0000-00004FD90000}"/>
    <cellStyle name="PSChar 6 46" xfId="56021" xr:uid="{00000000-0005-0000-0000-000050D90000}"/>
    <cellStyle name="PSChar 6 47" xfId="56022" xr:uid="{00000000-0005-0000-0000-000051D90000}"/>
    <cellStyle name="PSChar 6 48" xfId="56023" xr:uid="{00000000-0005-0000-0000-000052D90000}"/>
    <cellStyle name="PSChar 6 49" xfId="56024" xr:uid="{00000000-0005-0000-0000-000053D90000}"/>
    <cellStyle name="PSChar 6 5" xfId="6891" xr:uid="{00000000-0005-0000-0000-000054D90000}"/>
    <cellStyle name="PSChar 6 5 2" xfId="56025" xr:uid="{00000000-0005-0000-0000-000055D90000}"/>
    <cellStyle name="PSChar 6 5 3" xfId="56026" xr:uid="{00000000-0005-0000-0000-000056D90000}"/>
    <cellStyle name="PSChar 6 50" xfId="56027" xr:uid="{00000000-0005-0000-0000-000057D90000}"/>
    <cellStyle name="PSChar 6 51" xfId="56028" xr:uid="{00000000-0005-0000-0000-000058D90000}"/>
    <cellStyle name="PSChar 6 52" xfId="56029" xr:uid="{00000000-0005-0000-0000-000059D90000}"/>
    <cellStyle name="PSChar 6 53" xfId="56030" xr:uid="{00000000-0005-0000-0000-00005AD90000}"/>
    <cellStyle name="PSChar 6 53 2" xfId="56031" xr:uid="{00000000-0005-0000-0000-00005BD90000}"/>
    <cellStyle name="PSChar 6 54" xfId="56032" xr:uid="{00000000-0005-0000-0000-00005CD90000}"/>
    <cellStyle name="PSChar 6 55" xfId="56033" xr:uid="{00000000-0005-0000-0000-00005DD90000}"/>
    <cellStyle name="PSChar 6 56" xfId="56034" xr:uid="{00000000-0005-0000-0000-00005ED90000}"/>
    <cellStyle name="PSChar 6 57" xfId="56035" xr:uid="{00000000-0005-0000-0000-00005FD90000}"/>
    <cellStyle name="PSChar 6 58" xfId="56036" xr:uid="{00000000-0005-0000-0000-000060D90000}"/>
    <cellStyle name="PSChar 6 59" xfId="56037" xr:uid="{00000000-0005-0000-0000-000061D90000}"/>
    <cellStyle name="PSChar 6 6" xfId="6892" xr:uid="{00000000-0005-0000-0000-000062D90000}"/>
    <cellStyle name="PSChar 6 6 2" xfId="56038" xr:uid="{00000000-0005-0000-0000-000063D90000}"/>
    <cellStyle name="PSChar 6 6 2 2" xfId="56039" xr:uid="{00000000-0005-0000-0000-000064D90000}"/>
    <cellStyle name="PSChar 6 6 3" xfId="56040" xr:uid="{00000000-0005-0000-0000-000065D90000}"/>
    <cellStyle name="PSChar 6 60" xfId="56041" xr:uid="{00000000-0005-0000-0000-000066D90000}"/>
    <cellStyle name="PSChar 6 61" xfId="56042" xr:uid="{00000000-0005-0000-0000-000067D90000}"/>
    <cellStyle name="PSChar 6 62" xfId="56043" xr:uid="{00000000-0005-0000-0000-000068D90000}"/>
    <cellStyle name="PSChar 6 7" xfId="6893" xr:uid="{00000000-0005-0000-0000-000069D90000}"/>
    <cellStyle name="PSChar 6 7 2" xfId="56044" xr:uid="{00000000-0005-0000-0000-00006AD90000}"/>
    <cellStyle name="PSChar 6 7 3" xfId="56045" xr:uid="{00000000-0005-0000-0000-00006BD90000}"/>
    <cellStyle name="PSChar 6 8" xfId="6894" xr:uid="{00000000-0005-0000-0000-00006CD90000}"/>
    <cellStyle name="PSChar 6 8 2" xfId="6895" xr:uid="{00000000-0005-0000-0000-00006DD90000}"/>
    <cellStyle name="PSChar 6 8 2 2" xfId="56046" xr:uid="{00000000-0005-0000-0000-00006ED90000}"/>
    <cellStyle name="PSChar 6 8 3" xfId="56047" xr:uid="{00000000-0005-0000-0000-00006FD90000}"/>
    <cellStyle name="PSChar 6 9" xfId="6896" xr:uid="{00000000-0005-0000-0000-000070D90000}"/>
    <cellStyle name="PSChar 6 9 2" xfId="56048" xr:uid="{00000000-0005-0000-0000-000071D90000}"/>
    <cellStyle name="PSChar 6 9 3" xfId="56049" xr:uid="{00000000-0005-0000-0000-000072D90000}"/>
    <cellStyle name="PSChar 7" xfId="6897" xr:uid="{00000000-0005-0000-0000-000073D90000}"/>
    <cellStyle name="PSChar 7 10" xfId="6898" xr:uid="{00000000-0005-0000-0000-000074D90000}"/>
    <cellStyle name="PSChar 7 10 2" xfId="56050" xr:uid="{00000000-0005-0000-0000-000075D90000}"/>
    <cellStyle name="PSChar 7 10 3" xfId="56051" xr:uid="{00000000-0005-0000-0000-000076D90000}"/>
    <cellStyle name="PSChar 7 11" xfId="6899" xr:uid="{00000000-0005-0000-0000-000077D90000}"/>
    <cellStyle name="PSChar 7 11 2" xfId="56052" xr:uid="{00000000-0005-0000-0000-000078D90000}"/>
    <cellStyle name="PSChar 7 11 3" xfId="56053" xr:uid="{00000000-0005-0000-0000-000079D90000}"/>
    <cellStyle name="PSChar 7 12" xfId="6900" xr:uid="{00000000-0005-0000-0000-00007AD90000}"/>
    <cellStyle name="PSChar 7 12 2" xfId="56054" xr:uid="{00000000-0005-0000-0000-00007BD90000}"/>
    <cellStyle name="PSChar 7 12 3" xfId="56055" xr:uid="{00000000-0005-0000-0000-00007CD90000}"/>
    <cellStyle name="PSChar 7 13" xfId="6901" xr:uid="{00000000-0005-0000-0000-00007DD90000}"/>
    <cellStyle name="PSChar 7 13 2" xfId="56056" xr:uid="{00000000-0005-0000-0000-00007ED90000}"/>
    <cellStyle name="PSChar 7 13 3" xfId="56057" xr:uid="{00000000-0005-0000-0000-00007FD90000}"/>
    <cellStyle name="PSChar 7 14" xfId="6902" xr:uid="{00000000-0005-0000-0000-000080D90000}"/>
    <cellStyle name="PSChar 7 14 2" xfId="56058" xr:uid="{00000000-0005-0000-0000-000081D90000}"/>
    <cellStyle name="PSChar 7 14 3" xfId="56059" xr:uid="{00000000-0005-0000-0000-000082D90000}"/>
    <cellStyle name="PSChar 7 15" xfId="6903" xr:uid="{00000000-0005-0000-0000-000083D90000}"/>
    <cellStyle name="PSChar 7 15 2" xfId="56060" xr:uid="{00000000-0005-0000-0000-000084D90000}"/>
    <cellStyle name="PSChar 7 15 3" xfId="56061" xr:uid="{00000000-0005-0000-0000-000085D90000}"/>
    <cellStyle name="PSChar 7 16" xfId="6904" xr:uid="{00000000-0005-0000-0000-000086D90000}"/>
    <cellStyle name="PSChar 7 16 2" xfId="56062" xr:uid="{00000000-0005-0000-0000-000087D90000}"/>
    <cellStyle name="PSChar 7 16 3" xfId="56063" xr:uid="{00000000-0005-0000-0000-000088D90000}"/>
    <cellStyle name="PSChar 7 17" xfId="6905" xr:uid="{00000000-0005-0000-0000-000089D90000}"/>
    <cellStyle name="PSChar 7 17 2" xfId="56064" xr:uid="{00000000-0005-0000-0000-00008AD90000}"/>
    <cellStyle name="PSChar 7 17 3" xfId="56065" xr:uid="{00000000-0005-0000-0000-00008BD90000}"/>
    <cellStyle name="PSChar 7 18" xfId="6906" xr:uid="{00000000-0005-0000-0000-00008CD90000}"/>
    <cellStyle name="PSChar 7 18 2" xfId="56066" xr:uid="{00000000-0005-0000-0000-00008DD90000}"/>
    <cellStyle name="PSChar 7 18 3" xfId="56067" xr:uid="{00000000-0005-0000-0000-00008ED90000}"/>
    <cellStyle name="PSChar 7 19" xfId="6907" xr:uid="{00000000-0005-0000-0000-00008FD90000}"/>
    <cellStyle name="PSChar 7 19 2" xfId="56068" xr:uid="{00000000-0005-0000-0000-000090D90000}"/>
    <cellStyle name="PSChar 7 19 3" xfId="56069" xr:uid="{00000000-0005-0000-0000-000091D90000}"/>
    <cellStyle name="PSChar 7 2" xfId="6908" xr:uid="{00000000-0005-0000-0000-000092D90000}"/>
    <cellStyle name="PSChar 7 2 10" xfId="6909" xr:uid="{00000000-0005-0000-0000-000093D90000}"/>
    <cellStyle name="PSChar 7 2 10 2" xfId="56070" xr:uid="{00000000-0005-0000-0000-000094D90000}"/>
    <cellStyle name="PSChar 7 2 10 3" xfId="56071" xr:uid="{00000000-0005-0000-0000-000095D90000}"/>
    <cellStyle name="PSChar 7 2 11" xfId="6910" xr:uid="{00000000-0005-0000-0000-000096D90000}"/>
    <cellStyle name="PSChar 7 2 11 2" xfId="56072" xr:uid="{00000000-0005-0000-0000-000097D90000}"/>
    <cellStyle name="PSChar 7 2 11 3" xfId="56073" xr:uid="{00000000-0005-0000-0000-000098D90000}"/>
    <cellStyle name="PSChar 7 2 12" xfId="6911" xr:uid="{00000000-0005-0000-0000-000099D90000}"/>
    <cellStyle name="PSChar 7 2 12 2" xfId="56074" xr:uid="{00000000-0005-0000-0000-00009AD90000}"/>
    <cellStyle name="PSChar 7 2 12 3" xfId="56075" xr:uid="{00000000-0005-0000-0000-00009BD90000}"/>
    <cellStyle name="PSChar 7 2 13" xfId="6912" xr:uid="{00000000-0005-0000-0000-00009CD90000}"/>
    <cellStyle name="PSChar 7 2 13 2" xfId="56076" xr:uid="{00000000-0005-0000-0000-00009DD90000}"/>
    <cellStyle name="PSChar 7 2 13 3" xfId="56077" xr:uid="{00000000-0005-0000-0000-00009ED90000}"/>
    <cellStyle name="PSChar 7 2 14" xfId="6913" xr:uid="{00000000-0005-0000-0000-00009FD90000}"/>
    <cellStyle name="PSChar 7 2 14 2" xfId="56078" xr:uid="{00000000-0005-0000-0000-0000A0D90000}"/>
    <cellStyle name="PSChar 7 2 14 3" xfId="56079" xr:uid="{00000000-0005-0000-0000-0000A1D90000}"/>
    <cellStyle name="PSChar 7 2 15" xfId="6914" xr:uid="{00000000-0005-0000-0000-0000A2D90000}"/>
    <cellStyle name="PSChar 7 2 15 2" xfId="56080" xr:uid="{00000000-0005-0000-0000-0000A3D90000}"/>
    <cellStyle name="PSChar 7 2 15 3" xfId="56081" xr:uid="{00000000-0005-0000-0000-0000A4D90000}"/>
    <cellStyle name="PSChar 7 2 16" xfId="6915" xr:uid="{00000000-0005-0000-0000-0000A5D90000}"/>
    <cellStyle name="PSChar 7 2 16 2" xfId="56082" xr:uid="{00000000-0005-0000-0000-0000A6D90000}"/>
    <cellStyle name="PSChar 7 2 16 3" xfId="56083" xr:uid="{00000000-0005-0000-0000-0000A7D90000}"/>
    <cellStyle name="PSChar 7 2 17" xfId="6916" xr:uid="{00000000-0005-0000-0000-0000A8D90000}"/>
    <cellStyle name="PSChar 7 2 17 2" xfId="56084" xr:uid="{00000000-0005-0000-0000-0000A9D90000}"/>
    <cellStyle name="PSChar 7 2 17 3" xfId="56085" xr:uid="{00000000-0005-0000-0000-0000AAD90000}"/>
    <cellStyle name="PSChar 7 2 18" xfId="6917" xr:uid="{00000000-0005-0000-0000-0000ABD90000}"/>
    <cellStyle name="PSChar 7 2 18 2" xfId="56086" xr:uid="{00000000-0005-0000-0000-0000ACD90000}"/>
    <cellStyle name="PSChar 7 2 18 3" xfId="56087" xr:uid="{00000000-0005-0000-0000-0000ADD90000}"/>
    <cellStyle name="PSChar 7 2 19" xfId="6918" xr:uid="{00000000-0005-0000-0000-0000AED90000}"/>
    <cellStyle name="PSChar 7 2 19 2" xfId="56088" xr:uid="{00000000-0005-0000-0000-0000AFD90000}"/>
    <cellStyle name="PSChar 7 2 19 3" xfId="56089" xr:uid="{00000000-0005-0000-0000-0000B0D90000}"/>
    <cellStyle name="PSChar 7 2 2" xfId="6919" xr:uid="{00000000-0005-0000-0000-0000B1D90000}"/>
    <cellStyle name="PSChar 7 2 2 2" xfId="6920" xr:uid="{00000000-0005-0000-0000-0000B2D90000}"/>
    <cellStyle name="PSChar 7 2 2 2 2" xfId="56090" xr:uid="{00000000-0005-0000-0000-0000B3D90000}"/>
    <cellStyle name="PSChar 7 2 2 2 2 2" xfId="56091" xr:uid="{00000000-0005-0000-0000-0000B4D90000}"/>
    <cellStyle name="PSChar 7 2 2 2 2 3" xfId="56092" xr:uid="{00000000-0005-0000-0000-0000B5D90000}"/>
    <cellStyle name="PSChar 7 2 2 2 2 4" xfId="56093" xr:uid="{00000000-0005-0000-0000-0000B6D90000}"/>
    <cellStyle name="PSChar 7 2 2 2 3" xfId="56094" xr:uid="{00000000-0005-0000-0000-0000B7D90000}"/>
    <cellStyle name="PSChar 7 2 2 2 3 2" xfId="56095" xr:uid="{00000000-0005-0000-0000-0000B8D90000}"/>
    <cellStyle name="PSChar 7 2 2 2 4" xfId="56096" xr:uid="{00000000-0005-0000-0000-0000B9D90000}"/>
    <cellStyle name="PSChar 7 2 2 2 5" xfId="56097" xr:uid="{00000000-0005-0000-0000-0000BAD90000}"/>
    <cellStyle name="PSChar 7 2 2 2 6" xfId="56098" xr:uid="{00000000-0005-0000-0000-0000BBD90000}"/>
    <cellStyle name="PSChar 7 2 2 3" xfId="56099" xr:uid="{00000000-0005-0000-0000-0000BCD90000}"/>
    <cellStyle name="PSChar 7 2 2 4" xfId="56100" xr:uid="{00000000-0005-0000-0000-0000BDD90000}"/>
    <cellStyle name="PSChar 7 2 20" xfId="6921" xr:uid="{00000000-0005-0000-0000-0000BED90000}"/>
    <cellStyle name="PSChar 7 2 20 2" xfId="56101" xr:uid="{00000000-0005-0000-0000-0000BFD90000}"/>
    <cellStyle name="PSChar 7 2 20 3" xfId="56102" xr:uid="{00000000-0005-0000-0000-0000C0D90000}"/>
    <cellStyle name="PSChar 7 2 21" xfId="6922" xr:uid="{00000000-0005-0000-0000-0000C1D90000}"/>
    <cellStyle name="PSChar 7 2 21 2" xfId="56103" xr:uid="{00000000-0005-0000-0000-0000C2D90000}"/>
    <cellStyle name="PSChar 7 2 21 3" xfId="56104" xr:uid="{00000000-0005-0000-0000-0000C3D90000}"/>
    <cellStyle name="PSChar 7 2 22" xfId="6923" xr:uid="{00000000-0005-0000-0000-0000C4D90000}"/>
    <cellStyle name="PSChar 7 2 22 2" xfId="56105" xr:uid="{00000000-0005-0000-0000-0000C5D90000}"/>
    <cellStyle name="PSChar 7 2 22 3" xfId="56106" xr:uid="{00000000-0005-0000-0000-0000C6D90000}"/>
    <cellStyle name="PSChar 7 2 23" xfId="56107" xr:uid="{00000000-0005-0000-0000-0000C7D90000}"/>
    <cellStyle name="PSChar 7 2 24" xfId="56108" xr:uid="{00000000-0005-0000-0000-0000C8D90000}"/>
    <cellStyle name="PSChar 7 2 25" xfId="56109" xr:uid="{00000000-0005-0000-0000-0000C9D90000}"/>
    <cellStyle name="PSChar 7 2 26" xfId="56110" xr:uid="{00000000-0005-0000-0000-0000CAD90000}"/>
    <cellStyle name="PSChar 7 2 27" xfId="56111" xr:uid="{00000000-0005-0000-0000-0000CBD90000}"/>
    <cellStyle name="PSChar 7 2 28" xfId="56112" xr:uid="{00000000-0005-0000-0000-0000CCD90000}"/>
    <cellStyle name="PSChar 7 2 29" xfId="56113" xr:uid="{00000000-0005-0000-0000-0000CDD90000}"/>
    <cellStyle name="PSChar 7 2 3" xfId="6924" xr:uid="{00000000-0005-0000-0000-0000CED90000}"/>
    <cellStyle name="PSChar 7 2 3 2" xfId="56114" xr:uid="{00000000-0005-0000-0000-0000CFD90000}"/>
    <cellStyle name="PSChar 7 2 3 3" xfId="56115" xr:uid="{00000000-0005-0000-0000-0000D0D90000}"/>
    <cellStyle name="PSChar 7 2 30" xfId="56116" xr:uid="{00000000-0005-0000-0000-0000D1D90000}"/>
    <cellStyle name="PSChar 7 2 31" xfId="56117" xr:uid="{00000000-0005-0000-0000-0000D2D90000}"/>
    <cellStyle name="PSChar 7 2 32" xfId="56118" xr:uid="{00000000-0005-0000-0000-0000D3D90000}"/>
    <cellStyle name="PSChar 7 2 33" xfId="56119" xr:uid="{00000000-0005-0000-0000-0000D4D90000}"/>
    <cellStyle name="PSChar 7 2 34" xfId="56120" xr:uid="{00000000-0005-0000-0000-0000D5D90000}"/>
    <cellStyle name="PSChar 7 2 35" xfId="56121" xr:uid="{00000000-0005-0000-0000-0000D6D90000}"/>
    <cellStyle name="PSChar 7 2 36" xfId="56122" xr:uid="{00000000-0005-0000-0000-0000D7D90000}"/>
    <cellStyle name="PSChar 7 2 37" xfId="56123" xr:uid="{00000000-0005-0000-0000-0000D8D90000}"/>
    <cellStyle name="PSChar 7 2 38" xfId="56124" xr:uid="{00000000-0005-0000-0000-0000D9D90000}"/>
    <cellStyle name="PSChar 7 2 39" xfId="56125" xr:uid="{00000000-0005-0000-0000-0000DAD90000}"/>
    <cellStyle name="PSChar 7 2 4" xfId="6925" xr:uid="{00000000-0005-0000-0000-0000DBD90000}"/>
    <cellStyle name="PSChar 7 2 4 2" xfId="56126" xr:uid="{00000000-0005-0000-0000-0000DCD90000}"/>
    <cellStyle name="PSChar 7 2 4 3" xfId="56127" xr:uid="{00000000-0005-0000-0000-0000DDD90000}"/>
    <cellStyle name="PSChar 7 2 40" xfId="56128" xr:uid="{00000000-0005-0000-0000-0000DED90000}"/>
    <cellStyle name="PSChar 7 2 41" xfId="56129" xr:uid="{00000000-0005-0000-0000-0000DFD90000}"/>
    <cellStyle name="PSChar 7 2 42" xfId="56130" xr:uid="{00000000-0005-0000-0000-0000E0D90000}"/>
    <cellStyle name="PSChar 7 2 43" xfId="56131" xr:uid="{00000000-0005-0000-0000-0000E1D90000}"/>
    <cellStyle name="PSChar 7 2 44" xfId="56132" xr:uid="{00000000-0005-0000-0000-0000E2D90000}"/>
    <cellStyle name="PSChar 7 2 45" xfId="56133" xr:uid="{00000000-0005-0000-0000-0000E3D90000}"/>
    <cellStyle name="PSChar 7 2 46" xfId="56134" xr:uid="{00000000-0005-0000-0000-0000E4D90000}"/>
    <cellStyle name="PSChar 7 2 47" xfId="56135" xr:uid="{00000000-0005-0000-0000-0000E5D90000}"/>
    <cellStyle name="PSChar 7 2 48" xfId="56136" xr:uid="{00000000-0005-0000-0000-0000E6D90000}"/>
    <cellStyle name="PSChar 7 2 49" xfId="56137" xr:uid="{00000000-0005-0000-0000-0000E7D90000}"/>
    <cellStyle name="PSChar 7 2 5" xfId="6926" xr:uid="{00000000-0005-0000-0000-0000E8D90000}"/>
    <cellStyle name="PSChar 7 2 5 2" xfId="56138" xr:uid="{00000000-0005-0000-0000-0000E9D90000}"/>
    <cellStyle name="PSChar 7 2 5 2 2" xfId="56139" xr:uid="{00000000-0005-0000-0000-0000EAD90000}"/>
    <cellStyle name="PSChar 7 2 5 3" xfId="56140" xr:uid="{00000000-0005-0000-0000-0000EBD90000}"/>
    <cellStyle name="PSChar 7 2 50" xfId="56141" xr:uid="{00000000-0005-0000-0000-0000ECD90000}"/>
    <cellStyle name="PSChar 7 2 51" xfId="56142" xr:uid="{00000000-0005-0000-0000-0000EDD90000}"/>
    <cellStyle name="PSChar 7 2 52" xfId="56143" xr:uid="{00000000-0005-0000-0000-0000EED90000}"/>
    <cellStyle name="PSChar 7 2 52 2" xfId="56144" xr:uid="{00000000-0005-0000-0000-0000EFD90000}"/>
    <cellStyle name="PSChar 7 2 53" xfId="56145" xr:uid="{00000000-0005-0000-0000-0000F0D90000}"/>
    <cellStyle name="PSChar 7 2 54" xfId="56146" xr:uid="{00000000-0005-0000-0000-0000F1D90000}"/>
    <cellStyle name="PSChar 7 2 55" xfId="56147" xr:uid="{00000000-0005-0000-0000-0000F2D90000}"/>
    <cellStyle name="PSChar 7 2 56" xfId="56148" xr:uid="{00000000-0005-0000-0000-0000F3D90000}"/>
    <cellStyle name="PSChar 7 2 57" xfId="56149" xr:uid="{00000000-0005-0000-0000-0000F4D90000}"/>
    <cellStyle name="PSChar 7 2 58" xfId="56150" xr:uid="{00000000-0005-0000-0000-0000F5D90000}"/>
    <cellStyle name="PSChar 7 2 59" xfId="56151" xr:uid="{00000000-0005-0000-0000-0000F6D90000}"/>
    <cellStyle name="PSChar 7 2 6" xfId="6927" xr:uid="{00000000-0005-0000-0000-0000F7D90000}"/>
    <cellStyle name="PSChar 7 2 6 2" xfId="56152" xr:uid="{00000000-0005-0000-0000-0000F8D90000}"/>
    <cellStyle name="PSChar 7 2 6 3" xfId="56153" xr:uid="{00000000-0005-0000-0000-0000F9D90000}"/>
    <cellStyle name="PSChar 7 2 60" xfId="56154" xr:uid="{00000000-0005-0000-0000-0000FAD90000}"/>
    <cellStyle name="PSChar 7 2 61" xfId="56155" xr:uid="{00000000-0005-0000-0000-0000FBD90000}"/>
    <cellStyle name="PSChar 7 2 7" xfId="6928" xr:uid="{00000000-0005-0000-0000-0000FCD90000}"/>
    <cellStyle name="PSChar 7 2 7 2" xfId="6929" xr:uid="{00000000-0005-0000-0000-0000FDD90000}"/>
    <cellStyle name="PSChar 7 2 7 2 2" xfId="56156" xr:uid="{00000000-0005-0000-0000-0000FED90000}"/>
    <cellStyle name="PSChar 7 2 7 3" xfId="56157" xr:uid="{00000000-0005-0000-0000-0000FFD90000}"/>
    <cellStyle name="PSChar 7 2 8" xfId="6930" xr:uid="{00000000-0005-0000-0000-000000DA0000}"/>
    <cellStyle name="PSChar 7 2 8 2" xfId="56158" xr:uid="{00000000-0005-0000-0000-000001DA0000}"/>
    <cellStyle name="PSChar 7 2 8 3" xfId="56159" xr:uid="{00000000-0005-0000-0000-000002DA0000}"/>
    <cellStyle name="PSChar 7 2 9" xfId="6931" xr:uid="{00000000-0005-0000-0000-000003DA0000}"/>
    <cellStyle name="PSChar 7 2 9 2" xfId="56160" xr:uid="{00000000-0005-0000-0000-000004DA0000}"/>
    <cellStyle name="PSChar 7 2 9 3" xfId="56161" xr:uid="{00000000-0005-0000-0000-000005DA0000}"/>
    <cellStyle name="PSChar 7 20" xfId="6932" xr:uid="{00000000-0005-0000-0000-000006DA0000}"/>
    <cellStyle name="PSChar 7 20 2" xfId="56162" xr:uid="{00000000-0005-0000-0000-000007DA0000}"/>
    <cellStyle name="PSChar 7 20 3" xfId="56163" xr:uid="{00000000-0005-0000-0000-000008DA0000}"/>
    <cellStyle name="PSChar 7 21" xfId="6933" xr:uid="{00000000-0005-0000-0000-000009DA0000}"/>
    <cellStyle name="PSChar 7 21 2" xfId="56164" xr:uid="{00000000-0005-0000-0000-00000ADA0000}"/>
    <cellStyle name="PSChar 7 21 3" xfId="56165" xr:uid="{00000000-0005-0000-0000-00000BDA0000}"/>
    <cellStyle name="PSChar 7 22" xfId="6934" xr:uid="{00000000-0005-0000-0000-00000CDA0000}"/>
    <cellStyle name="PSChar 7 22 2" xfId="56166" xr:uid="{00000000-0005-0000-0000-00000DDA0000}"/>
    <cellStyle name="PSChar 7 22 3" xfId="56167" xr:uid="{00000000-0005-0000-0000-00000EDA0000}"/>
    <cellStyle name="PSChar 7 23" xfId="6935" xr:uid="{00000000-0005-0000-0000-00000FDA0000}"/>
    <cellStyle name="PSChar 7 23 2" xfId="56168" xr:uid="{00000000-0005-0000-0000-000010DA0000}"/>
    <cellStyle name="PSChar 7 23 3" xfId="56169" xr:uid="{00000000-0005-0000-0000-000011DA0000}"/>
    <cellStyle name="PSChar 7 24" xfId="56170" xr:uid="{00000000-0005-0000-0000-000012DA0000}"/>
    <cellStyle name="PSChar 7 25" xfId="56171" xr:uid="{00000000-0005-0000-0000-000013DA0000}"/>
    <cellStyle name="PSChar 7 26" xfId="56172" xr:uid="{00000000-0005-0000-0000-000014DA0000}"/>
    <cellStyle name="PSChar 7 27" xfId="56173" xr:uid="{00000000-0005-0000-0000-000015DA0000}"/>
    <cellStyle name="PSChar 7 28" xfId="56174" xr:uid="{00000000-0005-0000-0000-000016DA0000}"/>
    <cellStyle name="PSChar 7 29" xfId="56175" xr:uid="{00000000-0005-0000-0000-000017DA0000}"/>
    <cellStyle name="PSChar 7 3" xfId="6936" xr:uid="{00000000-0005-0000-0000-000018DA0000}"/>
    <cellStyle name="PSChar 7 3 2" xfId="6937" xr:uid="{00000000-0005-0000-0000-000019DA0000}"/>
    <cellStyle name="PSChar 7 3 2 2" xfId="56176" xr:uid="{00000000-0005-0000-0000-00001ADA0000}"/>
    <cellStyle name="PSChar 7 3 2 2 2" xfId="56177" xr:uid="{00000000-0005-0000-0000-00001BDA0000}"/>
    <cellStyle name="PSChar 7 3 2 2 3" xfId="56178" xr:uid="{00000000-0005-0000-0000-00001CDA0000}"/>
    <cellStyle name="PSChar 7 3 2 2 4" xfId="56179" xr:uid="{00000000-0005-0000-0000-00001DDA0000}"/>
    <cellStyle name="PSChar 7 3 2 3" xfId="56180" xr:uid="{00000000-0005-0000-0000-00001EDA0000}"/>
    <cellStyle name="PSChar 7 3 2 3 2" xfId="56181" xr:uid="{00000000-0005-0000-0000-00001FDA0000}"/>
    <cellStyle name="PSChar 7 3 2 4" xfId="56182" xr:uid="{00000000-0005-0000-0000-000020DA0000}"/>
    <cellStyle name="PSChar 7 3 2 5" xfId="56183" xr:uid="{00000000-0005-0000-0000-000021DA0000}"/>
    <cellStyle name="PSChar 7 3 2 6" xfId="56184" xr:uid="{00000000-0005-0000-0000-000022DA0000}"/>
    <cellStyle name="PSChar 7 3 3" xfId="56185" xr:uid="{00000000-0005-0000-0000-000023DA0000}"/>
    <cellStyle name="PSChar 7 3 4" xfId="56186" xr:uid="{00000000-0005-0000-0000-000024DA0000}"/>
    <cellStyle name="PSChar 7 30" xfId="56187" xr:uid="{00000000-0005-0000-0000-000025DA0000}"/>
    <cellStyle name="PSChar 7 31" xfId="56188" xr:uid="{00000000-0005-0000-0000-000026DA0000}"/>
    <cellStyle name="PSChar 7 32" xfId="56189" xr:uid="{00000000-0005-0000-0000-000027DA0000}"/>
    <cellStyle name="PSChar 7 33" xfId="56190" xr:uid="{00000000-0005-0000-0000-000028DA0000}"/>
    <cellStyle name="PSChar 7 34" xfId="56191" xr:uid="{00000000-0005-0000-0000-000029DA0000}"/>
    <cellStyle name="PSChar 7 35" xfId="56192" xr:uid="{00000000-0005-0000-0000-00002ADA0000}"/>
    <cellStyle name="PSChar 7 36" xfId="56193" xr:uid="{00000000-0005-0000-0000-00002BDA0000}"/>
    <cellStyle name="PSChar 7 37" xfId="56194" xr:uid="{00000000-0005-0000-0000-00002CDA0000}"/>
    <cellStyle name="PSChar 7 38" xfId="56195" xr:uid="{00000000-0005-0000-0000-00002DDA0000}"/>
    <cellStyle name="PSChar 7 39" xfId="56196" xr:uid="{00000000-0005-0000-0000-00002EDA0000}"/>
    <cellStyle name="PSChar 7 4" xfId="6938" xr:uid="{00000000-0005-0000-0000-00002FDA0000}"/>
    <cellStyle name="PSChar 7 4 2" xfId="56197" xr:uid="{00000000-0005-0000-0000-000030DA0000}"/>
    <cellStyle name="PSChar 7 4 3" xfId="56198" xr:uid="{00000000-0005-0000-0000-000031DA0000}"/>
    <cellStyle name="PSChar 7 40" xfId="56199" xr:uid="{00000000-0005-0000-0000-000032DA0000}"/>
    <cellStyle name="PSChar 7 41" xfId="56200" xr:uid="{00000000-0005-0000-0000-000033DA0000}"/>
    <cellStyle name="PSChar 7 42" xfId="56201" xr:uid="{00000000-0005-0000-0000-000034DA0000}"/>
    <cellStyle name="PSChar 7 43" xfId="56202" xr:uid="{00000000-0005-0000-0000-000035DA0000}"/>
    <cellStyle name="PSChar 7 44" xfId="56203" xr:uid="{00000000-0005-0000-0000-000036DA0000}"/>
    <cellStyle name="PSChar 7 45" xfId="56204" xr:uid="{00000000-0005-0000-0000-000037DA0000}"/>
    <cellStyle name="PSChar 7 46" xfId="56205" xr:uid="{00000000-0005-0000-0000-000038DA0000}"/>
    <cellStyle name="PSChar 7 47" xfId="56206" xr:uid="{00000000-0005-0000-0000-000039DA0000}"/>
    <cellStyle name="PSChar 7 48" xfId="56207" xr:uid="{00000000-0005-0000-0000-00003ADA0000}"/>
    <cellStyle name="PSChar 7 49" xfId="56208" xr:uid="{00000000-0005-0000-0000-00003BDA0000}"/>
    <cellStyle name="PSChar 7 5" xfId="6939" xr:uid="{00000000-0005-0000-0000-00003CDA0000}"/>
    <cellStyle name="PSChar 7 5 2" xfId="56209" xr:uid="{00000000-0005-0000-0000-00003DDA0000}"/>
    <cellStyle name="PSChar 7 5 3" xfId="56210" xr:uid="{00000000-0005-0000-0000-00003EDA0000}"/>
    <cellStyle name="PSChar 7 50" xfId="56211" xr:uid="{00000000-0005-0000-0000-00003FDA0000}"/>
    <cellStyle name="PSChar 7 51" xfId="56212" xr:uid="{00000000-0005-0000-0000-000040DA0000}"/>
    <cellStyle name="PSChar 7 52" xfId="56213" xr:uid="{00000000-0005-0000-0000-000041DA0000}"/>
    <cellStyle name="PSChar 7 53" xfId="56214" xr:uid="{00000000-0005-0000-0000-000042DA0000}"/>
    <cellStyle name="PSChar 7 53 2" xfId="56215" xr:uid="{00000000-0005-0000-0000-000043DA0000}"/>
    <cellStyle name="PSChar 7 54" xfId="56216" xr:uid="{00000000-0005-0000-0000-000044DA0000}"/>
    <cellStyle name="PSChar 7 55" xfId="56217" xr:uid="{00000000-0005-0000-0000-000045DA0000}"/>
    <cellStyle name="PSChar 7 56" xfId="56218" xr:uid="{00000000-0005-0000-0000-000046DA0000}"/>
    <cellStyle name="PSChar 7 57" xfId="56219" xr:uid="{00000000-0005-0000-0000-000047DA0000}"/>
    <cellStyle name="PSChar 7 58" xfId="56220" xr:uid="{00000000-0005-0000-0000-000048DA0000}"/>
    <cellStyle name="PSChar 7 59" xfId="56221" xr:uid="{00000000-0005-0000-0000-000049DA0000}"/>
    <cellStyle name="PSChar 7 6" xfId="6940" xr:uid="{00000000-0005-0000-0000-00004ADA0000}"/>
    <cellStyle name="PSChar 7 6 2" xfId="56222" xr:uid="{00000000-0005-0000-0000-00004BDA0000}"/>
    <cellStyle name="PSChar 7 6 2 2" xfId="56223" xr:uid="{00000000-0005-0000-0000-00004CDA0000}"/>
    <cellStyle name="PSChar 7 6 3" xfId="56224" xr:uid="{00000000-0005-0000-0000-00004DDA0000}"/>
    <cellStyle name="PSChar 7 60" xfId="56225" xr:uid="{00000000-0005-0000-0000-00004EDA0000}"/>
    <cellStyle name="PSChar 7 61" xfId="56226" xr:uid="{00000000-0005-0000-0000-00004FDA0000}"/>
    <cellStyle name="PSChar 7 62" xfId="56227" xr:uid="{00000000-0005-0000-0000-000050DA0000}"/>
    <cellStyle name="PSChar 7 7" xfId="6941" xr:uid="{00000000-0005-0000-0000-000051DA0000}"/>
    <cellStyle name="PSChar 7 7 2" xfId="56228" xr:uid="{00000000-0005-0000-0000-000052DA0000}"/>
    <cellStyle name="PSChar 7 7 3" xfId="56229" xr:uid="{00000000-0005-0000-0000-000053DA0000}"/>
    <cellStyle name="PSChar 7 8" xfId="6942" xr:uid="{00000000-0005-0000-0000-000054DA0000}"/>
    <cellStyle name="PSChar 7 8 2" xfId="6943" xr:uid="{00000000-0005-0000-0000-000055DA0000}"/>
    <cellStyle name="PSChar 7 8 2 2" xfId="56230" xr:uid="{00000000-0005-0000-0000-000056DA0000}"/>
    <cellStyle name="PSChar 7 8 3" xfId="56231" xr:uid="{00000000-0005-0000-0000-000057DA0000}"/>
    <cellStyle name="PSChar 7 9" xfId="6944" xr:uid="{00000000-0005-0000-0000-000058DA0000}"/>
    <cellStyle name="PSChar 7 9 2" xfId="56232" xr:uid="{00000000-0005-0000-0000-000059DA0000}"/>
    <cellStyle name="PSChar 7 9 3" xfId="56233" xr:uid="{00000000-0005-0000-0000-00005ADA0000}"/>
    <cellStyle name="PSChar 8" xfId="6945" xr:uid="{00000000-0005-0000-0000-00005BDA0000}"/>
    <cellStyle name="PSChar 8 2" xfId="56234" xr:uid="{00000000-0005-0000-0000-00005CDA0000}"/>
    <cellStyle name="PSChar 8 2 2" xfId="56235" xr:uid="{00000000-0005-0000-0000-00005DDA0000}"/>
    <cellStyle name="PSChar 8 3" xfId="56236" xr:uid="{00000000-0005-0000-0000-00005EDA0000}"/>
    <cellStyle name="PSChar 8 3 2" xfId="56237" xr:uid="{00000000-0005-0000-0000-00005FDA0000}"/>
    <cellStyle name="PSChar 8 4" xfId="56238" xr:uid="{00000000-0005-0000-0000-000060DA0000}"/>
    <cellStyle name="PSChar 8 5" xfId="56239" xr:uid="{00000000-0005-0000-0000-000061DA0000}"/>
    <cellStyle name="PSChar 9" xfId="6946" xr:uid="{00000000-0005-0000-0000-000062DA0000}"/>
    <cellStyle name="PSChar 9 2" xfId="6947" xr:uid="{00000000-0005-0000-0000-000063DA0000}"/>
    <cellStyle name="PSChar 9 2 2" xfId="56240" xr:uid="{00000000-0005-0000-0000-000064DA0000}"/>
    <cellStyle name="PSChar 9 3" xfId="56241" xr:uid="{00000000-0005-0000-0000-000065DA0000}"/>
    <cellStyle name="PSDate" xfId="6948" xr:uid="{00000000-0005-0000-0000-000066DA0000}"/>
    <cellStyle name="PSDate 10" xfId="56242" xr:uid="{00000000-0005-0000-0000-000067DA0000}"/>
    <cellStyle name="PSDate 11" xfId="56243" xr:uid="{00000000-0005-0000-0000-000068DA0000}"/>
    <cellStyle name="PSDate 2" xfId="6949" xr:uid="{00000000-0005-0000-0000-000069DA0000}"/>
    <cellStyle name="PSDate 2 10" xfId="6950" xr:uid="{00000000-0005-0000-0000-00006ADA0000}"/>
    <cellStyle name="PSDate 2 11" xfId="6951" xr:uid="{00000000-0005-0000-0000-00006BDA0000}"/>
    <cellStyle name="PSDate 2 12" xfId="6952" xr:uid="{00000000-0005-0000-0000-00006CDA0000}"/>
    <cellStyle name="PSDate 2 13" xfId="6953" xr:uid="{00000000-0005-0000-0000-00006DDA0000}"/>
    <cellStyle name="PSDate 2 14" xfId="6954" xr:uid="{00000000-0005-0000-0000-00006EDA0000}"/>
    <cellStyle name="PSDate 2 15" xfId="6955" xr:uid="{00000000-0005-0000-0000-00006FDA0000}"/>
    <cellStyle name="PSDate 2 16" xfId="6956" xr:uid="{00000000-0005-0000-0000-000070DA0000}"/>
    <cellStyle name="PSDate 2 17" xfId="6957" xr:uid="{00000000-0005-0000-0000-000071DA0000}"/>
    <cellStyle name="PSDate 2 18" xfId="6958" xr:uid="{00000000-0005-0000-0000-000072DA0000}"/>
    <cellStyle name="PSDate 2 19" xfId="6959" xr:uid="{00000000-0005-0000-0000-000073DA0000}"/>
    <cellStyle name="PSDate 2 2" xfId="6960" xr:uid="{00000000-0005-0000-0000-000074DA0000}"/>
    <cellStyle name="PSDate 2 20" xfId="6961" xr:uid="{00000000-0005-0000-0000-000075DA0000}"/>
    <cellStyle name="PSDate 2 21" xfId="6962" xr:uid="{00000000-0005-0000-0000-000076DA0000}"/>
    <cellStyle name="PSDate 2 22" xfId="6963" xr:uid="{00000000-0005-0000-0000-000077DA0000}"/>
    <cellStyle name="PSDate 2 23" xfId="56244" xr:uid="{00000000-0005-0000-0000-000078DA0000}"/>
    <cellStyle name="PSDate 2 24" xfId="56245" xr:uid="{00000000-0005-0000-0000-000079DA0000}"/>
    <cellStyle name="PSDate 2 25" xfId="56246" xr:uid="{00000000-0005-0000-0000-00007ADA0000}"/>
    <cellStyle name="PSDate 2 26" xfId="56247" xr:uid="{00000000-0005-0000-0000-00007BDA0000}"/>
    <cellStyle name="PSDate 2 27" xfId="56248" xr:uid="{00000000-0005-0000-0000-00007CDA0000}"/>
    <cellStyle name="PSDate 2 28" xfId="56249" xr:uid="{00000000-0005-0000-0000-00007DDA0000}"/>
    <cellStyle name="PSDate 2 29" xfId="56250" xr:uid="{00000000-0005-0000-0000-00007EDA0000}"/>
    <cellStyle name="PSDate 2 3" xfId="6964" xr:uid="{00000000-0005-0000-0000-00007FDA0000}"/>
    <cellStyle name="PSDate 2 30" xfId="56251" xr:uid="{00000000-0005-0000-0000-000080DA0000}"/>
    <cellStyle name="PSDate 2 31" xfId="56252" xr:uid="{00000000-0005-0000-0000-000081DA0000}"/>
    <cellStyle name="PSDate 2 32" xfId="56253" xr:uid="{00000000-0005-0000-0000-000082DA0000}"/>
    <cellStyle name="PSDate 2 33" xfId="56254" xr:uid="{00000000-0005-0000-0000-000083DA0000}"/>
    <cellStyle name="PSDate 2 34" xfId="56255" xr:uid="{00000000-0005-0000-0000-000084DA0000}"/>
    <cellStyle name="PSDate 2 35" xfId="56256" xr:uid="{00000000-0005-0000-0000-000085DA0000}"/>
    <cellStyle name="PSDate 2 36" xfId="56257" xr:uid="{00000000-0005-0000-0000-000086DA0000}"/>
    <cellStyle name="PSDate 2 37" xfId="56258" xr:uid="{00000000-0005-0000-0000-000087DA0000}"/>
    <cellStyle name="PSDate 2 38" xfId="56259" xr:uid="{00000000-0005-0000-0000-000088DA0000}"/>
    <cellStyle name="PSDate 2 39" xfId="56260" xr:uid="{00000000-0005-0000-0000-000089DA0000}"/>
    <cellStyle name="PSDate 2 4" xfId="6965" xr:uid="{00000000-0005-0000-0000-00008ADA0000}"/>
    <cellStyle name="PSDate 2 40" xfId="56261" xr:uid="{00000000-0005-0000-0000-00008BDA0000}"/>
    <cellStyle name="PSDate 2 41" xfId="56262" xr:uid="{00000000-0005-0000-0000-00008CDA0000}"/>
    <cellStyle name="PSDate 2 42" xfId="56263" xr:uid="{00000000-0005-0000-0000-00008DDA0000}"/>
    <cellStyle name="PSDate 2 43" xfId="56264" xr:uid="{00000000-0005-0000-0000-00008EDA0000}"/>
    <cellStyle name="PSDate 2 44" xfId="56265" xr:uid="{00000000-0005-0000-0000-00008FDA0000}"/>
    <cellStyle name="PSDate 2 45" xfId="56266" xr:uid="{00000000-0005-0000-0000-000090DA0000}"/>
    <cellStyle name="PSDate 2 46" xfId="56267" xr:uid="{00000000-0005-0000-0000-000091DA0000}"/>
    <cellStyle name="PSDate 2 47" xfId="56268" xr:uid="{00000000-0005-0000-0000-000092DA0000}"/>
    <cellStyle name="PSDate 2 48" xfId="56269" xr:uid="{00000000-0005-0000-0000-000093DA0000}"/>
    <cellStyle name="PSDate 2 49" xfId="56270" xr:uid="{00000000-0005-0000-0000-000094DA0000}"/>
    <cellStyle name="PSDate 2 5" xfId="6966" xr:uid="{00000000-0005-0000-0000-000095DA0000}"/>
    <cellStyle name="PSDate 2 50" xfId="56271" xr:uid="{00000000-0005-0000-0000-000096DA0000}"/>
    <cellStyle name="PSDate 2 51" xfId="56272" xr:uid="{00000000-0005-0000-0000-000097DA0000}"/>
    <cellStyle name="PSDate 2 52" xfId="56273" xr:uid="{00000000-0005-0000-0000-000098DA0000}"/>
    <cellStyle name="PSDate 2 53" xfId="56274" xr:uid="{00000000-0005-0000-0000-000099DA0000}"/>
    <cellStyle name="PSDate 2 54" xfId="56275" xr:uid="{00000000-0005-0000-0000-00009ADA0000}"/>
    <cellStyle name="PSDate 2 55" xfId="56276" xr:uid="{00000000-0005-0000-0000-00009BDA0000}"/>
    <cellStyle name="PSDate 2 56" xfId="56277" xr:uid="{00000000-0005-0000-0000-00009CDA0000}"/>
    <cellStyle name="PSDate 2 57" xfId="56278" xr:uid="{00000000-0005-0000-0000-00009DDA0000}"/>
    <cellStyle name="PSDate 2 58" xfId="56279" xr:uid="{00000000-0005-0000-0000-00009EDA0000}"/>
    <cellStyle name="PSDate 2 59" xfId="56280" xr:uid="{00000000-0005-0000-0000-00009FDA0000}"/>
    <cellStyle name="PSDate 2 6" xfId="6967" xr:uid="{00000000-0005-0000-0000-0000A0DA0000}"/>
    <cellStyle name="PSDate 2 60" xfId="56281" xr:uid="{00000000-0005-0000-0000-0000A1DA0000}"/>
    <cellStyle name="PSDate 2 7" xfId="6968" xr:uid="{00000000-0005-0000-0000-0000A2DA0000}"/>
    <cellStyle name="PSDate 2 8" xfId="6969" xr:uid="{00000000-0005-0000-0000-0000A3DA0000}"/>
    <cellStyle name="PSDate 2 9" xfId="6970" xr:uid="{00000000-0005-0000-0000-0000A4DA0000}"/>
    <cellStyle name="PSDate 3" xfId="6971" xr:uid="{00000000-0005-0000-0000-0000A5DA0000}"/>
    <cellStyle name="PSDate 3 2" xfId="56282" xr:uid="{00000000-0005-0000-0000-0000A6DA0000}"/>
    <cellStyle name="PSDate 3 3" xfId="56283" xr:uid="{00000000-0005-0000-0000-0000A7DA0000}"/>
    <cellStyle name="PSDate 4" xfId="6972" xr:uid="{00000000-0005-0000-0000-0000A8DA0000}"/>
    <cellStyle name="PSDate 4 2" xfId="56284" xr:uid="{00000000-0005-0000-0000-0000A9DA0000}"/>
    <cellStyle name="PSDate 5" xfId="6973" xr:uid="{00000000-0005-0000-0000-0000AADA0000}"/>
    <cellStyle name="PSDate 6" xfId="56285" xr:uid="{00000000-0005-0000-0000-0000ABDA0000}"/>
    <cellStyle name="PSDate 7" xfId="56286" xr:uid="{00000000-0005-0000-0000-0000ACDA0000}"/>
    <cellStyle name="PSDate 8" xfId="56287" xr:uid="{00000000-0005-0000-0000-0000ADDA0000}"/>
    <cellStyle name="PSDate 9" xfId="56288" xr:uid="{00000000-0005-0000-0000-0000AEDA0000}"/>
    <cellStyle name="PSDec" xfId="6974" xr:uid="{00000000-0005-0000-0000-0000AFDA0000}"/>
    <cellStyle name="PSDec 10" xfId="56289" xr:uid="{00000000-0005-0000-0000-0000B0DA0000}"/>
    <cellStyle name="PSDec 11" xfId="56290" xr:uid="{00000000-0005-0000-0000-0000B1DA0000}"/>
    <cellStyle name="PSDec 2" xfId="6975" xr:uid="{00000000-0005-0000-0000-0000B2DA0000}"/>
    <cellStyle name="PSDec 2 10" xfId="6976" xr:uid="{00000000-0005-0000-0000-0000B3DA0000}"/>
    <cellStyle name="PSDec 2 11" xfId="6977" xr:uid="{00000000-0005-0000-0000-0000B4DA0000}"/>
    <cellStyle name="PSDec 2 12" xfId="6978" xr:uid="{00000000-0005-0000-0000-0000B5DA0000}"/>
    <cellStyle name="PSDec 2 13" xfId="6979" xr:uid="{00000000-0005-0000-0000-0000B6DA0000}"/>
    <cellStyle name="PSDec 2 14" xfId="6980" xr:uid="{00000000-0005-0000-0000-0000B7DA0000}"/>
    <cellStyle name="PSDec 2 15" xfId="6981" xr:uid="{00000000-0005-0000-0000-0000B8DA0000}"/>
    <cellStyle name="PSDec 2 16" xfId="6982" xr:uid="{00000000-0005-0000-0000-0000B9DA0000}"/>
    <cellStyle name="PSDec 2 17" xfId="6983" xr:uid="{00000000-0005-0000-0000-0000BADA0000}"/>
    <cellStyle name="PSDec 2 18" xfId="6984" xr:uid="{00000000-0005-0000-0000-0000BBDA0000}"/>
    <cellStyle name="PSDec 2 19" xfId="6985" xr:uid="{00000000-0005-0000-0000-0000BCDA0000}"/>
    <cellStyle name="PSDec 2 2" xfId="6986" xr:uid="{00000000-0005-0000-0000-0000BDDA0000}"/>
    <cellStyle name="PSDec 2 20" xfId="6987" xr:uid="{00000000-0005-0000-0000-0000BEDA0000}"/>
    <cellStyle name="PSDec 2 21" xfId="6988" xr:uid="{00000000-0005-0000-0000-0000BFDA0000}"/>
    <cellStyle name="PSDec 2 22" xfId="6989" xr:uid="{00000000-0005-0000-0000-0000C0DA0000}"/>
    <cellStyle name="PSDec 2 23" xfId="56291" xr:uid="{00000000-0005-0000-0000-0000C1DA0000}"/>
    <cellStyle name="PSDec 2 24" xfId="56292" xr:uid="{00000000-0005-0000-0000-0000C2DA0000}"/>
    <cellStyle name="PSDec 2 25" xfId="56293" xr:uid="{00000000-0005-0000-0000-0000C3DA0000}"/>
    <cellStyle name="PSDec 2 26" xfId="56294" xr:uid="{00000000-0005-0000-0000-0000C4DA0000}"/>
    <cellStyle name="PSDec 2 27" xfId="56295" xr:uid="{00000000-0005-0000-0000-0000C5DA0000}"/>
    <cellStyle name="PSDec 2 28" xfId="56296" xr:uid="{00000000-0005-0000-0000-0000C6DA0000}"/>
    <cellStyle name="PSDec 2 29" xfId="56297" xr:uid="{00000000-0005-0000-0000-0000C7DA0000}"/>
    <cellStyle name="PSDec 2 3" xfId="6990" xr:uid="{00000000-0005-0000-0000-0000C8DA0000}"/>
    <cellStyle name="PSDec 2 30" xfId="56298" xr:uid="{00000000-0005-0000-0000-0000C9DA0000}"/>
    <cellStyle name="PSDec 2 31" xfId="56299" xr:uid="{00000000-0005-0000-0000-0000CADA0000}"/>
    <cellStyle name="PSDec 2 32" xfId="56300" xr:uid="{00000000-0005-0000-0000-0000CBDA0000}"/>
    <cellStyle name="PSDec 2 33" xfId="56301" xr:uid="{00000000-0005-0000-0000-0000CCDA0000}"/>
    <cellStyle name="PSDec 2 34" xfId="56302" xr:uid="{00000000-0005-0000-0000-0000CDDA0000}"/>
    <cellStyle name="PSDec 2 35" xfId="56303" xr:uid="{00000000-0005-0000-0000-0000CEDA0000}"/>
    <cellStyle name="PSDec 2 36" xfId="56304" xr:uid="{00000000-0005-0000-0000-0000CFDA0000}"/>
    <cellStyle name="PSDec 2 37" xfId="56305" xr:uid="{00000000-0005-0000-0000-0000D0DA0000}"/>
    <cellStyle name="PSDec 2 38" xfId="56306" xr:uid="{00000000-0005-0000-0000-0000D1DA0000}"/>
    <cellStyle name="PSDec 2 39" xfId="56307" xr:uid="{00000000-0005-0000-0000-0000D2DA0000}"/>
    <cellStyle name="PSDec 2 4" xfId="6991" xr:uid="{00000000-0005-0000-0000-0000D3DA0000}"/>
    <cellStyle name="PSDec 2 40" xfId="56308" xr:uid="{00000000-0005-0000-0000-0000D4DA0000}"/>
    <cellStyle name="PSDec 2 41" xfId="56309" xr:uid="{00000000-0005-0000-0000-0000D5DA0000}"/>
    <cellStyle name="PSDec 2 42" xfId="56310" xr:uid="{00000000-0005-0000-0000-0000D6DA0000}"/>
    <cellStyle name="PSDec 2 43" xfId="56311" xr:uid="{00000000-0005-0000-0000-0000D7DA0000}"/>
    <cellStyle name="PSDec 2 44" xfId="56312" xr:uid="{00000000-0005-0000-0000-0000D8DA0000}"/>
    <cellStyle name="PSDec 2 45" xfId="56313" xr:uid="{00000000-0005-0000-0000-0000D9DA0000}"/>
    <cellStyle name="PSDec 2 46" xfId="56314" xr:uid="{00000000-0005-0000-0000-0000DADA0000}"/>
    <cellStyle name="PSDec 2 47" xfId="56315" xr:uid="{00000000-0005-0000-0000-0000DBDA0000}"/>
    <cellStyle name="PSDec 2 48" xfId="56316" xr:uid="{00000000-0005-0000-0000-0000DCDA0000}"/>
    <cellStyle name="PSDec 2 49" xfId="56317" xr:uid="{00000000-0005-0000-0000-0000DDDA0000}"/>
    <cellStyle name="PSDec 2 5" xfId="6992" xr:uid="{00000000-0005-0000-0000-0000DEDA0000}"/>
    <cellStyle name="PSDec 2 50" xfId="56318" xr:uid="{00000000-0005-0000-0000-0000DFDA0000}"/>
    <cellStyle name="PSDec 2 51" xfId="56319" xr:uid="{00000000-0005-0000-0000-0000E0DA0000}"/>
    <cellStyle name="PSDec 2 52" xfId="56320" xr:uid="{00000000-0005-0000-0000-0000E1DA0000}"/>
    <cellStyle name="PSDec 2 53" xfId="56321" xr:uid="{00000000-0005-0000-0000-0000E2DA0000}"/>
    <cellStyle name="PSDec 2 54" xfId="56322" xr:uid="{00000000-0005-0000-0000-0000E3DA0000}"/>
    <cellStyle name="PSDec 2 55" xfId="56323" xr:uid="{00000000-0005-0000-0000-0000E4DA0000}"/>
    <cellStyle name="PSDec 2 56" xfId="56324" xr:uid="{00000000-0005-0000-0000-0000E5DA0000}"/>
    <cellStyle name="PSDec 2 57" xfId="56325" xr:uid="{00000000-0005-0000-0000-0000E6DA0000}"/>
    <cellStyle name="PSDec 2 58" xfId="56326" xr:uid="{00000000-0005-0000-0000-0000E7DA0000}"/>
    <cellStyle name="PSDec 2 59" xfId="56327" xr:uid="{00000000-0005-0000-0000-0000E8DA0000}"/>
    <cellStyle name="PSDec 2 6" xfId="6993" xr:uid="{00000000-0005-0000-0000-0000E9DA0000}"/>
    <cellStyle name="PSDec 2 60" xfId="56328" xr:uid="{00000000-0005-0000-0000-0000EADA0000}"/>
    <cellStyle name="PSDec 2 7" xfId="6994" xr:uid="{00000000-0005-0000-0000-0000EBDA0000}"/>
    <cellStyle name="PSDec 2 8" xfId="6995" xr:uid="{00000000-0005-0000-0000-0000ECDA0000}"/>
    <cellStyle name="PSDec 2 9" xfId="6996" xr:uid="{00000000-0005-0000-0000-0000EDDA0000}"/>
    <cellStyle name="PSDec 3" xfId="6997" xr:uid="{00000000-0005-0000-0000-0000EEDA0000}"/>
    <cellStyle name="PSDec 3 2" xfId="56329" xr:uid="{00000000-0005-0000-0000-0000EFDA0000}"/>
    <cellStyle name="PSDec 3 3" xfId="56330" xr:uid="{00000000-0005-0000-0000-0000F0DA0000}"/>
    <cellStyle name="PSDec 4" xfId="6998" xr:uid="{00000000-0005-0000-0000-0000F1DA0000}"/>
    <cellStyle name="PSDec 4 2" xfId="56331" xr:uid="{00000000-0005-0000-0000-0000F2DA0000}"/>
    <cellStyle name="PSDec 5" xfId="6999" xr:uid="{00000000-0005-0000-0000-0000F3DA0000}"/>
    <cellStyle name="PSDec 6" xfId="56332" xr:uid="{00000000-0005-0000-0000-0000F4DA0000}"/>
    <cellStyle name="PSDec 7" xfId="56333" xr:uid="{00000000-0005-0000-0000-0000F5DA0000}"/>
    <cellStyle name="PSDec 8" xfId="56334" xr:uid="{00000000-0005-0000-0000-0000F6DA0000}"/>
    <cellStyle name="PSDec 9" xfId="56335" xr:uid="{00000000-0005-0000-0000-0000F7DA0000}"/>
    <cellStyle name="PSHeading" xfId="7000" xr:uid="{00000000-0005-0000-0000-0000F8DA0000}"/>
    <cellStyle name="PSHeading 10" xfId="56336" xr:uid="{00000000-0005-0000-0000-0000F9DA0000}"/>
    <cellStyle name="PSHeading 11" xfId="56337" xr:uid="{00000000-0005-0000-0000-0000FADA0000}"/>
    <cellStyle name="PSHeading 11 2" xfId="56338" xr:uid="{00000000-0005-0000-0000-0000FBDA0000}"/>
    <cellStyle name="PSHeading 12" xfId="56339" xr:uid="{00000000-0005-0000-0000-0000FCDA0000}"/>
    <cellStyle name="PSHeading 2" xfId="7001" xr:uid="{00000000-0005-0000-0000-0000FDDA0000}"/>
    <cellStyle name="PSHeading 2 10" xfId="7002" xr:uid="{00000000-0005-0000-0000-0000FEDA0000}"/>
    <cellStyle name="PSHeading 2 10 2" xfId="56340" xr:uid="{00000000-0005-0000-0000-0000FFDA0000}"/>
    <cellStyle name="PSHeading 2 10 3" xfId="56341" xr:uid="{00000000-0005-0000-0000-000000DB0000}"/>
    <cellStyle name="PSHeading 2 11" xfId="7003" xr:uid="{00000000-0005-0000-0000-000001DB0000}"/>
    <cellStyle name="PSHeading 2 11 2" xfId="56342" xr:uid="{00000000-0005-0000-0000-000002DB0000}"/>
    <cellStyle name="PSHeading 2 11 3" xfId="56343" xr:uid="{00000000-0005-0000-0000-000003DB0000}"/>
    <cellStyle name="PSHeading 2 12" xfId="7004" xr:uid="{00000000-0005-0000-0000-000004DB0000}"/>
    <cellStyle name="PSHeading 2 12 2" xfId="56344" xr:uid="{00000000-0005-0000-0000-000005DB0000}"/>
    <cellStyle name="PSHeading 2 12 3" xfId="56345" xr:uid="{00000000-0005-0000-0000-000006DB0000}"/>
    <cellStyle name="PSHeading 2 13" xfId="7005" xr:uid="{00000000-0005-0000-0000-000007DB0000}"/>
    <cellStyle name="PSHeading 2 13 2" xfId="56346" xr:uid="{00000000-0005-0000-0000-000008DB0000}"/>
    <cellStyle name="PSHeading 2 13 3" xfId="56347" xr:uid="{00000000-0005-0000-0000-000009DB0000}"/>
    <cellStyle name="PSHeading 2 14" xfId="7006" xr:uid="{00000000-0005-0000-0000-00000ADB0000}"/>
    <cellStyle name="PSHeading 2 14 2" xfId="56348" xr:uid="{00000000-0005-0000-0000-00000BDB0000}"/>
    <cellStyle name="PSHeading 2 14 3" xfId="56349" xr:uid="{00000000-0005-0000-0000-00000CDB0000}"/>
    <cellStyle name="PSHeading 2 15" xfId="7007" xr:uid="{00000000-0005-0000-0000-00000DDB0000}"/>
    <cellStyle name="PSHeading 2 15 2" xfId="56350" xr:uid="{00000000-0005-0000-0000-00000EDB0000}"/>
    <cellStyle name="PSHeading 2 15 3" xfId="56351" xr:uid="{00000000-0005-0000-0000-00000FDB0000}"/>
    <cellStyle name="PSHeading 2 16" xfId="7008" xr:uid="{00000000-0005-0000-0000-000010DB0000}"/>
    <cellStyle name="PSHeading 2 16 2" xfId="56352" xr:uid="{00000000-0005-0000-0000-000011DB0000}"/>
    <cellStyle name="PSHeading 2 16 3" xfId="56353" xr:uid="{00000000-0005-0000-0000-000012DB0000}"/>
    <cellStyle name="PSHeading 2 17" xfId="7009" xr:uid="{00000000-0005-0000-0000-000013DB0000}"/>
    <cellStyle name="PSHeading 2 17 2" xfId="56354" xr:uid="{00000000-0005-0000-0000-000014DB0000}"/>
    <cellStyle name="PSHeading 2 17 3" xfId="56355" xr:uid="{00000000-0005-0000-0000-000015DB0000}"/>
    <cellStyle name="PSHeading 2 18" xfId="7010" xr:uid="{00000000-0005-0000-0000-000016DB0000}"/>
    <cellStyle name="PSHeading 2 18 2" xfId="56356" xr:uid="{00000000-0005-0000-0000-000017DB0000}"/>
    <cellStyle name="PSHeading 2 18 3" xfId="56357" xr:uid="{00000000-0005-0000-0000-000018DB0000}"/>
    <cellStyle name="PSHeading 2 19" xfId="7011" xr:uid="{00000000-0005-0000-0000-000019DB0000}"/>
    <cellStyle name="PSHeading 2 19 2" xfId="56358" xr:uid="{00000000-0005-0000-0000-00001ADB0000}"/>
    <cellStyle name="PSHeading 2 19 3" xfId="56359" xr:uid="{00000000-0005-0000-0000-00001BDB0000}"/>
    <cellStyle name="PSHeading 2 2" xfId="7012" xr:uid="{00000000-0005-0000-0000-00001CDB0000}"/>
    <cellStyle name="PSHeading 2 2 2" xfId="56360" xr:uid="{00000000-0005-0000-0000-00001DDB0000}"/>
    <cellStyle name="PSHeading 2 2 3" xfId="56361" xr:uid="{00000000-0005-0000-0000-00001EDB0000}"/>
    <cellStyle name="PSHeading 2 20" xfId="7013" xr:uid="{00000000-0005-0000-0000-00001FDB0000}"/>
    <cellStyle name="PSHeading 2 20 2" xfId="56362" xr:uid="{00000000-0005-0000-0000-000020DB0000}"/>
    <cellStyle name="PSHeading 2 20 3" xfId="56363" xr:uid="{00000000-0005-0000-0000-000021DB0000}"/>
    <cellStyle name="PSHeading 2 21" xfId="7014" xr:uid="{00000000-0005-0000-0000-000022DB0000}"/>
    <cellStyle name="PSHeading 2 21 2" xfId="56364" xr:uid="{00000000-0005-0000-0000-000023DB0000}"/>
    <cellStyle name="PSHeading 2 21 3" xfId="56365" xr:uid="{00000000-0005-0000-0000-000024DB0000}"/>
    <cellStyle name="PSHeading 2 22" xfId="7015" xr:uid="{00000000-0005-0000-0000-000025DB0000}"/>
    <cellStyle name="PSHeading 2 22 2" xfId="56366" xr:uid="{00000000-0005-0000-0000-000026DB0000}"/>
    <cellStyle name="PSHeading 2 22 3" xfId="56367" xr:uid="{00000000-0005-0000-0000-000027DB0000}"/>
    <cellStyle name="PSHeading 2 23" xfId="56368" xr:uid="{00000000-0005-0000-0000-000028DB0000}"/>
    <cellStyle name="PSHeading 2 24" xfId="56369" xr:uid="{00000000-0005-0000-0000-000029DB0000}"/>
    <cellStyle name="PSHeading 2 25" xfId="56370" xr:uid="{00000000-0005-0000-0000-00002ADB0000}"/>
    <cellStyle name="PSHeading 2 26" xfId="56371" xr:uid="{00000000-0005-0000-0000-00002BDB0000}"/>
    <cellStyle name="PSHeading 2 27" xfId="56372" xr:uid="{00000000-0005-0000-0000-00002CDB0000}"/>
    <cellStyle name="PSHeading 2 28" xfId="56373" xr:uid="{00000000-0005-0000-0000-00002DDB0000}"/>
    <cellStyle name="PSHeading 2 29" xfId="56374" xr:uid="{00000000-0005-0000-0000-00002EDB0000}"/>
    <cellStyle name="PSHeading 2 3" xfId="7016" xr:uid="{00000000-0005-0000-0000-00002FDB0000}"/>
    <cellStyle name="PSHeading 2 3 2" xfId="56375" xr:uid="{00000000-0005-0000-0000-000030DB0000}"/>
    <cellStyle name="PSHeading 2 3 3" xfId="56376" xr:uid="{00000000-0005-0000-0000-000031DB0000}"/>
    <cellStyle name="PSHeading 2 30" xfId="56377" xr:uid="{00000000-0005-0000-0000-000032DB0000}"/>
    <cellStyle name="PSHeading 2 31" xfId="56378" xr:uid="{00000000-0005-0000-0000-000033DB0000}"/>
    <cellStyle name="PSHeading 2 32" xfId="56379" xr:uid="{00000000-0005-0000-0000-000034DB0000}"/>
    <cellStyle name="PSHeading 2 33" xfId="56380" xr:uid="{00000000-0005-0000-0000-000035DB0000}"/>
    <cellStyle name="PSHeading 2 34" xfId="56381" xr:uid="{00000000-0005-0000-0000-000036DB0000}"/>
    <cellStyle name="PSHeading 2 35" xfId="56382" xr:uid="{00000000-0005-0000-0000-000037DB0000}"/>
    <cellStyle name="PSHeading 2 36" xfId="56383" xr:uid="{00000000-0005-0000-0000-000038DB0000}"/>
    <cellStyle name="PSHeading 2 37" xfId="56384" xr:uid="{00000000-0005-0000-0000-000039DB0000}"/>
    <cellStyle name="PSHeading 2 38" xfId="56385" xr:uid="{00000000-0005-0000-0000-00003ADB0000}"/>
    <cellStyle name="PSHeading 2 39" xfId="56386" xr:uid="{00000000-0005-0000-0000-00003BDB0000}"/>
    <cellStyle name="PSHeading 2 4" xfId="7017" xr:uid="{00000000-0005-0000-0000-00003CDB0000}"/>
    <cellStyle name="PSHeading 2 4 2" xfId="56387" xr:uid="{00000000-0005-0000-0000-00003DDB0000}"/>
    <cellStyle name="PSHeading 2 4 3" xfId="56388" xr:uid="{00000000-0005-0000-0000-00003EDB0000}"/>
    <cellStyle name="PSHeading 2 40" xfId="56389" xr:uid="{00000000-0005-0000-0000-00003FDB0000}"/>
    <cellStyle name="PSHeading 2 41" xfId="56390" xr:uid="{00000000-0005-0000-0000-000040DB0000}"/>
    <cellStyle name="PSHeading 2 42" xfId="56391" xr:uid="{00000000-0005-0000-0000-000041DB0000}"/>
    <cellStyle name="PSHeading 2 43" xfId="56392" xr:uid="{00000000-0005-0000-0000-000042DB0000}"/>
    <cellStyle name="PSHeading 2 44" xfId="56393" xr:uid="{00000000-0005-0000-0000-000043DB0000}"/>
    <cellStyle name="PSHeading 2 45" xfId="56394" xr:uid="{00000000-0005-0000-0000-000044DB0000}"/>
    <cellStyle name="PSHeading 2 46" xfId="56395" xr:uid="{00000000-0005-0000-0000-000045DB0000}"/>
    <cellStyle name="PSHeading 2 47" xfId="56396" xr:uid="{00000000-0005-0000-0000-000046DB0000}"/>
    <cellStyle name="PSHeading 2 48" xfId="56397" xr:uid="{00000000-0005-0000-0000-000047DB0000}"/>
    <cellStyle name="PSHeading 2 49" xfId="56398" xr:uid="{00000000-0005-0000-0000-000048DB0000}"/>
    <cellStyle name="PSHeading 2 5" xfId="7018" xr:uid="{00000000-0005-0000-0000-000049DB0000}"/>
    <cellStyle name="PSHeading 2 5 2" xfId="56399" xr:uid="{00000000-0005-0000-0000-00004ADB0000}"/>
    <cellStyle name="PSHeading 2 5 2 2" xfId="56400" xr:uid="{00000000-0005-0000-0000-00004BDB0000}"/>
    <cellStyle name="PSHeading 2 5 3" xfId="56401" xr:uid="{00000000-0005-0000-0000-00004CDB0000}"/>
    <cellStyle name="PSHeading 2 50" xfId="56402" xr:uid="{00000000-0005-0000-0000-00004DDB0000}"/>
    <cellStyle name="PSHeading 2 51" xfId="56403" xr:uid="{00000000-0005-0000-0000-00004EDB0000}"/>
    <cellStyle name="PSHeading 2 52" xfId="56404" xr:uid="{00000000-0005-0000-0000-00004FDB0000}"/>
    <cellStyle name="PSHeading 2 52 2" xfId="56405" xr:uid="{00000000-0005-0000-0000-000050DB0000}"/>
    <cellStyle name="PSHeading 2 53" xfId="56406" xr:uid="{00000000-0005-0000-0000-000051DB0000}"/>
    <cellStyle name="PSHeading 2 54" xfId="56407" xr:uid="{00000000-0005-0000-0000-000052DB0000}"/>
    <cellStyle name="PSHeading 2 55" xfId="56408" xr:uid="{00000000-0005-0000-0000-000053DB0000}"/>
    <cellStyle name="PSHeading 2 56" xfId="56409" xr:uid="{00000000-0005-0000-0000-000054DB0000}"/>
    <cellStyle name="PSHeading 2 57" xfId="56410" xr:uid="{00000000-0005-0000-0000-000055DB0000}"/>
    <cellStyle name="PSHeading 2 58" xfId="56411" xr:uid="{00000000-0005-0000-0000-000056DB0000}"/>
    <cellStyle name="PSHeading 2 59" xfId="56412" xr:uid="{00000000-0005-0000-0000-000057DB0000}"/>
    <cellStyle name="PSHeading 2 6" xfId="7019" xr:uid="{00000000-0005-0000-0000-000058DB0000}"/>
    <cellStyle name="PSHeading 2 6 2" xfId="56413" xr:uid="{00000000-0005-0000-0000-000059DB0000}"/>
    <cellStyle name="PSHeading 2 6 3" xfId="56414" xr:uid="{00000000-0005-0000-0000-00005ADB0000}"/>
    <cellStyle name="PSHeading 2 60" xfId="56415" xr:uid="{00000000-0005-0000-0000-00005BDB0000}"/>
    <cellStyle name="PSHeading 2 61" xfId="56416" xr:uid="{00000000-0005-0000-0000-00005CDB0000}"/>
    <cellStyle name="PSHeading 2 7" xfId="7020" xr:uid="{00000000-0005-0000-0000-00005DDB0000}"/>
    <cellStyle name="PSHeading 2 7 2" xfId="7021" xr:uid="{00000000-0005-0000-0000-00005EDB0000}"/>
    <cellStyle name="PSHeading 2 7 2 2" xfId="56417" xr:uid="{00000000-0005-0000-0000-00005FDB0000}"/>
    <cellStyle name="PSHeading 2 7 3" xfId="56418" xr:uid="{00000000-0005-0000-0000-000060DB0000}"/>
    <cellStyle name="PSHeading 2 8" xfId="7022" xr:uid="{00000000-0005-0000-0000-000061DB0000}"/>
    <cellStyle name="PSHeading 2 8 2" xfId="56419" xr:uid="{00000000-0005-0000-0000-000062DB0000}"/>
    <cellStyle name="PSHeading 2 8 3" xfId="56420" xr:uid="{00000000-0005-0000-0000-000063DB0000}"/>
    <cellStyle name="PSHeading 2 9" xfId="7023" xr:uid="{00000000-0005-0000-0000-000064DB0000}"/>
    <cellStyle name="PSHeading 2 9 2" xfId="56421" xr:uid="{00000000-0005-0000-0000-000065DB0000}"/>
    <cellStyle name="PSHeading 2 9 3" xfId="56422" xr:uid="{00000000-0005-0000-0000-000066DB0000}"/>
    <cellStyle name="PSHeading 2_ADI" xfId="56423" xr:uid="{00000000-0005-0000-0000-000067DB0000}"/>
    <cellStyle name="PSHeading 3" xfId="7024" xr:uid="{00000000-0005-0000-0000-000068DB0000}"/>
    <cellStyle name="PSHeading 3 2" xfId="56424" xr:uid="{00000000-0005-0000-0000-000069DB0000}"/>
    <cellStyle name="PSHeading 3 2 2" xfId="56425" xr:uid="{00000000-0005-0000-0000-00006ADB0000}"/>
    <cellStyle name="PSHeading 3 3" xfId="56426" xr:uid="{00000000-0005-0000-0000-00006BDB0000}"/>
    <cellStyle name="PSHeading 3 3 2" xfId="56427" xr:uid="{00000000-0005-0000-0000-00006CDB0000}"/>
    <cellStyle name="PSHeading 3 4" xfId="56428" xr:uid="{00000000-0005-0000-0000-00006DDB0000}"/>
    <cellStyle name="PSHeading 3 5" xfId="56429" xr:uid="{00000000-0005-0000-0000-00006EDB0000}"/>
    <cellStyle name="PSHeading 4" xfId="7025" xr:uid="{00000000-0005-0000-0000-00006FDB0000}"/>
    <cellStyle name="PSHeading 4 2" xfId="7026" xr:uid="{00000000-0005-0000-0000-000070DB0000}"/>
    <cellStyle name="PSHeading 4 2 2" xfId="56430" xr:uid="{00000000-0005-0000-0000-000071DB0000}"/>
    <cellStyle name="PSHeading 4 3" xfId="56431" xr:uid="{00000000-0005-0000-0000-000072DB0000}"/>
    <cellStyle name="PSHeading 5" xfId="7027" xr:uid="{00000000-0005-0000-0000-000073DB0000}"/>
    <cellStyle name="PSHeading 5 2" xfId="56432" xr:uid="{00000000-0005-0000-0000-000074DB0000}"/>
    <cellStyle name="PSHeading 5 3" xfId="56433" xr:uid="{00000000-0005-0000-0000-000075DB0000}"/>
    <cellStyle name="PSHeading 6" xfId="56434" xr:uid="{00000000-0005-0000-0000-000076DB0000}"/>
    <cellStyle name="PSHeading 7" xfId="56435" xr:uid="{00000000-0005-0000-0000-000077DB0000}"/>
    <cellStyle name="PSHeading 8" xfId="56436" xr:uid="{00000000-0005-0000-0000-000078DB0000}"/>
    <cellStyle name="PSHeading 9" xfId="56437" xr:uid="{00000000-0005-0000-0000-000079DB0000}"/>
    <cellStyle name="PSHeading_03-31-09 Balance" xfId="7028" xr:uid="{00000000-0005-0000-0000-00007ADB0000}"/>
    <cellStyle name="PSInt" xfId="7029" xr:uid="{00000000-0005-0000-0000-00007BDB0000}"/>
    <cellStyle name="PSInt 10" xfId="56438" xr:uid="{00000000-0005-0000-0000-00007CDB0000}"/>
    <cellStyle name="PSInt 11" xfId="56439" xr:uid="{00000000-0005-0000-0000-00007DDB0000}"/>
    <cellStyle name="PSInt 2" xfId="7030" xr:uid="{00000000-0005-0000-0000-00007EDB0000}"/>
    <cellStyle name="PSInt 2 10" xfId="7031" xr:uid="{00000000-0005-0000-0000-00007FDB0000}"/>
    <cellStyle name="PSInt 2 11" xfId="7032" xr:uid="{00000000-0005-0000-0000-000080DB0000}"/>
    <cellStyle name="PSInt 2 12" xfId="7033" xr:uid="{00000000-0005-0000-0000-000081DB0000}"/>
    <cellStyle name="PSInt 2 13" xfId="7034" xr:uid="{00000000-0005-0000-0000-000082DB0000}"/>
    <cellStyle name="PSInt 2 14" xfId="7035" xr:uid="{00000000-0005-0000-0000-000083DB0000}"/>
    <cellStyle name="PSInt 2 15" xfId="7036" xr:uid="{00000000-0005-0000-0000-000084DB0000}"/>
    <cellStyle name="PSInt 2 16" xfId="7037" xr:uid="{00000000-0005-0000-0000-000085DB0000}"/>
    <cellStyle name="PSInt 2 17" xfId="7038" xr:uid="{00000000-0005-0000-0000-000086DB0000}"/>
    <cellStyle name="PSInt 2 18" xfId="7039" xr:uid="{00000000-0005-0000-0000-000087DB0000}"/>
    <cellStyle name="PSInt 2 19" xfId="7040" xr:uid="{00000000-0005-0000-0000-000088DB0000}"/>
    <cellStyle name="PSInt 2 2" xfId="7041" xr:uid="{00000000-0005-0000-0000-000089DB0000}"/>
    <cellStyle name="PSInt 2 20" xfId="7042" xr:uid="{00000000-0005-0000-0000-00008ADB0000}"/>
    <cellStyle name="PSInt 2 21" xfId="7043" xr:uid="{00000000-0005-0000-0000-00008BDB0000}"/>
    <cellStyle name="PSInt 2 22" xfId="7044" xr:uid="{00000000-0005-0000-0000-00008CDB0000}"/>
    <cellStyle name="PSInt 2 23" xfId="56440" xr:uid="{00000000-0005-0000-0000-00008DDB0000}"/>
    <cellStyle name="PSInt 2 24" xfId="56441" xr:uid="{00000000-0005-0000-0000-00008EDB0000}"/>
    <cellStyle name="PSInt 2 25" xfId="56442" xr:uid="{00000000-0005-0000-0000-00008FDB0000}"/>
    <cellStyle name="PSInt 2 26" xfId="56443" xr:uid="{00000000-0005-0000-0000-000090DB0000}"/>
    <cellStyle name="PSInt 2 27" xfId="56444" xr:uid="{00000000-0005-0000-0000-000091DB0000}"/>
    <cellStyle name="PSInt 2 28" xfId="56445" xr:uid="{00000000-0005-0000-0000-000092DB0000}"/>
    <cellStyle name="PSInt 2 29" xfId="56446" xr:uid="{00000000-0005-0000-0000-000093DB0000}"/>
    <cellStyle name="PSInt 2 3" xfId="7045" xr:uid="{00000000-0005-0000-0000-000094DB0000}"/>
    <cellStyle name="PSInt 2 30" xfId="56447" xr:uid="{00000000-0005-0000-0000-000095DB0000}"/>
    <cellStyle name="PSInt 2 31" xfId="56448" xr:uid="{00000000-0005-0000-0000-000096DB0000}"/>
    <cellStyle name="PSInt 2 32" xfId="56449" xr:uid="{00000000-0005-0000-0000-000097DB0000}"/>
    <cellStyle name="PSInt 2 33" xfId="56450" xr:uid="{00000000-0005-0000-0000-000098DB0000}"/>
    <cellStyle name="PSInt 2 34" xfId="56451" xr:uid="{00000000-0005-0000-0000-000099DB0000}"/>
    <cellStyle name="PSInt 2 35" xfId="56452" xr:uid="{00000000-0005-0000-0000-00009ADB0000}"/>
    <cellStyle name="PSInt 2 36" xfId="56453" xr:uid="{00000000-0005-0000-0000-00009BDB0000}"/>
    <cellStyle name="PSInt 2 37" xfId="56454" xr:uid="{00000000-0005-0000-0000-00009CDB0000}"/>
    <cellStyle name="PSInt 2 38" xfId="56455" xr:uid="{00000000-0005-0000-0000-00009DDB0000}"/>
    <cellStyle name="PSInt 2 39" xfId="56456" xr:uid="{00000000-0005-0000-0000-00009EDB0000}"/>
    <cellStyle name="PSInt 2 4" xfId="7046" xr:uid="{00000000-0005-0000-0000-00009FDB0000}"/>
    <cellStyle name="PSInt 2 40" xfId="56457" xr:uid="{00000000-0005-0000-0000-0000A0DB0000}"/>
    <cellStyle name="PSInt 2 41" xfId="56458" xr:uid="{00000000-0005-0000-0000-0000A1DB0000}"/>
    <cellStyle name="PSInt 2 42" xfId="56459" xr:uid="{00000000-0005-0000-0000-0000A2DB0000}"/>
    <cellStyle name="PSInt 2 43" xfId="56460" xr:uid="{00000000-0005-0000-0000-0000A3DB0000}"/>
    <cellStyle name="PSInt 2 44" xfId="56461" xr:uid="{00000000-0005-0000-0000-0000A4DB0000}"/>
    <cellStyle name="PSInt 2 45" xfId="56462" xr:uid="{00000000-0005-0000-0000-0000A5DB0000}"/>
    <cellStyle name="PSInt 2 46" xfId="56463" xr:uid="{00000000-0005-0000-0000-0000A6DB0000}"/>
    <cellStyle name="PSInt 2 47" xfId="56464" xr:uid="{00000000-0005-0000-0000-0000A7DB0000}"/>
    <cellStyle name="PSInt 2 48" xfId="56465" xr:uid="{00000000-0005-0000-0000-0000A8DB0000}"/>
    <cellStyle name="PSInt 2 49" xfId="56466" xr:uid="{00000000-0005-0000-0000-0000A9DB0000}"/>
    <cellStyle name="PSInt 2 5" xfId="7047" xr:uid="{00000000-0005-0000-0000-0000AADB0000}"/>
    <cellStyle name="PSInt 2 50" xfId="56467" xr:uid="{00000000-0005-0000-0000-0000ABDB0000}"/>
    <cellStyle name="PSInt 2 51" xfId="56468" xr:uid="{00000000-0005-0000-0000-0000ACDB0000}"/>
    <cellStyle name="PSInt 2 52" xfId="56469" xr:uid="{00000000-0005-0000-0000-0000ADDB0000}"/>
    <cellStyle name="PSInt 2 53" xfId="56470" xr:uid="{00000000-0005-0000-0000-0000AEDB0000}"/>
    <cellStyle name="PSInt 2 54" xfId="56471" xr:uid="{00000000-0005-0000-0000-0000AFDB0000}"/>
    <cellStyle name="PSInt 2 55" xfId="56472" xr:uid="{00000000-0005-0000-0000-0000B0DB0000}"/>
    <cellStyle name="PSInt 2 56" xfId="56473" xr:uid="{00000000-0005-0000-0000-0000B1DB0000}"/>
    <cellStyle name="PSInt 2 57" xfId="56474" xr:uid="{00000000-0005-0000-0000-0000B2DB0000}"/>
    <cellStyle name="PSInt 2 58" xfId="56475" xr:uid="{00000000-0005-0000-0000-0000B3DB0000}"/>
    <cellStyle name="PSInt 2 59" xfId="56476" xr:uid="{00000000-0005-0000-0000-0000B4DB0000}"/>
    <cellStyle name="PSInt 2 6" xfId="7048" xr:uid="{00000000-0005-0000-0000-0000B5DB0000}"/>
    <cellStyle name="PSInt 2 60" xfId="56477" xr:uid="{00000000-0005-0000-0000-0000B6DB0000}"/>
    <cellStyle name="PSInt 2 7" xfId="7049" xr:uid="{00000000-0005-0000-0000-0000B7DB0000}"/>
    <cellStyle name="PSInt 2 8" xfId="7050" xr:uid="{00000000-0005-0000-0000-0000B8DB0000}"/>
    <cellStyle name="PSInt 2 9" xfId="7051" xr:uid="{00000000-0005-0000-0000-0000B9DB0000}"/>
    <cellStyle name="PSInt 3" xfId="7052" xr:uid="{00000000-0005-0000-0000-0000BADB0000}"/>
    <cellStyle name="PSInt 3 2" xfId="56478" xr:uid="{00000000-0005-0000-0000-0000BBDB0000}"/>
    <cellStyle name="PSInt 3 3" xfId="56479" xr:uid="{00000000-0005-0000-0000-0000BCDB0000}"/>
    <cellStyle name="PSInt 4" xfId="7053" xr:uid="{00000000-0005-0000-0000-0000BDDB0000}"/>
    <cellStyle name="PSInt 4 2" xfId="56480" xr:uid="{00000000-0005-0000-0000-0000BEDB0000}"/>
    <cellStyle name="PSInt 5" xfId="7054" xr:uid="{00000000-0005-0000-0000-0000BFDB0000}"/>
    <cellStyle name="PSInt 6" xfId="56481" xr:uid="{00000000-0005-0000-0000-0000C0DB0000}"/>
    <cellStyle name="PSInt 7" xfId="56482" xr:uid="{00000000-0005-0000-0000-0000C1DB0000}"/>
    <cellStyle name="PSInt 8" xfId="56483" xr:uid="{00000000-0005-0000-0000-0000C2DB0000}"/>
    <cellStyle name="PSInt 9" xfId="56484" xr:uid="{00000000-0005-0000-0000-0000C3DB0000}"/>
    <cellStyle name="PSSpacer" xfId="7055" xr:uid="{00000000-0005-0000-0000-0000C4DB0000}"/>
    <cellStyle name="PSSpacer 10" xfId="56485" xr:uid="{00000000-0005-0000-0000-0000C5DB0000}"/>
    <cellStyle name="PSSpacer 11" xfId="56486" xr:uid="{00000000-0005-0000-0000-0000C6DB0000}"/>
    <cellStyle name="PSSpacer 11 2" xfId="56487" xr:uid="{00000000-0005-0000-0000-0000C7DB0000}"/>
    <cellStyle name="PSSpacer 12" xfId="56488" xr:uid="{00000000-0005-0000-0000-0000C8DB0000}"/>
    <cellStyle name="PSSpacer 2" xfId="7056" xr:uid="{00000000-0005-0000-0000-0000C9DB0000}"/>
    <cellStyle name="PSSpacer 2 10" xfId="7057" xr:uid="{00000000-0005-0000-0000-0000CADB0000}"/>
    <cellStyle name="PSSpacer 2 10 2" xfId="56489" xr:uid="{00000000-0005-0000-0000-0000CBDB0000}"/>
    <cellStyle name="PSSpacer 2 10 3" xfId="56490" xr:uid="{00000000-0005-0000-0000-0000CCDB0000}"/>
    <cellStyle name="PSSpacer 2 11" xfId="7058" xr:uid="{00000000-0005-0000-0000-0000CDDB0000}"/>
    <cellStyle name="PSSpacer 2 11 2" xfId="56491" xr:uid="{00000000-0005-0000-0000-0000CEDB0000}"/>
    <cellStyle name="PSSpacer 2 11 3" xfId="56492" xr:uid="{00000000-0005-0000-0000-0000CFDB0000}"/>
    <cellStyle name="PSSpacer 2 12" xfId="7059" xr:uid="{00000000-0005-0000-0000-0000D0DB0000}"/>
    <cellStyle name="PSSpacer 2 12 2" xfId="56493" xr:uid="{00000000-0005-0000-0000-0000D1DB0000}"/>
    <cellStyle name="PSSpacer 2 12 3" xfId="56494" xr:uid="{00000000-0005-0000-0000-0000D2DB0000}"/>
    <cellStyle name="PSSpacer 2 13" xfId="7060" xr:uid="{00000000-0005-0000-0000-0000D3DB0000}"/>
    <cellStyle name="PSSpacer 2 13 2" xfId="56495" xr:uid="{00000000-0005-0000-0000-0000D4DB0000}"/>
    <cellStyle name="PSSpacer 2 13 3" xfId="56496" xr:uid="{00000000-0005-0000-0000-0000D5DB0000}"/>
    <cellStyle name="PSSpacer 2 14" xfId="7061" xr:uid="{00000000-0005-0000-0000-0000D6DB0000}"/>
    <cellStyle name="PSSpacer 2 14 2" xfId="56497" xr:uid="{00000000-0005-0000-0000-0000D7DB0000}"/>
    <cellStyle name="PSSpacer 2 14 3" xfId="56498" xr:uid="{00000000-0005-0000-0000-0000D8DB0000}"/>
    <cellStyle name="PSSpacer 2 15" xfId="7062" xr:uid="{00000000-0005-0000-0000-0000D9DB0000}"/>
    <cellStyle name="PSSpacer 2 15 2" xfId="56499" xr:uid="{00000000-0005-0000-0000-0000DADB0000}"/>
    <cellStyle name="PSSpacer 2 15 3" xfId="56500" xr:uid="{00000000-0005-0000-0000-0000DBDB0000}"/>
    <cellStyle name="PSSpacer 2 16" xfId="7063" xr:uid="{00000000-0005-0000-0000-0000DCDB0000}"/>
    <cellStyle name="PSSpacer 2 16 2" xfId="56501" xr:uid="{00000000-0005-0000-0000-0000DDDB0000}"/>
    <cellStyle name="PSSpacer 2 16 3" xfId="56502" xr:uid="{00000000-0005-0000-0000-0000DEDB0000}"/>
    <cellStyle name="PSSpacer 2 17" xfId="7064" xr:uid="{00000000-0005-0000-0000-0000DFDB0000}"/>
    <cellStyle name="PSSpacer 2 17 2" xfId="56503" xr:uid="{00000000-0005-0000-0000-0000E0DB0000}"/>
    <cellStyle name="PSSpacer 2 17 3" xfId="56504" xr:uid="{00000000-0005-0000-0000-0000E1DB0000}"/>
    <cellStyle name="PSSpacer 2 18" xfId="7065" xr:uid="{00000000-0005-0000-0000-0000E2DB0000}"/>
    <cellStyle name="PSSpacer 2 18 2" xfId="56505" xr:uid="{00000000-0005-0000-0000-0000E3DB0000}"/>
    <cellStyle name="PSSpacer 2 18 3" xfId="56506" xr:uid="{00000000-0005-0000-0000-0000E4DB0000}"/>
    <cellStyle name="PSSpacer 2 19" xfId="7066" xr:uid="{00000000-0005-0000-0000-0000E5DB0000}"/>
    <cellStyle name="PSSpacer 2 19 2" xfId="56507" xr:uid="{00000000-0005-0000-0000-0000E6DB0000}"/>
    <cellStyle name="PSSpacer 2 19 3" xfId="56508" xr:uid="{00000000-0005-0000-0000-0000E7DB0000}"/>
    <cellStyle name="PSSpacer 2 2" xfId="7067" xr:uid="{00000000-0005-0000-0000-0000E8DB0000}"/>
    <cellStyle name="PSSpacer 2 2 2" xfId="56509" xr:uid="{00000000-0005-0000-0000-0000E9DB0000}"/>
    <cellStyle name="PSSpacer 2 2 3" xfId="56510" xr:uid="{00000000-0005-0000-0000-0000EADB0000}"/>
    <cellStyle name="PSSpacer 2 20" xfId="7068" xr:uid="{00000000-0005-0000-0000-0000EBDB0000}"/>
    <cellStyle name="PSSpacer 2 20 2" xfId="56511" xr:uid="{00000000-0005-0000-0000-0000ECDB0000}"/>
    <cellStyle name="PSSpacer 2 20 3" xfId="56512" xr:uid="{00000000-0005-0000-0000-0000EDDB0000}"/>
    <cellStyle name="PSSpacer 2 21" xfId="7069" xr:uid="{00000000-0005-0000-0000-0000EEDB0000}"/>
    <cellStyle name="PSSpacer 2 21 2" xfId="56513" xr:uid="{00000000-0005-0000-0000-0000EFDB0000}"/>
    <cellStyle name="PSSpacer 2 21 3" xfId="56514" xr:uid="{00000000-0005-0000-0000-0000F0DB0000}"/>
    <cellStyle name="PSSpacer 2 22" xfId="7070" xr:uid="{00000000-0005-0000-0000-0000F1DB0000}"/>
    <cellStyle name="PSSpacer 2 22 2" xfId="56515" xr:uid="{00000000-0005-0000-0000-0000F2DB0000}"/>
    <cellStyle name="PSSpacer 2 22 3" xfId="56516" xr:uid="{00000000-0005-0000-0000-0000F3DB0000}"/>
    <cellStyle name="PSSpacer 2 23" xfId="56517" xr:uid="{00000000-0005-0000-0000-0000F4DB0000}"/>
    <cellStyle name="PSSpacer 2 24" xfId="56518" xr:uid="{00000000-0005-0000-0000-0000F5DB0000}"/>
    <cellStyle name="PSSpacer 2 25" xfId="56519" xr:uid="{00000000-0005-0000-0000-0000F6DB0000}"/>
    <cellStyle name="PSSpacer 2 26" xfId="56520" xr:uid="{00000000-0005-0000-0000-0000F7DB0000}"/>
    <cellStyle name="PSSpacer 2 27" xfId="56521" xr:uid="{00000000-0005-0000-0000-0000F8DB0000}"/>
    <cellStyle name="PSSpacer 2 28" xfId="56522" xr:uid="{00000000-0005-0000-0000-0000F9DB0000}"/>
    <cellStyle name="PSSpacer 2 29" xfId="56523" xr:uid="{00000000-0005-0000-0000-0000FADB0000}"/>
    <cellStyle name="PSSpacer 2 3" xfId="7071" xr:uid="{00000000-0005-0000-0000-0000FBDB0000}"/>
    <cellStyle name="PSSpacer 2 3 2" xfId="56524" xr:uid="{00000000-0005-0000-0000-0000FCDB0000}"/>
    <cellStyle name="PSSpacer 2 3 3" xfId="56525" xr:uid="{00000000-0005-0000-0000-0000FDDB0000}"/>
    <cellStyle name="PSSpacer 2 30" xfId="56526" xr:uid="{00000000-0005-0000-0000-0000FEDB0000}"/>
    <cellStyle name="PSSpacer 2 31" xfId="56527" xr:uid="{00000000-0005-0000-0000-0000FFDB0000}"/>
    <cellStyle name="PSSpacer 2 32" xfId="56528" xr:uid="{00000000-0005-0000-0000-000000DC0000}"/>
    <cellStyle name="PSSpacer 2 33" xfId="56529" xr:uid="{00000000-0005-0000-0000-000001DC0000}"/>
    <cellStyle name="PSSpacer 2 34" xfId="56530" xr:uid="{00000000-0005-0000-0000-000002DC0000}"/>
    <cellStyle name="PSSpacer 2 35" xfId="56531" xr:uid="{00000000-0005-0000-0000-000003DC0000}"/>
    <cellStyle name="PSSpacer 2 36" xfId="56532" xr:uid="{00000000-0005-0000-0000-000004DC0000}"/>
    <cellStyle name="PSSpacer 2 37" xfId="56533" xr:uid="{00000000-0005-0000-0000-000005DC0000}"/>
    <cellStyle name="PSSpacer 2 38" xfId="56534" xr:uid="{00000000-0005-0000-0000-000006DC0000}"/>
    <cellStyle name="PSSpacer 2 39" xfId="56535" xr:uid="{00000000-0005-0000-0000-000007DC0000}"/>
    <cellStyle name="PSSpacer 2 4" xfId="7072" xr:uid="{00000000-0005-0000-0000-000008DC0000}"/>
    <cellStyle name="PSSpacer 2 4 2" xfId="56536" xr:uid="{00000000-0005-0000-0000-000009DC0000}"/>
    <cellStyle name="PSSpacer 2 4 3" xfId="56537" xr:uid="{00000000-0005-0000-0000-00000ADC0000}"/>
    <cellStyle name="PSSpacer 2 40" xfId="56538" xr:uid="{00000000-0005-0000-0000-00000BDC0000}"/>
    <cellStyle name="PSSpacer 2 41" xfId="56539" xr:uid="{00000000-0005-0000-0000-00000CDC0000}"/>
    <cellStyle name="PSSpacer 2 42" xfId="56540" xr:uid="{00000000-0005-0000-0000-00000DDC0000}"/>
    <cellStyle name="PSSpacer 2 43" xfId="56541" xr:uid="{00000000-0005-0000-0000-00000EDC0000}"/>
    <cellStyle name="PSSpacer 2 44" xfId="56542" xr:uid="{00000000-0005-0000-0000-00000FDC0000}"/>
    <cellStyle name="PSSpacer 2 45" xfId="56543" xr:uid="{00000000-0005-0000-0000-000010DC0000}"/>
    <cellStyle name="PSSpacer 2 46" xfId="56544" xr:uid="{00000000-0005-0000-0000-000011DC0000}"/>
    <cellStyle name="PSSpacer 2 47" xfId="56545" xr:uid="{00000000-0005-0000-0000-000012DC0000}"/>
    <cellStyle name="PSSpacer 2 48" xfId="56546" xr:uid="{00000000-0005-0000-0000-000013DC0000}"/>
    <cellStyle name="PSSpacer 2 49" xfId="56547" xr:uid="{00000000-0005-0000-0000-000014DC0000}"/>
    <cellStyle name="PSSpacer 2 5" xfId="7073" xr:uid="{00000000-0005-0000-0000-000015DC0000}"/>
    <cellStyle name="PSSpacer 2 5 2" xfId="56548" xr:uid="{00000000-0005-0000-0000-000016DC0000}"/>
    <cellStyle name="PSSpacer 2 5 2 2" xfId="56549" xr:uid="{00000000-0005-0000-0000-000017DC0000}"/>
    <cellStyle name="PSSpacer 2 5 3" xfId="56550" xr:uid="{00000000-0005-0000-0000-000018DC0000}"/>
    <cellStyle name="PSSpacer 2 50" xfId="56551" xr:uid="{00000000-0005-0000-0000-000019DC0000}"/>
    <cellStyle name="PSSpacer 2 51" xfId="56552" xr:uid="{00000000-0005-0000-0000-00001ADC0000}"/>
    <cellStyle name="PSSpacer 2 52" xfId="56553" xr:uid="{00000000-0005-0000-0000-00001BDC0000}"/>
    <cellStyle name="PSSpacer 2 52 2" xfId="56554" xr:uid="{00000000-0005-0000-0000-00001CDC0000}"/>
    <cellStyle name="PSSpacer 2 53" xfId="56555" xr:uid="{00000000-0005-0000-0000-00001DDC0000}"/>
    <cellStyle name="PSSpacer 2 54" xfId="56556" xr:uid="{00000000-0005-0000-0000-00001EDC0000}"/>
    <cellStyle name="PSSpacer 2 55" xfId="56557" xr:uid="{00000000-0005-0000-0000-00001FDC0000}"/>
    <cellStyle name="PSSpacer 2 56" xfId="56558" xr:uid="{00000000-0005-0000-0000-000020DC0000}"/>
    <cellStyle name="PSSpacer 2 57" xfId="56559" xr:uid="{00000000-0005-0000-0000-000021DC0000}"/>
    <cellStyle name="PSSpacer 2 58" xfId="56560" xr:uid="{00000000-0005-0000-0000-000022DC0000}"/>
    <cellStyle name="PSSpacer 2 59" xfId="56561" xr:uid="{00000000-0005-0000-0000-000023DC0000}"/>
    <cellStyle name="PSSpacer 2 6" xfId="7074" xr:uid="{00000000-0005-0000-0000-000024DC0000}"/>
    <cellStyle name="PSSpacer 2 6 2" xfId="56562" xr:uid="{00000000-0005-0000-0000-000025DC0000}"/>
    <cellStyle name="PSSpacer 2 6 3" xfId="56563" xr:uid="{00000000-0005-0000-0000-000026DC0000}"/>
    <cellStyle name="PSSpacer 2 60" xfId="56564" xr:uid="{00000000-0005-0000-0000-000027DC0000}"/>
    <cellStyle name="PSSpacer 2 61" xfId="56565" xr:uid="{00000000-0005-0000-0000-000028DC0000}"/>
    <cellStyle name="PSSpacer 2 7" xfId="7075" xr:uid="{00000000-0005-0000-0000-000029DC0000}"/>
    <cellStyle name="PSSpacer 2 7 2" xfId="7076" xr:uid="{00000000-0005-0000-0000-00002ADC0000}"/>
    <cellStyle name="PSSpacer 2 7 2 2" xfId="56566" xr:uid="{00000000-0005-0000-0000-00002BDC0000}"/>
    <cellStyle name="PSSpacer 2 7 3" xfId="56567" xr:uid="{00000000-0005-0000-0000-00002CDC0000}"/>
    <cellStyle name="PSSpacer 2 8" xfId="7077" xr:uid="{00000000-0005-0000-0000-00002DDC0000}"/>
    <cellStyle name="PSSpacer 2 8 2" xfId="56568" xr:uid="{00000000-0005-0000-0000-00002EDC0000}"/>
    <cellStyle name="PSSpacer 2 8 3" xfId="56569" xr:uid="{00000000-0005-0000-0000-00002FDC0000}"/>
    <cellStyle name="PSSpacer 2 9" xfId="7078" xr:uid="{00000000-0005-0000-0000-000030DC0000}"/>
    <cellStyle name="PSSpacer 2 9 2" xfId="56570" xr:uid="{00000000-0005-0000-0000-000031DC0000}"/>
    <cellStyle name="PSSpacer 2 9 3" xfId="56571" xr:uid="{00000000-0005-0000-0000-000032DC0000}"/>
    <cellStyle name="PSSpacer 3" xfId="7079" xr:uid="{00000000-0005-0000-0000-000033DC0000}"/>
    <cellStyle name="PSSpacer 3 2" xfId="56572" xr:uid="{00000000-0005-0000-0000-000034DC0000}"/>
    <cellStyle name="PSSpacer 3 2 2" xfId="56573" xr:uid="{00000000-0005-0000-0000-000035DC0000}"/>
    <cellStyle name="PSSpacer 3 3" xfId="56574" xr:uid="{00000000-0005-0000-0000-000036DC0000}"/>
    <cellStyle name="PSSpacer 3 3 2" xfId="56575" xr:uid="{00000000-0005-0000-0000-000037DC0000}"/>
    <cellStyle name="PSSpacer 3 4" xfId="56576" xr:uid="{00000000-0005-0000-0000-000038DC0000}"/>
    <cellStyle name="PSSpacer 3 5" xfId="56577" xr:uid="{00000000-0005-0000-0000-000039DC0000}"/>
    <cellStyle name="PSSpacer 4" xfId="7080" xr:uid="{00000000-0005-0000-0000-00003ADC0000}"/>
    <cellStyle name="PSSpacer 4 2" xfId="7081" xr:uid="{00000000-0005-0000-0000-00003BDC0000}"/>
    <cellStyle name="PSSpacer 4 2 2" xfId="56578" xr:uid="{00000000-0005-0000-0000-00003CDC0000}"/>
    <cellStyle name="PSSpacer 4 3" xfId="56579" xr:uid="{00000000-0005-0000-0000-00003DDC0000}"/>
    <cellStyle name="PSSpacer 5" xfId="7082" xr:uid="{00000000-0005-0000-0000-00003EDC0000}"/>
    <cellStyle name="PSSpacer 5 2" xfId="56580" xr:uid="{00000000-0005-0000-0000-00003FDC0000}"/>
    <cellStyle name="PSSpacer 5 3" xfId="56581" xr:uid="{00000000-0005-0000-0000-000040DC0000}"/>
    <cellStyle name="PSSpacer 6" xfId="56582" xr:uid="{00000000-0005-0000-0000-000041DC0000}"/>
    <cellStyle name="PSSpacer 7" xfId="56583" xr:uid="{00000000-0005-0000-0000-000042DC0000}"/>
    <cellStyle name="PSSpacer 8" xfId="56584" xr:uid="{00000000-0005-0000-0000-000043DC0000}"/>
    <cellStyle name="PSSpacer 9" xfId="56585" xr:uid="{00000000-0005-0000-0000-000044DC0000}"/>
    <cellStyle name="Punctuated 0.00" xfId="7083" xr:uid="{00000000-0005-0000-0000-000045DC0000}"/>
    <cellStyle name="RangeBelow" xfId="7084" xr:uid="{00000000-0005-0000-0000-000046DC0000}"/>
    <cellStyle name="RangeBelow 2" xfId="7085" xr:uid="{00000000-0005-0000-0000-000047DC0000}"/>
    <cellStyle name="RangeBelow 2 2" xfId="56586" xr:uid="{00000000-0005-0000-0000-000048DC0000}"/>
    <cellStyle name="RangeBelow 2 2 2" xfId="56587" xr:uid="{00000000-0005-0000-0000-000049DC0000}"/>
    <cellStyle name="RangeBelow 2 2 3" xfId="56588" xr:uid="{00000000-0005-0000-0000-00004ADC0000}"/>
    <cellStyle name="RangeBelow 3" xfId="56589" xr:uid="{00000000-0005-0000-0000-00004BDC0000}"/>
    <cellStyle name="RangeBelow 3 2" xfId="56590" xr:uid="{00000000-0005-0000-0000-00004CDC0000}"/>
    <cellStyle name="RangeBelow 4" xfId="56591" xr:uid="{00000000-0005-0000-0000-00004DDC0000}"/>
    <cellStyle name="RangeBelow_Upload2" xfId="56592" xr:uid="{00000000-0005-0000-0000-00004EDC0000}"/>
    <cellStyle name="RedLeftSmall8" xfId="7086" xr:uid="{00000000-0005-0000-0000-00004FDC0000}"/>
    <cellStyle name="Review_Date" xfId="7087" xr:uid="{00000000-0005-0000-0000-000050DC0000}"/>
    <cellStyle name="Reviewer" xfId="7088" xr:uid="{00000000-0005-0000-0000-000051DC0000}"/>
    <cellStyle name="RevList" xfId="7089" xr:uid="{00000000-0005-0000-0000-000052DC0000}"/>
    <cellStyle name="Right" xfId="7090" xr:uid="{00000000-0005-0000-0000-000053DC0000}"/>
    <cellStyle name="Right 2" xfId="7091" xr:uid="{00000000-0005-0000-0000-000054DC0000}"/>
    <cellStyle name="Right 2 2" xfId="56593" xr:uid="{00000000-0005-0000-0000-000055DC0000}"/>
    <cellStyle name="Right 2 3" xfId="56594" xr:uid="{00000000-0005-0000-0000-000056DC0000}"/>
    <cellStyle name="Right 2_ADI" xfId="56595" xr:uid="{00000000-0005-0000-0000-000057DC0000}"/>
    <cellStyle name="Right 3" xfId="7092" xr:uid="{00000000-0005-0000-0000-000058DC0000}"/>
    <cellStyle name="Right 4" xfId="7093" xr:uid="{00000000-0005-0000-0000-000059DC0000}"/>
    <cellStyle name="Right 5" xfId="7094" xr:uid="{00000000-0005-0000-0000-00005ADC0000}"/>
    <cellStyle name="Right_ADI" xfId="56596" xr:uid="{00000000-0005-0000-0000-00005BDC0000}"/>
    <cellStyle name="Rollover_Date" xfId="7095" xr:uid="{00000000-0005-0000-0000-00005CDC0000}"/>
    <cellStyle name="s" xfId="56597" xr:uid="{00000000-0005-0000-0000-00005DDC0000}"/>
    <cellStyle name="s_B" xfId="56598" xr:uid="{00000000-0005-0000-0000-00005EDC0000}"/>
    <cellStyle name="s_Bal Sheets" xfId="56599" xr:uid="{00000000-0005-0000-0000-00005FDC0000}"/>
    <cellStyle name="s_Bal Sheets_1" xfId="56600" xr:uid="{00000000-0005-0000-0000-000060DC0000}"/>
    <cellStyle name="s_Bal Sheets_2" xfId="56601" xr:uid="{00000000-0005-0000-0000-000061DC0000}"/>
    <cellStyle name="s_Credit (2)" xfId="56602" xr:uid="{00000000-0005-0000-0000-000062DC0000}"/>
    <cellStyle name="s_Credit (2)_1" xfId="56603" xr:uid="{00000000-0005-0000-0000-000063DC0000}"/>
    <cellStyle name="s_Credit (2)_2" xfId="56604" xr:uid="{00000000-0005-0000-0000-000064DC0000}"/>
    <cellStyle name="s_DCF Analysis for DPL" xfId="56605" xr:uid="{00000000-0005-0000-0000-000065DC0000}"/>
    <cellStyle name="s_DCF Matrix" xfId="56606" xr:uid="{00000000-0005-0000-0000-000066DC0000}"/>
    <cellStyle name="s_DCF Matrix_1" xfId="56607" xr:uid="{00000000-0005-0000-0000-000067DC0000}"/>
    <cellStyle name="s_DCFLBO Code" xfId="56608" xr:uid="{00000000-0005-0000-0000-000068DC0000}"/>
    <cellStyle name="s_DCFLBO Code_1" xfId="56609" xr:uid="{00000000-0005-0000-0000-000069DC0000}"/>
    <cellStyle name="s_DPL Valuation1022" xfId="56610" xr:uid="{00000000-0005-0000-0000-00006ADC0000}"/>
    <cellStyle name="s_Earnings" xfId="56611" xr:uid="{00000000-0005-0000-0000-00006BDC0000}"/>
    <cellStyle name="s_Earnings (2)" xfId="56612" xr:uid="{00000000-0005-0000-0000-00006CDC0000}"/>
    <cellStyle name="s_Earnings (2)_1" xfId="56613" xr:uid="{00000000-0005-0000-0000-00006DDC0000}"/>
    <cellStyle name="s_Earnings_1" xfId="56614" xr:uid="{00000000-0005-0000-0000-00006EDC0000}"/>
    <cellStyle name="s_finsumm" xfId="56615" xr:uid="{00000000-0005-0000-0000-00006FDC0000}"/>
    <cellStyle name="s_finsumm_1" xfId="56616" xr:uid="{00000000-0005-0000-0000-000070DC0000}"/>
    <cellStyle name="s_finsumm_2" xfId="56617" xr:uid="{00000000-0005-0000-0000-000071DC0000}"/>
    <cellStyle name="s_GoroWipTax-to2050_fromCo_Oct21_99" xfId="56618" xr:uid="{00000000-0005-0000-0000-000072DC0000}"/>
    <cellStyle name="s_HardInc " xfId="56619" xr:uid="{00000000-0005-0000-0000-000073DC0000}"/>
    <cellStyle name="s_Hist Inputs (2)" xfId="56620" xr:uid="{00000000-0005-0000-0000-000074DC0000}"/>
    <cellStyle name="s_Hist Inputs (2)_1" xfId="56621" xr:uid="{00000000-0005-0000-0000-000075DC0000}"/>
    <cellStyle name="s_IEL_finsumm" xfId="56622" xr:uid="{00000000-0005-0000-0000-000076DC0000}"/>
    <cellStyle name="s_IEL_finsumm_1" xfId="56623" xr:uid="{00000000-0005-0000-0000-000077DC0000}"/>
    <cellStyle name="s_IEL_finsumm_2" xfId="56624" xr:uid="{00000000-0005-0000-0000-000078DC0000}"/>
    <cellStyle name="s_IEL_finsumm1" xfId="56625" xr:uid="{00000000-0005-0000-0000-000079DC0000}"/>
    <cellStyle name="s_IEL_finsumm1_1" xfId="56626" xr:uid="{00000000-0005-0000-0000-00007ADC0000}"/>
    <cellStyle name="s_IEL_finsumm1_2" xfId="56627" xr:uid="{00000000-0005-0000-0000-00007BDC0000}"/>
    <cellStyle name="s_Lbo" xfId="56628" xr:uid="{00000000-0005-0000-0000-00007CDC0000}"/>
    <cellStyle name="s_LBO Summary" xfId="56629" xr:uid="{00000000-0005-0000-0000-00007DDC0000}"/>
    <cellStyle name="s_LBO Summary_1" xfId="56630" xr:uid="{00000000-0005-0000-0000-00007EDC0000}"/>
    <cellStyle name="s_LBO Summary_2" xfId="56631" xr:uid="{00000000-0005-0000-0000-00007FDC0000}"/>
    <cellStyle name="s_Lbo_1" xfId="56632" xr:uid="{00000000-0005-0000-0000-000080DC0000}"/>
    <cellStyle name="s_rvr_analysis_andrew" xfId="56633" xr:uid="{00000000-0005-0000-0000-000081DC0000}"/>
    <cellStyle name="s_Schedules" xfId="56634" xr:uid="{00000000-0005-0000-0000-000082DC0000}"/>
    <cellStyle name="s_Schedules_1" xfId="56635" xr:uid="{00000000-0005-0000-0000-000083DC0000}"/>
    <cellStyle name="s_Trans Assump" xfId="56636" xr:uid="{00000000-0005-0000-0000-000084DC0000}"/>
    <cellStyle name="s_Trans Assump (2)" xfId="56637" xr:uid="{00000000-0005-0000-0000-000085DC0000}"/>
    <cellStyle name="s_Trans Assump (2)_1" xfId="56638" xr:uid="{00000000-0005-0000-0000-000086DC0000}"/>
    <cellStyle name="s_Trans Assump_1" xfId="56639" xr:uid="{00000000-0005-0000-0000-000087DC0000}"/>
    <cellStyle name="s_Trans Sum" xfId="56640" xr:uid="{00000000-0005-0000-0000-000088DC0000}"/>
    <cellStyle name="s_Trans Sum_1" xfId="56641" xr:uid="{00000000-0005-0000-0000-000089DC0000}"/>
    <cellStyle name="s_Unit Price Sen. (2)" xfId="56642" xr:uid="{00000000-0005-0000-0000-00008ADC0000}"/>
    <cellStyle name="s_Unit Price Sen. (2)_1" xfId="56643" xr:uid="{00000000-0005-0000-0000-00008BDC0000}"/>
    <cellStyle name="s_Unit Price Sen. (2)_2" xfId="56644" xr:uid="{00000000-0005-0000-0000-00008CDC0000}"/>
    <cellStyle name="Salomon Logo" xfId="56645" xr:uid="{00000000-0005-0000-0000-00008DDC0000}"/>
    <cellStyle name="Sch_name" xfId="56646" xr:uid="{00000000-0005-0000-0000-00008EDC0000}"/>
    <cellStyle name="Section Head" xfId="56647" xr:uid="{00000000-0005-0000-0000-00008FDC0000}"/>
    <cellStyle name="Separador de milhares_DADOS DO BALANCO" xfId="56648" xr:uid="{00000000-0005-0000-0000-000090DC0000}"/>
    <cellStyle name="Shading" xfId="56649" xr:uid="{00000000-0005-0000-0000-000091DC0000}"/>
    <cellStyle name="Sheet Header" xfId="56650" xr:uid="{00000000-0005-0000-0000-000092DC0000}"/>
    <cellStyle name="ShOut" xfId="56651" xr:uid="{00000000-0005-0000-0000-000093DC0000}"/>
    <cellStyle name="sideways" xfId="56652" xr:uid="{00000000-0005-0000-0000-000094DC0000}"/>
    <cellStyle name="Skadden Number" xfId="7096" xr:uid="{00000000-0005-0000-0000-000095DC0000}"/>
    <cellStyle name="Skadden Number 2" xfId="7097" xr:uid="{00000000-0005-0000-0000-000096DC0000}"/>
    <cellStyle name="Skadden Number 3" xfId="7098" xr:uid="{00000000-0005-0000-0000-000097DC0000}"/>
    <cellStyle name="Skadden Number 4" xfId="7099" xr:uid="{00000000-0005-0000-0000-000098DC0000}"/>
    <cellStyle name="Skadden Number 5" xfId="7100" xr:uid="{00000000-0005-0000-0000-000099DC0000}"/>
    <cellStyle name="SSN" xfId="56653" xr:uid="{00000000-0005-0000-0000-00009ADC0000}"/>
    <cellStyle name="Standard_Anpassen der Amortisation" xfId="56654" xr:uid="{00000000-0005-0000-0000-00009BDC0000}"/>
    <cellStyle name="Style 1" xfId="7101" xr:uid="{00000000-0005-0000-0000-00009CDC0000}"/>
    <cellStyle name="Style 1 2" xfId="56655" xr:uid="{00000000-0005-0000-0000-00009DDC0000}"/>
    <cellStyle name="Style 1 3" xfId="56656" xr:uid="{00000000-0005-0000-0000-00009EDC0000}"/>
    <cellStyle name="Style 1 4" xfId="56657" xr:uid="{00000000-0005-0000-0000-00009FDC0000}"/>
    <cellStyle name="Style 2" xfId="56658" xr:uid="{00000000-0005-0000-0000-0000A0DC0000}"/>
    <cellStyle name="Style 25" xfId="7102" xr:uid="{00000000-0005-0000-0000-0000A1DC0000}"/>
    <cellStyle name="Style 25 10" xfId="7103" xr:uid="{00000000-0005-0000-0000-0000A2DC0000}"/>
    <cellStyle name="Style 25 2" xfId="7104" xr:uid="{00000000-0005-0000-0000-0000A3DC0000}"/>
    <cellStyle name="Style 25 3" xfId="7105" xr:uid="{00000000-0005-0000-0000-0000A4DC0000}"/>
    <cellStyle name="Style 25 4" xfId="7106" xr:uid="{00000000-0005-0000-0000-0000A5DC0000}"/>
    <cellStyle name="Style 25 5" xfId="7107" xr:uid="{00000000-0005-0000-0000-0000A6DC0000}"/>
    <cellStyle name="Style 25 6" xfId="7108" xr:uid="{00000000-0005-0000-0000-0000A7DC0000}"/>
    <cellStyle name="Style 25 7" xfId="7109" xr:uid="{00000000-0005-0000-0000-0000A8DC0000}"/>
    <cellStyle name="Style 25 8" xfId="7110" xr:uid="{00000000-0005-0000-0000-0000A9DC0000}"/>
    <cellStyle name="Style 25 9" xfId="7111" xr:uid="{00000000-0005-0000-0000-0000AADC0000}"/>
    <cellStyle name="Style 26" xfId="7112" xr:uid="{00000000-0005-0000-0000-0000ABDC0000}"/>
    <cellStyle name="Style 26 10" xfId="7113" xr:uid="{00000000-0005-0000-0000-0000ACDC0000}"/>
    <cellStyle name="Style 26 2" xfId="7114" xr:uid="{00000000-0005-0000-0000-0000ADDC0000}"/>
    <cellStyle name="Style 26 3" xfId="7115" xr:uid="{00000000-0005-0000-0000-0000AEDC0000}"/>
    <cellStyle name="Style 26 4" xfId="7116" xr:uid="{00000000-0005-0000-0000-0000AFDC0000}"/>
    <cellStyle name="Style 26 5" xfId="7117" xr:uid="{00000000-0005-0000-0000-0000B0DC0000}"/>
    <cellStyle name="Style 26 6" xfId="7118" xr:uid="{00000000-0005-0000-0000-0000B1DC0000}"/>
    <cellStyle name="Style 26 7" xfId="7119" xr:uid="{00000000-0005-0000-0000-0000B2DC0000}"/>
    <cellStyle name="Style 26 8" xfId="7120" xr:uid="{00000000-0005-0000-0000-0000B3DC0000}"/>
    <cellStyle name="Style 26 9" xfId="7121" xr:uid="{00000000-0005-0000-0000-0000B4DC0000}"/>
    <cellStyle name="Style 27" xfId="7122" xr:uid="{00000000-0005-0000-0000-0000B5DC0000}"/>
    <cellStyle name="Style 27 10" xfId="7123" xr:uid="{00000000-0005-0000-0000-0000B6DC0000}"/>
    <cellStyle name="Style 27 2" xfId="7124" xr:uid="{00000000-0005-0000-0000-0000B7DC0000}"/>
    <cellStyle name="Style 27 3" xfId="7125" xr:uid="{00000000-0005-0000-0000-0000B8DC0000}"/>
    <cellStyle name="Style 27 4" xfId="7126" xr:uid="{00000000-0005-0000-0000-0000B9DC0000}"/>
    <cellStyle name="Style 27 5" xfId="7127" xr:uid="{00000000-0005-0000-0000-0000BADC0000}"/>
    <cellStyle name="Style 27 6" xfId="7128" xr:uid="{00000000-0005-0000-0000-0000BBDC0000}"/>
    <cellStyle name="Style 27 7" xfId="7129" xr:uid="{00000000-0005-0000-0000-0000BCDC0000}"/>
    <cellStyle name="Style 27 8" xfId="7130" xr:uid="{00000000-0005-0000-0000-0000BDDC0000}"/>
    <cellStyle name="Style 27 9" xfId="7131" xr:uid="{00000000-0005-0000-0000-0000BEDC0000}"/>
    <cellStyle name="Style 27_IS - Flux" xfId="7132" xr:uid="{00000000-0005-0000-0000-0000BFDC0000}"/>
    <cellStyle name="Style 28" xfId="7133" xr:uid="{00000000-0005-0000-0000-0000C0DC0000}"/>
    <cellStyle name="Style 28 10" xfId="7134" xr:uid="{00000000-0005-0000-0000-0000C1DC0000}"/>
    <cellStyle name="Style 28 2" xfId="7135" xr:uid="{00000000-0005-0000-0000-0000C2DC0000}"/>
    <cellStyle name="Style 28 3" xfId="7136" xr:uid="{00000000-0005-0000-0000-0000C3DC0000}"/>
    <cellStyle name="Style 28 4" xfId="7137" xr:uid="{00000000-0005-0000-0000-0000C4DC0000}"/>
    <cellStyle name="Style 28 5" xfId="7138" xr:uid="{00000000-0005-0000-0000-0000C5DC0000}"/>
    <cellStyle name="Style 28 6" xfId="7139" xr:uid="{00000000-0005-0000-0000-0000C6DC0000}"/>
    <cellStyle name="Style 28 7" xfId="7140" xr:uid="{00000000-0005-0000-0000-0000C7DC0000}"/>
    <cellStyle name="Style 28 8" xfId="7141" xr:uid="{00000000-0005-0000-0000-0000C8DC0000}"/>
    <cellStyle name="Style 28 9" xfId="7142" xr:uid="{00000000-0005-0000-0000-0000C9DC0000}"/>
    <cellStyle name="Style 28_IS - Flux" xfId="7143" xr:uid="{00000000-0005-0000-0000-0000CADC0000}"/>
    <cellStyle name="Style 3" xfId="56659" xr:uid="{00000000-0005-0000-0000-0000CBDC0000}"/>
    <cellStyle name="STYLE1" xfId="7144" xr:uid="{00000000-0005-0000-0000-0000CCDC0000}"/>
    <cellStyle name="STYLE1 2" xfId="56660" xr:uid="{00000000-0005-0000-0000-0000CDDC0000}"/>
    <cellStyle name="STYLE1 3" xfId="56661" xr:uid="{00000000-0005-0000-0000-0000CEDC0000}"/>
    <cellStyle name="STYLE2" xfId="7145" xr:uid="{00000000-0005-0000-0000-0000CFDC0000}"/>
    <cellStyle name="STYLE2 2" xfId="56662" xr:uid="{00000000-0005-0000-0000-0000D0DC0000}"/>
    <cellStyle name="STYLE2 3" xfId="56663" xr:uid="{00000000-0005-0000-0000-0000D1DC0000}"/>
    <cellStyle name="STYLE3" xfId="7146" xr:uid="{00000000-0005-0000-0000-0000D2DC0000}"/>
    <cellStyle name="STYLE3 2" xfId="7147" xr:uid="{00000000-0005-0000-0000-0000D3DC0000}"/>
    <cellStyle name="STYLE3 2 2" xfId="7148" xr:uid="{00000000-0005-0000-0000-0000D4DC0000}"/>
    <cellStyle name="STYLE3 2 2 2" xfId="56664" xr:uid="{00000000-0005-0000-0000-0000D5DC0000}"/>
    <cellStyle name="STYLE3 2 3" xfId="56665" xr:uid="{00000000-0005-0000-0000-0000D6DC0000}"/>
    <cellStyle name="STYLE3 2 3 2" xfId="56666" xr:uid="{00000000-0005-0000-0000-0000D7DC0000}"/>
    <cellStyle name="STYLE3 2 3 3" xfId="56667" xr:uid="{00000000-0005-0000-0000-0000D8DC0000}"/>
    <cellStyle name="STYLE3 3" xfId="56668" xr:uid="{00000000-0005-0000-0000-0000D9DC0000}"/>
    <cellStyle name="STYLE3 3 2" xfId="56669" xr:uid="{00000000-0005-0000-0000-0000DADC0000}"/>
    <cellStyle name="STYLE3 4" xfId="56670" xr:uid="{00000000-0005-0000-0000-0000DBDC0000}"/>
    <cellStyle name="STYLE3_FAS 112" xfId="56671" xr:uid="{00000000-0005-0000-0000-0000DCDC0000}"/>
    <cellStyle name="STYLE4" xfId="7149" xr:uid="{00000000-0005-0000-0000-0000DDDC0000}"/>
    <cellStyle name="STYLE4 2" xfId="56672" xr:uid="{00000000-0005-0000-0000-0000DEDC0000}"/>
    <cellStyle name="STYLE4 3" xfId="56673" xr:uid="{00000000-0005-0000-0000-0000DFDC0000}"/>
    <cellStyle name="subhead" xfId="56674" xr:uid="{00000000-0005-0000-0000-0000E0DC0000}"/>
    <cellStyle name="Subheading" xfId="56675" xr:uid="{00000000-0005-0000-0000-0000E1DC0000}"/>
    <cellStyle name="Subheading 2" xfId="56676" xr:uid="{00000000-0005-0000-0000-0000E2DC0000}"/>
    <cellStyle name="Subheading 3" xfId="56677" xr:uid="{00000000-0005-0000-0000-0000E3DC0000}"/>
    <cellStyle name="SubRoutine" xfId="7150" xr:uid="{00000000-0005-0000-0000-0000E4DC0000}"/>
    <cellStyle name="SubRoutine 2" xfId="7151" xr:uid="{00000000-0005-0000-0000-0000E5DC0000}"/>
    <cellStyle name="SubRoutine 2 2" xfId="56678" xr:uid="{00000000-0005-0000-0000-0000E6DC0000}"/>
    <cellStyle name="SubRoutine 2 2 2" xfId="56679" xr:uid="{00000000-0005-0000-0000-0000E7DC0000}"/>
    <cellStyle name="SubRoutine 2 2 3" xfId="56680" xr:uid="{00000000-0005-0000-0000-0000E8DC0000}"/>
    <cellStyle name="SubRoutine 3" xfId="56681" xr:uid="{00000000-0005-0000-0000-0000E9DC0000}"/>
    <cellStyle name="SubRoutine 3 2" xfId="56682" xr:uid="{00000000-0005-0000-0000-0000EADC0000}"/>
    <cellStyle name="SubRoutine 4" xfId="56683" xr:uid="{00000000-0005-0000-0000-0000EBDC0000}"/>
    <cellStyle name="SubRoutine_Upload2" xfId="56684" xr:uid="{00000000-0005-0000-0000-0000ECDC0000}"/>
    <cellStyle name="Subtotal" xfId="7152" xr:uid="{00000000-0005-0000-0000-0000EDDC0000}"/>
    <cellStyle name="swpBody01" xfId="56685" xr:uid="{00000000-0005-0000-0000-0000EEDC0000}"/>
    <cellStyle name="Table Head" xfId="56686" xr:uid="{00000000-0005-0000-0000-0000EFDC0000}"/>
    <cellStyle name="Table Head Aligned" xfId="56687" xr:uid="{00000000-0005-0000-0000-0000F0DC0000}"/>
    <cellStyle name="Table Head Blue" xfId="56688" xr:uid="{00000000-0005-0000-0000-0000F1DC0000}"/>
    <cellStyle name="Table Head Green" xfId="56689" xr:uid="{00000000-0005-0000-0000-0000F2DC0000}"/>
    <cellStyle name="Table Head_Val_Sum_Graph" xfId="56690" xr:uid="{00000000-0005-0000-0000-0000F3DC0000}"/>
    <cellStyle name="Table Text" xfId="56691" xr:uid="{00000000-0005-0000-0000-0000F4DC0000}"/>
    <cellStyle name="Table Title" xfId="7153" xr:uid="{00000000-0005-0000-0000-0000F5DC0000}"/>
    <cellStyle name="Table Title 2" xfId="7154" xr:uid="{00000000-0005-0000-0000-0000F6DC0000}"/>
    <cellStyle name="Table Title 2 2" xfId="56692" xr:uid="{00000000-0005-0000-0000-0000F7DC0000}"/>
    <cellStyle name="Table Title 2 2 2" xfId="56693" xr:uid="{00000000-0005-0000-0000-0000F8DC0000}"/>
    <cellStyle name="Table Title 2 2 3" xfId="56694" xr:uid="{00000000-0005-0000-0000-0000F9DC0000}"/>
    <cellStyle name="Table Title 3" xfId="56695" xr:uid="{00000000-0005-0000-0000-0000FADC0000}"/>
    <cellStyle name="Table Title 3 2" xfId="56696" xr:uid="{00000000-0005-0000-0000-0000FBDC0000}"/>
    <cellStyle name="Table Title 4" xfId="56697" xr:uid="{00000000-0005-0000-0000-0000FCDC0000}"/>
    <cellStyle name="Table Title_Upload2" xfId="56698" xr:uid="{00000000-0005-0000-0000-0000FDDC0000}"/>
    <cellStyle name="Table Units" xfId="56699" xr:uid="{00000000-0005-0000-0000-0000FEDC0000}"/>
    <cellStyle name="Table_Header" xfId="56700" xr:uid="{00000000-0005-0000-0000-0000FFDC0000}"/>
    <cellStyle name="Text" xfId="7155" xr:uid="{00000000-0005-0000-0000-000000DD0000}"/>
    <cellStyle name="Text 1" xfId="56701" xr:uid="{00000000-0005-0000-0000-000001DD0000}"/>
    <cellStyle name="Text 2" xfId="7156" xr:uid="{00000000-0005-0000-0000-000002DD0000}"/>
    <cellStyle name="Text 2 2" xfId="7157" xr:uid="{00000000-0005-0000-0000-000003DD0000}"/>
    <cellStyle name="Text 2 2 2" xfId="56702" xr:uid="{00000000-0005-0000-0000-000004DD0000}"/>
    <cellStyle name="Text 2 3" xfId="7158" xr:uid="{00000000-0005-0000-0000-000005DD0000}"/>
    <cellStyle name="Text 2 4" xfId="7159" xr:uid="{00000000-0005-0000-0000-000006DD0000}"/>
    <cellStyle name="Text 2 5" xfId="7160" xr:uid="{00000000-0005-0000-0000-000007DD0000}"/>
    <cellStyle name="Text 2 6" xfId="7161" xr:uid="{00000000-0005-0000-0000-000008DD0000}"/>
    <cellStyle name="Text 3" xfId="7162" xr:uid="{00000000-0005-0000-0000-000009DD0000}"/>
    <cellStyle name="Text 3 2" xfId="56703" xr:uid="{00000000-0005-0000-0000-00000ADD0000}"/>
    <cellStyle name="Text 4" xfId="7163" xr:uid="{00000000-0005-0000-0000-00000BDD0000}"/>
    <cellStyle name="Text 5" xfId="7164" xr:uid="{00000000-0005-0000-0000-00000CDD0000}"/>
    <cellStyle name="Text 6" xfId="7165" xr:uid="{00000000-0005-0000-0000-00000DDD0000}"/>
    <cellStyle name="Text 7" xfId="7166" xr:uid="{00000000-0005-0000-0000-00000EDD0000}"/>
    <cellStyle name="Text Head 1" xfId="56704" xr:uid="{00000000-0005-0000-0000-00000FDD0000}"/>
    <cellStyle name="Text Indent A" xfId="56705" xr:uid="{00000000-0005-0000-0000-000010DD0000}"/>
    <cellStyle name="Text Indent B" xfId="56706" xr:uid="{00000000-0005-0000-0000-000011DD0000}"/>
    <cellStyle name="Text Indent C" xfId="56707" xr:uid="{00000000-0005-0000-0000-000012DD0000}"/>
    <cellStyle name="Text_Entity Report (Hyperion)" xfId="7167" xr:uid="{00000000-0005-0000-0000-000013DD0000}"/>
    <cellStyle name="TextStyle" xfId="7168" xr:uid="{00000000-0005-0000-0000-000014DD0000}"/>
    <cellStyle name="TextStyle 2" xfId="7169" xr:uid="{00000000-0005-0000-0000-000015DD0000}"/>
    <cellStyle name="TextStyle 2 2" xfId="7170" xr:uid="{00000000-0005-0000-0000-000016DD0000}"/>
    <cellStyle name="TextStyle 3" xfId="7171" xr:uid="{00000000-0005-0000-0000-000017DD0000}"/>
    <cellStyle name="TextStyle_41_GSE_ 03-31-11_FINAL_GAAP" xfId="7172" xr:uid="{00000000-0005-0000-0000-000018DD0000}"/>
    <cellStyle name="Thousand" xfId="7173" xr:uid="{00000000-0005-0000-0000-000019DD0000}"/>
    <cellStyle name="Times New Roman" xfId="7174" xr:uid="{00000000-0005-0000-0000-00001ADD0000}"/>
    <cellStyle name="Title 10" xfId="7175" xr:uid="{00000000-0005-0000-0000-00001BDD0000}"/>
    <cellStyle name="Title 10 2" xfId="7176" xr:uid="{00000000-0005-0000-0000-00001CDD0000}"/>
    <cellStyle name="Title 10 2 2" xfId="56708" xr:uid="{00000000-0005-0000-0000-00001DDD0000}"/>
    <cellStyle name="Title 10 2 2 2" xfId="56709" xr:uid="{00000000-0005-0000-0000-00001EDD0000}"/>
    <cellStyle name="Title 10 2 2 3" xfId="56710" xr:uid="{00000000-0005-0000-0000-00001FDD0000}"/>
    <cellStyle name="Title 10 3" xfId="56711" xr:uid="{00000000-0005-0000-0000-000020DD0000}"/>
    <cellStyle name="Title 10 3 2" xfId="56712" xr:uid="{00000000-0005-0000-0000-000021DD0000}"/>
    <cellStyle name="Title 10 4" xfId="56713" xr:uid="{00000000-0005-0000-0000-000022DD0000}"/>
    <cellStyle name="Title 11" xfId="7177" xr:uid="{00000000-0005-0000-0000-000023DD0000}"/>
    <cellStyle name="Title 11 2" xfId="7178" xr:uid="{00000000-0005-0000-0000-000024DD0000}"/>
    <cellStyle name="Title 11 2 2" xfId="56714" xr:uid="{00000000-0005-0000-0000-000025DD0000}"/>
    <cellStyle name="Title 11 2 2 2" xfId="56715" xr:uid="{00000000-0005-0000-0000-000026DD0000}"/>
    <cellStyle name="Title 11 3" xfId="56716" xr:uid="{00000000-0005-0000-0000-000027DD0000}"/>
    <cellStyle name="Title 11 3 2" xfId="56717" xr:uid="{00000000-0005-0000-0000-000028DD0000}"/>
    <cellStyle name="Title 11 4" xfId="56718" xr:uid="{00000000-0005-0000-0000-000029DD0000}"/>
    <cellStyle name="Title 12" xfId="7179" xr:uid="{00000000-0005-0000-0000-00002ADD0000}"/>
    <cellStyle name="Title 12 2" xfId="56719" xr:uid="{00000000-0005-0000-0000-00002BDD0000}"/>
    <cellStyle name="Title 12 2 2" xfId="56720" xr:uid="{00000000-0005-0000-0000-00002CDD0000}"/>
    <cellStyle name="Title 12 2 3" xfId="56721" xr:uid="{00000000-0005-0000-0000-00002DDD0000}"/>
    <cellStyle name="Title 12 3" xfId="56722" xr:uid="{00000000-0005-0000-0000-00002EDD0000}"/>
    <cellStyle name="Title 12 4" xfId="56723" xr:uid="{00000000-0005-0000-0000-00002FDD0000}"/>
    <cellStyle name="Title 13" xfId="7180" xr:uid="{00000000-0005-0000-0000-000030DD0000}"/>
    <cellStyle name="Title 13 2" xfId="56724" xr:uid="{00000000-0005-0000-0000-000031DD0000}"/>
    <cellStyle name="Title 14" xfId="56725" xr:uid="{00000000-0005-0000-0000-000032DD0000}"/>
    <cellStyle name="Title 14 2" xfId="56726" xr:uid="{00000000-0005-0000-0000-000033DD0000}"/>
    <cellStyle name="Title 15" xfId="56727" xr:uid="{00000000-0005-0000-0000-000034DD0000}"/>
    <cellStyle name="Title 2" xfId="7181" xr:uid="{00000000-0005-0000-0000-000035DD0000}"/>
    <cellStyle name="Title 2 2" xfId="7182" xr:uid="{00000000-0005-0000-0000-000036DD0000}"/>
    <cellStyle name="Title 2 2 2" xfId="7183" xr:uid="{00000000-0005-0000-0000-000037DD0000}"/>
    <cellStyle name="Title 2 2 2 2" xfId="56728" xr:uid="{00000000-0005-0000-0000-000038DD0000}"/>
    <cellStyle name="Title 2 2 3" xfId="56729" xr:uid="{00000000-0005-0000-0000-000039DD0000}"/>
    <cellStyle name="Title 2 2 3 2" xfId="56730" xr:uid="{00000000-0005-0000-0000-00003ADD0000}"/>
    <cellStyle name="Title 2 2 4" xfId="56731" xr:uid="{00000000-0005-0000-0000-00003BDD0000}"/>
    <cellStyle name="Title 2 3" xfId="7184" xr:uid="{00000000-0005-0000-0000-00003CDD0000}"/>
    <cellStyle name="Title 2 3 2" xfId="7185" xr:uid="{00000000-0005-0000-0000-00003DDD0000}"/>
    <cellStyle name="Title 2 3 2 2" xfId="56732" xr:uid="{00000000-0005-0000-0000-00003EDD0000}"/>
    <cellStyle name="Title 2 3 2 3" xfId="56733" xr:uid="{00000000-0005-0000-0000-00003FDD0000}"/>
    <cellStyle name="Title 2 3 3" xfId="56734" xr:uid="{00000000-0005-0000-0000-000040DD0000}"/>
    <cellStyle name="Title 2 3 3 2" xfId="56735" xr:uid="{00000000-0005-0000-0000-000041DD0000}"/>
    <cellStyle name="Title 2 3 4" xfId="56736" xr:uid="{00000000-0005-0000-0000-000042DD0000}"/>
    <cellStyle name="Title 2 4" xfId="56737" xr:uid="{00000000-0005-0000-0000-000043DD0000}"/>
    <cellStyle name="Title 2 4 2" xfId="56738" xr:uid="{00000000-0005-0000-0000-000044DD0000}"/>
    <cellStyle name="Title 2 5" xfId="56739" xr:uid="{00000000-0005-0000-0000-000045DD0000}"/>
    <cellStyle name="Title 2 6" xfId="56740" xr:uid="{00000000-0005-0000-0000-000046DD0000}"/>
    <cellStyle name="Title 3" xfId="7186" xr:uid="{00000000-0005-0000-0000-000047DD0000}"/>
    <cellStyle name="Title 3 2" xfId="7187" xr:uid="{00000000-0005-0000-0000-000048DD0000}"/>
    <cellStyle name="Title 3 2 2" xfId="56741" xr:uid="{00000000-0005-0000-0000-000049DD0000}"/>
    <cellStyle name="Title 3 2 2 2" xfId="56742" xr:uid="{00000000-0005-0000-0000-00004ADD0000}"/>
    <cellStyle name="Title 3 2 2 3" xfId="56743" xr:uid="{00000000-0005-0000-0000-00004BDD0000}"/>
    <cellStyle name="Title 3 3" xfId="56744" xr:uid="{00000000-0005-0000-0000-00004CDD0000}"/>
    <cellStyle name="Title 3 3 2" xfId="56745" xr:uid="{00000000-0005-0000-0000-00004DDD0000}"/>
    <cellStyle name="Title 3 4" xfId="56746" xr:uid="{00000000-0005-0000-0000-00004EDD0000}"/>
    <cellStyle name="Title 3 5" xfId="56747" xr:uid="{00000000-0005-0000-0000-00004FDD0000}"/>
    <cellStyle name="Title 4" xfId="7188" xr:uid="{00000000-0005-0000-0000-000050DD0000}"/>
    <cellStyle name="Title 4 2" xfId="7189" xr:uid="{00000000-0005-0000-0000-000051DD0000}"/>
    <cellStyle name="Title 4 2 2" xfId="56748" xr:uid="{00000000-0005-0000-0000-000052DD0000}"/>
    <cellStyle name="Title 4 2 2 2" xfId="56749" xr:uid="{00000000-0005-0000-0000-000053DD0000}"/>
    <cellStyle name="Title 4 2 2 3" xfId="56750" xr:uid="{00000000-0005-0000-0000-000054DD0000}"/>
    <cellStyle name="Title 4 3" xfId="56751" xr:uid="{00000000-0005-0000-0000-000055DD0000}"/>
    <cellStyle name="Title 4 3 2" xfId="56752" xr:uid="{00000000-0005-0000-0000-000056DD0000}"/>
    <cellStyle name="Title 4 4" xfId="56753" xr:uid="{00000000-0005-0000-0000-000057DD0000}"/>
    <cellStyle name="Title 5" xfId="7190" xr:uid="{00000000-0005-0000-0000-000058DD0000}"/>
    <cellStyle name="Title 5 2" xfId="7191" xr:uid="{00000000-0005-0000-0000-000059DD0000}"/>
    <cellStyle name="Title 5 2 2" xfId="56754" xr:uid="{00000000-0005-0000-0000-00005ADD0000}"/>
    <cellStyle name="Title 5 2 2 2" xfId="56755" xr:uid="{00000000-0005-0000-0000-00005BDD0000}"/>
    <cellStyle name="Title 5 2 2 3" xfId="56756" xr:uid="{00000000-0005-0000-0000-00005CDD0000}"/>
    <cellStyle name="Title 5 3" xfId="56757" xr:uid="{00000000-0005-0000-0000-00005DDD0000}"/>
    <cellStyle name="Title 5 3 2" xfId="56758" xr:uid="{00000000-0005-0000-0000-00005EDD0000}"/>
    <cellStyle name="Title 5 4" xfId="56759" xr:uid="{00000000-0005-0000-0000-00005FDD0000}"/>
    <cellStyle name="Title 6" xfId="7192" xr:uid="{00000000-0005-0000-0000-000060DD0000}"/>
    <cellStyle name="Title 6 2" xfId="7193" xr:uid="{00000000-0005-0000-0000-000061DD0000}"/>
    <cellStyle name="Title 6 2 2" xfId="56760" xr:uid="{00000000-0005-0000-0000-000062DD0000}"/>
    <cellStyle name="Title 6 2 2 2" xfId="56761" xr:uid="{00000000-0005-0000-0000-000063DD0000}"/>
    <cellStyle name="Title 6 2 2 3" xfId="56762" xr:uid="{00000000-0005-0000-0000-000064DD0000}"/>
    <cellStyle name="Title 6 3" xfId="56763" xr:uid="{00000000-0005-0000-0000-000065DD0000}"/>
    <cellStyle name="Title 6 3 2" xfId="56764" xr:uid="{00000000-0005-0000-0000-000066DD0000}"/>
    <cellStyle name="Title 6 4" xfId="56765" xr:uid="{00000000-0005-0000-0000-000067DD0000}"/>
    <cellStyle name="Title 7" xfId="7194" xr:uid="{00000000-0005-0000-0000-000068DD0000}"/>
    <cellStyle name="Title 7 2" xfId="7195" xr:uid="{00000000-0005-0000-0000-000069DD0000}"/>
    <cellStyle name="Title 7 2 2" xfId="56766" xr:uid="{00000000-0005-0000-0000-00006ADD0000}"/>
    <cellStyle name="Title 7 2 2 2" xfId="56767" xr:uid="{00000000-0005-0000-0000-00006BDD0000}"/>
    <cellStyle name="Title 7 2 2 3" xfId="56768" xr:uid="{00000000-0005-0000-0000-00006CDD0000}"/>
    <cellStyle name="Title 7 3" xfId="56769" xr:uid="{00000000-0005-0000-0000-00006DDD0000}"/>
    <cellStyle name="Title 7 3 2" xfId="56770" xr:uid="{00000000-0005-0000-0000-00006EDD0000}"/>
    <cellStyle name="Title 7 4" xfId="56771" xr:uid="{00000000-0005-0000-0000-00006FDD0000}"/>
    <cellStyle name="Title 8" xfId="7196" xr:uid="{00000000-0005-0000-0000-000070DD0000}"/>
    <cellStyle name="Title 8 2" xfId="7197" xr:uid="{00000000-0005-0000-0000-000071DD0000}"/>
    <cellStyle name="Title 8 2 2" xfId="56772" xr:uid="{00000000-0005-0000-0000-000072DD0000}"/>
    <cellStyle name="Title 8 2 2 2" xfId="56773" xr:uid="{00000000-0005-0000-0000-000073DD0000}"/>
    <cellStyle name="Title 8 2 2 3" xfId="56774" xr:uid="{00000000-0005-0000-0000-000074DD0000}"/>
    <cellStyle name="Title 8 3" xfId="56775" xr:uid="{00000000-0005-0000-0000-000075DD0000}"/>
    <cellStyle name="Title 8 3 2" xfId="56776" xr:uid="{00000000-0005-0000-0000-000076DD0000}"/>
    <cellStyle name="Title 8 4" xfId="56777" xr:uid="{00000000-0005-0000-0000-000077DD0000}"/>
    <cellStyle name="Title 9" xfId="7198" xr:uid="{00000000-0005-0000-0000-000078DD0000}"/>
    <cellStyle name="Title 9 2" xfId="7199" xr:uid="{00000000-0005-0000-0000-000079DD0000}"/>
    <cellStyle name="Title 9 2 2" xfId="56778" xr:uid="{00000000-0005-0000-0000-00007ADD0000}"/>
    <cellStyle name="Title 9 2 2 2" xfId="56779" xr:uid="{00000000-0005-0000-0000-00007BDD0000}"/>
    <cellStyle name="Title 9 2 2 3" xfId="56780" xr:uid="{00000000-0005-0000-0000-00007CDD0000}"/>
    <cellStyle name="Title 9 3" xfId="56781" xr:uid="{00000000-0005-0000-0000-00007DDD0000}"/>
    <cellStyle name="Title 9 3 2" xfId="56782" xr:uid="{00000000-0005-0000-0000-00007EDD0000}"/>
    <cellStyle name="Title 9 4" xfId="56783" xr:uid="{00000000-0005-0000-0000-00007FDD0000}"/>
    <cellStyle name="Title Row" xfId="56784" xr:uid="{00000000-0005-0000-0000-000080DD0000}"/>
    <cellStyle name="tons" xfId="56785" xr:uid="{00000000-0005-0000-0000-000081DD0000}"/>
    <cellStyle name="Topline" xfId="7200" xr:uid="{00000000-0005-0000-0000-000082DD0000}"/>
    <cellStyle name="Total 1" xfId="56786" xr:uid="{00000000-0005-0000-0000-000083DD0000}"/>
    <cellStyle name="Total 1 2" xfId="56787" xr:uid="{00000000-0005-0000-0000-000084DD0000}"/>
    <cellStyle name="Total 1 3" xfId="56788" xr:uid="{00000000-0005-0000-0000-000085DD0000}"/>
    <cellStyle name="Total 10" xfId="7201" xr:uid="{00000000-0005-0000-0000-000086DD0000}"/>
    <cellStyle name="Total 10 2" xfId="7202" xr:uid="{00000000-0005-0000-0000-000087DD0000}"/>
    <cellStyle name="Total 10 2 10" xfId="56789" xr:uid="{00000000-0005-0000-0000-000088DD0000}"/>
    <cellStyle name="Total 10 2 10 2" xfId="56790" xr:uid="{00000000-0005-0000-0000-000089DD0000}"/>
    <cellStyle name="Total 10 2 10 2 2" xfId="56791" xr:uid="{00000000-0005-0000-0000-00008ADD0000}"/>
    <cellStyle name="Total 10 2 10 2 3" xfId="56792" xr:uid="{00000000-0005-0000-0000-00008BDD0000}"/>
    <cellStyle name="Total 10 2 10 3" xfId="56793" xr:uid="{00000000-0005-0000-0000-00008CDD0000}"/>
    <cellStyle name="Total 10 2 10 3 2" xfId="56794" xr:uid="{00000000-0005-0000-0000-00008DDD0000}"/>
    <cellStyle name="Total 10 2 10 3 3" xfId="56795" xr:uid="{00000000-0005-0000-0000-00008EDD0000}"/>
    <cellStyle name="Total 10 2 10 4" xfId="56796" xr:uid="{00000000-0005-0000-0000-00008FDD0000}"/>
    <cellStyle name="Total 10 2 10 4 2" xfId="56797" xr:uid="{00000000-0005-0000-0000-000090DD0000}"/>
    <cellStyle name="Total 10 2 10 4 3" xfId="56798" xr:uid="{00000000-0005-0000-0000-000091DD0000}"/>
    <cellStyle name="Total 10 2 10 5" xfId="56799" xr:uid="{00000000-0005-0000-0000-000092DD0000}"/>
    <cellStyle name="Total 10 2 10 5 2" xfId="56800" xr:uid="{00000000-0005-0000-0000-000093DD0000}"/>
    <cellStyle name="Total 10 2 10 5 3" xfId="56801" xr:uid="{00000000-0005-0000-0000-000094DD0000}"/>
    <cellStyle name="Total 10 2 10 6" xfId="56802" xr:uid="{00000000-0005-0000-0000-000095DD0000}"/>
    <cellStyle name="Total 10 2 10 7" xfId="56803" xr:uid="{00000000-0005-0000-0000-000096DD0000}"/>
    <cellStyle name="Total 10 2 11" xfId="56804" xr:uid="{00000000-0005-0000-0000-000097DD0000}"/>
    <cellStyle name="Total 10 2 11 2" xfId="56805" xr:uid="{00000000-0005-0000-0000-000098DD0000}"/>
    <cellStyle name="Total 10 2 11 2 2" xfId="56806" xr:uid="{00000000-0005-0000-0000-000099DD0000}"/>
    <cellStyle name="Total 10 2 11 2 3" xfId="56807" xr:uid="{00000000-0005-0000-0000-00009ADD0000}"/>
    <cellStyle name="Total 10 2 11 3" xfId="56808" xr:uid="{00000000-0005-0000-0000-00009BDD0000}"/>
    <cellStyle name="Total 10 2 11 3 2" xfId="56809" xr:uid="{00000000-0005-0000-0000-00009CDD0000}"/>
    <cellStyle name="Total 10 2 11 3 3" xfId="56810" xr:uid="{00000000-0005-0000-0000-00009DDD0000}"/>
    <cellStyle name="Total 10 2 11 4" xfId="56811" xr:uid="{00000000-0005-0000-0000-00009EDD0000}"/>
    <cellStyle name="Total 10 2 11 4 2" xfId="56812" xr:uid="{00000000-0005-0000-0000-00009FDD0000}"/>
    <cellStyle name="Total 10 2 11 4 3" xfId="56813" xr:uid="{00000000-0005-0000-0000-0000A0DD0000}"/>
    <cellStyle name="Total 10 2 11 5" xfId="56814" xr:uid="{00000000-0005-0000-0000-0000A1DD0000}"/>
    <cellStyle name="Total 10 2 11 5 2" xfId="56815" xr:uid="{00000000-0005-0000-0000-0000A2DD0000}"/>
    <cellStyle name="Total 10 2 11 5 3" xfId="56816" xr:uid="{00000000-0005-0000-0000-0000A3DD0000}"/>
    <cellStyle name="Total 10 2 11 6" xfId="56817" xr:uid="{00000000-0005-0000-0000-0000A4DD0000}"/>
    <cellStyle name="Total 10 2 11 7" xfId="56818" xr:uid="{00000000-0005-0000-0000-0000A5DD0000}"/>
    <cellStyle name="Total 10 2 12" xfId="56819" xr:uid="{00000000-0005-0000-0000-0000A6DD0000}"/>
    <cellStyle name="Total 10 2 12 2" xfId="56820" xr:uid="{00000000-0005-0000-0000-0000A7DD0000}"/>
    <cellStyle name="Total 10 2 12 2 2" xfId="56821" xr:uid="{00000000-0005-0000-0000-0000A8DD0000}"/>
    <cellStyle name="Total 10 2 12 2 3" xfId="56822" xr:uid="{00000000-0005-0000-0000-0000A9DD0000}"/>
    <cellStyle name="Total 10 2 12 3" xfId="56823" xr:uid="{00000000-0005-0000-0000-0000AADD0000}"/>
    <cellStyle name="Total 10 2 12 3 2" xfId="56824" xr:uid="{00000000-0005-0000-0000-0000ABDD0000}"/>
    <cellStyle name="Total 10 2 12 3 3" xfId="56825" xr:uid="{00000000-0005-0000-0000-0000ACDD0000}"/>
    <cellStyle name="Total 10 2 12 4" xfId="56826" xr:uid="{00000000-0005-0000-0000-0000ADDD0000}"/>
    <cellStyle name="Total 10 2 12 4 2" xfId="56827" xr:uid="{00000000-0005-0000-0000-0000AEDD0000}"/>
    <cellStyle name="Total 10 2 12 4 3" xfId="56828" xr:uid="{00000000-0005-0000-0000-0000AFDD0000}"/>
    <cellStyle name="Total 10 2 12 5" xfId="56829" xr:uid="{00000000-0005-0000-0000-0000B0DD0000}"/>
    <cellStyle name="Total 10 2 12 5 2" xfId="56830" xr:uid="{00000000-0005-0000-0000-0000B1DD0000}"/>
    <cellStyle name="Total 10 2 12 5 3" xfId="56831" xr:uid="{00000000-0005-0000-0000-0000B2DD0000}"/>
    <cellStyle name="Total 10 2 12 6" xfId="56832" xr:uid="{00000000-0005-0000-0000-0000B3DD0000}"/>
    <cellStyle name="Total 10 2 12 7" xfId="56833" xr:uid="{00000000-0005-0000-0000-0000B4DD0000}"/>
    <cellStyle name="Total 10 2 13" xfId="56834" xr:uid="{00000000-0005-0000-0000-0000B5DD0000}"/>
    <cellStyle name="Total 10 2 13 2" xfId="56835" xr:uid="{00000000-0005-0000-0000-0000B6DD0000}"/>
    <cellStyle name="Total 10 2 13 2 2" xfId="56836" xr:uid="{00000000-0005-0000-0000-0000B7DD0000}"/>
    <cellStyle name="Total 10 2 13 2 3" xfId="56837" xr:uid="{00000000-0005-0000-0000-0000B8DD0000}"/>
    <cellStyle name="Total 10 2 13 3" xfId="56838" xr:uid="{00000000-0005-0000-0000-0000B9DD0000}"/>
    <cellStyle name="Total 10 2 13 3 2" xfId="56839" xr:uid="{00000000-0005-0000-0000-0000BADD0000}"/>
    <cellStyle name="Total 10 2 13 3 3" xfId="56840" xr:uid="{00000000-0005-0000-0000-0000BBDD0000}"/>
    <cellStyle name="Total 10 2 13 4" xfId="56841" xr:uid="{00000000-0005-0000-0000-0000BCDD0000}"/>
    <cellStyle name="Total 10 2 13 4 2" xfId="56842" xr:uid="{00000000-0005-0000-0000-0000BDDD0000}"/>
    <cellStyle name="Total 10 2 13 4 3" xfId="56843" xr:uid="{00000000-0005-0000-0000-0000BEDD0000}"/>
    <cellStyle name="Total 10 2 13 5" xfId="56844" xr:uid="{00000000-0005-0000-0000-0000BFDD0000}"/>
    <cellStyle name="Total 10 2 13 5 2" xfId="56845" xr:uid="{00000000-0005-0000-0000-0000C0DD0000}"/>
    <cellStyle name="Total 10 2 13 5 3" xfId="56846" xr:uid="{00000000-0005-0000-0000-0000C1DD0000}"/>
    <cellStyle name="Total 10 2 13 6" xfId="56847" xr:uid="{00000000-0005-0000-0000-0000C2DD0000}"/>
    <cellStyle name="Total 10 2 13 7" xfId="56848" xr:uid="{00000000-0005-0000-0000-0000C3DD0000}"/>
    <cellStyle name="Total 10 2 14" xfId="56849" xr:uid="{00000000-0005-0000-0000-0000C4DD0000}"/>
    <cellStyle name="Total 10 2 14 2" xfId="56850" xr:uid="{00000000-0005-0000-0000-0000C5DD0000}"/>
    <cellStyle name="Total 10 2 14 2 2" xfId="56851" xr:uid="{00000000-0005-0000-0000-0000C6DD0000}"/>
    <cellStyle name="Total 10 2 14 2 3" xfId="56852" xr:uid="{00000000-0005-0000-0000-0000C7DD0000}"/>
    <cellStyle name="Total 10 2 14 3" xfId="56853" xr:uid="{00000000-0005-0000-0000-0000C8DD0000}"/>
    <cellStyle name="Total 10 2 14 3 2" xfId="56854" xr:uid="{00000000-0005-0000-0000-0000C9DD0000}"/>
    <cellStyle name="Total 10 2 14 3 3" xfId="56855" xr:uid="{00000000-0005-0000-0000-0000CADD0000}"/>
    <cellStyle name="Total 10 2 14 4" xfId="56856" xr:uid="{00000000-0005-0000-0000-0000CBDD0000}"/>
    <cellStyle name="Total 10 2 14 4 2" xfId="56857" xr:uid="{00000000-0005-0000-0000-0000CCDD0000}"/>
    <cellStyle name="Total 10 2 14 4 3" xfId="56858" xr:uid="{00000000-0005-0000-0000-0000CDDD0000}"/>
    <cellStyle name="Total 10 2 14 5" xfId="56859" xr:uid="{00000000-0005-0000-0000-0000CEDD0000}"/>
    <cellStyle name="Total 10 2 14 5 2" xfId="56860" xr:uid="{00000000-0005-0000-0000-0000CFDD0000}"/>
    <cellStyle name="Total 10 2 14 5 3" xfId="56861" xr:uid="{00000000-0005-0000-0000-0000D0DD0000}"/>
    <cellStyle name="Total 10 2 14 6" xfId="56862" xr:uid="{00000000-0005-0000-0000-0000D1DD0000}"/>
    <cellStyle name="Total 10 2 14 7" xfId="56863" xr:uid="{00000000-0005-0000-0000-0000D2DD0000}"/>
    <cellStyle name="Total 10 2 15" xfId="56864" xr:uid="{00000000-0005-0000-0000-0000D3DD0000}"/>
    <cellStyle name="Total 10 2 15 2" xfId="56865" xr:uid="{00000000-0005-0000-0000-0000D4DD0000}"/>
    <cellStyle name="Total 10 2 15 2 2" xfId="56866" xr:uid="{00000000-0005-0000-0000-0000D5DD0000}"/>
    <cellStyle name="Total 10 2 15 2 3" xfId="56867" xr:uid="{00000000-0005-0000-0000-0000D6DD0000}"/>
    <cellStyle name="Total 10 2 15 3" xfId="56868" xr:uid="{00000000-0005-0000-0000-0000D7DD0000}"/>
    <cellStyle name="Total 10 2 15 3 2" xfId="56869" xr:uid="{00000000-0005-0000-0000-0000D8DD0000}"/>
    <cellStyle name="Total 10 2 15 3 3" xfId="56870" xr:uid="{00000000-0005-0000-0000-0000D9DD0000}"/>
    <cellStyle name="Total 10 2 15 4" xfId="56871" xr:uid="{00000000-0005-0000-0000-0000DADD0000}"/>
    <cellStyle name="Total 10 2 15 4 2" xfId="56872" xr:uid="{00000000-0005-0000-0000-0000DBDD0000}"/>
    <cellStyle name="Total 10 2 15 4 3" xfId="56873" xr:uid="{00000000-0005-0000-0000-0000DCDD0000}"/>
    <cellStyle name="Total 10 2 15 5" xfId="56874" xr:uid="{00000000-0005-0000-0000-0000DDDD0000}"/>
    <cellStyle name="Total 10 2 15 5 2" xfId="56875" xr:uid="{00000000-0005-0000-0000-0000DEDD0000}"/>
    <cellStyle name="Total 10 2 15 5 3" xfId="56876" xr:uid="{00000000-0005-0000-0000-0000DFDD0000}"/>
    <cellStyle name="Total 10 2 15 6" xfId="56877" xr:uid="{00000000-0005-0000-0000-0000E0DD0000}"/>
    <cellStyle name="Total 10 2 15 7" xfId="56878" xr:uid="{00000000-0005-0000-0000-0000E1DD0000}"/>
    <cellStyle name="Total 10 2 16" xfId="56879" xr:uid="{00000000-0005-0000-0000-0000E2DD0000}"/>
    <cellStyle name="Total 10 2 16 2" xfId="56880" xr:uid="{00000000-0005-0000-0000-0000E3DD0000}"/>
    <cellStyle name="Total 10 2 16 2 2" xfId="56881" xr:uid="{00000000-0005-0000-0000-0000E4DD0000}"/>
    <cellStyle name="Total 10 2 16 2 3" xfId="56882" xr:uid="{00000000-0005-0000-0000-0000E5DD0000}"/>
    <cellStyle name="Total 10 2 16 3" xfId="56883" xr:uid="{00000000-0005-0000-0000-0000E6DD0000}"/>
    <cellStyle name="Total 10 2 16 3 2" xfId="56884" xr:uid="{00000000-0005-0000-0000-0000E7DD0000}"/>
    <cellStyle name="Total 10 2 16 3 3" xfId="56885" xr:uid="{00000000-0005-0000-0000-0000E8DD0000}"/>
    <cellStyle name="Total 10 2 16 4" xfId="56886" xr:uid="{00000000-0005-0000-0000-0000E9DD0000}"/>
    <cellStyle name="Total 10 2 16 4 2" xfId="56887" xr:uid="{00000000-0005-0000-0000-0000EADD0000}"/>
    <cellStyle name="Total 10 2 16 4 3" xfId="56888" xr:uid="{00000000-0005-0000-0000-0000EBDD0000}"/>
    <cellStyle name="Total 10 2 16 5" xfId="56889" xr:uid="{00000000-0005-0000-0000-0000ECDD0000}"/>
    <cellStyle name="Total 10 2 16 5 2" xfId="56890" xr:uid="{00000000-0005-0000-0000-0000EDDD0000}"/>
    <cellStyle name="Total 10 2 16 5 3" xfId="56891" xr:uid="{00000000-0005-0000-0000-0000EEDD0000}"/>
    <cellStyle name="Total 10 2 16 6" xfId="56892" xr:uid="{00000000-0005-0000-0000-0000EFDD0000}"/>
    <cellStyle name="Total 10 2 16 7" xfId="56893" xr:uid="{00000000-0005-0000-0000-0000F0DD0000}"/>
    <cellStyle name="Total 10 2 17" xfId="56894" xr:uid="{00000000-0005-0000-0000-0000F1DD0000}"/>
    <cellStyle name="Total 10 2 17 2" xfId="56895" xr:uid="{00000000-0005-0000-0000-0000F2DD0000}"/>
    <cellStyle name="Total 10 2 17 2 2" xfId="56896" xr:uid="{00000000-0005-0000-0000-0000F3DD0000}"/>
    <cellStyle name="Total 10 2 17 2 3" xfId="56897" xr:uid="{00000000-0005-0000-0000-0000F4DD0000}"/>
    <cellStyle name="Total 10 2 17 3" xfId="56898" xr:uid="{00000000-0005-0000-0000-0000F5DD0000}"/>
    <cellStyle name="Total 10 2 17 3 2" xfId="56899" xr:uid="{00000000-0005-0000-0000-0000F6DD0000}"/>
    <cellStyle name="Total 10 2 17 3 3" xfId="56900" xr:uid="{00000000-0005-0000-0000-0000F7DD0000}"/>
    <cellStyle name="Total 10 2 17 4" xfId="56901" xr:uid="{00000000-0005-0000-0000-0000F8DD0000}"/>
    <cellStyle name="Total 10 2 17 4 2" xfId="56902" xr:uid="{00000000-0005-0000-0000-0000F9DD0000}"/>
    <cellStyle name="Total 10 2 17 4 3" xfId="56903" xr:uid="{00000000-0005-0000-0000-0000FADD0000}"/>
    <cellStyle name="Total 10 2 17 5" xfId="56904" xr:uid="{00000000-0005-0000-0000-0000FBDD0000}"/>
    <cellStyle name="Total 10 2 17 5 2" xfId="56905" xr:uid="{00000000-0005-0000-0000-0000FCDD0000}"/>
    <cellStyle name="Total 10 2 17 5 3" xfId="56906" xr:uid="{00000000-0005-0000-0000-0000FDDD0000}"/>
    <cellStyle name="Total 10 2 17 6" xfId="56907" xr:uid="{00000000-0005-0000-0000-0000FEDD0000}"/>
    <cellStyle name="Total 10 2 17 7" xfId="56908" xr:uid="{00000000-0005-0000-0000-0000FFDD0000}"/>
    <cellStyle name="Total 10 2 18" xfId="56909" xr:uid="{00000000-0005-0000-0000-000000DE0000}"/>
    <cellStyle name="Total 10 2 18 2" xfId="56910" xr:uid="{00000000-0005-0000-0000-000001DE0000}"/>
    <cellStyle name="Total 10 2 18 2 2" xfId="56911" xr:uid="{00000000-0005-0000-0000-000002DE0000}"/>
    <cellStyle name="Total 10 2 18 2 3" xfId="56912" xr:uid="{00000000-0005-0000-0000-000003DE0000}"/>
    <cellStyle name="Total 10 2 18 3" xfId="56913" xr:uid="{00000000-0005-0000-0000-000004DE0000}"/>
    <cellStyle name="Total 10 2 18 3 2" xfId="56914" xr:uid="{00000000-0005-0000-0000-000005DE0000}"/>
    <cellStyle name="Total 10 2 18 3 3" xfId="56915" xr:uid="{00000000-0005-0000-0000-000006DE0000}"/>
    <cellStyle name="Total 10 2 18 4" xfId="56916" xr:uid="{00000000-0005-0000-0000-000007DE0000}"/>
    <cellStyle name="Total 10 2 18 4 2" xfId="56917" xr:uid="{00000000-0005-0000-0000-000008DE0000}"/>
    <cellStyle name="Total 10 2 18 4 3" xfId="56918" xr:uid="{00000000-0005-0000-0000-000009DE0000}"/>
    <cellStyle name="Total 10 2 18 5" xfId="56919" xr:uid="{00000000-0005-0000-0000-00000ADE0000}"/>
    <cellStyle name="Total 10 2 18 5 2" xfId="56920" xr:uid="{00000000-0005-0000-0000-00000BDE0000}"/>
    <cellStyle name="Total 10 2 18 5 3" xfId="56921" xr:uid="{00000000-0005-0000-0000-00000CDE0000}"/>
    <cellStyle name="Total 10 2 18 6" xfId="56922" xr:uid="{00000000-0005-0000-0000-00000DDE0000}"/>
    <cellStyle name="Total 10 2 18 7" xfId="56923" xr:uid="{00000000-0005-0000-0000-00000EDE0000}"/>
    <cellStyle name="Total 10 2 19" xfId="56924" xr:uid="{00000000-0005-0000-0000-00000FDE0000}"/>
    <cellStyle name="Total 10 2 19 2" xfId="56925" xr:uid="{00000000-0005-0000-0000-000010DE0000}"/>
    <cellStyle name="Total 10 2 19 3" xfId="56926" xr:uid="{00000000-0005-0000-0000-000011DE0000}"/>
    <cellStyle name="Total 10 2 2" xfId="56927" xr:uid="{00000000-0005-0000-0000-000012DE0000}"/>
    <cellStyle name="Total 10 2 2 2" xfId="56928" xr:uid="{00000000-0005-0000-0000-000013DE0000}"/>
    <cellStyle name="Total 10 2 2 2 2" xfId="56929" xr:uid="{00000000-0005-0000-0000-000014DE0000}"/>
    <cellStyle name="Total 10 2 2 2 3" xfId="56930" xr:uid="{00000000-0005-0000-0000-000015DE0000}"/>
    <cellStyle name="Total 10 2 2 2 4" xfId="56931" xr:uid="{00000000-0005-0000-0000-000016DE0000}"/>
    <cellStyle name="Total 10 2 2 3" xfId="56932" xr:uid="{00000000-0005-0000-0000-000017DE0000}"/>
    <cellStyle name="Total 10 2 2 3 2" xfId="56933" xr:uid="{00000000-0005-0000-0000-000018DE0000}"/>
    <cellStyle name="Total 10 2 2 3 3" xfId="56934" xr:uid="{00000000-0005-0000-0000-000019DE0000}"/>
    <cellStyle name="Total 10 2 2 3 4" xfId="56935" xr:uid="{00000000-0005-0000-0000-00001ADE0000}"/>
    <cellStyle name="Total 10 2 2 4" xfId="56936" xr:uid="{00000000-0005-0000-0000-00001BDE0000}"/>
    <cellStyle name="Total 10 2 2 4 2" xfId="56937" xr:uid="{00000000-0005-0000-0000-00001CDE0000}"/>
    <cellStyle name="Total 10 2 2 4 3" xfId="56938" xr:uid="{00000000-0005-0000-0000-00001DDE0000}"/>
    <cellStyle name="Total 10 2 2 5" xfId="56939" xr:uid="{00000000-0005-0000-0000-00001EDE0000}"/>
    <cellStyle name="Total 10 2 2 5 2" xfId="56940" xr:uid="{00000000-0005-0000-0000-00001FDE0000}"/>
    <cellStyle name="Total 10 2 2 5 3" xfId="56941" xr:uid="{00000000-0005-0000-0000-000020DE0000}"/>
    <cellStyle name="Total 10 2 2 6" xfId="56942" xr:uid="{00000000-0005-0000-0000-000021DE0000}"/>
    <cellStyle name="Total 10 2 2 6 2" xfId="56943" xr:uid="{00000000-0005-0000-0000-000022DE0000}"/>
    <cellStyle name="Total 10 2 2 6 3" xfId="56944" xr:uid="{00000000-0005-0000-0000-000023DE0000}"/>
    <cellStyle name="Total 10 2 2 7" xfId="56945" xr:uid="{00000000-0005-0000-0000-000024DE0000}"/>
    <cellStyle name="Total 10 2 2 8" xfId="56946" xr:uid="{00000000-0005-0000-0000-000025DE0000}"/>
    <cellStyle name="Total 10 2 2 9" xfId="56947" xr:uid="{00000000-0005-0000-0000-000026DE0000}"/>
    <cellStyle name="Total 10 2 20" xfId="56948" xr:uid="{00000000-0005-0000-0000-000027DE0000}"/>
    <cellStyle name="Total 10 2 20 2" xfId="56949" xr:uid="{00000000-0005-0000-0000-000028DE0000}"/>
    <cellStyle name="Total 10 2 20 3" xfId="56950" xr:uid="{00000000-0005-0000-0000-000029DE0000}"/>
    <cellStyle name="Total 10 2 21" xfId="56951" xr:uid="{00000000-0005-0000-0000-00002ADE0000}"/>
    <cellStyle name="Total 10 2 21 2" xfId="56952" xr:uid="{00000000-0005-0000-0000-00002BDE0000}"/>
    <cellStyle name="Total 10 2 21 3" xfId="56953" xr:uid="{00000000-0005-0000-0000-00002CDE0000}"/>
    <cellStyle name="Total 10 2 22" xfId="56954" xr:uid="{00000000-0005-0000-0000-00002DDE0000}"/>
    <cellStyle name="Total 10 2 3" xfId="56955" xr:uid="{00000000-0005-0000-0000-00002EDE0000}"/>
    <cellStyle name="Total 10 2 3 2" xfId="56956" xr:uid="{00000000-0005-0000-0000-00002FDE0000}"/>
    <cellStyle name="Total 10 2 3 2 2" xfId="56957" xr:uid="{00000000-0005-0000-0000-000030DE0000}"/>
    <cellStyle name="Total 10 2 3 2 3" xfId="56958" xr:uid="{00000000-0005-0000-0000-000031DE0000}"/>
    <cellStyle name="Total 10 2 3 3" xfId="56959" xr:uid="{00000000-0005-0000-0000-000032DE0000}"/>
    <cellStyle name="Total 10 2 3 3 2" xfId="56960" xr:uid="{00000000-0005-0000-0000-000033DE0000}"/>
    <cellStyle name="Total 10 2 3 3 3" xfId="56961" xr:uid="{00000000-0005-0000-0000-000034DE0000}"/>
    <cellStyle name="Total 10 2 3 4" xfId="56962" xr:uid="{00000000-0005-0000-0000-000035DE0000}"/>
    <cellStyle name="Total 10 2 3 4 2" xfId="56963" xr:uid="{00000000-0005-0000-0000-000036DE0000}"/>
    <cellStyle name="Total 10 2 3 4 3" xfId="56964" xr:uid="{00000000-0005-0000-0000-000037DE0000}"/>
    <cellStyle name="Total 10 2 3 5" xfId="56965" xr:uid="{00000000-0005-0000-0000-000038DE0000}"/>
    <cellStyle name="Total 10 2 3 5 2" xfId="56966" xr:uid="{00000000-0005-0000-0000-000039DE0000}"/>
    <cellStyle name="Total 10 2 3 5 3" xfId="56967" xr:uid="{00000000-0005-0000-0000-00003ADE0000}"/>
    <cellStyle name="Total 10 2 3 6" xfId="56968" xr:uid="{00000000-0005-0000-0000-00003BDE0000}"/>
    <cellStyle name="Total 10 2 3 7" xfId="56969" xr:uid="{00000000-0005-0000-0000-00003CDE0000}"/>
    <cellStyle name="Total 10 2 3 8" xfId="56970" xr:uid="{00000000-0005-0000-0000-00003DDE0000}"/>
    <cellStyle name="Total 10 2 4" xfId="56971" xr:uid="{00000000-0005-0000-0000-00003EDE0000}"/>
    <cellStyle name="Total 10 2 4 2" xfId="56972" xr:uid="{00000000-0005-0000-0000-00003FDE0000}"/>
    <cellStyle name="Total 10 2 4 2 2" xfId="56973" xr:uid="{00000000-0005-0000-0000-000040DE0000}"/>
    <cellStyle name="Total 10 2 4 2 3" xfId="56974" xr:uid="{00000000-0005-0000-0000-000041DE0000}"/>
    <cellStyle name="Total 10 2 4 3" xfId="56975" xr:uid="{00000000-0005-0000-0000-000042DE0000}"/>
    <cellStyle name="Total 10 2 4 3 2" xfId="56976" xr:uid="{00000000-0005-0000-0000-000043DE0000}"/>
    <cellStyle name="Total 10 2 4 3 3" xfId="56977" xr:uid="{00000000-0005-0000-0000-000044DE0000}"/>
    <cellStyle name="Total 10 2 4 4" xfId="56978" xr:uid="{00000000-0005-0000-0000-000045DE0000}"/>
    <cellStyle name="Total 10 2 4 4 2" xfId="56979" xr:uid="{00000000-0005-0000-0000-000046DE0000}"/>
    <cellStyle name="Total 10 2 4 4 3" xfId="56980" xr:uid="{00000000-0005-0000-0000-000047DE0000}"/>
    <cellStyle name="Total 10 2 4 5" xfId="56981" xr:uid="{00000000-0005-0000-0000-000048DE0000}"/>
    <cellStyle name="Total 10 2 4 5 2" xfId="56982" xr:uid="{00000000-0005-0000-0000-000049DE0000}"/>
    <cellStyle name="Total 10 2 4 5 3" xfId="56983" xr:uid="{00000000-0005-0000-0000-00004ADE0000}"/>
    <cellStyle name="Total 10 2 4 6" xfId="56984" xr:uid="{00000000-0005-0000-0000-00004BDE0000}"/>
    <cellStyle name="Total 10 2 4 7" xfId="56985" xr:uid="{00000000-0005-0000-0000-00004CDE0000}"/>
    <cellStyle name="Total 10 2 5" xfId="56986" xr:uid="{00000000-0005-0000-0000-00004DDE0000}"/>
    <cellStyle name="Total 10 2 5 2" xfId="56987" xr:uid="{00000000-0005-0000-0000-00004EDE0000}"/>
    <cellStyle name="Total 10 2 5 2 2" xfId="56988" xr:uid="{00000000-0005-0000-0000-00004FDE0000}"/>
    <cellStyle name="Total 10 2 5 2 3" xfId="56989" xr:uid="{00000000-0005-0000-0000-000050DE0000}"/>
    <cellStyle name="Total 10 2 5 3" xfId="56990" xr:uid="{00000000-0005-0000-0000-000051DE0000}"/>
    <cellStyle name="Total 10 2 5 3 2" xfId="56991" xr:uid="{00000000-0005-0000-0000-000052DE0000}"/>
    <cellStyle name="Total 10 2 5 3 3" xfId="56992" xr:uid="{00000000-0005-0000-0000-000053DE0000}"/>
    <cellStyle name="Total 10 2 5 4" xfId="56993" xr:uid="{00000000-0005-0000-0000-000054DE0000}"/>
    <cellStyle name="Total 10 2 5 4 2" xfId="56994" xr:uid="{00000000-0005-0000-0000-000055DE0000}"/>
    <cellStyle name="Total 10 2 5 4 3" xfId="56995" xr:uid="{00000000-0005-0000-0000-000056DE0000}"/>
    <cellStyle name="Total 10 2 5 5" xfId="56996" xr:uid="{00000000-0005-0000-0000-000057DE0000}"/>
    <cellStyle name="Total 10 2 5 5 2" xfId="56997" xr:uid="{00000000-0005-0000-0000-000058DE0000}"/>
    <cellStyle name="Total 10 2 5 5 3" xfId="56998" xr:uid="{00000000-0005-0000-0000-000059DE0000}"/>
    <cellStyle name="Total 10 2 5 6" xfId="56999" xr:uid="{00000000-0005-0000-0000-00005ADE0000}"/>
    <cellStyle name="Total 10 2 5 7" xfId="57000" xr:uid="{00000000-0005-0000-0000-00005BDE0000}"/>
    <cellStyle name="Total 10 2 6" xfId="57001" xr:uid="{00000000-0005-0000-0000-00005CDE0000}"/>
    <cellStyle name="Total 10 2 6 2" xfId="57002" xr:uid="{00000000-0005-0000-0000-00005DDE0000}"/>
    <cellStyle name="Total 10 2 6 2 2" xfId="57003" xr:uid="{00000000-0005-0000-0000-00005EDE0000}"/>
    <cellStyle name="Total 10 2 6 2 3" xfId="57004" xr:uid="{00000000-0005-0000-0000-00005FDE0000}"/>
    <cellStyle name="Total 10 2 6 3" xfId="57005" xr:uid="{00000000-0005-0000-0000-000060DE0000}"/>
    <cellStyle name="Total 10 2 6 3 2" xfId="57006" xr:uid="{00000000-0005-0000-0000-000061DE0000}"/>
    <cellStyle name="Total 10 2 6 3 3" xfId="57007" xr:uid="{00000000-0005-0000-0000-000062DE0000}"/>
    <cellStyle name="Total 10 2 6 4" xfId="57008" xr:uid="{00000000-0005-0000-0000-000063DE0000}"/>
    <cellStyle name="Total 10 2 6 4 2" xfId="57009" xr:uid="{00000000-0005-0000-0000-000064DE0000}"/>
    <cellStyle name="Total 10 2 6 4 3" xfId="57010" xr:uid="{00000000-0005-0000-0000-000065DE0000}"/>
    <cellStyle name="Total 10 2 6 5" xfId="57011" xr:uid="{00000000-0005-0000-0000-000066DE0000}"/>
    <cellStyle name="Total 10 2 6 5 2" xfId="57012" xr:uid="{00000000-0005-0000-0000-000067DE0000}"/>
    <cellStyle name="Total 10 2 6 5 3" xfId="57013" xr:uid="{00000000-0005-0000-0000-000068DE0000}"/>
    <cellStyle name="Total 10 2 6 6" xfId="57014" xr:uid="{00000000-0005-0000-0000-000069DE0000}"/>
    <cellStyle name="Total 10 2 6 7" xfId="57015" xr:uid="{00000000-0005-0000-0000-00006ADE0000}"/>
    <cellStyle name="Total 10 2 7" xfId="57016" xr:uid="{00000000-0005-0000-0000-00006BDE0000}"/>
    <cellStyle name="Total 10 2 7 2" xfId="57017" xr:uid="{00000000-0005-0000-0000-00006CDE0000}"/>
    <cellStyle name="Total 10 2 7 2 2" xfId="57018" xr:uid="{00000000-0005-0000-0000-00006DDE0000}"/>
    <cellStyle name="Total 10 2 7 2 3" xfId="57019" xr:uid="{00000000-0005-0000-0000-00006EDE0000}"/>
    <cellStyle name="Total 10 2 7 3" xfId="57020" xr:uid="{00000000-0005-0000-0000-00006FDE0000}"/>
    <cellStyle name="Total 10 2 7 3 2" xfId="57021" xr:uid="{00000000-0005-0000-0000-000070DE0000}"/>
    <cellStyle name="Total 10 2 7 3 3" xfId="57022" xr:uid="{00000000-0005-0000-0000-000071DE0000}"/>
    <cellStyle name="Total 10 2 7 4" xfId="57023" xr:uid="{00000000-0005-0000-0000-000072DE0000}"/>
    <cellStyle name="Total 10 2 7 4 2" xfId="57024" xr:uid="{00000000-0005-0000-0000-000073DE0000}"/>
    <cellStyle name="Total 10 2 7 4 3" xfId="57025" xr:uid="{00000000-0005-0000-0000-000074DE0000}"/>
    <cellStyle name="Total 10 2 7 5" xfId="57026" xr:uid="{00000000-0005-0000-0000-000075DE0000}"/>
    <cellStyle name="Total 10 2 7 5 2" xfId="57027" xr:uid="{00000000-0005-0000-0000-000076DE0000}"/>
    <cellStyle name="Total 10 2 7 5 3" xfId="57028" xr:uid="{00000000-0005-0000-0000-000077DE0000}"/>
    <cellStyle name="Total 10 2 7 6" xfId="57029" xr:uid="{00000000-0005-0000-0000-000078DE0000}"/>
    <cellStyle name="Total 10 2 7 7" xfId="57030" xr:uid="{00000000-0005-0000-0000-000079DE0000}"/>
    <cellStyle name="Total 10 2 8" xfId="57031" xr:uid="{00000000-0005-0000-0000-00007ADE0000}"/>
    <cellStyle name="Total 10 2 8 2" xfId="57032" xr:uid="{00000000-0005-0000-0000-00007BDE0000}"/>
    <cellStyle name="Total 10 2 8 2 2" xfId="57033" xr:uid="{00000000-0005-0000-0000-00007CDE0000}"/>
    <cellStyle name="Total 10 2 8 2 3" xfId="57034" xr:uid="{00000000-0005-0000-0000-00007DDE0000}"/>
    <cellStyle name="Total 10 2 8 3" xfId="57035" xr:uid="{00000000-0005-0000-0000-00007EDE0000}"/>
    <cellStyle name="Total 10 2 8 3 2" xfId="57036" xr:uid="{00000000-0005-0000-0000-00007FDE0000}"/>
    <cellStyle name="Total 10 2 8 3 3" xfId="57037" xr:uid="{00000000-0005-0000-0000-000080DE0000}"/>
    <cellStyle name="Total 10 2 8 4" xfId="57038" xr:uid="{00000000-0005-0000-0000-000081DE0000}"/>
    <cellStyle name="Total 10 2 8 4 2" xfId="57039" xr:uid="{00000000-0005-0000-0000-000082DE0000}"/>
    <cellStyle name="Total 10 2 8 4 3" xfId="57040" xr:uid="{00000000-0005-0000-0000-000083DE0000}"/>
    <cellStyle name="Total 10 2 8 5" xfId="57041" xr:uid="{00000000-0005-0000-0000-000084DE0000}"/>
    <cellStyle name="Total 10 2 8 5 2" xfId="57042" xr:uid="{00000000-0005-0000-0000-000085DE0000}"/>
    <cellStyle name="Total 10 2 8 5 3" xfId="57043" xr:uid="{00000000-0005-0000-0000-000086DE0000}"/>
    <cellStyle name="Total 10 2 8 6" xfId="57044" xr:uid="{00000000-0005-0000-0000-000087DE0000}"/>
    <cellStyle name="Total 10 2 8 7" xfId="57045" xr:uid="{00000000-0005-0000-0000-000088DE0000}"/>
    <cellStyle name="Total 10 2 9" xfId="57046" xr:uid="{00000000-0005-0000-0000-000089DE0000}"/>
    <cellStyle name="Total 10 2 9 2" xfId="57047" xr:uid="{00000000-0005-0000-0000-00008ADE0000}"/>
    <cellStyle name="Total 10 2 9 2 2" xfId="57048" xr:uid="{00000000-0005-0000-0000-00008BDE0000}"/>
    <cellStyle name="Total 10 2 9 2 3" xfId="57049" xr:uid="{00000000-0005-0000-0000-00008CDE0000}"/>
    <cellStyle name="Total 10 2 9 3" xfId="57050" xr:uid="{00000000-0005-0000-0000-00008DDE0000}"/>
    <cellStyle name="Total 10 2 9 3 2" xfId="57051" xr:uid="{00000000-0005-0000-0000-00008EDE0000}"/>
    <cellStyle name="Total 10 2 9 3 3" xfId="57052" xr:uid="{00000000-0005-0000-0000-00008FDE0000}"/>
    <cellStyle name="Total 10 2 9 4" xfId="57053" xr:uid="{00000000-0005-0000-0000-000090DE0000}"/>
    <cellStyle name="Total 10 2 9 4 2" xfId="57054" xr:uid="{00000000-0005-0000-0000-000091DE0000}"/>
    <cellStyle name="Total 10 2 9 4 3" xfId="57055" xr:uid="{00000000-0005-0000-0000-000092DE0000}"/>
    <cellStyle name="Total 10 2 9 5" xfId="57056" xr:uid="{00000000-0005-0000-0000-000093DE0000}"/>
    <cellStyle name="Total 10 2 9 5 2" xfId="57057" xr:uid="{00000000-0005-0000-0000-000094DE0000}"/>
    <cellStyle name="Total 10 2 9 5 3" xfId="57058" xr:uid="{00000000-0005-0000-0000-000095DE0000}"/>
    <cellStyle name="Total 10 2 9 6" xfId="57059" xr:uid="{00000000-0005-0000-0000-000096DE0000}"/>
    <cellStyle name="Total 10 2 9 7" xfId="57060" xr:uid="{00000000-0005-0000-0000-000097DE0000}"/>
    <cellStyle name="Total 10 3" xfId="57061" xr:uid="{00000000-0005-0000-0000-000098DE0000}"/>
    <cellStyle name="Total 10 3 10" xfId="57062" xr:uid="{00000000-0005-0000-0000-000099DE0000}"/>
    <cellStyle name="Total 10 3 2" xfId="57063" xr:uid="{00000000-0005-0000-0000-00009ADE0000}"/>
    <cellStyle name="Total 10 3 2 2" xfId="57064" xr:uid="{00000000-0005-0000-0000-00009BDE0000}"/>
    <cellStyle name="Total 10 3 2 3" xfId="57065" xr:uid="{00000000-0005-0000-0000-00009CDE0000}"/>
    <cellStyle name="Total 10 3 2 4" xfId="57066" xr:uid="{00000000-0005-0000-0000-00009DDE0000}"/>
    <cellStyle name="Total 10 3 3" xfId="57067" xr:uid="{00000000-0005-0000-0000-00009EDE0000}"/>
    <cellStyle name="Total 10 3 3 2" xfId="57068" xr:uid="{00000000-0005-0000-0000-00009FDE0000}"/>
    <cellStyle name="Total 10 3 3 3" xfId="57069" xr:uid="{00000000-0005-0000-0000-0000A0DE0000}"/>
    <cellStyle name="Total 10 3 3 4" xfId="57070" xr:uid="{00000000-0005-0000-0000-0000A1DE0000}"/>
    <cellStyle name="Total 10 3 4" xfId="57071" xr:uid="{00000000-0005-0000-0000-0000A2DE0000}"/>
    <cellStyle name="Total 10 3 4 2" xfId="57072" xr:uid="{00000000-0005-0000-0000-0000A3DE0000}"/>
    <cellStyle name="Total 10 3 4 3" xfId="57073" xr:uid="{00000000-0005-0000-0000-0000A4DE0000}"/>
    <cellStyle name="Total 10 3 4 4" xfId="57074" xr:uid="{00000000-0005-0000-0000-0000A5DE0000}"/>
    <cellStyle name="Total 10 3 5" xfId="57075" xr:uid="{00000000-0005-0000-0000-0000A6DE0000}"/>
    <cellStyle name="Total 10 3 5 2" xfId="57076" xr:uid="{00000000-0005-0000-0000-0000A7DE0000}"/>
    <cellStyle name="Total 10 3 5 3" xfId="57077" xr:uid="{00000000-0005-0000-0000-0000A8DE0000}"/>
    <cellStyle name="Total 10 3 6" xfId="57078" xr:uid="{00000000-0005-0000-0000-0000A9DE0000}"/>
    <cellStyle name="Total 10 3 6 2" xfId="57079" xr:uid="{00000000-0005-0000-0000-0000AADE0000}"/>
    <cellStyle name="Total 10 3 6 3" xfId="57080" xr:uid="{00000000-0005-0000-0000-0000ABDE0000}"/>
    <cellStyle name="Total 10 3 7" xfId="57081" xr:uid="{00000000-0005-0000-0000-0000ACDE0000}"/>
    <cellStyle name="Total 10 3 7 2" xfId="57082" xr:uid="{00000000-0005-0000-0000-0000ADDE0000}"/>
    <cellStyle name="Total 10 3 7 3" xfId="57083" xr:uid="{00000000-0005-0000-0000-0000AEDE0000}"/>
    <cellStyle name="Total 10 3 8" xfId="57084" xr:uid="{00000000-0005-0000-0000-0000AFDE0000}"/>
    <cellStyle name="Total 10 3 9" xfId="57085" xr:uid="{00000000-0005-0000-0000-0000B0DE0000}"/>
    <cellStyle name="Total 10 4" xfId="57086" xr:uid="{00000000-0005-0000-0000-0000B1DE0000}"/>
    <cellStyle name="Total 10 4 2" xfId="57087" xr:uid="{00000000-0005-0000-0000-0000B2DE0000}"/>
    <cellStyle name="Total 10 4 2 2" xfId="57088" xr:uid="{00000000-0005-0000-0000-0000B3DE0000}"/>
    <cellStyle name="Total 10 4 2 3" xfId="57089" xr:uid="{00000000-0005-0000-0000-0000B4DE0000}"/>
    <cellStyle name="Total 10 4 3" xfId="57090" xr:uid="{00000000-0005-0000-0000-0000B5DE0000}"/>
    <cellStyle name="Total 10 4 3 2" xfId="57091" xr:uid="{00000000-0005-0000-0000-0000B6DE0000}"/>
    <cellStyle name="Total 10 4 3 3" xfId="57092" xr:uid="{00000000-0005-0000-0000-0000B7DE0000}"/>
    <cellStyle name="Total 10 4 4" xfId="57093" xr:uid="{00000000-0005-0000-0000-0000B8DE0000}"/>
    <cellStyle name="Total 10 4 4 2" xfId="57094" xr:uid="{00000000-0005-0000-0000-0000B9DE0000}"/>
    <cellStyle name="Total 10 4 4 3" xfId="57095" xr:uid="{00000000-0005-0000-0000-0000BADE0000}"/>
    <cellStyle name="Total 10 4 5" xfId="57096" xr:uid="{00000000-0005-0000-0000-0000BBDE0000}"/>
    <cellStyle name="Total 10 4 5 2" xfId="57097" xr:uid="{00000000-0005-0000-0000-0000BCDE0000}"/>
    <cellStyle name="Total 10 4 5 3" xfId="57098" xr:uid="{00000000-0005-0000-0000-0000BDDE0000}"/>
    <cellStyle name="Total 10 4 6" xfId="57099" xr:uid="{00000000-0005-0000-0000-0000BEDE0000}"/>
    <cellStyle name="Total 10 4 7" xfId="57100" xr:uid="{00000000-0005-0000-0000-0000BFDE0000}"/>
    <cellStyle name="Total 10 4 8" xfId="57101" xr:uid="{00000000-0005-0000-0000-0000C0DE0000}"/>
    <cellStyle name="Total 10 5" xfId="57102" xr:uid="{00000000-0005-0000-0000-0000C1DE0000}"/>
    <cellStyle name="Total 10 5 2" xfId="57103" xr:uid="{00000000-0005-0000-0000-0000C2DE0000}"/>
    <cellStyle name="Total 10 5 2 2" xfId="57104" xr:uid="{00000000-0005-0000-0000-0000C3DE0000}"/>
    <cellStyle name="Total 10 5 2 3" xfId="57105" xr:uid="{00000000-0005-0000-0000-0000C4DE0000}"/>
    <cellStyle name="Total 10 5 3" xfId="57106" xr:uid="{00000000-0005-0000-0000-0000C5DE0000}"/>
    <cellStyle name="Total 10 5 3 2" xfId="57107" xr:uid="{00000000-0005-0000-0000-0000C6DE0000}"/>
    <cellStyle name="Total 10 5 3 3" xfId="57108" xr:uid="{00000000-0005-0000-0000-0000C7DE0000}"/>
    <cellStyle name="Total 10 5 4" xfId="57109" xr:uid="{00000000-0005-0000-0000-0000C8DE0000}"/>
    <cellStyle name="Total 10 5 4 2" xfId="57110" xr:uid="{00000000-0005-0000-0000-0000C9DE0000}"/>
    <cellStyle name="Total 10 5 4 3" xfId="57111" xr:uid="{00000000-0005-0000-0000-0000CADE0000}"/>
    <cellStyle name="Total 10 5 5" xfId="57112" xr:uid="{00000000-0005-0000-0000-0000CBDE0000}"/>
    <cellStyle name="Total 10 5 5 2" xfId="57113" xr:uid="{00000000-0005-0000-0000-0000CCDE0000}"/>
    <cellStyle name="Total 10 5 5 3" xfId="57114" xr:uid="{00000000-0005-0000-0000-0000CDDE0000}"/>
    <cellStyle name="Total 10 5 6" xfId="57115" xr:uid="{00000000-0005-0000-0000-0000CEDE0000}"/>
    <cellStyle name="Total 10 5 7" xfId="57116" xr:uid="{00000000-0005-0000-0000-0000CFDE0000}"/>
    <cellStyle name="Total 10 6" xfId="57117" xr:uid="{00000000-0005-0000-0000-0000D0DE0000}"/>
    <cellStyle name="Total 10 6 2" xfId="57118" xr:uid="{00000000-0005-0000-0000-0000D1DE0000}"/>
    <cellStyle name="Total 10 6 3" xfId="57119" xr:uid="{00000000-0005-0000-0000-0000D2DE0000}"/>
    <cellStyle name="Total 10 6 4" xfId="57120" xr:uid="{00000000-0005-0000-0000-0000D3DE0000}"/>
    <cellStyle name="Total 10 7" xfId="57121" xr:uid="{00000000-0005-0000-0000-0000D4DE0000}"/>
    <cellStyle name="Total 10 7 2" xfId="57122" xr:uid="{00000000-0005-0000-0000-0000D5DE0000}"/>
    <cellStyle name="Total 10 7 3" xfId="57123" xr:uid="{00000000-0005-0000-0000-0000D6DE0000}"/>
    <cellStyle name="Total 10 8" xfId="57124" xr:uid="{00000000-0005-0000-0000-0000D7DE0000}"/>
    <cellStyle name="Total 10 8 2" xfId="57125" xr:uid="{00000000-0005-0000-0000-0000D8DE0000}"/>
    <cellStyle name="Total 10 8 3" xfId="57126" xr:uid="{00000000-0005-0000-0000-0000D9DE0000}"/>
    <cellStyle name="Total 11" xfId="7203" xr:uid="{00000000-0005-0000-0000-0000DADE0000}"/>
    <cellStyle name="Total 11 10" xfId="57127" xr:uid="{00000000-0005-0000-0000-0000DBDE0000}"/>
    <cellStyle name="Total 11 10 2" xfId="57128" xr:uid="{00000000-0005-0000-0000-0000DCDE0000}"/>
    <cellStyle name="Total 11 10 2 2" xfId="57129" xr:uid="{00000000-0005-0000-0000-0000DDDE0000}"/>
    <cellStyle name="Total 11 10 2 3" xfId="57130" xr:uid="{00000000-0005-0000-0000-0000DEDE0000}"/>
    <cellStyle name="Total 11 10 3" xfId="57131" xr:uid="{00000000-0005-0000-0000-0000DFDE0000}"/>
    <cellStyle name="Total 11 10 3 2" xfId="57132" xr:uid="{00000000-0005-0000-0000-0000E0DE0000}"/>
    <cellStyle name="Total 11 10 3 3" xfId="57133" xr:uid="{00000000-0005-0000-0000-0000E1DE0000}"/>
    <cellStyle name="Total 11 10 4" xfId="57134" xr:uid="{00000000-0005-0000-0000-0000E2DE0000}"/>
    <cellStyle name="Total 11 10 4 2" xfId="57135" xr:uid="{00000000-0005-0000-0000-0000E3DE0000}"/>
    <cellStyle name="Total 11 10 4 3" xfId="57136" xr:uid="{00000000-0005-0000-0000-0000E4DE0000}"/>
    <cellStyle name="Total 11 10 5" xfId="57137" xr:uid="{00000000-0005-0000-0000-0000E5DE0000}"/>
    <cellStyle name="Total 11 10 5 2" xfId="57138" xr:uid="{00000000-0005-0000-0000-0000E6DE0000}"/>
    <cellStyle name="Total 11 10 5 3" xfId="57139" xr:uid="{00000000-0005-0000-0000-0000E7DE0000}"/>
    <cellStyle name="Total 11 10 6" xfId="57140" xr:uid="{00000000-0005-0000-0000-0000E8DE0000}"/>
    <cellStyle name="Total 11 10 7" xfId="57141" xr:uid="{00000000-0005-0000-0000-0000E9DE0000}"/>
    <cellStyle name="Total 11 11" xfId="57142" xr:uid="{00000000-0005-0000-0000-0000EADE0000}"/>
    <cellStyle name="Total 11 11 2" xfId="57143" xr:uid="{00000000-0005-0000-0000-0000EBDE0000}"/>
    <cellStyle name="Total 11 11 2 2" xfId="57144" xr:uid="{00000000-0005-0000-0000-0000ECDE0000}"/>
    <cellStyle name="Total 11 11 2 3" xfId="57145" xr:uid="{00000000-0005-0000-0000-0000EDDE0000}"/>
    <cellStyle name="Total 11 11 3" xfId="57146" xr:uid="{00000000-0005-0000-0000-0000EEDE0000}"/>
    <cellStyle name="Total 11 11 3 2" xfId="57147" xr:uid="{00000000-0005-0000-0000-0000EFDE0000}"/>
    <cellStyle name="Total 11 11 3 3" xfId="57148" xr:uid="{00000000-0005-0000-0000-0000F0DE0000}"/>
    <cellStyle name="Total 11 11 4" xfId="57149" xr:uid="{00000000-0005-0000-0000-0000F1DE0000}"/>
    <cellStyle name="Total 11 11 4 2" xfId="57150" xr:uid="{00000000-0005-0000-0000-0000F2DE0000}"/>
    <cellStyle name="Total 11 11 4 3" xfId="57151" xr:uid="{00000000-0005-0000-0000-0000F3DE0000}"/>
    <cellStyle name="Total 11 11 5" xfId="57152" xr:uid="{00000000-0005-0000-0000-0000F4DE0000}"/>
    <cellStyle name="Total 11 11 5 2" xfId="57153" xr:uid="{00000000-0005-0000-0000-0000F5DE0000}"/>
    <cellStyle name="Total 11 11 5 3" xfId="57154" xr:uid="{00000000-0005-0000-0000-0000F6DE0000}"/>
    <cellStyle name="Total 11 11 6" xfId="57155" xr:uid="{00000000-0005-0000-0000-0000F7DE0000}"/>
    <cellStyle name="Total 11 11 7" xfId="57156" xr:uid="{00000000-0005-0000-0000-0000F8DE0000}"/>
    <cellStyle name="Total 11 12" xfId="57157" xr:uid="{00000000-0005-0000-0000-0000F9DE0000}"/>
    <cellStyle name="Total 11 12 2" xfId="57158" xr:uid="{00000000-0005-0000-0000-0000FADE0000}"/>
    <cellStyle name="Total 11 12 2 2" xfId="57159" xr:uid="{00000000-0005-0000-0000-0000FBDE0000}"/>
    <cellStyle name="Total 11 12 2 3" xfId="57160" xr:uid="{00000000-0005-0000-0000-0000FCDE0000}"/>
    <cellStyle name="Total 11 12 3" xfId="57161" xr:uid="{00000000-0005-0000-0000-0000FDDE0000}"/>
    <cellStyle name="Total 11 12 3 2" xfId="57162" xr:uid="{00000000-0005-0000-0000-0000FEDE0000}"/>
    <cellStyle name="Total 11 12 3 3" xfId="57163" xr:uid="{00000000-0005-0000-0000-0000FFDE0000}"/>
    <cellStyle name="Total 11 12 4" xfId="57164" xr:uid="{00000000-0005-0000-0000-000000DF0000}"/>
    <cellStyle name="Total 11 12 4 2" xfId="57165" xr:uid="{00000000-0005-0000-0000-000001DF0000}"/>
    <cellStyle name="Total 11 12 4 3" xfId="57166" xr:uid="{00000000-0005-0000-0000-000002DF0000}"/>
    <cellStyle name="Total 11 12 5" xfId="57167" xr:uid="{00000000-0005-0000-0000-000003DF0000}"/>
    <cellStyle name="Total 11 12 5 2" xfId="57168" xr:uid="{00000000-0005-0000-0000-000004DF0000}"/>
    <cellStyle name="Total 11 12 5 3" xfId="57169" xr:uid="{00000000-0005-0000-0000-000005DF0000}"/>
    <cellStyle name="Total 11 12 6" xfId="57170" xr:uid="{00000000-0005-0000-0000-000006DF0000}"/>
    <cellStyle name="Total 11 12 7" xfId="57171" xr:uid="{00000000-0005-0000-0000-000007DF0000}"/>
    <cellStyle name="Total 11 13" xfId="57172" xr:uid="{00000000-0005-0000-0000-000008DF0000}"/>
    <cellStyle name="Total 11 13 2" xfId="57173" xr:uid="{00000000-0005-0000-0000-000009DF0000}"/>
    <cellStyle name="Total 11 13 2 2" xfId="57174" xr:uid="{00000000-0005-0000-0000-00000ADF0000}"/>
    <cellStyle name="Total 11 13 2 3" xfId="57175" xr:uid="{00000000-0005-0000-0000-00000BDF0000}"/>
    <cellStyle name="Total 11 13 3" xfId="57176" xr:uid="{00000000-0005-0000-0000-00000CDF0000}"/>
    <cellStyle name="Total 11 13 3 2" xfId="57177" xr:uid="{00000000-0005-0000-0000-00000DDF0000}"/>
    <cellStyle name="Total 11 13 3 3" xfId="57178" xr:uid="{00000000-0005-0000-0000-00000EDF0000}"/>
    <cellStyle name="Total 11 13 4" xfId="57179" xr:uid="{00000000-0005-0000-0000-00000FDF0000}"/>
    <cellStyle name="Total 11 13 4 2" xfId="57180" xr:uid="{00000000-0005-0000-0000-000010DF0000}"/>
    <cellStyle name="Total 11 13 4 3" xfId="57181" xr:uid="{00000000-0005-0000-0000-000011DF0000}"/>
    <cellStyle name="Total 11 13 5" xfId="57182" xr:uid="{00000000-0005-0000-0000-000012DF0000}"/>
    <cellStyle name="Total 11 13 5 2" xfId="57183" xr:uid="{00000000-0005-0000-0000-000013DF0000}"/>
    <cellStyle name="Total 11 13 5 3" xfId="57184" xr:uid="{00000000-0005-0000-0000-000014DF0000}"/>
    <cellStyle name="Total 11 13 6" xfId="57185" xr:uid="{00000000-0005-0000-0000-000015DF0000}"/>
    <cellStyle name="Total 11 13 7" xfId="57186" xr:uid="{00000000-0005-0000-0000-000016DF0000}"/>
    <cellStyle name="Total 11 14" xfId="57187" xr:uid="{00000000-0005-0000-0000-000017DF0000}"/>
    <cellStyle name="Total 11 14 2" xfId="57188" xr:uid="{00000000-0005-0000-0000-000018DF0000}"/>
    <cellStyle name="Total 11 14 2 2" xfId="57189" xr:uid="{00000000-0005-0000-0000-000019DF0000}"/>
    <cellStyle name="Total 11 14 2 3" xfId="57190" xr:uid="{00000000-0005-0000-0000-00001ADF0000}"/>
    <cellStyle name="Total 11 14 3" xfId="57191" xr:uid="{00000000-0005-0000-0000-00001BDF0000}"/>
    <cellStyle name="Total 11 14 3 2" xfId="57192" xr:uid="{00000000-0005-0000-0000-00001CDF0000}"/>
    <cellStyle name="Total 11 14 3 3" xfId="57193" xr:uid="{00000000-0005-0000-0000-00001DDF0000}"/>
    <cellStyle name="Total 11 14 4" xfId="57194" xr:uid="{00000000-0005-0000-0000-00001EDF0000}"/>
    <cellStyle name="Total 11 14 4 2" xfId="57195" xr:uid="{00000000-0005-0000-0000-00001FDF0000}"/>
    <cellStyle name="Total 11 14 4 3" xfId="57196" xr:uid="{00000000-0005-0000-0000-000020DF0000}"/>
    <cellStyle name="Total 11 14 5" xfId="57197" xr:uid="{00000000-0005-0000-0000-000021DF0000}"/>
    <cellStyle name="Total 11 14 5 2" xfId="57198" xr:uid="{00000000-0005-0000-0000-000022DF0000}"/>
    <cellStyle name="Total 11 14 5 3" xfId="57199" xr:uid="{00000000-0005-0000-0000-000023DF0000}"/>
    <cellStyle name="Total 11 14 6" xfId="57200" xr:uid="{00000000-0005-0000-0000-000024DF0000}"/>
    <cellStyle name="Total 11 14 7" xfId="57201" xr:uid="{00000000-0005-0000-0000-000025DF0000}"/>
    <cellStyle name="Total 11 15" xfId="57202" xr:uid="{00000000-0005-0000-0000-000026DF0000}"/>
    <cellStyle name="Total 11 15 2" xfId="57203" xr:uid="{00000000-0005-0000-0000-000027DF0000}"/>
    <cellStyle name="Total 11 15 2 2" xfId="57204" xr:uid="{00000000-0005-0000-0000-000028DF0000}"/>
    <cellStyle name="Total 11 15 2 3" xfId="57205" xr:uid="{00000000-0005-0000-0000-000029DF0000}"/>
    <cellStyle name="Total 11 15 3" xfId="57206" xr:uid="{00000000-0005-0000-0000-00002ADF0000}"/>
    <cellStyle name="Total 11 15 3 2" xfId="57207" xr:uid="{00000000-0005-0000-0000-00002BDF0000}"/>
    <cellStyle name="Total 11 15 3 3" xfId="57208" xr:uid="{00000000-0005-0000-0000-00002CDF0000}"/>
    <cellStyle name="Total 11 15 4" xfId="57209" xr:uid="{00000000-0005-0000-0000-00002DDF0000}"/>
    <cellStyle name="Total 11 15 4 2" xfId="57210" xr:uid="{00000000-0005-0000-0000-00002EDF0000}"/>
    <cellStyle name="Total 11 15 4 3" xfId="57211" xr:uid="{00000000-0005-0000-0000-00002FDF0000}"/>
    <cellStyle name="Total 11 15 5" xfId="57212" xr:uid="{00000000-0005-0000-0000-000030DF0000}"/>
    <cellStyle name="Total 11 15 5 2" xfId="57213" xr:uid="{00000000-0005-0000-0000-000031DF0000}"/>
    <cellStyle name="Total 11 15 5 3" xfId="57214" xr:uid="{00000000-0005-0000-0000-000032DF0000}"/>
    <cellStyle name="Total 11 15 6" xfId="57215" xr:uid="{00000000-0005-0000-0000-000033DF0000}"/>
    <cellStyle name="Total 11 15 7" xfId="57216" xr:uid="{00000000-0005-0000-0000-000034DF0000}"/>
    <cellStyle name="Total 11 16" xfId="57217" xr:uid="{00000000-0005-0000-0000-000035DF0000}"/>
    <cellStyle name="Total 11 16 2" xfId="57218" xr:uid="{00000000-0005-0000-0000-000036DF0000}"/>
    <cellStyle name="Total 11 16 3" xfId="57219" xr:uid="{00000000-0005-0000-0000-000037DF0000}"/>
    <cellStyle name="Total 11 17" xfId="57220" xr:uid="{00000000-0005-0000-0000-000038DF0000}"/>
    <cellStyle name="Total 11 2" xfId="7204" xr:uid="{00000000-0005-0000-0000-000039DF0000}"/>
    <cellStyle name="Total 11 2 10" xfId="57221" xr:uid="{00000000-0005-0000-0000-00003ADF0000}"/>
    <cellStyle name="Total 11 2 11" xfId="57222" xr:uid="{00000000-0005-0000-0000-00003BDF0000}"/>
    <cellStyle name="Total 11 2 2" xfId="57223" xr:uid="{00000000-0005-0000-0000-00003CDF0000}"/>
    <cellStyle name="Total 11 2 2 10" xfId="57224" xr:uid="{00000000-0005-0000-0000-00003DDF0000}"/>
    <cellStyle name="Total 11 2 2 2" xfId="57225" xr:uid="{00000000-0005-0000-0000-00003EDF0000}"/>
    <cellStyle name="Total 11 2 2 2 2" xfId="57226" xr:uid="{00000000-0005-0000-0000-00003FDF0000}"/>
    <cellStyle name="Total 11 2 2 2 3" xfId="57227" xr:uid="{00000000-0005-0000-0000-000040DF0000}"/>
    <cellStyle name="Total 11 2 2 2 4" xfId="57228" xr:uid="{00000000-0005-0000-0000-000041DF0000}"/>
    <cellStyle name="Total 11 2 2 3" xfId="57229" xr:uid="{00000000-0005-0000-0000-000042DF0000}"/>
    <cellStyle name="Total 11 2 2 3 2" xfId="57230" xr:uid="{00000000-0005-0000-0000-000043DF0000}"/>
    <cellStyle name="Total 11 2 2 3 3" xfId="57231" xr:uid="{00000000-0005-0000-0000-000044DF0000}"/>
    <cellStyle name="Total 11 2 2 3 4" xfId="57232" xr:uid="{00000000-0005-0000-0000-000045DF0000}"/>
    <cellStyle name="Total 11 2 2 4" xfId="57233" xr:uid="{00000000-0005-0000-0000-000046DF0000}"/>
    <cellStyle name="Total 11 2 2 4 2" xfId="57234" xr:uid="{00000000-0005-0000-0000-000047DF0000}"/>
    <cellStyle name="Total 11 2 2 4 3" xfId="57235" xr:uid="{00000000-0005-0000-0000-000048DF0000}"/>
    <cellStyle name="Total 11 2 2 5" xfId="57236" xr:uid="{00000000-0005-0000-0000-000049DF0000}"/>
    <cellStyle name="Total 11 2 2 5 2" xfId="57237" xr:uid="{00000000-0005-0000-0000-00004ADF0000}"/>
    <cellStyle name="Total 11 2 2 5 3" xfId="57238" xr:uid="{00000000-0005-0000-0000-00004BDF0000}"/>
    <cellStyle name="Total 11 2 2 6" xfId="57239" xr:uid="{00000000-0005-0000-0000-00004CDF0000}"/>
    <cellStyle name="Total 11 2 2 6 2" xfId="57240" xr:uid="{00000000-0005-0000-0000-00004DDF0000}"/>
    <cellStyle name="Total 11 2 2 6 3" xfId="57241" xr:uid="{00000000-0005-0000-0000-00004EDF0000}"/>
    <cellStyle name="Total 11 2 2 7" xfId="57242" xr:uid="{00000000-0005-0000-0000-00004FDF0000}"/>
    <cellStyle name="Total 11 2 2 7 2" xfId="57243" xr:uid="{00000000-0005-0000-0000-000050DF0000}"/>
    <cellStyle name="Total 11 2 2 7 3" xfId="57244" xr:uid="{00000000-0005-0000-0000-000051DF0000}"/>
    <cellStyle name="Total 11 2 2 8" xfId="57245" xr:uid="{00000000-0005-0000-0000-000052DF0000}"/>
    <cellStyle name="Total 11 2 2 9" xfId="57246" xr:uid="{00000000-0005-0000-0000-000053DF0000}"/>
    <cellStyle name="Total 11 2 3" xfId="57247" xr:uid="{00000000-0005-0000-0000-000054DF0000}"/>
    <cellStyle name="Total 11 2 3 2" xfId="57248" xr:uid="{00000000-0005-0000-0000-000055DF0000}"/>
    <cellStyle name="Total 11 2 3 3" xfId="57249" xr:uid="{00000000-0005-0000-0000-000056DF0000}"/>
    <cellStyle name="Total 11 2 3 4" xfId="57250" xr:uid="{00000000-0005-0000-0000-000057DF0000}"/>
    <cellStyle name="Total 11 2 4" xfId="57251" xr:uid="{00000000-0005-0000-0000-000058DF0000}"/>
    <cellStyle name="Total 11 2 4 2" xfId="57252" xr:uid="{00000000-0005-0000-0000-000059DF0000}"/>
    <cellStyle name="Total 11 2 4 3" xfId="57253" xr:uid="{00000000-0005-0000-0000-00005ADF0000}"/>
    <cellStyle name="Total 11 2 5" xfId="57254" xr:uid="{00000000-0005-0000-0000-00005BDF0000}"/>
    <cellStyle name="Total 11 2 5 2" xfId="57255" xr:uid="{00000000-0005-0000-0000-00005CDF0000}"/>
    <cellStyle name="Total 11 2 5 3" xfId="57256" xr:uid="{00000000-0005-0000-0000-00005DDF0000}"/>
    <cellStyle name="Total 11 2 6" xfId="57257" xr:uid="{00000000-0005-0000-0000-00005EDF0000}"/>
    <cellStyle name="Total 11 2 6 2" xfId="57258" xr:uid="{00000000-0005-0000-0000-00005FDF0000}"/>
    <cellStyle name="Total 11 2 6 3" xfId="57259" xr:uid="{00000000-0005-0000-0000-000060DF0000}"/>
    <cellStyle name="Total 11 2 7" xfId="57260" xr:uid="{00000000-0005-0000-0000-000061DF0000}"/>
    <cellStyle name="Total 11 2 7 2" xfId="57261" xr:uid="{00000000-0005-0000-0000-000062DF0000}"/>
    <cellStyle name="Total 11 2 7 3" xfId="57262" xr:uid="{00000000-0005-0000-0000-000063DF0000}"/>
    <cellStyle name="Total 11 2 8" xfId="57263" xr:uid="{00000000-0005-0000-0000-000064DF0000}"/>
    <cellStyle name="Total 11 2 8 2" xfId="57264" xr:uid="{00000000-0005-0000-0000-000065DF0000}"/>
    <cellStyle name="Total 11 2 8 3" xfId="57265" xr:uid="{00000000-0005-0000-0000-000066DF0000}"/>
    <cellStyle name="Total 11 2 9" xfId="57266" xr:uid="{00000000-0005-0000-0000-000067DF0000}"/>
    <cellStyle name="Total 11 3" xfId="57267" xr:uid="{00000000-0005-0000-0000-000068DF0000}"/>
    <cellStyle name="Total 11 3 2" xfId="57268" xr:uid="{00000000-0005-0000-0000-000069DF0000}"/>
    <cellStyle name="Total 11 3 2 2" xfId="57269" xr:uid="{00000000-0005-0000-0000-00006ADF0000}"/>
    <cellStyle name="Total 11 3 2 3" xfId="57270" xr:uid="{00000000-0005-0000-0000-00006BDF0000}"/>
    <cellStyle name="Total 11 3 3" xfId="57271" xr:uid="{00000000-0005-0000-0000-00006CDF0000}"/>
    <cellStyle name="Total 11 3 3 2" xfId="57272" xr:uid="{00000000-0005-0000-0000-00006DDF0000}"/>
    <cellStyle name="Total 11 3 3 3" xfId="57273" xr:uid="{00000000-0005-0000-0000-00006EDF0000}"/>
    <cellStyle name="Total 11 3 4" xfId="57274" xr:uid="{00000000-0005-0000-0000-00006FDF0000}"/>
    <cellStyle name="Total 11 3 4 2" xfId="57275" xr:uid="{00000000-0005-0000-0000-000070DF0000}"/>
    <cellStyle name="Total 11 3 4 3" xfId="57276" xr:uid="{00000000-0005-0000-0000-000071DF0000}"/>
    <cellStyle name="Total 11 3 5" xfId="57277" xr:uid="{00000000-0005-0000-0000-000072DF0000}"/>
    <cellStyle name="Total 11 3 5 2" xfId="57278" xr:uid="{00000000-0005-0000-0000-000073DF0000}"/>
    <cellStyle name="Total 11 3 5 3" xfId="57279" xr:uid="{00000000-0005-0000-0000-000074DF0000}"/>
    <cellStyle name="Total 11 3 6" xfId="57280" xr:uid="{00000000-0005-0000-0000-000075DF0000}"/>
    <cellStyle name="Total 11 3 6 2" xfId="57281" xr:uid="{00000000-0005-0000-0000-000076DF0000}"/>
    <cellStyle name="Total 11 3 6 3" xfId="57282" xr:uid="{00000000-0005-0000-0000-000077DF0000}"/>
    <cellStyle name="Total 11 3 7" xfId="57283" xr:uid="{00000000-0005-0000-0000-000078DF0000}"/>
    <cellStyle name="Total 11 3 8" xfId="57284" xr:uid="{00000000-0005-0000-0000-000079DF0000}"/>
    <cellStyle name="Total 11 3 9" xfId="57285" xr:uid="{00000000-0005-0000-0000-00007ADF0000}"/>
    <cellStyle name="Total 11 4" xfId="57286" xr:uid="{00000000-0005-0000-0000-00007BDF0000}"/>
    <cellStyle name="Total 11 4 2" xfId="57287" xr:uid="{00000000-0005-0000-0000-00007CDF0000}"/>
    <cellStyle name="Total 11 4 2 2" xfId="57288" xr:uid="{00000000-0005-0000-0000-00007DDF0000}"/>
    <cellStyle name="Total 11 4 2 3" xfId="57289" xr:uid="{00000000-0005-0000-0000-00007EDF0000}"/>
    <cellStyle name="Total 11 4 3" xfId="57290" xr:uid="{00000000-0005-0000-0000-00007FDF0000}"/>
    <cellStyle name="Total 11 4 3 2" xfId="57291" xr:uid="{00000000-0005-0000-0000-000080DF0000}"/>
    <cellStyle name="Total 11 4 3 3" xfId="57292" xr:uid="{00000000-0005-0000-0000-000081DF0000}"/>
    <cellStyle name="Total 11 4 4" xfId="57293" xr:uid="{00000000-0005-0000-0000-000082DF0000}"/>
    <cellStyle name="Total 11 4 4 2" xfId="57294" xr:uid="{00000000-0005-0000-0000-000083DF0000}"/>
    <cellStyle name="Total 11 4 4 3" xfId="57295" xr:uid="{00000000-0005-0000-0000-000084DF0000}"/>
    <cellStyle name="Total 11 4 5" xfId="57296" xr:uid="{00000000-0005-0000-0000-000085DF0000}"/>
    <cellStyle name="Total 11 4 5 2" xfId="57297" xr:uid="{00000000-0005-0000-0000-000086DF0000}"/>
    <cellStyle name="Total 11 4 5 3" xfId="57298" xr:uid="{00000000-0005-0000-0000-000087DF0000}"/>
    <cellStyle name="Total 11 4 6" xfId="57299" xr:uid="{00000000-0005-0000-0000-000088DF0000}"/>
    <cellStyle name="Total 11 4 7" xfId="57300" xr:uid="{00000000-0005-0000-0000-000089DF0000}"/>
    <cellStyle name="Total 11 5" xfId="57301" xr:uid="{00000000-0005-0000-0000-00008ADF0000}"/>
    <cellStyle name="Total 11 5 2" xfId="57302" xr:uid="{00000000-0005-0000-0000-00008BDF0000}"/>
    <cellStyle name="Total 11 5 2 2" xfId="57303" xr:uid="{00000000-0005-0000-0000-00008CDF0000}"/>
    <cellStyle name="Total 11 5 2 3" xfId="57304" xr:uid="{00000000-0005-0000-0000-00008DDF0000}"/>
    <cellStyle name="Total 11 5 3" xfId="57305" xr:uid="{00000000-0005-0000-0000-00008EDF0000}"/>
    <cellStyle name="Total 11 5 3 2" xfId="57306" xr:uid="{00000000-0005-0000-0000-00008FDF0000}"/>
    <cellStyle name="Total 11 5 3 3" xfId="57307" xr:uid="{00000000-0005-0000-0000-000090DF0000}"/>
    <cellStyle name="Total 11 5 4" xfId="57308" xr:uid="{00000000-0005-0000-0000-000091DF0000}"/>
    <cellStyle name="Total 11 5 4 2" xfId="57309" xr:uid="{00000000-0005-0000-0000-000092DF0000}"/>
    <cellStyle name="Total 11 5 4 3" xfId="57310" xr:uid="{00000000-0005-0000-0000-000093DF0000}"/>
    <cellStyle name="Total 11 5 5" xfId="57311" xr:uid="{00000000-0005-0000-0000-000094DF0000}"/>
    <cellStyle name="Total 11 5 5 2" xfId="57312" xr:uid="{00000000-0005-0000-0000-000095DF0000}"/>
    <cellStyle name="Total 11 5 5 3" xfId="57313" xr:uid="{00000000-0005-0000-0000-000096DF0000}"/>
    <cellStyle name="Total 11 5 6" xfId="57314" xr:uid="{00000000-0005-0000-0000-000097DF0000}"/>
    <cellStyle name="Total 11 5 7" xfId="57315" xr:uid="{00000000-0005-0000-0000-000098DF0000}"/>
    <cellStyle name="Total 11 6" xfId="57316" xr:uid="{00000000-0005-0000-0000-000099DF0000}"/>
    <cellStyle name="Total 11 6 2" xfId="57317" xr:uid="{00000000-0005-0000-0000-00009ADF0000}"/>
    <cellStyle name="Total 11 6 2 2" xfId="57318" xr:uid="{00000000-0005-0000-0000-00009BDF0000}"/>
    <cellStyle name="Total 11 6 2 3" xfId="57319" xr:uid="{00000000-0005-0000-0000-00009CDF0000}"/>
    <cellStyle name="Total 11 6 3" xfId="57320" xr:uid="{00000000-0005-0000-0000-00009DDF0000}"/>
    <cellStyle name="Total 11 6 3 2" xfId="57321" xr:uid="{00000000-0005-0000-0000-00009EDF0000}"/>
    <cellStyle name="Total 11 6 3 3" xfId="57322" xr:uid="{00000000-0005-0000-0000-00009FDF0000}"/>
    <cellStyle name="Total 11 6 4" xfId="57323" xr:uid="{00000000-0005-0000-0000-0000A0DF0000}"/>
    <cellStyle name="Total 11 6 4 2" xfId="57324" xr:uid="{00000000-0005-0000-0000-0000A1DF0000}"/>
    <cellStyle name="Total 11 6 4 3" xfId="57325" xr:uid="{00000000-0005-0000-0000-0000A2DF0000}"/>
    <cellStyle name="Total 11 6 5" xfId="57326" xr:uid="{00000000-0005-0000-0000-0000A3DF0000}"/>
    <cellStyle name="Total 11 6 5 2" xfId="57327" xr:uid="{00000000-0005-0000-0000-0000A4DF0000}"/>
    <cellStyle name="Total 11 6 5 3" xfId="57328" xr:uid="{00000000-0005-0000-0000-0000A5DF0000}"/>
    <cellStyle name="Total 11 6 6" xfId="57329" xr:uid="{00000000-0005-0000-0000-0000A6DF0000}"/>
    <cellStyle name="Total 11 6 7" xfId="57330" xr:uid="{00000000-0005-0000-0000-0000A7DF0000}"/>
    <cellStyle name="Total 11 7" xfId="57331" xr:uid="{00000000-0005-0000-0000-0000A8DF0000}"/>
    <cellStyle name="Total 11 7 2" xfId="57332" xr:uid="{00000000-0005-0000-0000-0000A9DF0000}"/>
    <cellStyle name="Total 11 7 2 2" xfId="57333" xr:uid="{00000000-0005-0000-0000-0000AADF0000}"/>
    <cellStyle name="Total 11 7 2 3" xfId="57334" xr:uid="{00000000-0005-0000-0000-0000ABDF0000}"/>
    <cellStyle name="Total 11 7 3" xfId="57335" xr:uid="{00000000-0005-0000-0000-0000ACDF0000}"/>
    <cellStyle name="Total 11 7 3 2" xfId="57336" xr:uid="{00000000-0005-0000-0000-0000ADDF0000}"/>
    <cellStyle name="Total 11 7 3 3" xfId="57337" xr:uid="{00000000-0005-0000-0000-0000AEDF0000}"/>
    <cellStyle name="Total 11 7 4" xfId="57338" xr:uid="{00000000-0005-0000-0000-0000AFDF0000}"/>
    <cellStyle name="Total 11 7 4 2" xfId="57339" xr:uid="{00000000-0005-0000-0000-0000B0DF0000}"/>
    <cellStyle name="Total 11 7 4 3" xfId="57340" xr:uid="{00000000-0005-0000-0000-0000B1DF0000}"/>
    <cellStyle name="Total 11 7 5" xfId="57341" xr:uid="{00000000-0005-0000-0000-0000B2DF0000}"/>
    <cellStyle name="Total 11 7 5 2" xfId="57342" xr:uid="{00000000-0005-0000-0000-0000B3DF0000}"/>
    <cellStyle name="Total 11 7 5 3" xfId="57343" xr:uid="{00000000-0005-0000-0000-0000B4DF0000}"/>
    <cellStyle name="Total 11 7 6" xfId="57344" xr:uid="{00000000-0005-0000-0000-0000B5DF0000}"/>
    <cellStyle name="Total 11 7 7" xfId="57345" xr:uid="{00000000-0005-0000-0000-0000B6DF0000}"/>
    <cellStyle name="Total 11 8" xfId="57346" xr:uid="{00000000-0005-0000-0000-0000B7DF0000}"/>
    <cellStyle name="Total 11 8 2" xfId="57347" xr:uid="{00000000-0005-0000-0000-0000B8DF0000}"/>
    <cellStyle name="Total 11 8 2 2" xfId="57348" xr:uid="{00000000-0005-0000-0000-0000B9DF0000}"/>
    <cellStyle name="Total 11 8 2 3" xfId="57349" xr:uid="{00000000-0005-0000-0000-0000BADF0000}"/>
    <cellStyle name="Total 11 8 3" xfId="57350" xr:uid="{00000000-0005-0000-0000-0000BBDF0000}"/>
    <cellStyle name="Total 11 8 3 2" xfId="57351" xr:uid="{00000000-0005-0000-0000-0000BCDF0000}"/>
    <cellStyle name="Total 11 8 3 3" xfId="57352" xr:uid="{00000000-0005-0000-0000-0000BDDF0000}"/>
    <cellStyle name="Total 11 8 4" xfId="57353" xr:uid="{00000000-0005-0000-0000-0000BEDF0000}"/>
    <cellStyle name="Total 11 8 4 2" xfId="57354" xr:uid="{00000000-0005-0000-0000-0000BFDF0000}"/>
    <cellStyle name="Total 11 8 4 3" xfId="57355" xr:uid="{00000000-0005-0000-0000-0000C0DF0000}"/>
    <cellStyle name="Total 11 8 5" xfId="57356" xr:uid="{00000000-0005-0000-0000-0000C1DF0000}"/>
    <cellStyle name="Total 11 8 5 2" xfId="57357" xr:uid="{00000000-0005-0000-0000-0000C2DF0000}"/>
    <cellStyle name="Total 11 8 5 3" xfId="57358" xr:uid="{00000000-0005-0000-0000-0000C3DF0000}"/>
    <cellStyle name="Total 11 8 6" xfId="57359" xr:uid="{00000000-0005-0000-0000-0000C4DF0000}"/>
    <cellStyle name="Total 11 8 7" xfId="57360" xr:uid="{00000000-0005-0000-0000-0000C5DF0000}"/>
    <cellStyle name="Total 11 9" xfId="57361" xr:uid="{00000000-0005-0000-0000-0000C6DF0000}"/>
    <cellStyle name="Total 11 9 2" xfId="57362" xr:uid="{00000000-0005-0000-0000-0000C7DF0000}"/>
    <cellStyle name="Total 11 9 2 2" xfId="57363" xr:uid="{00000000-0005-0000-0000-0000C8DF0000}"/>
    <cellStyle name="Total 11 9 2 3" xfId="57364" xr:uid="{00000000-0005-0000-0000-0000C9DF0000}"/>
    <cellStyle name="Total 11 9 3" xfId="57365" xr:uid="{00000000-0005-0000-0000-0000CADF0000}"/>
    <cellStyle name="Total 11 9 3 2" xfId="57366" xr:uid="{00000000-0005-0000-0000-0000CBDF0000}"/>
    <cellStyle name="Total 11 9 3 3" xfId="57367" xr:uid="{00000000-0005-0000-0000-0000CCDF0000}"/>
    <cellStyle name="Total 11 9 4" xfId="57368" xr:uid="{00000000-0005-0000-0000-0000CDDF0000}"/>
    <cellStyle name="Total 11 9 4 2" xfId="57369" xr:uid="{00000000-0005-0000-0000-0000CEDF0000}"/>
    <cellStyle name="Total 11 9 4 3" xfId="57370" xr:uid="{00000000-0005-0000-0000-0000CFDF0000}"/>
    <cellStyle name="Total 11 9 5" xfId="57371" xr:uid="{00000000-0005-0000-0000-0000D0DF0000}"/>
    <cellStyle name="Total 11 9 5 2" xfId="57372" xr:uid="{00000000-0005-0000-0000-0000D1DF0000}"/>
    <cellStyle name="Total 11 9 5 3" xfId="57373" xr:uid="{00000000-0005-0000-0000-0000D2DF0000}"/>
    <cellStyle name="Total 11 9 6" xfId="57374" xr:uid="{00000000-0005-0000-0000-0000D3DF0000}"/>
    <cellStyle name="Total 11 9 7" xfId="57375" xr:uid="{00000000-0005-0000-0000-0000D4DF0000}"/>
    <cellStyle name="Total 12" xfId="7205" xr:uid="{00000000-0005-0000-0000-0000D5DF0000}"/>
    <cellStyle name="Total 12 10" xfId="57376" xr:uid="{00000000-0005-0000-0000-0000D6DF0000}"/>
    <cellStyle name="Total 12 2" xfId="57377" xr:uid="{00000000-0005-0000-0000-0000D7DF0000}"/>
    <cellStyle name="Total 12 2 2" xfId="57378" xr:uid="{00000000-0005-0000-0000-0000D8DF0000}"/>
    <cellStyle name="Total 12 2 2 2" xfId="57379" xr:uid="{00000000-0005-0000-0000-0000D9DF0000}"/>
    <cellStyle name="Total 12 2 2 3" xfId="57380" xr:uid="{00000000-0005-0000-0000-0000DADF0000}"/>
    <cellStyle name="Total 12 2 3" xfId="57381" xr:uid="{00000000-0005-0000-0000-0000DBDF0000}"/>
    <cellStyle name="Total 12 2 3 2" xfId="57382" xr:uid="{00000000-0005-0000-0000-0000DCDF0000}"/>
    <cellStyle name="Total 12 2 3 3" xfId="57383" xr:uid="{00000000-0005-0000-0000-0000DDDF0000}"/>
    <cellStyle name="Total 12 2 4" xfId="57384" xr:uid="{00000000-0005-0000-0000-0000DEDF0000}"/>
    <cellStyle name="Total 12 2 4 2" xfId="57385" xr:uid="{00000000-0005-0000-0000-0000DFDF0000}"/>
    <cellStyle name="Total 12 2 4 3" xfId="57386" xr:uid="{00000000-0005-0000-0000-0000E0DF0000}"/>
    <cellStyle name="Total 12 2 5" xfId="57387" xr:uid="{00000000-0005-0000-0000-0000E1DF0000}"/>
    <cellStyle name="Total 12 2 5 2" xfId="57388" xr:uid="{00000000-0005-0000-0000-0000E2DF0000}"/>
    <cellStyle name="Total 12 2 5 3" xfId="57389" xr:uid="{00000000-0005-0000-0000-0000E3DF0000}"/>
    <cellStyle name="Total 12 2 6" xfId="57390" xr:uid="{00000000-0005-0000-0000-0000E4DF0000}"/>
    <cellStyle name="Total 12 2 6 2" xfId="57391" xr:uid="{00000000-0005-0000-0000-0000E5DF0000}"/>
    <cellStyle name="Total 12 2 6 3" xfId="57392" xr:uid="{00000000-0005-0000-0000-0000E6DF0000}"/>
    <cellStyle name="Total 12 2 7" xfId="57393" xr:uid="{00000000-0005-0000-0000-0000E7DF0000}"/>
    <cellStyle name="Total 12 2 8" xfId="57394" xr:uid="{00000000-0005-0000-0000-0000E8DF0000}"/>
    <cellStyle name="Total 12 2 9" xfId="57395" xr:uid="{00000000-0005-0000-0000-0000E9DF0000}"/>
    <cellStyle name="Total 12 3" xfId="57396" xr:uid="{00000000-0005-0000-0000-0000EADF0000}"/>
    <cellStyle name="Total 12 3 2" xfId="57397" xr:uid="{00000000-0005-0000-0000-0000EBDF0000}"/>
    <cellStyle name="Total 12 3 3" xfId="57398" xr:uid="{00000000-0005-0000-0000-0000ECDF0000}"/>
    <cellStyle name="Total 12 4" xfId="57399" xr:uid="{00000000-0005-0000-0000-0000EDDF0000}"/>
    <cellStyle name="Total 12 4 2" xfId="57400" xr:uid="{00000000-0005-0000-0000-0000EEDF0000}"/>
    <cellStyle name="Total 12 4 3" xfId="57401" xr:uid="{00000000-0005-0000-0000-0000EFDF0000}"/>
    <cellStyle name="Total 12 4 4" xfId="57402" xr:uid="{00000000-0005-0000-0000-0000F0DF0000}"/>
    <cellStyle name="Total 12 5" xfId="57403" xr:uid="{00000000-0005-0000-0000-0000F1DF0000}"/>
    <cellStyle name="Total 12 5 2" xfId="57404" xr:uid="{00000000-0005-0000-0000-0000F2DF0000}"/>
    <cellStyle name="Total 12 5 3" xfId="57405" xr:uid="{00000000-0005-0000-0000-0000F3DF0000}"/>
    <cellStyle name="Total 12 5 4" xfId="57406" xr:uid="{00000000-0005-0000-0000-0000F4DF0000}"/>
    <cellStyle name="Total 12 6" xfId="57407" xr:uid="{00000000-0005-0000-0000-0000F5DF0000}"/>
    <cellStyle name="Total 12 6 2" xfId="57408" xr:uid="{00000000-0005-0000-0000-0000F6DF0000}"/>
    <cellStyle name="Total 12 6 3" xfId="57409" xr:uid="{00000000-0005-0000-0000-0000F7DF0000}"/>
    <cellStyle name="Total 12 6 4" xfId="57410" xr:uid="{00000000-0005-0000-0000-0000F8DF0000}"/>
    <cellStyle name="Total 12 7" xfId="57411" xr:uid="{00000000-0005-0000-0000-0000F9DF0000}"/>
    <cellStyle name="Total 12 7 2" xfId="57412" xr:uid="{00000000-0005-0000-0000-0000FADF0000}"/>
    <cellStyle name="Total 12 7 3" xfId="57413" xr:uid="{00000000-0005-0000-0000-0000FBDF0000}"/>
    <cellStyle name="Total 12 7 4" xfId="57414" xr:uid="{00000000-0005-0000-0000-0000FCDF0000}"/>
    <cellStyle name="Total 12 8" xfId="57415" xr:uid="{00000000-0005-0000-0000-0000FDDF0000}"/>
    <cellStyle name="Total 12 8 2" xfId="57416" xr:uid="{00000000-0005-0000-0000-0000FEDF0000}"/>
    <cellStyle name="Total 12 8 3" xfId="57417" xr:uid="{00000000-0005-0000-0000-0000FFDF0000}"/>
    <cellStyle name="Total 12 8 4" xfId="57418" xr:uid="{00000000-0005-0000-0000-000000E00000}"/>
    <cellStyle name="Total 12 9" xfId="57419" xr:uid="{00000000-0005-0000-0000-000001E00000}"/>
    <cellStyle name="Total 12 9 2" xfId="57420" xr:uid="{00000000-0005-0000-0000-000002E00000}"/>
    <cellStyle name="Total 12 9 3" xfId="57421" xr:uid="{00000000-0005-0000-0000-000003E00000}"/>
    <cellStyle name="Total 13" xfId="7206" xr:uid="{00000000-0005-0000-0000-000004E00000}"/>
    <cellStyle name="Total 13 10" xfId="57422" xr:uid="{00000000-0005-0000-0000-000005E00000}"/>
    <cellStyle name="Total 13 11" xfId="57423" xr:uid="{00000000-0005-0000-0000-000006E00000}"/>
    <cellStyle name="Total 13 2" xfId="57424" xr:uid="{00000000-0005-0000-0000-000007E00000}"/>
    <cellStyle name="Total 13 2 2" xfId="57425" xr:uid="{00000000-0005-0000-0000-000008E00000}"/>
    <cellStyle name="Total 13 2 2 2" xfId="57426" xr:uid="{00000000-0005-0000-0000-000009E00000}"/>
    <cellStyle name="Total 13 2 2 3" xfId="57427" xr:uid="{00000000-0005-0000-0000-00000AE00000}"/>
    <cellStyle name="Total 13 2 2 4" xfId="57428" xr:uid="{00000000-0005-0000-0000-00000BE00000}"/>
    <cellStyle name="Total 13 2 3" xfId="57429" xr:uid="{00000000-0005-0000-0000-00000CE00000}"/>
    <cellStyle name="Total 13 2 3 2" xfId="57430" xr:uid="{00000000-0005-0000-0000-00000DE00000}"/>
    <cellStyle name="Total 13 2 3 3" xfId="57431" xr:uid="{00000000-0005-0000-0000-00000EE00000}"/>
    <cellStyle name="Total 13 2 4" xfId="57432" xr:uid="{00000000-0005-0000-0000-00000FE00000}"/>
    <cellStyle name="Total 13 2 5" xfId="57433" xr:uid="{00000000-0005-0000-0000-000010E00000}"/>
    <cellStyle name="Total 13 2 6" xfId="57434" xr:uid="{00000000-0005-0000-0000-000011E00000}"/>
    <cellStyle name="Total 13 3" xfId="57435" xr:uid="{00000000-0005-0000-0000-000012E00000}"/>
    <cellStyle name="Total 13 3 2" xfId="57436" xr:uid="{00000000-0005-0000-0000-000013E00000}"/>
    <cellStyle name="Total 13 3 3" xfId="57437" xr:uid="{00000000-0005-0000-0000-000014E00000}"/>
    <cellStyle name="Total 13 3 4" xfId="57438" xr:uid="{00000000-0005-0000-0000-000015E00000}"/>
    <cellStyle name="Total 13 4" xfId="57439" xr:uid="{00000000-0005-0000-0000-000016E00000}"/>
    <cellStyle name="Total 13 4 2" xfId="57440" xr:uid="{00000000-0005-0000-0000-000017E00000}"/>
    <cellStyle name="Total 13 4 3" xfId="57441" xr:uid="{00000000-0005-0000-0000-000018E00000}"/>
    <cellStyle name="Total 13 5" xfId="57442" xr:uid="{00000000-0005-0000-0000-000019E00000}"/>
    <cellStyle name="Total 13 5 2" xfId="57443" xr:uid="{00000000-0005-0000-0000-00001AE00000}"/>
    <cellStyle name="Total 13 5 3" xfId="57444" xr:uid="{00000000-0005-0000-0000-00001BE00000}"/>
    <cellStyle name="Total 13 6" xfId="57445" xr:uid="{00000000-0005-0000-0000-00001CE00000}"/>
    <cellStyle name="Total 13 6 2" xfId="57446" xr:uid="{00000000-0005-0000-0000-00001DE00000}"/>
    <cellStyle name="Total 13 6 3" xfId="57447" xr:uid="{00000000-0005-0000-0000-00001EE00000}"/>
    <cellStyle name="Total 13 7" xfId="57448" xr:uid="{00000000-0005-0000-0000-00001FE00000}"/>
    <cellStyle name="Total 13 7 2" xfId="57449" xr:uid="{00000000-0005-0000-0000-000020E00000}"/>
    <cellStyle name="Total 13 7 3" xfId="57450" xr:uid="{00000000-0005-0000-0000-000021E00000}"/>
    <cellStyle name="Total 13 8" xfId="57451" xr:uid="{00000000-0005-0000-0000-000022E00000}"/>
    <cellStyle name="Total 13 8 2" xfId="57452" xr:uid="{00000000-0005-0000-0000-000023E00000}"/>
    <cellStyle name="Total 13 8 3" xfId="57453" xr:uid="{00000000-0005-0000-0000-000024E00000}"/>
    <cellStyle name="Total 13 9" xfId="57454" xr:uid="{00000000-0005-0000-0000-000025E00000}"/>
    <cellStyle name="Total 14" xfId="57455" xr:uid="{00000000-0005-0000-0000-000026E00000}"/>
    <cellStyle name="Total 14 2" xfId="57456" xr:uid="{00000000-0005-0000-0000-000027E00000}"/>
    <cellStyle name="Total 14 2 2" xfId="57457" xr:uid="{00000000-0005-0000-0000-000028E00000}"/>
    <cellStyle name="Total 14 2 3" xfId="57458" xr:uid="{00000000-0005-0000-0000-000029E00000}"/>
    <cellStyle name="Total 14 2 4" xfId="57459" xr:uid="{00000000-0005-0000-0000-00002AE00000}"/>
    <cellStyle name="Total 14 3" xfId="57460" xr:uid="{00000000-0005-0000-0000-00002BE00000}"/>
    <cellStyle name="Total 14 3 2" xfId="57461" xr:uid="{00000000-0005-0000-0000-00002CE00000}"/>
    <cellStyle name="Total 14 3 3" xfId="57462" xr:uid="{00000000-0005-0000-0000-00002DE00000}"/>
    <cellStyle name="Total 14 4" xfId="57463" xr:uid="{00000000-0005-0000-0000-00002EE00000}"/>
    <cellStyle name="Total 14 5" xfId="57464" xr:uid="{00000000-0005-0000-0000-00002FE00000}"/>
    <cellStyle name="Total 14 6" xfId="57465" xr:uid="{00000000-0005-0000-0000-000030E00000}"/>
    <cellStyle name="Total 15" xfId="57466" xr:uid="{00000000-0005-0000-0000-000031E00000}"/>
    <cellStyle name="Total 15 2" xfId="57467" xr:uid="{00000000-0005-0000-0000-000032E00000}"/>
    <cellStyle name="Total 15 3" xfId="57468" xr:uid="{00000000-0005-0000-0000-000033E00000}"/>
    <cellStyle name="Total 15 4" xfId="57469" xr:uid="{00000000-0005-0000-0000-000034E00000}"/>
    <cellStyle name="Total 16" xfId="57470" xr:uid="{00000000-0005-0000-0000-000035E00000}"/>
    <cellStyle name="Total 16 2" xfId="57471" xr:uid="{00000000-0005-0000-0000-000036E00000}"/>
    <cellStyle name="Total 16 3" xfId="57472" xr:uid="{00000000-0005-0000-0000-000037E00000}"/>
    <cellStyle name="Total 2" xfId="7207" xr:uid="{00000000-0005-0000-0000-000038E00000}"/>
    <cellStyle name="Total 2 10" xfId="57473" xr:uid="{00000000-0005-0000-0000-000039E00000}"/>
    <cellStyle name="Total 2 10 2" xfId="57474" xr:uid="{00000000-0005-0000-0000-00003AE00000}"/>
    <cellStyle name="Total 2 10 3" xfId="57475" xr:uid="{00000000-0005-0000-0000-00003BE00000}"/>
    <cellStyle name="Total 2 10 4" xfId="57476" xr:uid="{00000000-0005-0000-0000-00003CE00000}"/>
    <cellStyle name="Total 2 11" xfId="57477" xr:uid="{00000000-0005-0000-0000-00003DE00000}"/>
    <cellStyle name="Total 2 11 2" xfId="57478" xr:uid="{00000000-0005-0000-0000-00003EE00000}"/>
    <cellStyle name="Total 2 11 3" xfId="57479" xr:uid="{00000000-0005-0000-0000-00003FE00000}"/>
    <cellStyle name="Total 2 12" xfId="57480" xr:uid="{00000000-0005-0000-0000-000040E00000}"/>
    <cellStyle name="Total 2 12 2" xfId="57481" xr:uid="{00000000-0005-0000-0000-000041E00000}"/>
    <cellStyle name="Total 2 12 3" xfId="57482" xr:uid="{00000000-0005-0000-0000-000042E00000}"/>
    <cellStyle name="Total 2 2" xfId="7208" xr:uid="{00000000-0005-0000-0000-000043E00000}"/>
    <cellStyle name="Total 2 2 10" xfId="57483" xr:uid="{00000000-0005-0000-0000-000044E00000}"/>
    <cellStyle name="Total 2 2 10 2" xfId="57484" xr:uid="{00000000-0005-0000-0000-000045E00000}"/>
    <cellStyle name="Total 2 2 10 2 2" xfId="57485" xr:uid="{00000000-0005-0000-0000-000046E00000}"/>
    <cellStyle name="Total 2 2 10 2 3" xfId="57486" xr:uid="{00000000-0005-0000-0000-000047E00000}"/>
    <cellStyle name="Total 2 2 10 3" xfId="57487" xr:uid="{00000000-0005-0000-0000-000048E00000}"/>
    <cellStyle name="Total 2 2 10 3 2" xfId="57488" xr:uid="{00000000-0005-0000-0000-000049E00000}"/>
    <cellStyle name="Total 2 2 10 3 3" xfId="57489" xr:uid="{00000000-0005-0000-0000-00004AE00000}"/>
    <cellStyle name="Total 2 2 10 4" xfId="57490" xr:uid="{00000000-0005-0000-0000-00004BE00000}"/>
    <cellStyle name="Total 2 2 10 4 2" xfId="57491" xr:uid="{00000000-0005-0000-0000-00004CE00000}"/>
    <cellStyle name="Total 2 2 10 4 3" xfId="57492" xr:uid="{00000000-0005-0000-0000-00004DE00000}"/>
    <cellStyle name="Total 2 2 10 5" xfId="57493" xr:uid="{00000000-0005-0000-0000-00004EE00000}"/>
    <cellStyle name="Total 2 2 10 5 2" xfId="57494" xr:uid="{00000000-0005-0000-0000-00004FE00000}"/>
    <cellStyle name="Total 2 2 10 5 3" xfId="57495" xr:uid="{00000000-0005-0000-0000-000050E00000}"/>
    <cellStyle name="Total 2 2 10 6" xfId="57496" xr:uid="{00000000-0005-0000-0000-000051E00000}"/>
    <cellStyle name="Total 2 2 10 7" xfId="57497" xr:uid="{00000000-0005-0000-0000-000052E00000}"/>
    <cellStyle name="Total 2 2 11" xfId="57498" xr:uid="{00000000-0005-0000-0000-000053E00000}"/>
    <cellStyle name="Total 2 2 11 2" xfId="57499" xr:uid="{00000000-0005-0000-0000-000054E00000}"/>
    <cellStyle name="Total 2 2 11 2 2" xfId="57500" xr:uid="{00000000-0005-0000-0000-000055E00000}"/>
    <cellStyle name="Total 2 2 11 2 3" xfId="57501" xr:uid="{00000000-0005-0000-0000-000056E00000}"/>
    <cellStyle name="Total 2 2 11 3" xfId="57502" xr:uid="{00000000-0005-0000-0000-000057E00000}"/>
    <cellStyle name="Total 2 2 11 3 2" xfId="57503" xr:uid="{00000000-0005-0000-0000-000058E00000}"/>
    <cellStyle name="Total 2 2 11 3 3" xfId="57504" xr:uid="{00000000-0005-0000-0000-000059E00000}"/>
    <cellStyle name="Total 2 2 11 4" xfId="57505" xr:uid="{00000000-0005-0000-0000-00005AE00000}"/>
    <cellStyle name="Total 2 2 11 4 2" xfId="57506" xr:uid="{00000000-0005-0000-0000-00005BE00000}"/>
    <cellStyle name="Total 2 2 11 4 3" xfId="57507" xr:uid="{00000000-0005-0000-0000-00005CE00000}"/>
    <cellStyle name="Total 2 2 11 5" xfId="57508" xr:uid="{00000000-0005-0000-0000-00005DE00000}"/>
    <cellStyle name="Total 2 2 11 5 2" xfId="57509" xr:uid="{00000000-0005-0000-0000-00005EE00000}"/>
    <cellStyle name="Total 2 2 11 5 3" xfId="57510" xr:uid="{00000000-0005-0000-0000-00005FE00000}"/>
    <cellStyle name="Total 2 2 11 6" xfId="57511" xr:uid="{00000000-0005-0000-0000-000060E00000}"/>
    <cellStyle name="Total 2 2 11 7" xfId="57512" xr:uid="{00000000-0005-0000-0000-000061E00000}"/>
    <cellStyle name="Total 2 2 12" xfId="57513" xr:uid="{00000000-0005-0000-0000-000062E00000}"/>
    <cellStyle name="Total 2 2 12 2" xfId="57514" xr:uid="{00000000-0005-0000-0000-000063E00000}"/>
    <cellStyle name="Total 2 2 12 2 2" xfId="57515" xr:uid="{00000000-0005-0000-0000-000064E00000}"/>
    <cellStyle name="Total 2 2 12 2 3" xfId="57516" xr:uid="{00000000-0005-0000-0000-000065E00000}"/>
    <cellStyle name="Total 2 2 12 3" xfId="57517" xr:uid="{00000000-0005-0000-0000-000066E00000}"/>
    <cellStyle name="Total 2 2 12 3 2" xfId="57518" xr:uid="{00000000-0005-0000-0000-000067E00000}"/>
    <cellStyle name="Total 2 2 12 3 3" xfId="57519" xr:uid="{00000000-0005-0000-0000-000068E00000}"/>
    <cellStyle name="Total 2 2 12 4" xfId="57520" xr:uid="{00000000-0005-0000-0000-000069E00000}"/>
    <cellStyle name="Total 2 2 12 4 2" xfId="57521" xr:uid="{00000000-0005-0000-0000-00006AE00000}"/>
    <cellStyle name="Total 2 2 12 4 3" xfId="57522" xr:uid="{00000000-0005-0000-0000-00006BE00000}"/>
    <cellStyle name="Total 2 2 12 5" xfId="57523" xr:uid="{00000000-0005-0000-0000-00006CE00000}"/>
    <cellStyle name="Total 2 2 12 5 2" xfId="57524" xr:uid="{00000000-0005-0000-0000-00006DE00000}"/>
    <cellStyle name="Total 2 2 12 5 3" xfId="57525" xr:uid="{00000000-0005-0000-0000-00006EE00000}"/>
    <cellStyle name="Total 2 2 12 6" xfId="57526" xr:uid="{00000000-0005-0000-0000-00006FE00000}"/>
    <cellStyle name="Total 2 2 12 7" xfId="57527" xr:uid="{00000000-0005-0000-0000-000070E00000}"/>
    <cellStyle name="Total 2 2 13" xfId="57528" xr:uid="{00000000-0005-0000-0000-000071E00000}"/>
    <cellStyle name="Total 2 2 13 2" xfId="57529" xr:uid="{00000000-0005-0000-0000-000072E00000}"/>
    <cellStyle name="Total 2 2 13 2 2" xfId="57530" xr:uid="{00000000-0005-0000-0000-000073E00000}"/>
    <cellStyle name="Total 2 2 13 2 3" xfId="57531" xr:uid="{00000000-0005-0000-0000-000074E00000}"/>
    <cellStyle name="Total 2 2 13 3" xfId="57532" xr:uid="{00000000-0005-0000-0000-000075E00000}"/>
    <cellStyle name="Total 2 2 13 3 2" xfId="57533" xr:uid="{00000000-0005-0000-0000-000076E00000}"/>
    <cellStyle name="Total 2 2 13 3 3" xfId="57534" xr:uid="{00000000-0005-0000-0000-000077E00000}"/>
    <cellStyle name="Total 2 2 13 4" xfId="57535" xr:uid="{00000000-0005-0000-0000-000078E00000}"/>
    <cellStyle name="Total 2 2 13 4 2" xfId="57536" xr:uid="{00000000-0005-0000-0000-000079E00000}"/>
    <cellStyle name="Total 2 2 13 4 3" xfId="57537" xr:uid="{00000000-0005-0000-0000-00007AE00000}"/>
    <cellStyle name="Total 2 2 13 5" xfId="57538" xr:uid="{00000000-0005-0000-0000-00007BE00000}"/>
    <cellStyle name="Total 2 2 13 5 2" xfId="57539" xr:uid="{00000000-0005-0000-0000-00007CE00000}"/>
    <cellStyle name="Total 2 2 13 5 3" xfId="57540" xr:uid="{00000000-0005-0000-0000-00007DE00000}"/>
    <cellStyle name="Total 2 2 13 6" xfId="57541" xr:uid="{00000000-0005-0000-0000-00007EE00000}"/>
    <cellStyle name="Total 2 2 13 7" xfId="57542" xr:uid="{00000000-0005-0000-0000-00007FE00000}"/>
    <cellStyle name="Total 2 2 14" xfId="57543" xr:uid="{00000000-0005-0000-0000-000080E00000}"/>
    <cellStyle name="Total 2 2 14 2" xfId="57544" xr:uid="{00000000-0005-0000-0000-000081E00000}"/>
    <cellStyle name="Total 2 2 14 2 2" xfId="57545" xr:uid="{00000000-0005-0000-0000-000082E00000}"/>
    <cellStyle name="Total 2 2 14 2 3" xfId="57546" xr:uid="{00000000-0005-0000-0000-000083E00000}"/>
    <cellStyle name="Total 2 2 14 3" xfId="57547" xr:uid="{00000000-0005-0000-0000-000084E00000}"/>
    <cellStyle name="Total 2 2 14 3 2" xfId="57548" xr:uid="{00000000-0005-0000-0000-000085E00000}"/>
    <cellStyle name="Total 2 2 14 3 3" xfId="57549" xr:uid="{00000000-0005-0000-0000-000086E00000}"/>
    <cellStyle name="Total 2 2 14 4" xfId="57550" xr:uid="{00000000-0005-0000-0000-000087E00000}"/>
    <cellStyle name="Total 2 2 14 4 2" xfId="57551" xr:uid="{00000000-0005-0000-0000-000088E00000}"/>
    <cellStyle name="Total 2 2 14 4 3" xfId="57552" xr:uid="{00000000-0005-0000-0000-000089E00000}"/>
    <cellStyle name="Total 2 2 14 5" xfId="57553" xr:uid="{00000000-0005-0000-0000-00008AE00000}"/>
    <cellStyle name="Total 2 2 14 5 2" xfId="57554" xr:uid="{00000000-0005-0000-0000-00008BE00000}"/>
    <cellStyle name="Total 2 2 14 5 3" xfId="57555" xr:uid="{00000000-0005-0000-0000-00008CE00000}"/>
    <cellStyle name="Total 2 2 14 6" xfId="57556" xr:uid="{00000000-0005-0000-0000-00008DE00000}"/>
    <cellStyle name="Total 2 2 14 7" xfId="57557" xr:uid="{00000000-0005-0000-0000-00008EE00000}"/>
    <cellStyle name="Total 2 2 15" xfId="57558" xr:uid="{00000000-0005-0000-0000-00008FE00000}"/>
    <cellStyle name="Total 2 2 15 2" xfId="57559" xr:uid="{00000000-0005-0000-0000-000090E00000}"/>
    <cellStyle name="Total 2 2 15 2 2" xfId="57560" xr:uid="{00000000-0005-0000-0000-000091E00000}"/>
    <cellStyle name="Total 2 2 15 2 3" xfId="57561" xr:uid="{00000000-0005-0000-0000-000092E00000}"/>
    <cellStyle name="Total 2 2 15 3" xfId="57562" xr:uid="{00000000-0005-0000-0000-000093E00000}"/>
    <cellStyle name="Total 2 2 15 3 2" xfId="57563" xr:uid="{00000000-0005-0000-0000-000094E00000}"/>
    <cellStyle name="Total 2 2 15 3 3" xfId="57564" xr:uid="{00000000-0005-0000-0000-000095E00000}"/>
    <cellStyle name="Total 2 2 15 4" xfId="57565" xr:uid="{00000000-0005-0000-0000-000096E00000}"/>
    <cellStyle name="Total 2 2 15 4 2" xfId="57566" xr:uid="{00000000-0005-0000-0000-000097E00000}"/>
    <cellStyle name="Total 2 2 15 4 3" xfId="57567" xr:uid="{00000000-0005-0000-0000-000098E00000}"/>
    <cellStyle name="Total 2 2 15 5" xfId="57568" xr:uid="{00000000-0005-0000-0000-000099E00000}"/>
    <cellStyle name="Total 2 2 15 5 2" xfId="57569" xr:uid="{00000000-0005-0000-0000-00009AE00000}"/>
    <cellStyle name="Total 2 2 15 5 3" xfId="57570" xr:uid="{00000000-0005-0000-0000-00009BE00000}"/>
    <cellStyle name="Total 2 2 15 6" xfId="57571" xr:uid="{00000000-0005-0000-0000-00009CE00000}"/>
    <cellStyle name="Total 2 2 15 7" xfId="57572" xr:uid="{00000000-0005-0000-0000-00009DE00000}"/>
    <cellStyle name="Total 2 2 16" xfId="57573" xr:uid="{00000000-0005-0000-0000-00009EE00000}"/>
    <cellStyle name="Total 2 2 16 2" xfId="57574" xr:uid="{00000000-0005-0000-0000-00009FE00000}"/>
    <cellStyle name="Total 2 2 16 2 2" xfId="57575" xr:uid="{00000000-0005-0000-0000-0000A0E00000}"/>
    <cellStyle name="Total 2 2 16 2 3" xfId="57576" xr:uid="{00000000-0005-0000-0000-0000A1E00000}"/>
    <cellStyle name="Total 2 2 16 3" xfId="57577" xr:uid="{00000000-0005-0000-0000-0000A2E00000}"/>
    <cellStyle name="Total 2 2 16 3 2" xfId="57578" xr:uid="{00000000-0005-0000-0000-0000A3E00000}"/>
    <cellStyle name="Total 2 2 16 3 3" xfId="57579" xr:uid="{00000000-0005-0000-0000-0000A4E00000}"/>
    <cellStyle name="Total 2 2 16 4" xfId="57580" xr:uid="{00000000-0005-0000-0000-0000A5E00000}"/>
    <cellStyle name="Total 2 2 16 4 2" xfId="57581" xr:uid="{00000000-0005-0000-0000-0000A6E00000}"/>
    <cellStyle name="Total 2 2 16 4 3" xfId="57582" xr:uid="{00000000-0005-0000-0000-0000A7E00000}"/>
    <cellStyle name="Total 2 2 16 5" xfId="57583" xr:uid="{00000000-0005-0000-0000-0000A8E00000}"/>
    <cellStyle name="Total 2 2 16 5 2" xfId="57584" xr:uid="{00000000-0005-0000-0000-0000A9E00000}"/>
    <cellStyle name="Total 2 2 16 5 3" xfId="57585" xr:uid="{00000000-0005-0000-0000-0000AAE00000}"/>
    <cellStyle name="Total 2 2 16 6" xfId="57586" xr:uid="{00000000-0005-0000-0000-0000ABE00000}"/>
    <cellStyle name="Total 2 2 16 7" xfId="57587" xr:uid="{00000000-0005-0000-0000-0000ACE00000}"/>
    <cellStyle name="Total 2 2 17" xfId="57588" xr:uid="{00000000-0005-0000-0000-0000ADE00000}"/>
    <cellStyle name="Total 2 2 17 2" xfId="57589" xr:uid="{00000000-0005-0000-0000-0000AEE00000}"/>
    <cellStyle name="Total 2 2 17 2 2" xfId="57590" xr:uid="{00000000-0005-0000-0000-0000AFE00000}"/>
    <cellStyle name="Total 2 2 17 2 3" xfId="57591" xr:uid="{00000000-0005-0000-0000-0000B0E00000}"/>
    <cellStyle name="Total 2 2 17 3" xfId="57592" xr:uid="{00000000-0005-0000-0000-0000B1E00000}"/>
    <cellStyle name="Total 2 2 17 3 2" xfId="57593" xr:uid="{00000000-0005-0000-0000-0000B2E00000}"/>
    <cellStyle name="Total 2 2 17 3 3" xfId="57594" xr:uid="{00000000-0005-0000-0000-0000B3E00000}"/>
    <cellStyle name="Total 2 2 17 4" xfId="57595" xr:uid="{00000000-0005-0000-0000-0000B4E00000}"/>
    <cellStyle name="Total 2 2 17 4 2" xfId="57596" xr:uid="{00000000-0005-0000-0000-0000B5E00000}"/>
    <cellStyle name="Total 2 2 17 4 3" xfId="57597" xr:uid="{00000000-0005-0000-0000-0000B6E00000}"/>
    <cellStyle name="Total 2 2 17 5" xfId="57598" xr:uid="{00000000-0005-0000-0000-0000B7E00000}"/>
    <cellStyle name="Total 2 2 17 5 2" xfId="57599" xr:uid="{00000000-0005-0000-0000-0000B8E00000}"/>
    <cellStyle name="Total 2 2 17 5 3" xfId="57600" xr:uid="{00000000-0005-0000-0000-0000B9E00000}"/>
    <cellStyle name="Total 2 2 17 6" xfId="57601" xr:uid="{00000000-0005-0000-0000-0000BAE00000}"/>
    <cellStyle name="Total 2 2 17 7" xfId="57602" xr:uid="{00000000-0005-0000-0000-0000BBE00000}"/>
    <cellStyle name="Total 2 2 18" xfId="57603" xr:uid="{00000000-0005-0000-0000-0000BCE00000}"/>
    <cellStyle name="Total 2 2 18 2" xfId="57604" xr:uid="{00000000-0005-0000-0000-0000BDE00000}"/>
    <cellStyle name="Total 2 2 18 2 2" xfId="57605" xr:uid="{00000000-0005-0000-0000-0000BEE00000}"/>
    <cellStyle name="Total 2 2 18 2 3" xfId="57606" xr:uid="{00000000-0005-0000-0000-0000BFE00000}"/>
    <cellStyle name="Total 2 2 18 3" xfId="57607" xr:uid="{00000000-0005-0000-0000-0000C0E00000}"/>
    <cellStyle name="Total 2 2 18 3 2" xfId="57608" xr:uid="{00000000-0005-0000-0000-0000C1E00000}"/>
    <cellStyle name="Total 2 2 18 3 3" xfId="57609" xr:uid="{00000000-0005-0000-0000-0000C2E00000}"/>
    <cellStyle name="Total 2 2 18 4" xfId="57610" xr:uid="{00000000-0005-0000-0000-0000C3E00000}"/>
    <cellStyle name="Total 2 2 18 4 2" xfId="57611" xr:uid="{00000000-0005-0000-0000-0000C4E00000}"/>
    <cellStyle name="Total 2 2 18 4 3" xfId="57612" xr:uid="{00000000-0005-0000-0000-0000C5E00000}"/>
    <cellStyle name="Total 2 2 18 5" xfId="57613" xr:uid="{00000000-0005-0000-0000-0000C6E00000}"/>
    <cellStyle name="Total 2 2 18 5 2" xfId="57614" xr:uid="{00000000-0005-0000-0000-0000C7E00000}"/>
    <cellStyle name="Total 2 2 18 5 3" xfId="57615" xr:uid="{00000000-0005-0000-0000-0000C8E00000}"/>
    <cellStyle name="Total 2 2 18 6" xfId="57616" xr:uid="{00000000-0005-0000-0000-0000C9E00000}"/>
    <cellStyle name="Total 2 2 18 7" xfId="57617" xr:uid="{00000000-0005-0000-0000-0000CAE00000}"/>
    <cellStyle name="Total 2 2 19" xfId="57618" xr:uid="{00000000-0005-0000-0000-0000CBE00000}"/>
    <cellStyle name="Total 2 2 19 2" xfId="57619" xr:uid="{00000000-0005-0000-0000-0000CCE00000}"/>
    <cellStyle name="Total 2 2 19 3" xfId="57620" xr:uid="{00000000-0005-0000-0000-0000CDE00000}"/>
    <cellStyle name="Total 2 2 2" xfId="7209" xr:uid="{00000000-0005-0000-0000-0000CEE00000}"/>
    <cellStyle name="Total 2 2 2 2" xfId="57621" xr:uid="{00000000-0005-0000-0000-0000CFE00000}"/>
    <cellStyle name="Total 2 2 2 2 10" xfId="57622" xr:uid="{00000000-0005-0000-0000-0000D0E00000}"/>
    <cellStyle name="Total 2 2 2 2 2" xfId="57623" xr:uid="{00000000-0005-0000-0000-0000D1E00000}"/>
    <cellStyle name="Total 2 2 2 2 2 2" xfId="57624" xr:uid="{00000000-0005-0000-0000-0000D2E00000}"/>
    <cellStyle name="Total 2 2 2 2 2 3" xfId="57625" xr:uid="{00000000-0005-0000-0000-0000D3E00000}"/>
    <cellStyle name="Total 2 2 2 2 2 4" xfId="57626" xr:uid="{00000000-0005-0000-0000-0000D4E00000}"/>
    <cellStyle name="Total 2 2 2 2 3" xfId="57627" xr:uid="{00000000-0005-0000-0000-0000D5E00000}"/>
    <cellStyle name="Total 2 2 2 2 3 2" xfId="57628" xr:uid="{00000000-0005-0000-0000-0000D6E00000}"/>
    <cellStyle name="Total 2 2 2 2 3 3" xfId="57629" xr:uid="{00000000-0005-0000-0000-0000D7E00000}"/>
    <cellStyle name="Total 2 2 2 2 4" xfId="57630" xr:uid="{00000000-0005-0000-0000-0000D8E00000}"/>
    <cellStyle name="Total 2 2 2 2 4 2" xfId="57631" xr:uid="{00000000-0005-0000-0000-0000D9E00000}"/>
    <cellStyle name="Total 2 2 2 2 4 3" xfId="57632" xr:uid="{00000000-0005-0000-0000-0000DAE00000}"/>
    <cellStyle name="Total 2 2 2 2 5" xfId="57633" xr:uid="{00000000-0005-0000-0000-0000DBE00000}"/>
    <cellStyle name="Total 2 2 2 2 5 2" xfId="57634" xr:uid="{00000000-0005-0000-0000-0000DCE00000}"/>
    <cellStyle name="Total 2 2 2 2 5 3" xfId="57635" xr:uid="{00000000-0005-0000-0000-0000DDE00000}"/>
    <cellStyle name="Total 2 2 2 2 6" xfId="57636" xr:uid="{00000000-0005-0000-0000-0000DEE00000}"/>
    <cellStyle name="Total 2 2 2 2 6 2" xfId="57637" xr:uid="{00000000-0005-0000-0000-0000DFE00000}"/>
    <cellStyle name="Total 2 2 2 2 6 3" xfId="57638" xr:uid="{00000000-0005-0000-0000-0000E0E00000}"/>
    <cellStyle name="Total 2 2 2 2 7" xfId="57639" xr:uid="{00000000-0005-0000-0000-0000E1E00000}"/>
    <cellStyle name="Total 2 2 2 2 7 2" xfId="57640" xr:uid="{00000000-0005-0000-0000-0000E2E00000}"/>
    <cellStyle name="Total 2 2 2 2 7 3" xfId="57641" xr:uid="{00000000-0005-0000-0000-0000E3E00000}"/>
    <cellStyle name="Total 2 2 2 2 8" xfId="57642" xr:uid="{00000000-0005-0000-0000-0000E4E00000}"/>
    <cellStyle name="Total 2 2 2 2 9" xfId="57643" xr:uid="{00000000-0005-0000-0000-0000E5E00000}"/>
    <cellStyle name="Total 2 2 2 3" xfId="57644" xr:uid="{00000000-0005-0000-0000-0000E6E00000}"/>
    <cellStyle name="Total 2 2 2 3 2" xfId="57645" xr:uid="{00000000-0005-0000-0000-0000E7E00000}"/>
    <cellStyle name="Total 2 2 2 3 3" xfId="57646" xr:uid="{00000000-0005-0000-0000-0000E8E00000}"/>
    <cellStyle name="Total 2 2 2 3 4" xfId="57647" xr:uid="{00000000-0005-0000-0000-0000E9E00000}"/>
    <cellStyle name="Total 2 2 2 4" xfId="57648" xr:uid="{00000000-0005-0000-0000-0000EAE00000}"/>
    <cellStyle name="Total 2 2 2 4 2" xfId="57649" xr:uid="{00000000-0005-0000-0000-0000EBE00000}"/>
    <cellStyle name="Total 2 2 2 4 3" xfId="57650" xr:uid="{00000000-0005-0000-0000-0000ECE00000}"/>
    <cellStyle name="Total 2 2 2 5" xfId="57651" xr:uid="{00000000-0005-0000-0000-0000EDE00000}"/>
    <cellStyle name="Total 2 2 2 5 2" xfId="57652" xr:uid="{00000000-0005-0000-0000-0000EEE00000}"/>
    <cellStyle name="Total 2 2 2 5 3" xfId="57653" xr:uid="{00000000-0005-0000-0000-0000EFE00000}"/>
    <cellStyle name="Total 2 2 2 6" xfId="57654" xr:uid="{00000000-0005-0000-0000-0000F0E00000}"/>
    <cellStyle name="Total 2 2 2 6 2" xfId="57655" xr:uid="{00000000-0005-0000-0000-0000F1E00000}"/>
    <cellStyle name="Total 2 2 2 6 3" xfId="57656" xr:uid="{00000000-0005-0000-0000-0000F2E00000}"/>
    <cellStyle name="Total 2 2 2 7" xfId="57657" xr:uid="{00000000-0005-0000-0000-0000F3E00000}"/>
    <cellStyle name="Total 2 2 2 8" xfId="57658" xr:uid="{00000000-0005-0000-0000-0000F4E00000}"/>
    <cellStyle name="Total 2 2 2 9" xfId="57659" xr:uid="{00000000-0005-0000-0000-0000F5E00000}"/>
    <cellStyle name="Total 2 2 20" xfId="57660" xr:uid="{00000000-0005-0000-0000-0000F6E00000}"/>
    <cellStyle name="Total 2 2 20 2" xfId="57661" xr:uid="{00000000-0005-0000-0000-0000F7E00000}"/>
    <cellStyle name="Total 2 2 20 3" xfId="57662" xr:uid="{00000000-0005-0000-0000-0000F8E00000}"/>
    <cellStyle name="Total 2 2 21" xfId="57663" xr:uid="{00000000-0005-0000-0000-0000F9E00000}"/>
    <cellStyle name="Total 2 2 21 2" xfId="57664" xr:uid="{00000000-0005-0000-0000-0000FAE00000}"/>
    <cellStyle name="Total 2 2 21 3" xfId="57665" xr:uid="{00000000-0005-0000-0000-0000FBE00000}"/>
    <cellStyle name="Total 2 2 22" xfId="57666" xr:uid="{00000000-0005-0000-0000-0000FCE00000}"/>
    <cellStyle name="Total 2 2 23" xfId="57667" xr:uid="{00000000-0005-0000-0000-0000FDE00000}"/>
    <cellStyle name="Total 2 2 24" xfId="57668" xr:uid="{00000000-0005-0000-0000-0000FEE00000}"/>
    <cellStyle name="Total 2 2 3" xfId="57669" xr:uid="{00000000-0005-0000-0000-0000FFE00000}"/>
    <cellStyle name="Total 2 2 3 2" xfId="57670" xr:uid="{00000000-0005-0000-0000-000000E10000}"/>
    <cellStyle name="Total 2 2 3 2 2" xfId="57671" xr:uid="{00000000-0005-0000-0000-000001E10000}"/>
    <cellStyle name="Total 2 2 3 2 3" xfId="57672" xr:uid="{00000000-0005-0000-0000-000002E10000}"/>
    <cellStyle name="Total 2 2 3 3" xfId="57673" xr:uid="{00000000-0005-0000-0000-000003E10000}"/>
    <cellStyle name="Total 2 2 3 3 2" xfId="57674" xr:uid="{00000000-0005-0000-0000-000004E10000}"/>
    <cellStyle name="Total 2 2 3 3 3" xfId="57675" xr:uid="{00000000-0005-0000-0000-000005E10000}"/>
    <cellStyle name="Total 2 2 3 4" xfId="57676" xr:uid="{00000000-0005-0000-0000-000006E10000}"/>
    <cellStyle name="Total 2 2 3 4 2" xfId="57677" xr:uid="{00000000-0005-0000-0000-000007E10000}"/>
    <cellStyle name="Total 2 2 3 4 3" xfId="57678" xr:uid="{00000000-0005-0000-0000-000008E10000}"/>
    <cellStyle name="Total 2 2 3 5" xfId="57679" xr:uid="{00000000-0005-0000-0000-000009E10000}"/>
    <cellStyle name="Total 2 2 3 5 2" xfId="57680" xr:uid="{00000000-0005-0000-0000-00000AE10000}"/>
    <cellStyle name="Total 2 2 3 5 3" xfId="57681" xr:uid="{00000000-0005-0000-0000-00000BE10000}"/>
    <cellStyle name="Total 2 2 3 6" xfId="57682" xr:uid="{00000000-0005-0000-0000-00000CE10000}"/>
    <cellStyle name="Total 2 2 3 6 2" xfId="57683" xr:uid="{00000000-0005-0000-0000-00000DE10000}"/>
    <cellStyle name="Total 2 2 3 6 3" xfId="57684" xr:uid="{00000000-0005-0000-0000-00000EE10000}"/>
    <cellStyle name="Total 2 2 3 7" xfId="57685" xr:uid="{00000000-0005-0000-0000-00000FE10000}"/>
    <cellStyle name="Total 2 2 3 8" xfId="57686" xr:uid="{00000000-0005-0000-0000-000010E10000}"/>
    <cellStyle name="Total 2 2 3 9" xfId="57687" xr:uid="{00000000-0005-0000-0000-000011E10000}"/>
    <cellStyle name="Total 2 2 4" xfId="57688" xr:uid="{00000000-0005-0000-0000-000012E10000}"/>
    <cellStyle name="Total 2 2 4 2" xfId="57689" xr:uid="{00000000-0005-0000-0000-000013E10000}"/>
    <cellStyle name="Total 2 2 4 2 2" xfId="57690" xr:uid="{00000000-0005-0000-0000-000014E10000}"/>
    <cellStyle name="Total 2 2 4 2 3" xfId="57691" xr:uid="{00000000-0005-0000-0000-000015E10000}"/>
    <cellStyle name="Total 2 2 4 3" xfId="57692" xr:uid="{00000000-0005-0000-0000-000016E10000}"/>
    <cellStyle name="Total 2 2 4 3 2" xfId="57693" xr:uid="{00000000-0005-0000-0000-000017E10000}"/>
    <cellStyle name="Total 2 2 4 3 3" xfId="57694" xr:uid="{00000000-0005-0000-0000-000018E10000}"/>
    <cellStyle name="Total 2 2 4 4" xfId="57695" xr:uid="{00000000-0005-0000-0000-000019E10000}"/>
    <cellStyle name="Total 2 2 4 4 2" xfId="57696" xr:uid="{00000000-0005-0000-0000-00001AE10000}"/>
    <cellStyle name="Total 2 2 4 4 3" xfId="57697" xr:uid="{00000000-0005-0000-0000-00001BE10000}"/>
    <cellStyle name="Total 2 2 4 5" xfId="57698" xr:uid="{00000000-0005-0000-0000-00001CE10000}"/>
    <cellStyle name="Total 2 2 4 5 2" xfId="57699" xr:uid="{00000000-0005-0000-0000-00001DE10000}"/>
    <cellStyle name="Total 2 2 4 5 3" xfId="57700" xr:uid="{00000000-0005-0000-0000-00001EE10000}"/>
    <cellStyle name="Total 2 2 4 6" xfId="57701" xr:uid="{00000000-0005-0000-0000-00001FE10000}"/>
    <cellStyle name="Total 2 2 4 7" xfId="57702" xr:uid="{00000000-0005-0000-0000-000020E10000}"/>
    <cellStyle name="Total 2 2 5" xfId="57703" xr:uid="{00000000-0005-0000-0000-000021E10000}"/>
    <cellStyle name="Total 2 2 5 2" xfId="57704" xr:uid="{00000000-0005-0000-0000-000022E10000}"/>
    <cellStyle name="Total 2 2 5 2 2" xfId="57705" xr:uid="{00000000-0005-0000-0000-000023E10000}"/>
    <cellStyle name="Total 2 2 5 2 3" xfId="57706" xr:uid="{00000000-0005-0000-0000-000024E10000}"/>
    <cellStyle name="Total 2 2 5 3" xfId="57707" xr:uid="{00000000-0005-0000-0000-000025E10000}"/>
    <cellStyle name="Total 2 2 5 3 2" xfId="57708" xr:uid="{00000000-0005-0000-0000-000026E10000}"/>
    <cellStyle name="Total 2 2 5 3 3" xfId="57709" xr:uid="{00000000-0005-0000-0000-000027E10000}"/>
    <cellStyle name="Total 2 2 5 4" xfId="57710" xr:uid="{00000000-0005-0000-0000-000028E10000}"/>
    <cellStyle name="Total 2 2 5 4 2" xfId="57711" xr:uid="{00000000-0005-0000-0000-000029E10000}"/>
    <cellStyle name="Total 2 2 5 4 3" xfId="57712" xr:uid="{00000000-0005-0000-0000-00002AE10000}"/>
    <cellStyle name="Total 2 2 5 5" xfId="57713" xr:uid="{00000000-0005-0000-0000-00002BE10000}"/>
    <cellStyle name="Total 2 2 5 5 2" xfId="57714" xr:uid="{00000000-0005-0000-0000-00002CE10000}"/>
    <cellStyle name="Total 2 2 5 5 3" xfId="57715" xr:uid="{00000000-0005-0000-0000-00002DE10000}"/>
    <cellStyle name="Total 2 2 5 6" xfId="57716" xr:uid="{00000000-0005-0000-0000-00002EE10000}"/>
    <cellStyle name="Total 2 2 5 7" xfId="57717" xr:uid="{00000000-0005-0000-0000-00002FE10000}"/>
    <cellStyle name="Total 2 2 6" xfId="57718" xr:uid="{00000000-0005-0000-0000-000030E10000}"/>
    <cellStyle name="Total 2 2 6 2" xfId="57719" xr:uid="{00000000-0005-0000-0000-000031E10000}"/>
    <cellStyle name="Total 2 2 6 2 2" xfId="57720" xr:uid="{00000000-0005-0000-0000-000032E10000}"/>
    <cellStyle name="Total 2 2 6 2 3" xfId="57721" xr:uid="{00000000-0005-0000-0000-000033E10000}"/>
    <cellStyle name="Total 2 2 6 3" xfId="57722" xr:uid="{00000000-0005-0000-0000-000034E10000}"/>
    <cellStyle name="Total 2 2 6 3 2" xfId="57723" xr:uid="{00000000-0005-0000-0000-000035E10000}"/>
    <cellStyle name="Total 2 2 6 3 3" xfId="57724" xr:uid="{00000000-0005-0000-0000-000036E10000}"/>
    <cellStyle name="Total 2 2 6 4" xfId="57725" xr:uid="{00000000-0005-0000-0000-000037E10000}"/>
    <cellStyle name="Total 2 2 6 4 2" xfId="57726" xr:uid="{00000000-0005-0000-0000-000038E10000}"/>
    <cellStyle name="Total 2 2 6 4 3" xfId="57727" xr:uid="{00000000-0005-0000-0000-000039E10000}"/>
    <cellStyle name="Total 2 2 6 5" xfId="57728" xr:uid="{00000000-0005-0000-0000-00003AE10000}"/>
    <cellStyle name="Total 2 2 6 5 2" xfId="57729" xr:uid="{00000000-0005-0000-0000-00003BE10000}"/>
    <cellStyle name="Total 2 2 6 5 3" xfId="57730" xr:uid="{00000000-0005-0000-0000-00003CE10000}"/>
    <cellStyle name="Total 2 2 6 6" xfId="57731" xr:uid="{00000000-0005-0000-0000-00003DE10000}"/>
    <cellStyle name="Total 2 2 6 7" xfId="57732" xr:uid="{00000000-0005-0000-0000-00003EE10000}"/>
    <cellStyle name="Total 2 2 7" xfId="57733" xr:uid="{00000000-0005-0000-0000-00003FE10000}"/>
    <cellStyle name="Total 2 2 7 2" xfId="57734" xr:uid="{00000000-0005-0000-0000-000040E10000}"/>
    <cellStyle name="Total 2 2 7 2 2" xfId="57735" xr:uid="{00000000-0005-0000-0000-000041E10000}"/>
    <cellStyle name="Total 2 2 7 2 3" xfId="57736" xr:uid="{00000000-0005-0000-0000-000042E10000}"/>
    <cellStyle name="Total 2 2 7 3" xfId="57737" xr:uid="{00000000-0005-0000-0000-000043E10000}"/>
    <cellStyle name="Total 2 2 7 3 2" xfId="57738" xr:uid="{00000000-0005-0000-0000-000044E10000}"/>
    <cellStyle name="Total 2 2 7 3 3" xfId="57739" xr:uid="{00000000-0005-0000-0000-000045E10000}"/>
    <cellStyle name="Total 2 2 7 4" xfId="57740" xr:uid="{00000000-0005-0000-0000-000046E10000}"/>
    <cellStyle name="Total 2 2 7 4 2" xfId="57741" xr:uid="{00000000-0005-0000-0000-000047E10000}"/>
    <cellStyle name="Total 2 2 7 4 3" xfId="57742" xr:uid="{00000000-0005-0000-0000-000048E10000}"/>
    <cellStyle name="Total 2 2 7 5" xfId="57743" xr:uid="{00000000-0005-0000-0000-000049E10000}"/>
    <cellStyle name="Total 2 2 7 5 2" xfId="57744" xr:uid="{00000000-0005-0000-0000-00004AE10000}"/>
    <cellStyle name="Total 2 2 7 5 3" xfId="57745" xr:uid="{00000000-0005-0000-0000-00004BE10000}"/>
    <cellStyle name="Total 2 2 7 6" xfId="57746" xr:uid="{00000000-0005-0000-0000-00004CE10000}"/>
    <cellStyle name="Total 2 2 7 7" xfId="57747" xr:uid="{00000000-0005-0000-0000-00004DE10000}"/>
    <cellStyle name="Total 2 2 8" xfId="57748" xr:uid="{00000000-0005-0000-0000-00004EE10000}"/>
    <cellStyle name="Total 2 2 8 2" xfId="57749" xr:uid="{00000000-0005-0000-0000-00004FE10000}"/>
    <cellStyle name="Total 2 2 8 2 2" xfId="57750" xr:uid="{00000000-0005-0000-0000-000050E10000}"/>
    <cellStyle name="Total 2 2 8 2 3" xfId="57751" xr:uid="{00000000-0005-0000-0000-000051E10000}"/>
    <cellStyle name="Total 2 2 8 3" xfId="57752" xr:uid="{00000000-0005-0000-0000-000052E10000}"/>
    <cellStyle name="Total 2 2 8 3 2" xfId="57753" xr:uid="{00000000-0005-0000-0000-000053E10000}"/>
    <cellStyle name="Total 2 2 8 3 3" xfId="57754" xr:uid="{00000000-0005-0000-0000-000054E10000}"/>
    <cellStyle name="Total 2 2 8 4" xfId="57755" xr:uid="{00000000-0005-0000-0000-000055E10000}"/>
    <cellStyle name="Total 2 2 8 4 2" xfId="57756" xr:uid="{00000000-0005-0000-0000-000056E10000}"/>
    <cellStyle name="Total 2 2 8 4 3" xfId="57757" xr:uid="{00000000-0005-0000-0000-000057E10000}"/>
    <cellStyle name="Total 2 2 8 5" xfId="57758" xr:uid="{00000000-0005-0000-0000-000058E10000}"/>
    <cellStyle name="Total 2 2 8 5 2" xfId="57759" xr:uid="{00000000-0005-0000-0000-000059E10000}"/>
    <cellStyle name="Total 2 2 8 5 3" xfId="57760" xr:uid="{00000000-0005-0000-0000-00005AE10000}"/>
    <cellStyle name="Total 2 2 8 6" xfId="57761" xr:uid="{00000000-0005-0000-0000-00005BE10000}"/>
    <cellStyle name="Total 2 2 8 7" xfId="57762" xr:uid="{00000000-0005-0000-0000-00005CE10000}"/>
    <cellStyle name="Total 2 2 9" xfId="57763" xr:uid="{00000000-0005-0000-0000-00005DE10000}"/>
    <cellStyle name="Total 2 2 9 2" xfId="57764" xr:uid="{00000000-0005-0000-0000-00005EE10000}"/>
    <cellStyle name="Total 2 2 9 2 2" xfId="57765" xr:uid="{00000000-0005-0000-0000-00005FE10000}"/>
    <cellStyle name="Total 2 2 9 2 3" xfId="57766" xr:uid="{00000000-0005-0000-0000-000060E10000}"/>
    <cellStyle name="Total 2 2 9 3" xfId="57767" xr:uid="{00000000-0005-0000-0000-000061E10000}"/>
    <cellStyle name="Total 2 2 9 3 2" xfId="57768" xr:uid="{00000000-0005-0000-0000-000062E10000}"/>
    <cellStyle name="Total 2 2 9 3 3" xfId="57769" xr:uid="{00000000-0005-0000-0000-000063E10000}"/>
    <cellStyle name="Total 2 2 9 4" xfId="57770" xr:uid="{00000000-0005-0000-0000-000064E10000}"/>
    <cellStyle name="Total 2 2 9 4 2" xfId="57771" xr:uid="{00000000-0005-0000-0000-000065E10000}"/>
    <cellStyle name="Total 2 2 9 4 3" xfId="57772" xr:uid="{00000000-0005-0000-0000-000066E10000}"/>
    <cellStyle name="Total 2 2 9 5" xfId="57773" xr:uid="{00000000-0005-0000-0000-000067E10000}"/>
    <cellStyle name="Total 2 2 9 5 2" xfId="57774" xr:uid="{00000000-0005-0000-0000-000068E10000}"/>
    <cellStyle name="Total 2 2 9 5 3" xfId="57775" xr:uid="{00000000-0005-0000-0000-000069E10000}"/>
    <cellStyle name="Total 2 2 9 6" xfId="57776" xr:uid="{00000000-0005-0000-0000-00006AE10000}"/>
    <cellStyle name="Total 2 2 9 7" xfId="57777" xr:uid="{00000000-0005-0000-0000-00006BE10000}"/>
    <cellStyle name="Total 2 3" xfId="7210" xr:uid="{00000000-0005-0000-0000-00006CE10000}"/>
    <cellStyle name="Total 2 3 10" xfId="57778" xr:uid="{00000000-0005-0000-0000-00006DE10000}"/>
    <cellStyle name="Total 2 3 11" xfId="57779" xr:uid="{00000000-0005-0000-0000-00006EE10000}"/>
    <cellStyle name="Total 2 3 12" xfId="57780" xr:uid="{00000000-0005-0000-0000-00006FE10000}"/>
    <cellStyle name="Total 2 3 2" xfId="7211" xr:uid="{00000000-0005-0000-0000-000070E10000}"/>
    <cellStyle name="Total 2 3 2 10" xfId="57781" xr:uid="{00000000-0005-0000-0000-000071E10000}"/>
    <cellStyle name="Total 2 3 2 2" xfId="57782" xr:uid="{00000000-0005-0000-0000-000072E10000}"/>
    <cellStyle name="Total 2 3 2 2 2" xfId="57783" xr:uid="{00000000-0005-0000-0000-000073E10000}"/>
    <cellStyle name="Total 2 3 2 2 2 2" xfId="57784" xr:uid="{00000000-0005-0000-0000-000074E10000}"/>
    <cellStyle name="Total 2 3 2 2 3" xfId="57785" xr:uid="{00000000-0005-0000-0000-000075E10000}"/>
    <cellStyle name="Total 2 3 2 2 4" xfId="57786" xr:uid="{00000000-0005-0000-0000-000076E10000}"/>
    <cellStyle name="Total 2 3 2 3" xfId="57787" xr:uid="{00000000-0005-0000-0000-000077E10000}"/>
    <cellStyle name="Total 2 3 2 3 2" xfId="57788" xr:uid="{00000000-0005-0000-0000-000078E10000}"/>
    <cellStyle name="Total 2 3 2 3 3" xfId="57789" xr:uid="{00000000-0005-0000-0000-000079E10000}"/>
    <cellStyle name="Total 2 3 2 3 4" xfId="57790" xr:uid="{00000000-0005-0000-0000-00007AE10000}"/>
    <cellStyle name="Total 2 3 2 4" xfId="57791" xr:uid="{00000000-0005-0000-0000-00007BE10000}"/>
    <cellStyle name="Total 2 3 2 4 2" xfId="57792" xr:uid="{00000000-0005-0000-0000-00007CE10000}"/>
    <cellStyle name="Total 2 3 2 4 3" xfId="57793" xr:uid="{00000000-0005-0000-0000-00007DE10000}"/>
    <cellStyle name="Total 2 3 2 5" xfId="57794" xr:uid="{00000000-0005-0000-0000-00007EE10000}"/>
    <cellStyle name="Total 2 3 2 5 2" xfId="57795" xr:uid="{00000000-0005-0000-0000-00007FE10000}"/>
    <cellStyle name="Total 2 3 2 5 3" xfId="57796" xr:uid="{00000000-0005-0000-0000-000080E10000}"/>
    <cellStyle name="Total 2 3 2 6" xfId="57797" xr:uid="{00000000-0005-0000-0000-000081E10000}"/>
    <cellStyle name="Total 2 3 2 6 2" xfId="57798" xr:uid="{00000000-0005-0000-0000-000082E10000}"/>
    <cellStyle name="Total 2 3 2 6 3" xfId="57799" xr:uid="{00000000-0005-0000-0000-000083E10000}"/>
    <cellStyle name="Total 2 3 2 7" xfId="57800" xr:uid="{00000000-0005-0000-0000-000084E10000}"/>
    <cellStyle name="Total 2 3 2 7 2" xfId="57801" xr:uid="{00000000-0005-0000-0000-000085E10000}"/>
    <cellStyle name="Total 2 3 2 7 3" xfId="57802" xr:uid="{00000000-0005-0000-0000-000086E10000}"/>
    <cellStyle name="Total 2 3 2 8" xfId="57803" xr:uid="{00000000-0005-0000-0000-000087E10000}"/>
    <cellStyle name="Total 2 3 2 9" xfId="57804" xr:uid="{00000000-0005-0000-0000-000088E10000}"/>
    <cellStyle name="Total 2 3 3" xfId="57805" xr:uid="{00000000-0005-0000-0000-000089E10000}"/>
    <cellStyle name="Total 2 3 3 10" xfId="57806" xr:uid="{00000000-0005-0000-0000-00008AE10000}"/>
    <cellStyle name="Total 2 3 3 2" xfId="57807" xr:uid="{00000000-0005-0000-0000-00008BE10000}"/>
    <cellStyle name="Total 2 3 3 2 2" xfId="57808" xr:uid="{00000000-0005-0000-0000-00008CE10000}"/>
    <cellStyle name="Total 2 3 3 2 3" xfId="57809" xr:uid="{00000000-0005-0000-0000-00008DE10000}"/>
    <cellStyle name="Total 2 3 3 2 4" xfId="57810" xr:uid="{00000000-0005-0000-0000-00008EE10000}"/>
    <cellStyle name="Total 2 3 3 3" xfId="57811" xr:uid="{00000000-0005-0000-0000-00008FE10000}"/>
    <cellStyle name="Total 2 3 3 3 2" xfId="57812" xr:uid="{00000000-0005-0000-0000-000090E10000}"/>
    <cellStyle name="Total 2 3 3 3 3" xfId="57813" xr:uid="{00000000-0005-0000-0000-000091E10000}"/>
    <cellStyle name="Total 2 3 3 3 4" xfId="57814" xr:uid="{00000000-0005-0000-0000-000092E10000}"/>
    <cellStyle name="Total 2 3 3 4" xfId="57815" xr:uid="{00000000-0005-0000-0000-000093E10000}"/>
    <cellStyle name="Total 2 3 3 4 2" xfId="57816" xr:uid="{00000000-0005-0000-0000-000094E10000}"/>
    <cellStyle name="Total 2 3 3 4 3" xfId="57817" xr:uid="{00000000-0005-0000-0000-000095E10000}"/>
    <cellStyle name="Total 2 3 3 5" xfId="57818" xr:uid="{00000000-0005-0000-0000-000096E10000}"/>
    <cellStyle name="Total 2 3 3 5 2" xfId="57819" xr:uid="{00000000-0005-0000-0000-000097E10000}"/>
    <cellStyle name="Total 2 3 3 5 3" xfId="57820" xr:uid="{00000000-0005-0000-0000-000098E10000}"/>
    <cellStyle name="Total 2 3 3 6" xfId="57821" xr:uid="{00000000-0005-0000-0000-000099E10000}"/>
    <cellStyle name="Total 2 3 3 6 2" xfId="57822" xr:uid="{00000000-0005-0000-0000-00009AE10000}"/>
    <cellStyle name="Total 2 3 3 6 3" xfId="57823" xr:uid="{00000000-0005-0000-0000-00009BE10000}"/>
    <cellStyle name="Total 2 3 3 7" xfId="57824" xr:uid="{00000000-0005-0000-0000-00009CE10000}"/>
    <cellStyle name="Total 2 3 3 7 2" xfId="57825" xr:uid="{00000000-0005-0000-0000-00009DE10000}"/>
    <cellStyle name="Total 2 3 3 7 3" xfId="57826" xr:uid="{00000000-0005-0000-0000-00009EE10000}"/>
    <cellStyle name="Total 2 3 3 8" xfId="57827" xr:uid="{00000000-0005-0000-0000-00009FE10000}"/>
    <cellStyle name="Total 2 3 3 9" xfId="57828" xr:uid="{00000000-0005-0000-0000-0000A0E10000}"/>
    <cellStyle name="Total 2 3 4" xfId="57829" xr:uid="{00000000-0005-0000-0000-0000A1E10000}"/>
    <cellStyle name="Total 2 3 4 2" xfId="57830" xr:uid="{00000000-0005-0000-0000-0000A2E10000}"/>
    <cellStyle name="Total 2 3 4 3" xfId="57831" xr:uid="{00000000-0005-0000-0000-0000A3E10000}"/>
    <cellStyle name="Total 2 3 4 4" xfId="57832" xr:uid="{00000000-0005-0000-0000-0000A4E10000}"/>
    <cellStyle name="Total 2 3 5" xfId="57833" xr:uid="{00000000-0005-0000-0000-0000A5E10000}"/>
    <cellStyle name="Total 2 3 5 2" xfId="57834" xr:uid="{00000000-0005-0000-0000-0000A6E10000}"/>
    <cellStyle name="Total 2 3 5 3" xfId="57835" xr:uid="{00000000-0005-0000-0000-0000A7E10000}"/>
    <cellStyle name="Total 2 3 5 4" xfId="57836" xr:uid="{00000000-0005-0000-0000-0000A8E10000}"/>
    <cellStyle name="Total 2 3 6" xfId="57837" xr:uid="{00000000-0005-0000-0000-0000A9E10000}"/>
    <cellStyle name="Total 2 3 6 2" xfId="57838" xr:uid="{00000000-0005-0000-0000-0000AAE10000}"/>
    <cellStyle name="Total 2 3 6 3" xfId="57839" xr:uid="{00000000-0005-0000-0000-0000ABE10000}"/>
    <cellStyle name="Total 2 3 6 4" xfId="57840" xr:uid="{00000000-0005-0000-0000-0000ACE10000}"/>
    <cellStyle name="Total 2 3 7" xfId="57841" xr:uid="{00000000-0005-0000-0000-0000ADE10000}"/>
    <cellStyle name="Total 2 3 7 2" xfId="57842" xr:uid="{00000000-0005-0000-0000-0000AEE10000}"/>
    <cellStyle name="Total 2 3 7 3" xfId="57843" xr:uid="{00000000-0005-0000-0000-0000AFE10000}"/>
    <cellStyle name="Total 2 3 8" xfId="57844" xr:uid="{00000000-0005-0000-0000-0000B0E10000}"/>
    <cellStyle name="Total 2 3 8 2" xfId="57845" xr:uid="{00000000-0005-0000-0000-0000B1E10000}"/>
    <cellStyle name="Total 2 3 8 3" xfId="57846" xr:uid="{00000000-0005-0000-0000-0000B2E10000}"/>
    <cellStyle name="Total 2 3 9" xfId="57847" xr:uid="{00000000-0005-0000-0000-0000B3E10000}"/>
    <cellStyle name="Total 2 3 9 2" xfId="57848" xr:uid="{00000000-0005-0000-0000-0000B4E10000}"/>
    <cellStyle name="Total 2 3 9 3" xfId="57849" xr:uid="{00000000-0005-0000-0000-0000B5E10000}"/>
    <cellStyle name="Total 2 4" xfId="57850" xr:uid="{00000000-0005-0000-0000-0000B6E10000}"/>
    <cellStyle name="Total 2 4 10" xfId="57851" xr:uid="{00000000-0005-0000-0000-0000B7E10000}"/>
    <cellStyle name="Total 2 4 2" xfId="57852" xr:uid="{00000000-0005-0000-0000-0000B8E10000}"/>
    <cellStyle name="Total 2 4 2 2" xfId="57853" xr:uid="{00000000-0005-0000-0000-0000B9E10000}"/>
    <cellStyle name="Total 2 4 2 3" xfId="57854" xr:uid="{00000000-0005-0000-0000-0000BAE10000}"/>
    <cellStyle name="Total 2 4 2 4" xfId="57855" xr:uid="{00000000-0005-0000-0000-0000BBE10000}"/>
    <cellStyle name="Total 2 4 3" xfId="57856" xr:uid="{00000000-0005-0000-0000-0000BCE10000}"/>
    <cellStyle name="Total 2 4 3 2" xfId="57857" xr:uid="{00000000-0005-0000-0000-0000BDE10000}"/>
    <cellStyle name="Total 2 4 3 3" xfId="57858" xr:uid="{00000000-0005-0000-0000-0000BEE10000}"/>
    <cellStyle name="Total 2 4 3 4" xfId="57859" xr:uid="{00000000-0005-0000-0000-0000BFE10000}"/>
    <cellStyle name="Total 2 4 4" xfId="57860" xr:uid="{00000000-0005-0000-0000-0000C0E10000}"/>
    <cellStyle name="Total 2 4 4 2" xfId="57861" xr:uid="{00000000-0005-0000-0000-0000C1E10000}"/>
    <cellStyle name="Total 2 4 4 3" xfId="57862" xr:uid="{00000000-0005-0000-0000-0000C2E10000}"/>
    <cellStyle name="Total 2 4 5" xfId="57863" xr:uid="{00000000-0005-0000-0000-0000C3E10000}"/>
    <cellStyle name="Total 2 4 5 2" xfId="57864" xr:uid="{00000000-0005-0000-0000-0000C4E10000}"/>
    <cellStyle name="Total 2 4 5 3" xfId="57865" xr:uid="{00000000-0005-0000-0000-0000C5E10000}"/>
    <cellStyle name="Total 2 4 6" xfId="57866" xr:uid="{00000000-0005-0000-0000-0000C6E10000}"/>
    <cellStyle name="Total 2 4 6 2" xfId="57867" xr:uid="{00000000-0005-0000-0000-0000C7E10000}"/>
    <cellStyle name="Total 2 4 6 3" xfId="57868" xr:uid="{00000000-0005-0000-0000-0000C8E10000}"/>
    <cellStyle name="Total 2 4 7" xfId="57869" xr:uid="{00000000-0005-0000-0000-0000C9E10000}"/>
    <cellStyle name="Total 2 4 7 2" xfId="57870" xr:uid="{00000000-0005-0000-0000-0000CAE10000}"/>
    <cellStyle name="Total 2 4 7 3" xfId="57871" xr:uid="{00000000-0005-0000-0000-0000CBE10000}"/>
    <cellStyle name="Total 2 4 8" xfId="57872" xr:uid="{00000000-0005-0000-0000-0000CCE10000}"/>
    <cellStyle name="Total 2 4 9" xfId="57873" xr:uid="{00000000-0005-0000-0000-0000CDE10000}"/>
    <cellStyle name="Total 2 5" xfId="57874" xr:uid="{00000000-0005-0000-0000-0000CEE10000}"/>
    <cellStyle name="Total 2 5 2" xfId="57875" xr:uid="{00000000-0005-0000-0000-0000CFE10000}"/>
    <cellStyle name="Total 2 5 2 2" xfId="57876" xr:uid="{00000000-0005-0000-0000-0000D0E10000}"/>
    <cellStyle name="Total 2 5 2 3" xfId="57877" xr:uid="{00000000-0005-0000-0000-0000D1E10000}"/>
    <cellStyle name="Total 2 5 2 4" xfId="57878" xr:uid="{00000000-0005-0000-0000-0000D2E10000}"/>
    <cellStyle name="Total 2 5 3" xfId="57879" xr:uid="{00000000-0005-0000-0000-0000D3E10000}"/>
    <cellStyle name="Total 2 5 3 2" xfId="57880" xr:uid="{00000000-0005-0000-0000-0000D4E10000}"/>
    <cellStyle name="Total 2 5 3 3" xfId="57881" xr:uid="{00000000-0005-0000-0000-0000D5E10000}"/>
    <cellStyle name="Total 2 5 4" xfId="57882" xr:uid="{00000000-0005-0000-0000-0000D6E10000}"/>
    <cellStyle name="Total 2 5 4 2" xfId="57883" xr:uid="{00000000-0005-0000-0000-0000D7E10000}"/>
    <cellStyle name="Total 2 5 4 3" xfId="57884" xr:uid="{00000000-0005-0000-0000-0000D8E10000}"/>
    <cellStyle name="Total 2 5 5" xfId="57885" xr:uid="{00000000-0005-0000-0000-0000D9E10000}"/>
    <cellStyle name="Total 2 5 5 2" xfId="57886" xr:uid="{00000000-0005-0000-0000-0000DAE10000}"/>
    <cellStyle name="Total 2 5 5 3" xfId="57887" xr:uid="{00000000-0005-0000-0000-0000DBE10000}"/>
    <cellStyle name="Total 2 5 6" xfId="57888" xr:uid="{00000000-0005-0000-0000-0000DCE10000}"/>
    <cellStyle name="Total 2 5 7" xfId="57889" xr:uid="{00000000-0005-0000-0000-0000DDE10000}"/>
    <cellStyle name="Total 2 5 8" xfId="57890" xr:uid="{00000000-0005-0000-0000-0000DEE10000}"/>
    <cellStyle name="Total 2 6" xfId="57891" xr:uid="{00000000-0005-0000-0000-0000DFE10000}"/>
    <cellStyle name="Total 2 6 2" xfId="57892" xr:uid="{00000000-0005-0000-0000-0000E0E10000}"/>
    <cellStyle name="Total 2 6 3" xfId="57893" xr:uid="{00000000-0005-0000-0000-0000E1E10000}"/>
    <cellStyle name="Total 2 7" xfId="57894" xr:uid="{00000000-0005-0000-0000-0000E2E10000}"/>
    <cellStyle name="Total 2 7 2" xfId="57895" xr:uid="{00000000-0005-0000-0000-0000E3E10000}"/>
    <cellStyle name="Total 2 7 3" xfId="57896" xr:uid="{00000000-0005-0000-0000-0000E4E10000}"/>
    <cellStyle name="Total 2 7 4" xfId="57897" xr:uid="{00000000-0005-0000-0000-0000E5E10000}"/>
    <cellStyle name="Total 2 8" xfId="57898" xr:uid="{00000000-0005-0000-0000-0000E6E10000}"/>
    <cellStyle name="Total 2 8 2" xfId="57899" xr:uid="{00000000-0005-0000-0000-0000E7E10000}"/>
    <cellStyle name="Total 2 8 3" xfId="57900" xr:uid="{00000000-0005-0000-0000-0000E8E10000}"/>
    <cellStyle name="Total 2 8 4" xfId="57901" xr:uid="{00000000-0005-0000-0000-0000E9E10000}"/>
    <cellStyle name="Total 2 9" xfId="57902" xr:uid="{00000000-0005-0000-0000-0000EAE10000}"/>
    <cellStyle name="Total 2 9 2" xfId="57903" xr:uid="{00000000-0005-0000-0000-0000EBE10000}"/>
    <cellStyle name="Total 2 9 3" xfId="57904" xr:uid="{00000000-0005-0000-0000-0000ECE10000}"/>
    <cellStyle name="Total 2 9 4" xfId="57905" xr:uid="{00000000-0005-0000-0000-0000EDE10000}"/>
    <cellStyle name="Total 2_FERC versus US GAAP differences - GSE MECO and Nantucket" xfId="7212" xr:uid="{00000000-0005-0000-0000-0000EEE10000}"/>
    <cellStyle name="Total 3" xfId="7213" xr:uid="{00000000-0005-0000-0000-0000EFE10000}"/>
    <cellStyle name="Total 3 2" xfId="7214" xr:uid="{00000000-0005-0000-0000-0000F0E10000}"/>
    <cellStyle name="Total 3 2 10" xfId="57906" xr:uid="{00000000-0005-0000-0000-0000F1E10000}"/>
    <cellStyle name="Total 3 2 10 2" xfId="57907" xr:uid="{00000000-0005-0000-0000-0000F2E10000}"/>
    <cellStyle name="Total 3 2 10 2 2" xfId="57908" xr:uid="{00000000-0005-0000-0000-0000F3E10000}"/>
    <cellStyle name="Total 3 2 10 2 3" xfId="57909" xr:uid="{00000000-0005-0000-0000-0000F4E10000}"/>
    <cellStyle name="Total 3 2 10 3" xfId="57910" xr:uid="{00000000-0005-0000-0000-0000F5E10000}"/>
    <cellStyle name="Total 3 2 10 3 2" xfId="57911" xr:uid="{00000000-0005-0000-0000-0000F6E10000}"/>
    <cellStyle name="Total 3 2 10 3 3" xfId="57912" xr:uid="{00000000-0005-0000-0000-0000F7E10000}"/>
    <cellStyle name="Total 3 2 10 4" xfId="57913" xr:uid="{00000000-0005-0000-0000-0000F8E10000}"/>
    <cellStyle name="Total 3 2 10 4 2" xfId="57914" xr:uid="{00000000-0005-0000-0000-0000F9E10000}"/>
    <cellStyle name="Total 3 2 10 4 3" xfId="57915" xr:uid="{00000000-0005-0000-0000-0000FAE10000}"/>
    <cellStyle name="Total 3 2 10 5" xfId="57916" xr:uid="{00000000-0005-0000-0000-0000FBE10000}"/>
    <cellStyle name="Total 3 2 10 5 2" xfId="57917" xr:uid="{00000000-0005-0000-0000-0000FCE10000}"/>
    <cellStyle name="Total 3 2 10 5 3" xfId="57918" xr:uid="{00000000-0005-0000-0000-0000FDE10000}"/>
    <cellStyle name="Total 3 2 10 6" xfId="57919" xr:uid="{00000000-0005-0000-0000-0000FEE10000}"/>
    <cellStyle name="Total 3 2 10 7" xfId="57920" xr:uid="{00000000-0005-0000-0000-0000FFE10000}"/>
    <cellStyle name="Total 3 2 11" xfId="57921" xr:uid="{00000000-0005-0000-0000-000000E20000}"/>
    <cellStyle name="Total 3 2 11 2" xfId="57922" xr:uid="{00000000-0005-0000-0000-000001E20000}"/>
    <cellStyle name="Total 3 2 11 2 2" xfId="57923" xr:uid="{00000000-0005-0000-0000-000002E20000}"/>
    <cellStyle name="Total 3 2 11 2 3" xfId="57924" xr:uid="{00000000-0005-0000-0000-000003E20000}"/>
    <cellStyle name="Total 3 2 11 3" xfId="57925" xr:uid="{00000000-0005-0000-0000-000004E20000}"/>
    <cellStyle name="Total 3 2 11 3 2" xfId="57926" xr:uid="{00000000-0005-0000-0000-000005E20000}"/>
    <cellStyle name="Total 3 2 11 3 3" xfId="57927" xr:uid="{00000000-0005-0000-0000-000006E20000}"/>
    <cellStyle name="Total 3 2 11 4" xfId="57928" xr:uid="{00000000-0005-0000-0000-000007E20000}"/>
    <cellStyle name="Total 3 2 11 4 2" xfId="57929" xr:uid="{00000000-0005-0000-0000-000008E20000}"/>
    <cellStyle name="Total 3 2 11 4 3" xfId="57930" xr:uid="{00000000-0005-0000-0000-000009E20000}"/>
    <cellStyle name="Total 3 2 11 5" xfId="57931" xr:uid="{00000000-0005-0000-0000-00000AE20000}"/>
    <cellStyle name="Total 3 2 11 5 2" xfId="57932" xr:uid="{00000000-0005-0000-0000-00000BE20000}"/>
    <cellStyle name="Total 3 2 11 5 3" xfId="57933" xr:uid="{00000000-0005-0000-0000-00000CE20000}"/>
    <cellStyle name="Total 3 2 11 6" xfId="57934" xr:uid="{00000000-0005-0000-0000-00000DE20000}"/>
    <cellStyle name="Total 3 2 11 7" xfId="57935" xr:uid="{00000000-0005-0000-0000-00000EE20000}"/>
    <cellStyle name="Total 3 2 12" xfId="57936" xr:uid="{00000000-0005-0000-0000-00000FE20000}"/>
    <cellStyle name="Total 3 2 12 2" xfId="57937" xr:uid="{00000000-0005-0000-0000-000010E20000}"/>
    <cellStyle name="Total 3 2 12 2 2" xfId="57938" xr:uid="{00000000-0005-0000-0000-000011E20000}"/>
    <cellStyle name="Total 3 2 12 2 3" xfId="57939" xr:uid="{00000000-0005-0000-0000-000012E20000}"/>
    <cellStyle name="Total 3 2 12 3" xfId="57940" xr:uid="{00000000-0005-0000-0000-000013E20000}"/>
    <cellStyle name="Total 3 2 12 3 2" xfId="57941" xr:uid="{00000000-0005-0000-0000-000014E20000}"/>
    <cellStyle name="Total 3 2 12 3 3" xfId="57942" xr:uid="{00000000-0005-0000-0000-000015E20000}"/>
    <cellStyle name="Total 3 2 12 4" xfId="57943" xr:uid="{00000000-0005-0000-0000-000016E20000}"/>
    <cellStyle name="Total 3 2 12 4 2" xfId="57944" xr:uid="{00000000-0005-0000-0000-000017E20000}"/>
    <cellStyle name="Total 3 2 12 4 3" xfId="57945" xr:uid="{00000000-0005-0000-0000-000018E20000}"/>
    <cellStyle name="Total 3 2 12 5" xfId="57946" xr:uid="{00000000-0005-0000-0000-000019E20000}"/>
    <cellStyle name="Total 3 2 12 5 2" xfId="57947" xr:uid="{00000000-0005-0000-0000-00001AE20000}"/>
    <cellStyle name="Total 3 2 12 5 3" xfId="57948" xr:uid="{00000000-0005-0000-0000-00001BE20000}"/>
    <cellStyle name="Total 3 2 12 6" xfId="57949" xr:uid="{00000000-0005-0000-0000-00001CE20000}"/>
    <cellStyle name="Total 3 2 12 7" xfId="57950" xr:uid="{00000000-0005-0000-0000-00001DE20000}"/>
    <cellStyle name="Total 3 2 13" xfId="57951" xr:uid="{00000000-0005-0000-0000-00001EE20000}"/>
    <cellStyle name="Total 3 2 13 2" xfId="57952" xr:uid="{00000000-0005-0000-0000-00001FE20000}"/>
    <cellStyle name="Total 3 2 13 2 2" xfId="57953" xr:uid="{00000000-0005-0000-0000-000020E20000}"/>
    <cellStyle name="Total 3 2 13 2 3" xfId="57954" xr:uid="{00000000-0005-0000-0000-000021E20000}"/>
    <cellStyle name="Total 3 2 13 3" xfId="57955" xr:uid="{00000000-0005-0000-0000-000022E20000}"/>
    <cellStyle name="Total 3 2 13 3 2" xfId="57956" xr:uid="{00000000-0005-0000-0000-000023E20000}"/>
    <cellStyle name="Total 3 2 13 3 3" xfId="57957" xr:uid="{00000000-0005-0000-0000-000024E20000}"/>
    <cellStyle name="Total 3 2 13 4" xfId="57958" xr:uid="{00000000-0005-0000-0000-000025E20000}"/>
    <cellStyle name="Total 3 2 13 4 2" xfId="57959" xr:uid="{00000000-0005-0000-0000-000026E20000}"/>
    <cellStyle name="Total 3 2 13 4 3" xfId="57960" xr:uid="{00000000-0005-0000-0000-000027E20000}"/>
    <cellStyle name="Total 3 2 13 5" xfId="57961" xr:uid="{00000000-0005-0000-0000-000028E20000}"/>
    <cellStyle name="Total 3 2 13 5 2" xfId="57962" xr:uid="{00000000-0005-0000-0000-000029E20000}"/>
    <cellStyle name="Total 3 2 13 5 3" xfId="57963" xr:uid="{00000000-0005-0000-0000-00002AE20000}"/>
    <cellStyle name="Total 3 2 13 6" xfId="57964" xr:uid="{00000000-0005-0000-0000-00002BE20000}"/>
    <cellStyle name="Total 3 2 13 7" xfId="57965" xr:uid="{00000000-0005-0000-0000-00002CE20000}"/>
    <cellStyle name="Total 3 2 14" xfId="57966" xr:uid="{00000000-0005-0000-0000-00002DE20000}"/>
    <cellStyle name="Total 3 2 14 2" xfId="57967" xr:uid="{00000000-0005-0000-0000-00002EE20000}"/>
    <cellStyle name="Total 3 2 14 2 2" xfId="57968" xr:uid="{00000000-0005-0000-0000-00002FE20000}"/>
    <cellStyle name="Total 3 2 14 2 3" xfId="57969" xr:uid="{00000000-0005-0000-0000-000030E20000}"/>
    <cellStyle name="Total 3 2 14 3" xfId="57970" xr:uid="{00000000-0005-0000-0000-000031E20000}"/>
    <cellStyle name="Total 3 2 14 3 2" xfId="57971" xr:uid="{00000000-0005-0000-0000-000032E20000}"/>
    <cellStyle name="Total 3 2 14 3 3" xfId="57972" xr:uid="{00000000-0005-0000-0000-000033E20000}"/>
    <cellStyle name="Total 3 2 14 4" xfId="57973" xr:uid="{00000000-0005-0000-0000-000034E20000}"/>
    <cellStyle name="Total 3 2 14 4 2" xfId="57974" xr:uid="{00000000-0005-0000-0000-000035E20000}"/>
    <cellStyle name="Total 3 2 14 4 3" xfId="57975" xr:uid="{00000000-0005-0000-0000-000036E20000}"/>
    <cellStyle name="Total 3 2 14 5" xfId="57976" xr:uid="{00000000-0005-0000-0000-000037E20000}"/>
    <cellStyle name="Total 3 2 14 5 2" xfId="57977" xr:uid="{00000000-0005-0000-0000-000038E20000}"/>
    <cellStyle name="Total 3 2 14 5 3" xfId="57978" xr:uid="{00000000-0005-0000-0000-000039E20000}"/>
    <cellStyle name="Total 3 2 14 6" xfId="57979" xr:uid="{00000000-0005-0000-0000-00003AE20000}"/>
    <cellStyle name="Total 3 2 14 7" xfId="57980" xr:uid="{00000000-0005-0000-0000-00003BE20000}"/>
    <cellStyle name="Total 3 2 15" xfId="57981" xr:uid="{00000000-0005-0000-0000-00003CE20000}"/>
    <cellStyle name="Total 3 2 15 2" xfId="57982" xr:uid="{00000000-0005-0000-0000-00003DE20000}"/>
    <cellStyle name="Total 3 2 15 2 2" xfId="57983" xr:uid="{00000000-0005-0000-0000-00003EE20000}"/>
    <cellStyle name="Total 3 2 15 2 3" xfId="57984" xr:uid="{00000000-0005-0000-0000-00003FE20000}"/>
    <cellStyle name="Total 3 2 15 3" xfId="57985" xr:uid="{00000000-0005-0000-0000-000040E20000}"/>
    <cellStyle name="Total 3 2 15 3 2" xfId="57986" xr:uid="{00000000-0005-0000-0000-000041E20000}"/>
    <cellStyle name="Total 3 2 15 3 3" xfId="57987" xr:uid="{00000000-0005-0000-0000-000042E20000}"/>
    <cellStyle name="Total 3 2 15 4" xfId="57988" xr:uid="{00000000-0005-0000-0000-000043E20000}"/>
    <cellStyle name="Total 3 2 15 4 2" xfId="57989" xr:uid="{00000000-0005-0000-0000-000044E20000}"/>
    <cellStyle name="Total 3 2 15 4 3" xfId="57990" xr:uid="{00000000-0005-0000-0000-000045E20000}"/>
    <cellStyle name="Total 3 2 15 5" xfId="57991" xr:uid="{00000000-0005-0000-0000-000046E20000}"/>
    <cellStyle name="Total 3 2 15 5 2" xfId="57992" xr:uid="{00000000-0005-0000-0000-000047E20000}"/>
    <cellStyle name="Total 3 2 15 5 3" xfId="57993" xr:uid="{00000000-0005-0000-0000-000048E20000}"/>
    <cellStyle name="Total 3 2 15 6" xfId="57994" xr:uid="{00000000-0005-0000-0000-000049E20000}"/>
    <cellStyle name="Total 3 2 15 7" xfId="57995" xr:uid="{00000000-0005-0000-0000-00004AE20000}"/>
    <cellStyle name="Total 3 2 16" xfId="57996" xr:uid="{00000000-0005-0000-0000-00004BE20000}"/>
    <cellStyle name="Total 3 2 16 2" xfId="57997" xr:uid="{00000000-0005-0000-0000-00004CE20000}"/>
    <cellStyle name="Total 3 2 16 2 2" xfId="57998" xr:uid="{00000000-0005-0000-0000-00004DE20000}"/>
    <cellStyle name="Total 3 2 16 2 3" xfId="57999" xr:uid="{00000000-0005-0000-0000-00004EE20000}"/>
    <cellStyle name="Total 3 2 16 3" xfId="58000" xr:uid="{00000000-0005-0000-0000-00004FE20000}"/>
    <cellStyle name="Total 3 2 16 3 2" xfId="58001" xr:uid="{00000000-0005-0000-0000-000050E20000}"/>
    <cellStyle name="Total 3 2 16 3 3" xfId="58002" xr:uid="{00000000-0005-0000-0000-000051E20000}"/>
    <cellStyle name="Total 3 2 16 4" xfId="58003" xr:uid="{00000000-0005-0000-0000-000052E20000}"/>
    <cellStyle name="Total 3 2 16 4 2" xfId="58004" xr:uid="{00000000-0005-0000-0000-000053E20000}"/>
    <cellStyle name="Total 3 2 16 4 3" xfId="58005" xr:uid="{00000000-0005-0000-0000-000054E20000}"/>
    <cellStyle name="Total 3 2 16 5" xfId="58006" xr:uid="{00000000-0005-0000-0000-000055E20000}"/>
    <cellStyle name="Total 3 2 16 5 2" xfId="58007" xr:uid="{00000000-0005-0000-0000-000056E20000}"/>
    <cellStyle name="Total 3 2 16 5 3" xfId="58008" xr:uid="{00000000-0005-0000-0000-000057E20000}"/>
    <cellStyle name="Total 3 2 16 6" xfId="58009" xr:uid="{00000000-0005-0000-0000-000058E20000}"/>
    <cellStyle name="Total 3 2 16 7" xfId="58010" xr:uid="{00000000-0005-0000-0000-000059E20000}"/>
    <cellStyle name="Total 3 2 17" xfId="58011" xr:uid="{00000000-0005-0000-0000-00005AE20000}"/>
    <cellStyle name="Total 3 2 17 2" xfId="58012" xr:uid="{00000000-0005-0000-0000-00005BE20000}"/>
    <cellStyle name="Total 3 2 17 2 2" xfId="58013" xr:uid="{00000000-0005-0000-0000-00005CE20000}"/>
    <cellStyle name="Total 3 2 17 2 3" xfId="58014" xr:uid="{00000000-0005-0000-0000-00005DE20000}"/>
    <cellStyle name="Total 3 2 17 3" xfId="58015" xr:uid="{00000000-0005-0000-0000-00005EE20000}"/>
    <cellStyle name="Total 3 2 17 3 2" xfId="58016" xr:uid="{00000000-0005-0000-0000-00005FE20000}"/>
    <cellStyle name="Total 3 2 17 3 3" xfId="58017" xr:uid="{00000000-0005-0000-0000-000060E20000}"/>
    <cellStyle name="Total 3 2 17 4" xfId="58018" xr:uid="{00000000-0005-0000-0000-000061E20000}"/>
    <cellStyle name="Total 3 2 17 4 2" xfId="58019" xr:uid="{00000000-0005-0000-0000-000062E20000}"/>
    <cellStyle name="Total 3 2 17 4 3" xfId="58020" xr:uid="{00000000-0005-0000-0000-000063E20000}"/>
    <cellStyle name="Total 3 2 17 5" xfId="58021" xr:uid="{00000000-0005-0000-0000-000064E20000}"/>
    <cellStyle name="Total 3 2 17 5 2" xfId="58022" xr:uid="{00000000-0005-0000-0000-000065E20000}"/>
    <cellStyle name="Total 3 2 17 5 3" xfId="58023" xr:uid="{00000000-0005-0000-0000-000066E20000}"/>
    <cellStyle name="Total 3 2 17 6" xfId="58024" xr:uid="{00000000-0005-0000-0000-000067E20000}"/>
    <cellStyle name="Total 3 2 17 7" xfId="58025" xr:uid="{00000000-0005-0000-0000-000068E20000}"/>
    <cellStyle name="Total 3 2 18" xfId="58026" xr:uid="{00000000-0005-0000-0000-000069E20000}"/>
    <cellStyle name="Total 3 2 18 2" xfId="58027" xr:uid="{00000000-0005-0000-0000-00006AE20000}"/>
    <cellStyle name="Total 3 2 18 2 2" xfId="58028" xr:uid="{00000000-0005-0000-0000-00006BE20000}"/>
    <cellStyle name="Total 3 2 18 2 3" xfId="58029" xr:uid="{00000000-0005-0000-0000-00006CE20000}"/>
    <cellStyle name="Total 3 2 18 3" xfId="58030" xr:uid="{00000000-0005-0000-0000-00006DE20000}"/>
    <cellStyle name="Total 3 2 18 3 2" xfId="58031" xr:uid="{00000000-0005-0000-0000-00006EE20000}"/>
    <cellStyle name="Total 3 2 18 3 3" xfId="58032" xr:uid="{00000000-0005-0000-0000-00006FE20000}"/>
    <cellStyle name="Total 3 2 18 4" xfId="58033" xr:uid="{00000000-0005-0000-0000-000070E20000}"/>
    <cellStyle name="Total 3 2 18 4 2" xfId="58034" xr:uid="{00000000-0005-0000-0000-000071E20000}"/>
    <cellStyle name="Total 3 2 18 4 3" xfId="58035" xr:uid="{00000000-0005-0000-0000-000072E20000}"/>
    <cellStyle name="Total 3 2 18 5" xfId="58036" xr:uid="{00000000-0005-0000-0000-000073E20000}"/>
    <cellStyle name="Total 3 2 18 5 2" xfId="58037" xr:uid="{00000000-0005-0000-0000-000074E20000}"/>
    <cellStyle name="Total 3 2 18 5 3" xfId="58038" xr:uid="{00000000-0005-0000-0000-000075E20000}"/>
    <cellStyle name="Total 3 2 18 6" xfId="58039" xr:uid="{00000000-0005-0000-0000-000076E20000}"/>
    <cellStyle name="Total 3 2 18 7" xfId="58040" xr:uid="{00000000-0005-0000-0000-000077E20000}"/>
    <cellStyle name="Total 3 2 19" xfId="58041" xr:uid="{00000000-0005-0000-0000-000078E20000}"/>
    <cellStyle name="Total 3 2 19 2" xfId="58042" xr:uid="{00000000-0005-0000-0000-000079E20000}"/>
    <cellStyle name="Total 3 2 19 3" xfId="58043" xr:uid="{00000000-0005-0000-0000-00007AE20000}"/>
    <cellStyle name="Total 3 2 2" xfId="58044" xr:uid="{00000000-0005-0000-0000-00007BE20000}"/>
    <cellStyle name="Total 3 2 2 2" xfId="58045" xr:uid="{00000000-0005-0000-0000-00007CE20000}"/>
    <cellStyle name="Total 3 2 2 2 2" xfId="58046" xr:uid="{00000000-0005-0000-0000-00007DE20000}"/>
    <cellStyle name="Total 3 2 2 2 3" xfId="58047" xr:uid="{00000000-0005-0000-0000-00007EE20000}"/>
    <cellStyle name="Total 3 2 2 2 4" xfId="58048" xr:uid="{00000000-0005-0000-0000-00007FE20000}"/>
    <cellStyle name="Total 3 2 2 3" xfId="58049" xr:uid="{00000000-0005-0000-0000-000080E20000}"/>
    <cellStyle name="Total 3 2 2 3 2" xfId="58050" xr:uid="{00000000-0005-0000-0000-000081E20000}"/>
    <cellStyle name="Total 3 2 2 3 3" xfId="58051" xr:uid="{00000000-0005-0000-0000-000082E20000}"/>
    <cellStyle name="Total 3 2 2 3 4" xfId="58052" xr:uid="{00000000-0005-0000-0000-000083E20000}"/>
    <cellStyle name="Total 3 2 2 4" xfId="58053" xr:uid="{00000000-0005-0000-0000-000084E20000}"/>
    <cellStyle name="Total 3 2 2 4 2" xfId="58054" xr:uid="{00000000-0005-0000-0000-000085E20000}"/>
    <cellStyle name="Total 3 2 2 4 3" xfId="58055" xr:uid="{00000000-0005-0000-0000-000086E20000}"/>
    <cellStyle name="Total 3 2 2 5" xfId="58056" xr:uid="{00000000-0005-0000-0000-000087E20000}"/>
    <cellStyle name="Total 3 2 2 5 2" xfId="58057" xr:uid="{00000000-0005-0000-0000-000088E20000}"/>
    <cellStyle name="Total 3 2 2 5 3" xfId="58058" xr:uid="{00000000-0005-0000-0000-000089E20000}"/>
    <cellStyle name="Total 3 2 2 6" xfId="58059" xr:uid="{00000000-0005-0000-0000-00008AE20000}"/>
    <cellStyle name="Total 3 2 2 6 2" xfId="58060" xr:uid="{00000000-0005-0000-0000-00008BE20000}"/>
    <cellStyle name="Total 3 2 2 6 3" xfId="58061" xr:uid="{00000000-0005-0000-0000-00008CE20000}"/>
    <cellStyle name="Total 3 2 2 7" xfId="58062" xr:uid="{00000000-0005-0000-0000-00008DE20000}"/>
    <cellStyle name="Total 3 2 2 8" xfId="58063" xr:uid="{00000000-0005-0000-0000-00008EE20000}"/>
    <cellStyle name="Total 3 2 2 9" xfId="58064" xr:uid="{00000000-0005-0000-0000-00008FE20000}"/>
    <cellStyle name="Total 3 2 20" xfId="58065" xr:uid="{00000000-0005-0000-0000-000090E20000}"/>
    <cellStyle name="Total 3 2 20 2" xfId="58066" xr:uid="{00000000-0005-0000-0000-000091E20000}"/>
    <cellStyle name="Total 3 2 20 3" xfId="58067" xr:uid="{00000000-0005-0000-0000-000092E20000}"/>
    <cellStyle name="Total 3 2 21" xfId="58068" xr:uid="{00000000-0005-0000-0000-000093E20000}"/>
    <cellStyle name="Total 3 2 21 2" xfId="58069" xr:uid="{00000000-0005-0000-0000-000094E20000}"/>
    <cellStyle name="Total 3 2 21 3" xfId="58070" xr:uid="{00000000-0005-0000-0000-000095E20000}"/>
    <cellStyle name="Total 3 2 22" xfId="58071" xr:uid="{00000000-0005-0000-0000-000096E20000}"/>
    <cellStyle name="Total 3 2 3" xfId="58072" xr:uid="{00000000-0005-0000-0000-000097E20000}"/>
    <cellStyle name="Total 3 2 3 2" xfId="58073" xr:uid="{00000000-0005-0000-0000-000098E20000}"/>
    <cellStyle name="Total 3 2 3 2 2" xfId="58074" xr:uid="{00000000-0005-0000-0000-000099E20000}"/>
    <cellStyle name="Total 3 2 3 2 3" xfId="58075" xr:uid="{00000000-0005-0000-0000-00009AE20000}"/>
    <cellStyle name="Total 3 2 3 3" xfId="58076" xr:uid="{00000000-0005-0000-0000-00009BE20000}"/>
    <cellStyle name="Total 3 2 3 3 2" xfId="58077" xr:uid="{00000000-0005-0000-0000-00009CE20000}"/>
    <cellStyle name="Total 3 2 3 3 3" xfId="58078" xr:uid="{00000000-0005-0000-0000-00009DE20000}"/>
    <cellStyle name="Total 3 2 3 4" xfId="58079" xr:uid="{00000000-0005-0000-0000-00009EE20000}"/>
    <cellStyle name="Total 3 2 3 4 2" xfId="58080" xr:uid="{00000000-0005-0000-0000-00009FE20000}"/>
    <cellStyle name="Total 3 2 3 4 3" xfId="58081" xr:uid="{00000000-0005-0000-0000-0000A0E20000}"/>
    <cellStyle name="Total 3 2 3 5" xfId="58082" xr:uid="{00000000-0005-0000-0000-0000A1E20000}"/>
    <cellStyle name="Total 3 2 3 5 2" xfId="58083" xr:uid="{00000000-0005-0000-0000-0000A2E20000}"/>
    <cellStyle name="Total 3 2 3 5 3" xfId="58084" xr:uid="{00000000-0005-0000-0000-0000A3E20000}"/>
    <cellStyle name="Total 3 2 3 6" xfId="58085" xr:uid="{00000000-0005-0000-0000-0000A4E20000}"/>
    <cellStyle name="Total 3 2 3 7" xfId="58086" xr:uid="{00000000-0005-0000-0000-0000A5E20000}"/>
    <cellStyle name="Total 3 2 3 8" xfId="58087" xr:uid="{00000000-0005-0000-0000-0000A6E20000}"/>
    <cellStyle name="Total 3 2 4" xfId="58088" xr:uid="{00000000-0005-0000-0000-0000A7E20000}"/>
    <cellStyle name="Total 3 2 4 2" xfId="58089" xr:uid="{00000000-0005-0000-0000-0000A8E20000}"/>
    <cellStyle name="Total 3 2 4 2 2" xfId="58090" xr:uid="{00000000-0005-0000-0000-0000A9E20000}"/>
    <cellStyle name="Total 3 2 4 2 3" xfId="58091" xr:uid="{00000000-0005-0000-0000-0000AAE20000}"/>
    <cellStyle name="Total 3 2 4 3" xfId="58092" xr:uid="{00000000-0005-0000-0000-0000ABE20000}"/>
    <cellStyle name="Total 3 2 4 3 2" xfId="58093" xr:uid="{00000000-0005-0000-0000-0000ACE20000}"/>
    <cellStyle name="Total 3 2 4 3 3" xfId="58094" xr:uid="{00000000-0005-0000-0000-0000ADE20000}"/>
    <cellStyle name="Total 3 2 4 4" xfId="58095" xr:uid="{00000000-0005-0000-0000-0000AEE20000}"/>
    <cellStyle name="Total 3 2 4 4 2" xfId="58096" xr:uid="{00000000-0005-0000-0000-0000AFE20000}"/>
    <cellStyle name="Total 3 2 4 4 3" xfId="58097" xr:uid="{00000000-0005-0000-0000-0000B0E20000}"/>
    <cellStyle name="Total 3 2 4 5" xfId="58098" xr:uid="{00000000-0005-0000-0000-0000B1E20000}"/>
    <cellStyle name="Total 3 2 4 5 2" xfId="58099" xr:uid="{00000000-0005-0000-0000-0000B2E20000}"/>
    <cellStyle name="Total 3 2 4 5 3" xfId="58100" xr:uid="{00000000-0005-0000-0000-0000B3E20000}"/>
    <cellStyle name="Total 3 2 4 6" xfId="58101" xr:uid="{00000000-0005-0000-0000-0000B4E20000}"/>
    <cellStyle name="Total 3 2 4 7" xfId="58102" xr:uid="{00000000-0005-0000-0000-0000B5E20000}"/>
    <cellStyle name="Total 3 2 5" xfId="58103" xr:uid="{00000000-0005-0000-0000-0000B6E20000}"/>
    <cellStyle name="Total 3 2 5 2" xfId="58104" xr:uid="{00000000-0005-0000-0000-0000B7E20000}"/>
    <cellStyle name="Total 3 2 5 2 2" xfId="58105" xr:uid="{00000000-0005-0000-0000-0000B8E20000}"/>
    <cellStyle name="Total 3 2 5 2 3" xfId="58106" xr:uid="{00000000-0005-0000-0000-0000B9E20000}"/>
    <cellStyle name="Total 3 2 5 3" xfId="58107" xr:uid="{00000000-0005-0000-0000-0000BAE20000}"/>
    <cellStyle name="Total 3 2 5 3 2" xfId="58108" xr:uid="{00000000-0005-0000-0000-0000BBE20000}"/>
    <cellStyle name="Total 3 2 5 3 3" xfId="58109" xr:uid="{00000000-0005-0000-0000-0000BCE20000}"/>
    <cellStyle name="Total 3 2 5 4" xfId="58110" xr:uid="{00000000-0005-0000-0000-0000BDE20000}"/>
    <cellStyle name="Total 3 2 5 4 2" xfId="58111" xr:uid="{00000000-0005-0000-0000-0000BEE20000}"/>
    <cellStyle name="Total 3 2 5 4 3" xfId="58112" xr:uid="{00000000-0005-0000-0000-0000BFE20000}"/>
    <cellStyle name="Total 3 2 5 5" xfId="58113" xr:uid="{00000000-0005-0000-0000-0000C0E20000}"/>
    <cellStyle name="Total 3 2 5 5 2" xfId="58114" xr:uid="{00000000-0005-0000-0000-0000C1E20000}"/>
    <cellStyle name="Total 3 2 5 5 3" xfId="58115" xr:uid="{00000000-0005-0000-0000-0000C2E20000}"/>
    <cellStyle name="Total 3 2 5 6" xfId="58116" xr:uid="{00000000-0005-0000-0000-0000C3E20000}"/>
    <cellStyle name="Total 3 2 5 7" xfId="58117" xr:uid="{00000000-0005-0000-0000-0000C4E20000}"/>
    <cellStyle name="Total 3 2 6" xfId="58118" xr:uid="{00000000-0005-0000-0000-0000C5E20000}"/>
    <cellStyle name="Total 3 2 6 2" xfId="58119" xr:uid="{00000000-0005-0000-0000-0000C6E20000}"/>
    <cellStyle name="Total 3 2 6 2 2" xfId="58120" xr:uid="{00000000-0005-0000-0000-0000C7E20000}"/>
    <cellStyle name="Total 3 2 6 2 3" xfId="58121" xr:uid="{00000000-0005-0000-0000-0000C8E20000}"/>
    <cellStyle name="Total 3 2 6 3" xfId="58122" xr:uid="{00000000-0005-0000-0000-0000C9E20000}"/>
    <cellStyle name="Total 3 2 6 3 2" xfId="58123" xr:uid="{00000000-0005-0000-0000-0000CAE20000}"/>
    <cellStyle name="Total 3 2 6 3 3" xfId="58124" xr:uid="{00000000-0005-0000-0000-0000CBE20000}"/>
    <cellStyle name="Total 3 2 6 4" xfId="58125" xr:uid="{00000000-0005-0000-0000-0000CCE20000}"/>
    <cellStyle name="Total 3 2 6 4 2" xfId="58126" xr:uid="{00000000-0005-0000-0000-0000CDE20000}"/>
    <cellStyle name="Total 3 2 6 4 3" xfId="58127" xr:uid="{00000000-0005-0000-0000-0000CEE20000}"/>
    <cellStyle name="Total 3 2 6 5" xfId="58128" xr:uid="{00000000-0005-0000-0000-0000CFE20000}"/>
    <cellStyle name="Total 3 2 6 5 2" xfId="58129" xr:uid="{00000000-0005-0000-0000-0000D0E20000}"/>
    <cellStyle name="Total 3 2 6 5 3" xfId="58130" xr:uid="{00000000-0005-0000-0000-0000D1E20000}"/>
    <cellStyle name="Total 3 2 6 6" xfId="58131" xr:uid="{00000000-0005-0000-0000-0000D2E20000}"/>
    <cellStyle name="Total 3 2 6 7" xfId="58132" xr:uid="{00000000-0005-0000-0000-0000D3E20000}"/>
    <cellStyle name="Total 3 2 7" xfId="58133" xr:uid="{00000000-0005-0000-0000-0000D4E20000}"/>
    <cellStyle name="Total 3 2 7 2" xfId="58134" xr:uid="{00000000-0005-0000-0000-0000D5E20000}"/>
    <cellStyle name="Total 3 2 7 2 2" xfId="58135" xr:uid="{00000000-0005-0000-0000-0000D6E20000}"/>
    <cellStyle name="Total 3 2 7 2 3" xfId="58136" xr:uid="{00000000-0005-0000-0000-0000D7E20000}"/>
    <cellStyle name="Total 3 2 7 3" xfId="58137" xr:uid="{00000000-0005-0000-0000-0000D8E20000}"/>
    <cellStyle name="Total 3 2 7 3 2" xfId="58138" xr:uid="{00000000-0005-0000-0000-0000D9E20000}"/>
    <cellStyle name="Total 3 2 7 3 3" xfId="58139" xr:uid="{00000000-0005-0000-0000-0000DAE20000}"/>
    <cellStyle name="Total 3 2 7 4" xfId="58140" xr:uid="{00000000-0005-0000-0000-0000DBE20000}"/>
    <cellStyle name="Total 3 2 7 4 2" xfId="58141" xr:uid="{00000000-0005-0000-0000-0000DCE20000}"/>
    <cellStyle name="Total 3 2 7 4 3" xfId="58142" xr:uid="{00000000-0005-0000-0000-0000DDE20000}"/>
    <cellStyle name="Total 3 2 7 5" xfId="58143" xr:uid="{00000000-0005-0000-0000-0000DEE20000}"/>
    <cellStyle name="Total 3 2 7 5 2" xfId="58144" xr:uid="{00000000-0005-0000-0000-0000DFE20000}"/>
    <cellStyle name="Total 3 2 7 5 3" xfId="58145" xr:uid="{00000000-0005-0000-0000-0000E0E20000}"/>
    <cellStyle name="Total 3 2 7 6" xfId="58146" xr:uid="{00000000-0005-0000-0000-0000E1E20000}"/>
    <cellStyle name="Total 3 2 7 7" xfId="58147" xr:uid="{00000000-0005-0000-0000-0000E2E20000}"/>
    <cellStyle name="Total 3 2 8" xfId="58148" xr:uid="{00000000-0005-0000-0000-0000E3E20000}"/>
    <cellStyle name="Total 3 2 8 2" xfId="58149" xr:uid="{00000000-0005-0000-0000-0000E4E20000}"/>
    <cellStyle name="Total 3 2 8 2 2" xfId="58150" xr:uid="{00000000-0005-0000-0000-0000E5E20000}"/>
    <cellStyle name="Total 3 2 8 2 3" xfId="58151" xr:uid="{00000000-0005-0000-0000-0000E6E20000}"/>
    <cellStyle name="Total 3 2 8 3" xfId="58152" xr:uid="{00000000-0005-0000-0000-0000E7E20000}"/>
    <cellStyle name="Total 3 2 8 3 2" xfId="58153" xr:uid="{00000000-0005-0000-0000-0000E8E20000}"/>
    <cellStyle name="Total 3 2 8 3 3" xfId="58154" xr:uid="{00000000-0005-0000-0000-0000E9E20000}"/>
    <cellStyle name="Total 3 2 8 4" xfId="58155" xr:uid="{00000000-0005-0000-0000-0000EAE20000}"/>
    <cellStyle name="Total 3 2 8 4 2" xfId="58156" xr:uid="{00000000-0005-0000-0000-0000EBE20000}"/>
    <cellStyle name="Total 3 2 8 4 3" xfId="58157" xr:uid="{00000000-0005-0000-0000-0000ECE20000}"/>
    <cellStyle name="Total 3 2 8 5" xfId="58158" xr:uid="{00000000-0005-0000-0000-0000EDE20000}"/>
    <cellStyle name="Total 3 2 8 5 2" xfId="58159" xr:uid="{00000000-0005-0000-0000-0000EEE20000}"/>
    <cellStyle name="Total 3 2 8 5 3" xfId="58160" xr:uid="{00000000-0005-0000-0000-0000EFE20000}"/>
    <cellStyle name="Total 3 2 8 6" xfId="58161" xr:uid="{00000000-0005-0000-0000-0000F0E20000}"/>
    <cellStyle name="Total 3 2 8 7" xfId="58162" xr:uid="{00000000-0005-0000-0000-0000F1E20000}"/>
    <cellStyle name="Total 3 2 9" xfId="58163" xr:uid="{00000000-0005-0000-0000-0000F2E20000}"/>
    <cellStyle name="Total 3 2 9 2" xfId="58164" xr:uid="{00000000-0005-0000-0000-0000F3E20000}"/>
    <cellStyle name="Total 3 2 9 2 2" xfId="58165" xr:uid="{00000000-0005-0000-0000-0000F4E20000}"/>
    <cellStyle name="Total 3 2 9 2 3" xfId="58166" xr:uid="{00000000-0005-0000-0000-0000F5E20000}"/>
    <cellStyle name="Total 3 2 9 3" xfId="58167" xr:uid="{00000000-0005-0000-0000-0000F6E20000}"/>
    <cellStyle name="Total 3 2 9 3 2" xfId="58168" xr:uid="{00000000-0005-0000-0000-0000F7E20000}"/>
    <cellStyle name="Total 3 2 9 3 3" xfId="58169" xr:uid="{00000000-0005-0000-0000-0000F8E20000}"/>
    <cellStyle name="Total 3 2 9 4" xfId="58170" xr:uid="{00000000-0005-0000-0000-0000F9E20000}"/>
    <cellStyle name="Total 3 2 9 4 2" xfId="58171" xr:uid="{00000000-0005-0000-0000-0000FAE20000}"/>
    <cellStyle name="Total 3 2 9 4 3" xfId="58172" xr:uid="{00000000-0005-0000-0000-0000FBE20000}"/>
    <cellStyle name="Total 3 2 9 5" xfId="58173" xr:uid="{00000000-0005-0000-0000-0000FCE20000}"/>
    <cellStyle name="Total 3 2 9 5 2" xfId="58174" xr:uid="{00000000-0005-0000-0000-0000FDE20000}"/>
    <cellStyle name="Total 3 2 9 5 3" xfId="58175" xr:uid="{00000000-0005-0000-0000-0000FEE20000}"/>
    <cellStyle name="Total 3 2 9 6" xfId="58176" xr:uid="{00000000-0005-0000-0000-0000FFE20000}"/>
    <cellStyle name="Total 3 2 9 7" xfId="58177" xr:uid="{00000000-0005-0000-0000-000000E30000}"/>
    <cellStyle name="Total 3 3" xfId="58178" xr:uid="{00000000-0005-0000-0000-000001E30000}"/>
    <cellStyle name="Total 3 3 10" xfId="58179" xr:uid="{00000000-0005-0000-0000-000002E30000}"/>
    <cellStyle name="Total 3 3 2" xfId="58180" xr:uid="{00000000-0005-0000-0000-000003E30000}"/>
    <cellStyle name="Total 3 3 2 2" xfId="58181" xr:uid="{00000000-0005-0000-0000-000004E30000}"/>
    <cellStyle name="Total 3 3 2 3" xfId="58182" xr:uid="{00000000-0005-0000-0000-000005E30000}"/>
    <cellStyle name="Total 3 3 2 4" xfId="58183" xr:uid="{00000000-0005-0000-0000-000006E30000}"/>
    <cellStyle name="Total 3 3 3" xfId="58184" xr:uid="{00000000-0005-0000-0000-000007E30000}"/>
    <cellStyle name="Total 3 3 3 2" xfId="58185" xr:uid="{00000000-0005-0000-0000-000008E30000}"/>
    <cellStyle name="Total 3 3 3 3" xfId="58186" xr:uid="{00000000-0005-0000-0000-000009E30000}"/>
    <cellStyle name="Total 3 3 3 4" xfId="58187" xr:uid="{00000000-0005-0000-0000-00000AE30000}"/>
    <cellStyle name="Total 3 3 4" xfId="58188" xr:uid="{00000000-0005-0000-0000-00000BE30000}"/>
    <cellStyle name="Total 3 3 4 2" xfId="58189" xr:uid="{00000000-0005-0000-0000-00000CE30000}"/>
    <cellStyle name="Total 3 3 4 3" xfId="58190" xr:uid="{00000000-0005-0000-0000-00000DE30000}"/>
    <cellStyle name="Total 3 3 4 4" xfId="58191" xr:uid="{00000000-0005-0000-0000-00000EE30000}"/>
    <cellStyle name="Total 3 3 5" xfId="58192" xr:uid="{00000000-0005-0000-0000-00000FE30000}"/>
    <cellStyle name="Total 3 3 5 2" xfId="58193" xr:uid="{00000000-0005-0000-0000-000010E30000}"/>
    <cellStyle name="Total 3 3 5 3" xfId="58194" xr:uid="{00000000-0005-0000-0000-000011E30000}"/>
    <cellStyle name="Total 3 3 6" xfId="58195" xr:uid="{00000000-0005-0000-0000-000012E30000}"/>
    <cellStyle name="Total 3 3 6 2" xfId="58196" xr:uid="{00000000-0005-0000-0000-000013E30000}"/>
    <cellStyle name="Total 3 3 6 3" xfId="58197" xr:uid="{00000000-0005-0000-0000-000014E30000}"/>
    <cellStyle name="Total 3 3 7" xfId="58198" xr:uid="{00000000-0005-0000-0000-000015E30000}"/>
    <cellStyle name="Total 3 3 7 2" xfId="58199" xr:uid="{00000000-0005-0000-0000-000016E30000}"/>
    <cellStyle name="Total 3 3 7 3" xfId="58200" xr:uid="{00000000-0005-0000-0000-000017E30000}"/>
    <cellStyle name="Total 3 3 8" xfId="58201" xr:uid="{00000000-0005-0000-0000-000018E30000}"/>
    <cellStyle name="Total 3 3 9" xfId="58202" xr:uid="{00000000-0005-0000-0000-000019E30000}"/>
    <cellStyle name="Total 3 4" xfId="58203" xr:uid="{00000000-0005-0000-0000-00001AE30000}"/>
    <cellStyle name="Total 3 4 2" xfId="58204" xr:uid="{00000000-0005-0000-0000-00001BE30000}"/>
    <cellStyle name="Total 3 4 2 2" xfId="58205" xr:uid="{00000000-0005-0000-0000-00001CE30000}"/>
    <cellStyle name="Total 3 4 2 3" xfId="58206" xr:uid="{00000000-0005-0000-0000-00001DE30000}"/>
    <cellStyle name="Total 3 4 3" xfId="58207" xr:uid="{00000000-0005-0000-0000-00001EE30000}"/>
    <cellStyle name="Total 3 4 3 2" xfId="58208" xr:uid="{00000000-0005-0000-0000-00001FE30000}"/>
    <cellStyle name="Total 3 4 3 3" xfId="58209" xr:uid="{00000000-0005-0000-0000-000020E30000}"/>
    <cellStyle name="Total 3 4 4" xfId="58210" xr:uid="{00000000-0005-0000-0000-000021E30000}"/>
    <cellStyle name="Total 3 4 4 2" xfId="58211" xr:uid="{00000000-0005-0000-0000-000022E30000}"/>
    <cellStyle name="Total 3 4 4 3" xfId="58212" xr:uid="{00000000-0005-0000-0000-000023E30000}"/>
    <cellStyle name="Total 3 4 5" xfId="58213" xr:uid="{00000000-0005-0000-0000-000024E30000}"/>
    <cellStyle name="Total 3 4 5 2" xfId="58214" xr:uid="{00000000-0005-0000-0000-000025E30000}"/>
    <cellStyle name="Total 3 4 5 3" xfId="58215" xr:uid="{00000000-0005-0000-0000-000026E30000}"/>
    <cellStyle name="Total 3 4 6" xfId="58216" xr:uid="{00000000-0005-0000-0000-000027E30000}"/>
    <cellStyle name="Total 3 4 7" xfId="58217" xr:uid="{00000000-0005-0000-0000-000028E30000}"/>
    <cellStyle name="Total 3 4 8" xfId="58218" xr:uid="{00000000-0005-0000-0000-000029E30000}"/>
    <cellStyle name="Total 3 5" xfId="58219" xr:uid="{00000000-0005-0000-0000-00002AE30000}"/>
    <cellStyle name="Total 3 5 2" xfId="58220" xr:uid="{00000000-0005-0000-0000-00002BE30000}"/>
    <cellStyle name="Total 3 5 2 2" xfId="58221" xr:uid="{00000000-0005-0000-0000-00002CE30000}"/>
    <cellStyle name="Total 3 5 2 3" xfId="58222" xr:uid="{00000000-0005-0000-0000-00002DE30000}"/>
    <cellStyle name="Total 3 5 3" xfId="58223" xr:uid="{00000000-0005-0000-0000-00002EE30000}"/>
    <cellStyle name="Total 3 5 3 2" xfId="58224" xr:uid="{00000000-0005-0000-0000-00002FE30000}"/>
    <cellStyle name="Total 3 5 3 3" xfId="58225" xr:uid="{00000000-0005-0000-0000-000030E30000}"/>
    <cellStyle name="Total 3 5 4" xfId="58226" xr:uid="{00000000-0005-0000-0000-000031E30000}"/>
    <cellStyle name="Total 3 5 4 2" xfId="58227" xr:uid="{00000000-0005-0000-0000-000032E30000}"/>
    <cellStyle name="Total 3 5 4 3" xfId="58228" xr:uid="{00000000-0005-0000-0000-000033E30000}"/>
    <cellStyle name="Total 3 5 5" xfId="58229" xr:uid="{00000000-0005-0000-0000-000034E30000}"/>
    <cellStyle name="Total 3 5 5 2" xfId="58230" xr:uid="{00000000-0005-0000-0000-000035E30000}"/>
    <cellStyle name="Total 3 5 5 3" xfId="58231" xr:uid="{00000000-0005-0000-0000-000036E30000}"/>
    <cellStyle name="Total 3 5 6" xfId="58232" xr:uid="{00000000-0005-0000-0000-000037E30000}"/>
    <cellStyle name="Total 3 5 7" xfId="58233" xr:uid="{00000000-0005-0000-0000-000038E30000}"/>
    <cellStyle name="Total 3 5 8" xfId="58234" xr:uid="{00000000-0005-0000-0000-000039E30000}"/>
    <cellStyle name="Total 3 6" xfId="58235" xr:uid="{00000000-0005-0000-0000-00003AE30000}"/>
    <cellStyle name="Total 3 6 2" xfId="58236" xr:uid="{00000000-0005-0000-0000-00003BE30000}"/>
    <cellStyle name="Total 3 6 3" xfId="58237" xr:uid="{00000000-0005-0000-0000-00003CE30000}"/>
    <cellStyle name="Total 3 6 4" xfId="58238" xr:uid="{00000000-0005-0000-0000-00003DE30000}"/>
    <cellStyle name="Total 3 7" xfId="58239" xr:uid="{00000000-0005-0000-0000-00003EE30000}"/>
    <cellStyle name="Total 3 7 2" xfId="58240" xr:uid="{00000000-0005-0000-0000-00003FE30000}"/>
    <cellStyle name="Total 3 7 3" xfId="58241" xr:uid="{00000000-0005-0000-0000-000040E30000}"/>
    <cellStyle name="Total 3 8" xfId="58242" xr:uid="{00000000-0005-0000-0000-000041E30000}"/>
    <cellStyle name="Total 3 8 2" xfId="58243" xr:uid="{00000000-0005-0000-0000-000042E30000}"/>
    <cellStyle name="Total 3 8 3" xfId="58244" xr:uid="{00000000-0005-0000-0000-000043E30000}"/>
    <cellStyle name="Total 4" xfId="7215" xr:uid="{00000000-0005-0000-0000-000044E30000}"/>
    <cellStyle name="Total 4 2" xfId="7216" xr:uid="{00000000-0005-0000-0000-000045E30000}"/>
    <cellStyle name="Total 4 2 10" xfId="58245" xr:uid="{00000000-0005-0000-0000-000046E30000}"/>
    <cellStyle name="Total 4 2 10 2" xfId="58246" xr:uid="{00000000-0005-0000-0000-000047E30000}"/>
    <cellStyle name="Total 4 2 10 2 2" xfId="58247" xr:uid="{00000000-0005-0000-0000-000048E30000}"/>
    <cellStyle name="Total 4 2 10 2 3" xfId="58248" xr:uid="{00000000-0005-0000-0000-000049E30000}"/>
    <cellStyle name="Total 4 2 10 3" xfId="58249" xr:uid="{00000000-0005-0000-0000-00004AE30000}"/>
    <cellStyle name="Total 4 2 10 3 2" xfId="58250" xr:uid="{00000000-0005-0000-0000-00004BE30000}"/>
    <cellStyle name="Total 4 2 10 3 3" xfId="58251" xr:uid="{00000000-0005-0000-0000-00004CE30000}"/>
    <cellStyle name="Total 4 2 10 4" xfId="58252" xr:uid="{00000000-0005-0000-0000-00004DE30000}"/>
    <cellStyle name="Total 4 2 10 4 2" xfId="58253" xr:uid="{00000000-0005-0000-0000-00004EE30000}"/>
    <cellStyle name="Total 4 2 10 4 3" xfId="58254" xr:uid="{00000000-0005-0000-0000-00004FE30000}"/>
    <cellStyle name="Total 4 2 10 5" xfId="58255" xr:uid="{00000000-0005-0000-0000-000050E30000}"/>
    <cellStyle name="Total 4 2 10 5 2" xfId="58256" xr:uid="{00000000-0005-0000-0000-000051E30000}"/>
    <cellStyle name="Total 4 2 10 5 3" xfId="58257" xr:uid="{00000000-0005-0000-0000-000052E30000}"/>
    <cellStyle name="Total 4 2 10 6" xfId="58258" xr:uid="{00000000-0005-0000-0000-000053E30000}"/>
    <cellStyle name="Total 4 2 10 7" xfId="58259" xr:uid="{00000000-0005-0000-0000-000054E30000}"/>
    <cellStyle name="Total 4 2 11" xfId="58260" xr:uid="{00000000-0005-0000-0000-000055E30000}"/>
    <cellStyle name="Total 4 2 11 2" xfId="58261" xr:uid="{00000000-0005-0000-0000-000056E30000}"/>
    <cellStyle name="Total 4 2 11 2 2" xfId="58262" xr:uid="{00000000-0005-0000-0000-000057E30000}"/>
    <cellStyle name="Total 4 2 11 2 3" xfId="58263" xr:uid="{00000000-0005-0000-0000-000058E30000}"/>
    <cellStyle name="Total 4 2 11 3" xfId="58264" xr:uid="{00000000-0005-0000-0000-000059E30000}"/>
    <cellStyle name="Total 4 2 11 3 2" xfId="58265" xr:uid="{00000000-0005-0000-0000-00005AE30000}"/>
    <cellStyle name="Total 4 2 11 3 3" xfId="58266" xr:uid="{00000000-0005-0000-0000-00005BE30000}"/>
    <cellStyle name="Total 4 2 11 4" xfId="58267" xr:uid="{00000000-0005-0000-0000-00005CE30000}"/>
    <cellStyle name="Total 4 2 11 4 2" xfId="58268" xr:uid="{00000000-0005-0000-0000-00005DE30000}"/>
    <cellStyle name="Total 4 2 11 4 3" xfId="58269" xr:uid="{00000000-0005-0000-0000-00005EE30000}"/>
    <cellStyle name="Total 4 2 11 5" xfId="58270" xr:uid="{00000000-0005-0000-0000-00005FE30000}"/>
    <cellStyle name="Total 4 2 11 5 2" xfId="58271" xr:uid="{00000000-0005-0000-0000-000060E30000}"/>
    <cellStyle name="Total 4 2 11 5 3" xfId="58272" xr:uid="{00000000-0005-0000-0000-000061E30000}"/>
    <cellStyle name="Total 4 2 11 6" xfId="58273" xr:uid="{00000000-0005-0000-0000-000062E30000}"/>
    <cellStyle name="Total 4 2 11 7" xfId="58274" xr:uid="{00000000-0005-0000-0000-000063E30000}"/>
    <cellStyle name="Total 4 2 12" xfId="58275" xr:uid="{00000000-0005-0000-0000-000064E30000}"/>
    <cellStyle name="Total 4 2 12 2" xfId="58276" xr:uid="{00000000-0005-0000-0000-000065E30000}"/>
    <cellStyle name="Total 4 2 12 2 2" xfId="58277" xr:uid="{00000000-0005-0000-0000-000066E30000}"/>
    <cellStyle name="Total 4 2 12 2 3" xfId="58278" xr:uid="{00000000-0005-0000-0000-000067E30000}"/>
    <cellStyle name="Total 4 2 12 3" xfId="58279" xr:uid="{00000000-0005-0000-0000-000068E30000}"/>
    <cellStyle name="Total 4 2 12 3 2" xfId="58280" xr:uid="{00000000-0005-0000-0000-000069E30000}"/>
    <cellStyle name="Total 4 2 12 3 3" xfId="58281" xr:uid="{00000000-0005-0000-0000-00006AE30000}"/>
    <cellStyle name="Total 4 2 12 4" xfId="58282" xr:uid="{00000000-0005-0000-0000-00006BE30000}"/>
    <cellStyle name="Total 4 2 12 4 2" xfId="58283" xr:uid="{00000000-0005-0000-0000-00006CE30000}"/>
    <cellStyle name="Total 4 2 12 4 3" xfId="58284" xr:uid="{00000000-0005-0000-0000-00006DE30000}"/>
    <cellStyle name="Total 4 2 12 5" xfId="58285" xr:uid="{00000000-0005-0000-0000-00006EE30000}"/>
    <cellStyle name="Total 4 2 12 5 2" xfId="58286" xr:uid="{00000000-0005-0000-0000-00006FE30000}"/>
    <cellStyle name="Total 4 2 12 5 3" xfId="58287" xr:uid="{00000000-0005-0000-0000-000070E30000}"/>
    <cellStyle name="Total 4 2 12 6" xfId="58288" xr:uid="{00000000-0005-0000-0000-000071E30000}"/>
    <cellStyle name="Total 4 2 12 7" xfId="58289" xr:uid="{00000000-0005-0000-0000-000072E30000}"/>
    <cellStyle name="Total 4 2 13" xfId="58290" xr:uid="{00000000-0005-0000-0000-000073E30000}"/>
    <cellStyle name="Total 4 2 13 2" xfId="58291" xr:uid="{00000000-0005-0000-0000-000074E30000}"/>
    <cellStyle name="Total 4 2 13 2 2" xfId="58292" xr:uid="{00000000-0005-0000-0000-000075E30000}"/>
    <cellStyle name="Total 4 2 13 2 3" xfId="58293" xr:uid="{00000000-0005-0000-0000-000076E30000}"/>
    <cellStyle name="Total 4 2 13 3" xfId="58294" xr:uid="{00000000-0005-0000-0000-000077E30000}"/>
    <cellStyle name="Total 4 2 13 3 2" xfId="58295" xr:uid="{00000000-0005-0000-0000-000078E30000}"/>
    <cellStyle name="Total 4 2 13 3 3" xfId="58296" xr:uid="{00000000-0005-0000-0000-000079E30000}"/>
    <cellStyle name="Total 4 2 13 4" xfId="58297" xr:uid="{00000000-0005-0000-0000-00007AE30000}"/>
    <cellStyle name="Total 4 2 13 4 2" xfId="58298" xr:uid="{00000000-0005-0000-0000-00007BE30000}"/>
    <cellStyle name="Total 4 2 13 4 3" xfId="58299" xr:uid="{00000000-0005-0000-0000-00007CE30000}"/>
    <cellStyle name="Total 4 2 13 5" xfId="58300" xr:uid="{00000000-0005-0000-0000-00007DE30000}"/>
    <cellStyle name="Total 4 2 13 5 2" xfId="58301" xr:uid="{00000000-0005-0000-0000-00007EE30000}"/>
    <cellStyle name="Total 4 2 13 5 3" xfId="58302" xr:uid="{00000000-0005-0000-0000-00007FE30000}"/>
    <cellStyle name="Total 4 2 13 6" xfId="58303" xr:uid="{00000000-0005-0000-0000-000080E30000}"/>
    <cellStyle name="Total 4 2 13 7" xfId="58304" xr:uid="{00000000-0005-0000-0000-000081E30000}"/>
    <cellStyle name="Total 4 2 14" xfId="58305" xr:uid="{00000000-0005-0000-0000-000082E30000}"/>
    <cellStyle name="Total 4 2 14 2" xfId="58306" xr:uid="{00000000-0005-0000-0000-000083E30000}"/>
    <cellStyle name="Total 4 2 14 2 2" xfId="58307" xr:uid="{00000000-0005-0000-0000-000084E30000}"/>
    <cellStyle name="Total 4 2 14 2 3" xfId="58308" xr:uid="{00000000-0005-0000-0000-000085E30000}"/>
    <cellStyle name="Total 4 2 14 3" xfId="58309" xr:uid="{00000000-0005-0000-0000-000086E30000}"/>
    <cellStyle name="Total 4 2 14 3 2" xfId="58310" xr:uid="{00000000-0005-0000-0000-000087E30000}"/>
    <cellStyle name="Total 4 2 14 3 3" xfId="58311" xr:uid="{00000000-0005-0000-0000-000088E30000}"/>
    <cellStyle name="Total 4 2 14 4" xfId="58312" xr:uid="{00000000-0005-0000-0000-000089E30000}"/>
    <cellStyle name="Total 4 2 14 4 2" xfId="58313" xr:uid="{00000000-0005-0000-0000-00008AE30000}"/>
    <cellStyle name="Total 4 2 14 4 3" xfId="58314" xr:uid="{00000000-0005-0000-0000-00008BE30000}"/>
    <cellStyle name="Total 4 2 14 5" xfId="58315" xr:uid="{00000000-0005-0000-0000-00008CE30000}"/>
    <cellStyle name="Total 4 2 14 5 2" xfId="58316" xr:uid="{00000000-0005-0000-0000-00008DE30000}"/>
    <cellStyle name="Total 4 2 14 5 3" xfId="58317" xr:uid="{00000000-0005-0000-0000-00008EE30000}"/>
    <cellStyle name="Total 4 2 14 6" xfId="58318" xr:uid="{00000000-0005-0000-0000-00008FE30000}"/>
    <cellStyle name="Total 4 2 14 7" xfId="58319" xr:uid="{00000000-0005-0000-0000-000090E30000}"/>
    <cellStyle name="Total 4 2 15" xfId="58320" xr:uid="{00000000-0005-0000-0000-000091E30000}"/>
    <cellStyle name="Total 4 2 15 2" xfId="58321" xr:uid="{00000000-0005-0000-0000-000092E30000}"/>
    <cellStyle name="Total 4 2 15 2 2" xfId="58322" xr:uid="{00000000-0005-0000-0000-000093E30000}"/>
    <cellStyle name="Total 4 2 15 2 3" xfId="58323" xr:uid="{00000000-0005-0000-0000-000094E30000}"/>
    <cellStyle name="Total 4 2 15 3" xfId="58324" xr:uid="{00000000-0005-0000-0000-000095E30000}"/>
    <cellStyle name="Total 4 2 15 3 2" xfId="58325" xr:uid="{00000000-0005-0000-0000-000096E30000}"/>
    <cellStyle name="Total 4 2 15 3 3" xfId="58326" xr:uid="{00000000-0005-0000-0000-000097E30000}"/>
    <cellStyle name="Total 4 2 15 4" xfId="58327" xr:uid="{00000000-0005-0000-0000-000098E30000}"/>
    <cellStyle name="Total 4 2 15 4 2" xfId="58328" xr:uid="{00000000-0005-0000-0000-000099E30000}"/>
    <cellStyle name="Total 4 2 15 4 3" xfId="58329" xr:uid="{00000000-0005-0000-0000-00009AE30000}"/>
    <cellStyle name="Total 4 2 15 5" xfId="58330" xr:uid="{00000000-0005-0000-0000-00009BE30000}"/>
    <cellStyle name="Total 4 2 15 5 2" xfId="58331" xr:uid="{00000000-0005-0000-0000-00009CE30000}"/>
    <cellStyle name="Total 4 2 15 5 3" xfId="58332" xr:uid="{00000000-0005-0000-0000-00009DE30000}"/>
    <cellStyle name="Total 4 2 15 6" xfId="58333" xr:uid="{00000000-0005-0000-0000-00009EE30000}"/>
    <cellStyle name="Total 4 2 15 7" xfId="58334" xr:uid="{00000000-0005-0000-0000-00009FE30000}"/>
    <cellStyle name="Total 4 2 16" xfId="58335" xr:uid="{00000000-0005-0000-0000-0000A0E30000}"/>
    <cellStyle name="Total 4 2 16 2" xfId="58336" xr:uid="{00000000-0005-0000-0000-0000A1E30000}"/>
    <cellStyle name="Total 4 2 16 2 2" xfId="58337" xr:uid="{00000000-0005-0000-0000-0000A2E30000}"/>
    <cellStyle name="Total 4 2 16 2 3" xfId="58338" xr:uid="{00000000-0005-0000-0000-0000A3E30000}"/>
    <cellStyle name="Total 4 2 16 3" xfId="58339" xr:uid="{00000000-0005-0000-0000-0000A4E30000}"/>
    <cellStyle name="Total 4 2 16 3 2" xfId="58340" xr:uid="{00000000-0005-0000-0000-0000A5E30000}"/>
    <cellStyle name="Total 4 2 16 3 3" xfId="58341" xr:uid="{00000000-0005-0000-0000-0000A6E30000}"/>
    <cellStyle name="Total 4 2 16 4" xfId="58342" xr:uid="{00000000-0005-0000-0000-0000A7E30000}"/>
    <cellStyle name="Total 4 2 16 4 2" xfId="58343" xr:uid="{00000000-0005-0000-0000-0000A8E30000}"/>
    <cellStyle name="Total 4 2 16 4 3" xfId="58344" xr:uid="{00000000-0005-0000-0000-0000A9E30000}"/>
    <cellStyle name="Total 4 2 16 5" xfId="58345" xr:uid="{00000000-0005-0000-0000-0000AAE30000}"/>
    <cellStyle name="Total 4 2 16 5 2" xfId="58346" xr:uid="{00000000-0005-0000-0000-0000ABE30000}"/>
    <cellStyle name="Total 4 2 16 5 3" xfId="58347" xr:uid="{00000000-0005-0000-0000-0000ACE30000}"/>
    <cellStyle name="Total 4 2 16 6" xfId="58348" xr:uid="{00000000-0005-0000-0000-0000ADE30000}"/>
    <cellStyle name="Total 4 2 16 7" xfId="58349" xr:uid="{00000000-0005-0000-0000-0000AEE30000}"/>
    <cellStyle name="Total 4 2 17" xfId="58350" xr:uid="{00000000-0005-0000-0000-0000AFE30000}"/>
    <cellStyle name="Total 4 2 17 2" xfId="58351" xr:uid="{00000000-0005-0000-0000-0000B0E30000}"/>
    <cellStyle name="Total 4 2 17 2 2" xfId="58352" xr:uid="{00000000-0005-0000-0000-0000B1E30000}"/>
    <cellStyle name="Total 4 2 17 2 3" xfId="58353" xr:uid="{00000000-0005-0000-0000-0000B2E30000}"/>
    <cellStyle name="Total 4 2 17 3" xfId="58354" xr:uid="{00000000-0005-0000-0000-0000B3E30000}"/>
    <cellStyle name="Total 4 2 17 3 2" xfId="58355" xr:uid="{00000000-0005-0000-0000-0000B4E30000}"/>
    <cellStyle name="Total 4 2 17 3 3" xfId="58356" xr:uid="{00000000-0005-0000-0000-0000B5E30000}"/>
    <cellStyle name="Total 4 2 17 4" xfId="58357" xr:uid="{00000000-0005-0000-0000-0000B6E30000}"/>
    <cellStyle name="Total 4 2 17 4 2" xfId="58358" xr:uid="{00000000-0005-0000-0000-0000B7E30000}"/>
    <cellStyle name="Total 4 2 17 4 3" xfId="58359" xr:uid="{00000000-0005-0000-0000-0000B8E30000}"/>
    <cellStyle name="Total 4 2 17 5" xfId="58360" xr:uid="{00000000-0005-0000-0000-0000B9E30000}"/>
    <cellStyle name="Total 4 2 17 5 2" xfId="58361" xr:uid="{00000000-0005-0000-0000-0000BAE30000}"/>
    <cellStyle name="Total 4 2 17 5 3" xfId="58362" xr:uid="{00000000-0005-0000-0000-0000BBE30000}"/>
    <cellStyle name="Total 4 2 17 6" xfId="58363" xr:uid="{00000000-0005-0000-0000-0000BCE30000}"/>
    <cellStyle name="Total 4 2 17 7" xfId="58364" xr:uid="{00000000-0005-0000-0000-0000BDE30000}"/>
    <cellStyle name="Total 4 2 18" xfId="58365" xr:uid="{00000000-0005-0000-0000-0000BEE30000}"/>
    <cellStyle name="Total 4 2 18 2" xfId="58366" xr:uid="{00000000-0005-0000-0000-0000BFE30000}"/>
    <cellStyle name="Total 4 2 18 2 2" xfId="58367" xr:uid="{00000000-0005-0000-0000-0000C0E30000}"/>
    <cellStyle name="Total 4 2 18 2 3" xfId="58368" xr:uid="{00000000-0005-0000-0000-0000C1E30000}"/>
    <cellStyle name="Total 4 2 18 3" xfId="58369" xr:uid="{00000000-0005-0000-0000-0000C2E30000}"/>
    <cellStyle name="Total 4 2 18 3 2" xfId="58370" xr:uid="{00000000-0005-0000-0000-0000C3E30000}"/>
    <cellStyle name="Total 4 2 18 3 3" xfId="58371" xr:uid="{00000000-0005-0000-0000-0000C4E30000}"/>
    <cellStyle name="Total 4 2 18 4" xfId="58372" xr:uid="{00000000-0005-0000-0000-0000C5E30000}"/>
    <cellStyle name="Total 4 2 18 4 2" xfId="58373" xr:uid="{00000000-0005-0000-0000-0000C6E30000}"/>
    <cellStyle name="Total 4 2 18 4 3" xfId="58374" xr:uid="{00000000-0005-0000-0000-0000C7E30000}"/>
    <cellStyle name="Total 4 2 18 5" xfId="58375" xr:uid="{00000000-0005-0000-0000-0000C8E30000}"/>
    <cellStyle name="Total 4 2 18 5 2" xfId="58376" xr:uid="{00000000-0005-0000-0000-0000C9E30000}"/>
    <cellStyle name="Total 4 2 18 5 3" xfId="58377" xr:uid="{00000000-0005-0000-0000-0000CAE30000}"/>
    <cellStyle name="Total 4 2 18 6" xfId="58378" xr:uid="{00000000-0005-0000-0000-0000CBE30000}"/>
    <cellStyle name="Total 4 2 18 7" xfId="58379" xr:uid="{00000000-0005-0000-0000-0000CCE30000}"/>
    <cellStyle name="Total 4 2 19" xfId="58380" xr:uid="{00000000-0005-0000-0000-0000CDE30000}"/>
    <cellStyle name="Total 4 2 19 2" xfId="58381" xr:uid="{00000000-0005-0000-0000-0000CEE30000}"/>
    <cellStyle name="Total 4 2 19 3" xfId="58382" xr:uid="{00000000-0005-0000-0000-0000CFE30000}"/>
    <cellStyle name="Total 4 2 2" xfId="58383" xr:uid="{00000000-0005-0000-0000-0000D0E30000}"/>
    <cellStyle name="Total 4 2 2 2" xfId="58384" xr:uid="{00000000-0005-0000-0000-0000D1E30000}"/>
    <cellStyle name="Total 4 2 2 2 2" xfId="58385" xr:uid="{00000000-0005-0000-0000-0000D2E30000}"/>
    <cellStyle name="Total 4 2 2 2 3" xfId="58386" xr:uid="{00000000-0005-0000-0000-0000D3E30000}"/>
    <cellStyle name="Total 4 2 2 2 4" xfId="58387" xr:uid="{00000000-0005-0000-0000-0000D4E30000}"/>
    <cellStyle name="Total 4 2 2 3" xfId="58388" xr:uid="{00000000-0005-0000-0000-0000D5E30000}"/>
    <cellStyle name="Total 4 2 2 3 2" xfId="58389" xr:uid="{00000000-0005-0000-0000-0000D6E30000}"/>
    <cellStyle name="Total 4 2 2 3 3" xfId="58390" xr:uid="{00000000-0005-0000-0000-0000D7E30000}"/>
    <cellStyle name="Total 4 2 2 3 4" xfId="58391" xr:uid="{00000000-0005-0000-0000-0000D8E30000}"/>
    <cellStyle name="Total 4 2 2 4" xfId="58392" xr:uid="{00000000-0005-0000-0000-0000D9E30000}"/>
    <cellStyle name="Total 4 2 2 4 2" xfId="58393" xr:uid="{00000000-0005-0000-0000-0000DAE30000}"/>
    <cellStyle name="Total 4 2 2 4 3" xfId="58394" xr:uid="{00000000-0005-0000-0000-0000DBE30000}"/>
    <cellStyle name="Total 4 2 2 5" xfId="58395" xr:uid="{00000000-0005-0000-0000-0000DCE30000}"/>
    <cellStyle name="Total 4 2 2 5 2" xfId="58396" xr:uid="{00000000-0005-0000-0000-0000DDE30000}"/>
    <cellStyle name="Total 4 2 2 5 3" xfId="58397" xr:uid="{00000000-0005-0000-0000-0000DEE30000}"/>
    <cellStyle name="Total 4 2 2 6" xfId="58398" xr:uid="{00000000-0005-0000-0000-0000DFE30000}"/>
    <cellStyle name="Total 4 2 2 6 2" xfId="58399" xr:uid="{00000000-0005-0000-0000-0000E0E30000}"/>
    <cellStyle name="Total 4 2 2 6 3" xfId="58400" xr:uid="{00000000-0005-0000-0000-0000E1E30000}"/>
    <cellStyle name="Total 4 2 2 7" xfId="58401" xr:uid="{00000000-0005-0000-0000-0000E2E30000}"/>
    <cellStyle name="Total 4 2 2 8" xfId="58402" xr:uid="{00000000-0005-0000-0000-0000E3E30000}"/>
    <cellStyle name="Total 4 2 2 9" xfId="58403" xr:uid="{00000000-0005-0000-0000-0000E4E30000}"/>
    <cellStyle name="Total 4 2 20" xfId="58404" xr:uid="{00000000-0005-0000-0000-0000E5E30000}"/>
    <cellStyle name="Total 4 2 20 2" xfId="58405" xr:uid="{00000000-0005-0000-0000-0000E6E30000}"/>
    <cellStyle name="Total 4 2 20 3" xfId="58406" xr:uid="{00000000-0005-0000-0000-0000E7E30000}"/>
    <cellStyle name="Total 4 2 21" xfId="58407" xr:uid="{00000000-0005-0000-0000-0000E8E30000}"/>
    <cellStyle name="Total 4 2 21 2" xfId="58408" xr:uid="{00000000-0005-0000-0000-0000E9E30000}"/>
    <cellStyle name="Total 4 2 21 3" xfId="58409" xr:uid="{00000000-0005-0000-0000-0000EAE30000}"/>
    <cellStyle name="Total 4 2 22" xfId="58410" xr:uid="{00000000-0005-0000-0000-0000EBE30000}"/>
    <cellStyle name="Total 4 2 3" xfId="58411" xr:uid="{00000000-0005-0000-0000-0000ECE30000}"/>
    <cellStyle name="Total 4 2 3 2" xfId="58412" xr:uid="{00000000-0005-0000-0000-0000EDE30000}"/>
    <cellStyle name="Total 4 2 3 2 2" xfId="58413" xr:uid="{00000000-0005-0000-0000-0000EEE30000}"/>
    <cellStyle name="Total 4 2 3 2 3" xfId="58414" xr:uid="{00000000-0005-0000-0000-0000EFE30000}"/>
    <cellStyle name="Total 4 2 3 3" xfId="58415" xr:uid="{00000000-0005-0000-0000-0000F0E30000}"/>
    <cellStyle name="Total 4 2 3 3 2" xfId="58416" xr:uid="{00000000-0005-0000-0000-0000F1E30000}"/>
    <cellStyle name="Total 4 2 3 3 3" xfId="58417" xr:uid="{00000000-0005-0000-0000-0000F2E30000}"/>
    <cellStyle name="Total 4 2 3 4" xfId="58418" xr:uid="{00000000-0005-0000-0000-0000F3E30000}"/>
    <cellStyle name="Total 4 2 3 4 2" xfId="58419" xr:uid="{00000000-0005-0000-0000-0000F4E30000}"/>
    <cellStyle name="Total 4 2 3 4 3" xfId="58420" xr:uid="{00000000-0005-0000-0000-0000F5E30000}"/>
    <cellStyle name="Total 4 2 3 5" xfId="58421" xr:uid="{00000000-0005-0000-0000-0000F6E30000}"/>
    <cellStyle name="Total 4 2 3 5 2" xfId="58422" xr:uid="{00000000-0005-0000-0000-0000F7E30000}"/>
    <cellStyle name="Total 4 2 3 5 3" xfId="58423" xr:uid="{00000000-0005-0000-0000-0000F8E30000}"/>
    <cellStyle name="Total 4 2 3 6" xfId="58424" xr:uid="{00000000-0005-0000-0000-0000F9E30000}"/>
    <cellStyle name="Total 4 2 3 7" xfId="58425" xr:uid="{00000000-0005-0000-0000-0000FAE30000}"/>
    <cellStyle name="Total 4 2 3 8" xfId="58426" xr:uid="{00000000-0005-0000-0000-0000FBE30000}"/>
    <cellStyle name="Total 4 2 4" xfId="58427" xr:uid="{00000000-0005-0000-0000-0000FCE30000}"/>
    <cellStyle name="Total 4 2 4 2" xfId="58428" xr:uid="{00000000-0005-0000-0000-0000FDE30000}"/>
    <cellStyle name="Total 4 2 4 2 2" xfId="58429" xr:uid="{00000000-0005-0000-0000-0000FEE30000}"/>
    <cellStyle name="Total 4 2 4 2 3" xfId="58430" xr:uid="{00000000-0005-0000-0000-0000FFE30000}"/>
    <cellStyle name="Total 4 2 4 3" xfId="58431" xr:uid="{00000000-0005-0000-0000-000000E40000}"/>
    <cellStyle name="Total 4 2 4 3 2" xfId="58432" xr:uid="{00000000-0005-0000-0000-000001E40000}"/>
    <cellStyle name="Total 4 2 4 3 3" xfId="58433" xr:uid="{00000000-0005-0000-0000-000002E40000}"/>
    <cellStyle name="Total 4 2 4 4" xfId="58434" xr:uid="{00000000-0005-0000-0000-000003E40000}"/>
    <cellStyle name="Total 4 2 4 4 2" xfId="58435" xr:uid="{00000000-0005-0000-0000-000004E40000}"/>
    <cellStyle name="Total 4 2 4 4 3" xfId="58436" xr:uid="{00000000-0005-0000-0000-000005E40000}"/>
    <cellStyle name="Total 4 2 4 5" xfId="58437" xr:uid="{00000000-0005-0000-0000-000006E40000}"/>
    <cellStyle name="Total 4 2 4 5 2" xfId="58438" xr:uid="{00000000-0005-0000-0000-000007E40000}"/>
    <cellStyle name="Total 4 2 4 5 3" xfId="58439" xr:uid="{00000000-0005-0000-0000-000008E40000}"/>
    <cellStyle name="Total 4 2 4 6" xfId="58440" xr:uid="{00000000-0005-0000-0000-000009E40000}"/>
    <cellStyle name="Total 4 2 4 7" xfId="58441" xr:uid="{00000000-0005-0000-0000-00000AE40000}"/>
    <cellStyle name="Total 4 2 5" xfId="58442" xr:uid="{00000000-0005-0000-0000-00000BE40000}"/>
    <cellStyle name="Total 4 2 5 2" xfId="58443" xr:uid="{00000000-0005-0000-0000-00000CE40000}"/>
    <cellStyle name="Total 4 2 5 2 2" xfId="58444" xr:uid="{00000000-0005-0000-0000-00000DE40000}"/>
    <cellStyle name="Total 4 2 5 2 3" xfId="58445" xr:uid="{00000000-0005-0000-0000-00000EE40000}"/>
    <cellStyle name="Total 4 2 5 3" xfId="58446" xr:uid="{00000000-0005-0000-0000-00000FE40000}"/>
    <cellStyle name="Total 4 2 5 3 2" xfId="58447" xr:uid="{00000000-0005-0000-0000-000010E40000}"/>
    <cellStyle name="Total 4 2 5 3 3" xfId="58448" xr:uid="{00000000-0005-0000-0000-000011E40000}"/>
    <cellStyle name="Total 4 2 5 4" xfId="58449" xr:uid="{00000000-0005-0000-0000-000012E40000}"/>
    <cellStyle name="Total 4 2 5 4 2" xfId="58450" xr:uid="{00000000-0005-0000-0000-000013E40000}"/>
    <cellStyle name="Total 4 2 5 4 3" xfId="58451" xr:uid="{00000000-0005-0000-0000-000014E40000}"/>
    <cellStyle name="Total 4 2 5 5" xfId="58452" xr:uid="{00000000-0005-0000-0000-000015E40000}"/>
    <cellStyle name="Total 4 2 5 5 2" xfId="58453" xr:uid="{00000000-0005-0000-0000-000016E40000}"/>
    <cellStyle name="Total 4 2 5 5 3" xfId="58454" xr:uid="{00000000-0005-0000-0000-000017E40000}"/>
    <cellStyle name="Total 4 2 5 6" xfId="58455" xr:uid="{00000000-0005-0000-0000-000018E40000}"/>
    <cellStyle name="Total 4 2 5 7" xfId="58456" xr:uid="{00000000-0005-0000-0000-000019E40000}"/>
    <cellStyle name="Total 4 2 6" xfId="58457" xr:uid="{00000000-0005-0000-0000-00001AE40000}"/>
    <cellStyle name="Total 4 2 6 2" xfId="58458" xr:uid="{00000000-0005-0000-0000-00001BE40000}"/>
    <cellStyle name="Total 4 2 6 2 2" xfId="58459" xr:uid="{00000000-0005-0000-0000-00001CE40000}"/>
    <cellStyle name="Total 4 2 6 2 3" xfId="58460" xr:uid="{00000000-0005-0000-0000-00001DE40000}"/>
    <cellStyle name="Total 4 2 6 3" xfId="58461" xr:uid="{00000000-0005-0000-0000-00001EE40000}"/>
    <cellStyle name="Total 4 2 6 3 2" xfId="58462" xr:uid="{00000000-0005-0000-0000-00001FE40000}"/>
    <cellStyle name="Total 4 2 6 3 3" xfId="58463" xr:uid="{00000000-0005-0000-0000-000020E40000}"/>
    <cellStyle name="Total 4 2 6 4" xfId="58464" xr:uid="{00000000-0005-0000-0000-000021E40000}"/>
    <cellStyle name="Total 4 2 6 4 2" xfId="58465" xr:uid="{00000000-0005-0000-0000-000022E40000}"/>
    <cellStyle name="Total 4 2 6 4 3" xfId="58466" xr:uid="{00000000-0005-0000-0000-000023E40000}"/>
    <cellStyle name="Total 4 2 6 5" xfId="58467" xr:uid="{00000000-0005-0000-0000-000024E40000}"/>
    <cellStyle name="Total 4 2 6 5 2" xfId="58468" xr:uid="{00000000-0005-0000-0000-000025E40000}"/>
    <cellStyle name="Total 4 2 6 5 3" xfId="58469" xr:uid="{00000000-0005-0000-0000-000026E40000}"/>
    <cellStyle name="Total 4 2 6 6" xfId="58470" xr:uid="{00000000-0005-0000-0000-000027E40000}"/>
    <cellStyle name="Total 4 2 6 7" xfId="58471" xr:uid="{00000000-0005-0000-0000-000028E40000}"/>
    <cellStyle name="Total 4 2 7" xfId="58472" xr:uid="{00000000-0005-0000-0000-000029E40000}"/>
    <cellStyle name="Total 4 2 7 2" xfId="58473" xr:uid="{00000000-0005-0000-0000-00002AE40000}"/>
    <cellStyle name="Total 4 2 7 2 2" xfId="58474" xr:uid="{00000000-0005-0000-0000-00002BE40000}"/>
    <cellStyle name="Total 4 2 7 2 3" xfId="58475" xr:uid="{00000000-0005-0000-0000-00002CE40000}"/>
    <cellStyle name="Total 4 2 7 3" xfId="58476" xr:uid="{00000000-0005-0000-0000-00002DE40000}"/>
    <cellStyle name="Total 4 2 7 3 2" xfId="58477" xr:uid="{00000000-0005-0000-0000-00002EE40000}"/>
    <cellStyle name="Total 4 2 7 3 3" xfId="58478" xr:uid="{00000000-0005-0000-0000-00002FE40000}"/>
    <cellStyle name="Total 4 2 7 4" xfId="58479" xr:uid="{00000000-0005-0000-0000-000030E40000}"/>
    <cellStyle name="Total 4 2 7 4 2" xfId="58480" xr:uid="{00000000-0005-0000-0000-000031E40000}"/>
    <cellStyle name="Total 4 2 7 4 3" xfId="58481" xr:uid="{00000000-0005-0000-0000-000032E40000}"/>
    <cellStyle name="Total 4 2 7 5" xfId="58482" xr:uid="{00000000-0005-0000-0000-000033E40000}"/>
    <cellStyle name="Total 4 2 7 5 2" xfId="58483" xr:uid="{00000000-0005-0000-0000-000034E40000}"/>
    <cellStyle name="Total 4 2 7 5 3" xfId="58484" xr:uid="{00000000-0005-0000-0000-000035E40000}"/>
    <cellStyle name="Total 4 2 7 6" xfId="58485" xr:uid="{00000000-0005-0000-0000-000036E40000}"/>
    <cellStyle name="Total 4 2 7 7" xfId="58486" xr:uid="{00000000-0005-0000-0000-000037E40000}"/>
    <cellStyle name="Total 4 2 8" xfId="58487" xr:uid="{00000000-0005-0000-0000-000038E40000}"/>
    <cellStyle name="Total 4 2 8 2" xfId="58488" xr:uid="{00000000-0005-0000-0000-000039E40000}"/>
    <cellStyle name="Total 4 2 8 2 2" xfId="58489" xr:uid="{00000000-0005-0000-0000-00003AE40000}"/>
    <cellStyle name="Total 4 2 8 2 3" xfId="58490" xr:uid="{00000000-0005-0000-0000-00003BE40000}"/>
    <cellStyle name="Total 4 2 8 3" xfId="58491" xr:uid="{00000000-0005-0000-0000-00003CE40000}"/>
    <cellStyle name="Total 4 2 8 3 2" xfId="58492" xr:uid="{00000000-0005-0000-0000-00003DE40000}"/>
    <cellStyle name="Total 4 2 8 3 3" xfId="58493" xr:uid="{00000000-0005-0000-0000-00003EE40000}"/>
    <cellStyle name="Total 4 2 8 4" xfId="58494" xr:uid="{00000000-0005-0000-0000-00003FE40000}"/>
    <cellStyle name="Total 4 2 8 4 2" xfId="58495" xr:uid="{00000000-0005-0000-0000-000040E40000}"/>
    <cellStyle name="Total 4 2 8 4 3" xfId="58496" xr:uid="{00000000-0005-0000-0000-000041E40000}"/>
    <cellStyle name="Total 4 2 8 5" xfId="58497" xr:uid="{00000000-0005-0000-0000-000042E40000}"/>
    <cellStyle name="Total 4 2 8 5 2" xfId="58498" xr:uid="{00000000-0005-0000-0000-000043E40000}"/>
    <cellStyle name="Total 4 2 8 5 3" xfId="58499" xr:uid="{00000000-0005-0000-0000-000044E40000}"/>
    <cellStyle name="Total 4 2 8 6" xfId="58500" xr:uid="{00000000-0005-0000-0000-000045E40000}"/>
    <cellStyle name="Total 4 2 8 7" xfId="58501" xr:uid="{00000000-0005-0000-0000-000046E40000}"/>
    <cellStyle name="Total 4 2 9" xfId="58502" xr:uid="{00000000-0005-0000-0000-000047E40000}"/>
    <cellStyle name="Total 4 2 9 2" xfId="58503" xr:uid="{00000000-0005-0000-0000-000048E40000}"/>
    <cellStyle name="Total 4 2 9 2 2" xfId="58504" xr:uid="{00000000-0005-0000-0000-000049E40000}"/>
    <cellStyle name="Total 4 2 9 2 3" xfId="58505" xr:uid="{00000000-0005-0000-0000-00004AE40000}"/>
    <cellStyle name="Total 4 2 9 3" xfId="58506" xr:uid="{00000000-0005-0000-0000-00004BE40000}"/>
    <cellStyle name="Total 4 2 9 3 2" xfId="58507" xr:uid="{00000000-0005-0000-0000-00004CE40000}"/>
    <cellStyle name="Total 4 2 9 3 3" xfId="58508" xr:uid="{00000000-0005-0000-0000-00004DE40000}"/>
    <cellStyle name="Total 4 2 9 4" xfId="58509" xr:uid="{00000000-0005-0000-0000-00004EE40000}"/>
    <cellStyle name="Total 4 2 9 4 2" xfId="58510" xr:uid="{00000000-0005-0000-0000-00004FE40000}"/>
    <cellStyle name="Total 4 2 9 4 3" xfId="58511" xr:uid="{00000000-0005-0000-0000-000050E40000}"/>
    <cellStyle name="Total 4 2 9 5" xfId="58512" xr:uid="{00000000-0005-0000-0000-000051E40000}"/>
    <cellStyle name="Total 4 2 9 5 2" xfId="58513" xr:uid="{00000000-0005-0000-0000-000052E40000}"/>
    <cellStyle name="Total 4 2 9 5 3" xfId="58514" xr:uid="{00000000-0005-0000-0000-000053E40000}"/>
    <cellStyle name="Total 4 2 9 6" xfId="58515" xr:uid="{00000000-0005-0000-0000-000054E40000}"/>
    <cellStyle name="Total 4 2 9 7" xfId="58516" xr:uid="{00000000-0005-0000-0000-000055E40000}"/>
    <cellStyle name="Total 4 3" xfId="58517" xr:uid="{00000000-0005-0000-0000-000056E40000}"/>
    <cellStyle name="Total 4 3 10" xfId="58518" xr:uid="{00000000-0005-0000-0000-000057E40000}"/>
    <cellStyle name="Total 4 3 2" xfId="58519" xr:uid="{00000000-0005-0000-0000-000058E40000}"/>
    <cellStyle name="Total 4 3 2 2" xfId="58520" xr:uid="{00000000-0005-0000-0000-000059E40000}"/>
    <cellStyle name="Total 4 3 2 3" xfId="58521" xr:uid="{00000000-0005-0000-0000-00005AE40000}"/>
    <cellStyle name="Total 4 3 2 4" xfId="58522" xr:uid="{00000000-0005-0000-0000-00005BE40000}"/>
    <cellStyle name="Total 4 3 3" xfId="58523" xr:uid="{00000000-0005-0000-0000-00005CE40000}"/>
    <cellStyle name="Total 4 3 3 2" xfId="58524" xr:uid="{00000000-0005-0000-0000-00005DE40000}"/>
    <cellStyle name="Total 4 3 3 3" xfId="58525" xr:uid="{00000000-0005-0000-0000-00005EE40000}"/>
    <cellStyle name="Total 4 3 3 4" xfId="58526" xr:uid="{00000000-0005-0000-0000-00005FE40000}"/>
    <cellStyle name="Total 4 3 4" xfId="58527" xr:uid="{00000000-0005-0000-0000-000060E40000}"/>
    <cellStyle name="Total 4 3 4 2" xfId="58528" xr:uid="{00000000-0005-0000-0000-000061E40000}"/>
    <cellStyle name="Total 4 3 4 3" xfId="58529" xr:uid="{00000000-0005-0000-0000-000062E40000}"/>
    <cellStyle name="Total 4 3 4 4" xfId="58530" xr:uid="{00000000-0005-0000-0000-000063E40000}"/>
    <cellStyle name="Total 4 3 5" xfId="58531" xr:uid="{00000000-0005-0000-0000-000064E40000}"/>
    <cellStyle name="Total 4 3 5 2" xfId="58532" xr:uid="{00000000-0005-0000-0000-000065E40000}"/>
    <cellStyle name="Total 4 3 5 3" xfId="58533" xr:uid="{00000000-0005-0000-0000-000066E40000}"/>
    <cellStyle name="Total 4 3 6" xfId="58534" xr:uid="{00000000-0005-0000-0000-000067E40000}"/>
    <cellStyle name="Total 4 3 6 2" xfId="58535" xr:uid="{00000000-0005-0000-0000-000068E40000}"/>
    <cellStyle name="Total 4 3 6 3" xfId="58536" xr:uid="{00000000-0005-0000-0000-000069E40000}"/>
    <cellStyle name="Total 4 3 7" xfId="58537" xr:uid="{00000000-0005-0000-0000-00006AE40000}"/>
    <cellStyle name="Total 4 3 7 2" xfId="58538" xr:uid="{00000000-0005-0000-0000-00006BE40000}"/>
    <cellStyle name="Total 4 3 7 3" xfId="58539" xr:uid="{00000000-0005-0000-0000-00006CE40000}"/>
    <cellStyle name="Total 4 3 8" xfId="58540" xr:uid="{00000000-0005-0000-0000-00006DE40000}"/>
    <cellStyle name="Total 4 3 9" xfId="58541" xr:uid="{00000000-0005-0000-0000-00006EE40000}"/>
    <cellStyle name="Total 4 4" xfId="58542" xr:uid="{00000000-0005-0000-0000-00006FE40000}"/>
    <cellStyle name="Total 4 4 2" xfId="58543" xr:uid="{00000000-0005-0000-0000-000070E40000}"/>
    <cellStyle name="Total 4 4 2 2" xfId="58544" xr:uid="{00000000-0005-0000-0000-000071E40000}"/>
    <cellStyle name="Total 4 4 2 3" xfId="58545" xr:uid="{00000000-0005-0000-0000-000072E40000}"/>
    <cellStyle name="Total 4 4 3" xfId="58546" xr:uid="{00000000-0005-0000-0000-000073E40000}"/>
    <cellStyle name="Total 4 4 3 2" xfId="58547" xr:uid="{00000000-0005-0000-0000-000074E40000}"/>
    <cellStyle name="Total 4 4 3 3" xfId="58548" xr:uid="{00000000-0005-0000-0000-000075E40000}"/>
    <cellStyle name="Total 4 4 4" xfId="58549" xr:uid="{00000000-0005-0000-0000-000076E40000}"/>
    <cellStyle name="Total 4 4 4 2" xfId="58550" xr:uid="{00000000-0005-0000-0000-000077E40000}"/>
    <cellStyle name="Total 4 4 4 3" xfId="58551" xr:uid="{00000000-0005-0000-0000-000078E40000}"/>
    <cellStyle name="Total 4 4 5" xfId="58552" xr:uid="{00000000-0005-0000-0000-000079E40000}"/>
    <cellStyle name="Total 4 4 5 2" xfId="58553" xr:uid="{00000000-0005-0000-0000-00007AE40000}"/>
    <cellStyle name="Total 4 4 5 3" xfId="58554" xr:uid="{00000000-0005-0000-0000-00007BE40000}"/>
    <cellStyle name="Total 4 4 6" xfId="58555" xr:uid="{00000000-0005-0000-0000-00007CE40000}"/>
    <cellStyle name="Total 4 4 7" xfId="58556" xr:uid="{00000000-0005-0000-0000-00007DE40000}"/>
    <cellStyle name="Total 4 4 8" xfId="58557" xr:uid="{00000000-0005-0000-0000-00007EE40000}"/>
    <cellStyle name="Total 4 5" xfId="58558" xr:uid="{00000000-0005-0000-0000-00007FE40000}"/>
    <cellStyle name="Total 4 5 2" xfId="58559" xr:uid="{00000000-0005-0000-0000-000080E40000}"/>
    <cellStyle name="Total 4 5 2 2" xfId="58560" xr:uid="{00000000-0005-0000-0000-000081E40000}"/>
    <cellStyle name="Total 4 5 2 3" xfId="58561" xr:uid="{00000000-0005-0000-0000-000082E40000}"/>
    <cellStyle name="Total 4 5 3" xfId="58562" xr:uid="{00000000-0005-0000-0000-000083E40000}"/>
    <cellStyle name="Total 4 5 3 2" xfId="58563" xr:uid="{00000000-0005-0000-0000-000084E40000}"/>
    <cellStyle name="Total 4 5 3 3" xfId="58564" xr:uid="{00000000-0005-0000-0000-000085E40000}"/>
    <cellStyle name="Total 4 5 4" xfId="58565" xr:uid="{00000000-0005-0000-0000-000086E40000}"/>
    <cellStyle name="Total 4 5 4 2" xfId="58566" xr:uid="{00000000-0005-0000-0000-000087E40000}"/>
    <cellStyle name="Total 4 5 4 3" xfId="58567" xr:uid="{00000000-0005-0000-0000-000088E40000}"/>
    <cellStyle name="Total 4 5 5" xfId="58568" xr:uid="{00000000-0005-0000-0000-000089E40000}"/>
    <cellStyle name="Total 4 5 5 2" xfId="58569" xr:uid="{00000000-0005-0000-0000-00008AE40000}"/>
    <cellStyle name="Total 4 5 5 3" xfId="58570" xr:uid="{00000000-0005-0000-0000-00008BE40000}"/>
    <cellStyle name="Total 4 5 6" xfId="58571" xr:uid="{00000000-0005-0000-0000-00008CE40000}"/>
    <cellStyle name="Total 4 5 7" xfId="58572" xr:uid="{00000000-0005-0000-0000-00008DE40000}"/>
    <cellStyle name="Total 4 6" xfId="58573" xr:uid="{00000000-0005-0000-0000-00008EE40000}"/>
    <cellStyle name="Total 4 6 2" xfId="58574" xr:uid="{00000000-0005-0000-0000-00008FE40000}"/>
    <cellStyle name="Total 4 6 3" xfId="58575" xr:uid="{00000000-0005-0000-0000-000090E40000}"/>
    <cellStyle name="Total 4 6 4" xfId="58576" xr:uid="{00000000-0005-0000-0000-000091E40000}"/>
    <cellStyle name="Total 4 7" xfId="58577" xr:uid="{00000000-0005-0000-0000-000092E40000}"/>
    <cellStyle name="Total 4 7 2" xfId="58578" xr:uid="{00000000-0005-0000-0000-000093E40000}"/>
    <cellStyle name="Total 4 7 3" xfId="58579" xr:uid="{00000000-0005-0000-0000-000094E40000}"/>
    <cellStyle name="Total 4 8" xfId="58580" xr:uid="{00000000-0005-0000-0000-000095E40000}"/>
    <cellStyle name="Total 4 8 2" xfId="58581" xr:uid="{00000000-0005-0000-0000-000096E40000}"/>
    <cellStyle name="Total 4 8 3" xfId="58582" xr:uid="{00000000-0005-0000-0000-000097E40000}"/>
    <cellStyle name="Total 5" xfId="7217" xr:uid="{00000000-0005-0000-0000-000098E40000}"/>
    <cellStyle name="Total 5 2" xfId="7218" xr:uid="{00000000-0005-0000-0000-000099E40000}"/>
    <cellStyle name="Total 5 2 10" xfId="58583" xr:uid="{00000000-0005-0000-0000-00009AE40000}"/>
    <cellStyle name="Total 5 2 10 2" xfId="58584" xr:uid="{00000000-0005-0000-0000-00009BE40000}"/>
    <cellStyle name="Total 5 2 10 2 2" xfId="58585" xr:uid="{00000000-0005-0000-0000-00009CE40000}"/>
    <cellStyle name="Total 5 2 10 2 3" xfId="58586" xr:uid="{00000000-0005-0000-0000-00009DE40000}"/>
    <cellStyle name="Total 5 2 10 3" xfId="58587" xr:uid="{00000000-0005-0000-0000-00009EE40000}"/>
    <cellStyle name="Total 5 2 10 3 2" xfId="58588" xr:uid="{00000000-0005-0000-0000-00009FE40000}"/>
    <cellStyle name="Total 5 2 10 3 3" xfId="58589" xr:uid="{00000000-0005-0000-0000-0000A0E40000}"/>
    <cellStyle name="Total 5 2 10 4" xfId="58590" xr:uid="{00000000-0005-0000-0000-0000A1E40000}"/>
    <cellStyle name="Total 5 2 10 4 2" xfId="58591" xr:uid="{00000000-0005-0000-0000-0000A2E40000}"/>
    <cellStyle name="Total 5 2 10 4 3" xfId="58592" xr:uid="{00000000-0005-0000-0000-0000A3E40000}"/>
    <cellStyle name="Total 5 2 10 5" xfId="58593" xr:uid="{00000000-0005-0000-0000-0000A4E40000}"/>
    <cellStyle name="Total 5 2 10 5 2" xfId="58594" xr:uid="{00000000-0005-0000-0000-0000A5E40000}"/>
    <cellStyle name="Total 5 2 10 5 3" xfId="58595" xr:uid="{00000000-0005-0000-0000-0000A6E40000}"/>
    <cellStyle name="Total 5 2 10 6" xfId="58596" xr:uid="{00000000-0005-0000-0000-0000A7E40000}"/>
    <cellStyle name="Total 5 2 10 7" xfId="58597" xr:uid="{00000000-0005-0000-0000-0000A8E40000}"/>
    <cellStyle name="Total 5 2 11" xfId="58598" xr:uid="{00000000-0005-0000-0000-0000A9E40000}"/>
    <cellStyle name="Total 5 2 11 2" xfId="58599" xr:uid="{00000000-0005-0000-0000-0000AAE40000}"/>
    <cellStyle name="Total 5 2 11 2 2" xfId="58600" xr:uid="{00000000-0005-0000-0000-0000ABE40000}"/>
    <cellStyle name="Total 5 2 11 2 3" xfId="58601" xr:uid="{00000000-0005-0000-0000-0000ACE40000}"/>
    <cellStyle name="Total 5 2 11 3" xfId="58602" xr:uid="{00000000-0005-0000-0000-0000ADE40000}"/>
    <cellStyle name="Total 5 2 11 3 2" xfId="58603" xr:uid="{00000000-0005-0000-0000-0000AEE40000}"/>
    <cellStyle name="Total 5 2 11 3 3" xfId="58604" xr:uid="{00000000-0005-0000-0000-0000AFE40000}"/>
    <cellStyle name="Total 5 2 11 4" xfId="58605" xr:uid="{00000000-0005-0000-0000-0000B0E40000}"/>
    <cellStyle name="Total 5 2 11 4 2" xfId="58606" xr:uid="{00000000-0005-0000-0000-0000B1E40000}"/>
    <cellStyle name="Total 5 2 11 4 3" xfId="58607" xr:uid="{00000000-0005-0000-0000-0000B2E40000}"/>
    <cellStyle name="Total 5 2 11 5" xfId="58608" xr:uid="{00000000-0005-0000-0000-0000B3E40000}"/>
    <cellStyle name="Total 5 2 11 5 2" xfId="58609" xr:uid="{00000000-0005-0000-0000-0000B4E40000}"/>
    <cellStyle name="Total 5 2 11 5 3" xfId="58610" xr:uid="{00000000-0005-0000-0000-0000B5E40000}"/>
    <cellStyle name="Total 5 2 11 6" xfId="58611" xr:uid="{00000000-0005-0000-0000-0000B6E40000}"/>
    <cellStyle name="Total 5 2 11 7" xfId="58612" xr:uid="{00000000-0005-0000-0000-0000B7E40000}"/>
    <cellStyle name="Total 5 2 12" xfId="58613" xr:uid="{00000000-0005-0000-0000-0000B8E40000}"/>
    <cellStyle name="Total 5 2 12 2" xfId="58614" xr:uid="{00000000-0005-0000-0000-0000B9E40000}"/>
    <cellStyle name="Total 5 2 12 2 2" xfId="58615" xr:uid="{00000000-0005-0000-0000-0000BAE40000}"/>
    <cellStyle name="Total 5 2 12 2 3" xfId="58616" xr:uid="{00000000-0005-0000-0000-0000BBE40000}"/>
    <cellStyle name="Total 5 2 12 3" xfId="58617" xr:uid="{00000000-0005-0000-0000-0000BCE40000}"/>
    <cellStyle name="Total 5 2 12 3 2" xfId="58618" xr:uid="{00000000-0005-0000-0000-0000BDE40000}"/>
    <cellStyle name="Total 5 2 12 3 3" xfId="58619" xr:uid="{00000000-0005-0000-0000-0000BEE40000}"/>
    <cellStyle name="Total 5 2 12 4" xfId="58620" xr:uid="{00000000-0005-0000-0000-0000BFE40000}"/>
    <cellStyle name="Total 5 2 12 4 2" xfId="58621" xr:uid="{00000000-0005-0000-0000-0000C0E40000}"/>
    <cellStyle name="Total 5 2 12 4 3" xfId="58622" xr:uid="{00000000-0005-0000-0000-0000C1E40000}"/>
    <cellStyle name="Total 5 2 12 5" xfId="58623" xr:uid="{00000000-0005-0000-0000-0000C2E40000}"/>
    <cellStyle name="Total 5 2 12 5 2" xfId="58624" xr:uid="{00000000-0005-0000-0000-0000C3E40000}"/>
    <cellStyle name="Total 5 2 12 5 3" xfId="58625" xr:uid="{00000000-0005-0000-0000-0000C4E40000}"/>
    <cellStyle name="Total 5 2 12 6" xfId="58626" xr:uid="{00000000-0005-0000-0000-0000C5E40000}"/>
    <cellStyle name="Total 5 2 12 7" xfId="58627" xr:uid="{00000000-0005-0000-0000-0000C6E40000}"/>
    <cellStyle name="Total 5 2 13" xfId="58628" xr:uid="{00000000-0005-0000-0000-0000C7E40000}"/>
    <cellStyle name="Total 5 2 13 2" xfId="58629" xr:uid="{00000000-0005-0000-0000-0000C8E40000}"/>
    <cellStyle name="Total 5 2 13 2 2" xfId="58630" xr:uid="{00000000-0005-0000-0000-0000C9E40000}"/>
    <cellStyle name="Total 5 2 13 2 3" xfId="58631" xr:uid="{00000000-0005-0000-0000-0000CAE40000}"/>
    <cellStyle name="Total 5 2 13 3" xfId="58632" xr:uid="{00000000-0005-0000-0000-0000CBE40000}"/>
    <cellStyle name="Total 5 2 13 3 2" xfId="58633" xr:uid="{00000000-0005-0000-0000-0000CCE40000}"/>
    <cellStyle name="Total 5 2 13 3 3" xfId="58634" xr:uid="{00000000-0005-0000-0000-0000CDE40000}"/>
    <cellStyle name="Total 5 2 13 4" xfId="58635" xr:uid="{00000000-0005-0000-0000-0000CEE40000}"/>
    <cellStyle name="Total 5 2 13 4 2" xfId="58636" xr:uid="{00000000-0005-0000-0000-0000CFE40000}"/>
    <cellStyle name="Total 5 2 13 4 3" xfId="58637" xr:uid="{00000000-0005-0000-0000-0000D0E40000}"/>
    <cellStyle name="Total 5 2 13 5" xfId="58638" xr:uid="{00000000-0005-0000-0000-0000D1E40000}"/>
    <cellStyle name="Total 5 2 13 5 2" xfId="58639" xr:uid="{00000000-0005-0000-0000-0000D2E40000}"/>
    <cellStyle name="Total 5 2 13 5 3" xfId="58640" xr:uid="{00000000-0005-0000-0000-0000D3E40000}"/>
    <cellStyle name="Total 5 2 13 6" xfId="58641" xr:uid="{00000000-0005-0000-0000-0000D4E40000}"/>
    <cellStyle name="Total 5 2 13 7" xfId="58642" xr:uid="{00000000-0005-0000-0000-0000D5E40000}"/>
    <cellStyle name="Total 5 2 14" xfId="58643" xr:uid="{00000000-0005-0000-0000-0000D6E40000}"/>
    <cellStyle name="Total 5 2 14 2" xfId="58644" xr:uid="{00000000-0005-0000-0000-0000D7E40000}"/>
    <cellStyle name="Total 5 2 14 2 2" xfId="58645" xr:uid="{00000000-0005-0000-0000-0000D8E40000}"/>
    <cellStyle name="Total 5 2 14 2 3" xfId="58646" xr:uid="{00000000-0005-0000-0000-0000D9E40000}"/>
    <cellStyle name="Total 5 2 14 3" xfId="58647" xr:uid="{00000000-0005-0000-0000-0000DAE40000}"/>
    <cellStyle name="Total 5 2 14 3 2" xfId="58648" xr:uid="{00000000-0005-0000-0000-0000DBE40000}"/>
    <cellStyle name="Total 5 2 14 3 3" xfId="58649" xr:uid="{00000000-0005-0000-0000-0000DCE40000}"/>
    <cellStyle name="Total 5 2 14 4" xfId="58650" xr:uid="{00000000-0005-0000-0000-0000DDE40000}"/>
    <cellStyle name="Total 5 2 14 4 2" xfId="58651" xr:uid="{00000000-0005-0000-0000-0000DEE40000}"/>
    <cellStyle name="Total 5 2 14 4 3" xfId="58652" xr:uid="{00000000-0005-0000-0000-0000DFE40000}"/>
    <cellStyle name="Total 5 2 14 5" xfId="58653" xr:uid="{00000000-0005-0000-0000-0000E0E40000}"/>
    <cellStyle name="Total 5 2 14 5 2" xfId="58654" xr:uid="{00000000-0005-0000-0000-0000E1E40000}"/>
    <cellStyle name="Total 5 2 14 5 3" xfId="58655" xr:uid="{00000000-0005-0000-0000-0000E2E40000}"/>
    <cellStyle name="Total 5 2 14 6" xfId="58656" xr:uid="{00000000-0005-0000-0000-0000E3E40000}"/>
    <cellStyle name="Total 5 2 14 7" xfId="58657" xr:uid="{00000000-0005-0000-0000-0000E4E40000}"/>
    <cellStyle name="Total 5 2 15" xfId="58658" xr:uid="{00000000-0005-0000-0000-0000E5E40000}"/>
    <cellStyle name="Total 5 2 15 2" xfId="58659" xr:uid="{00000000-0005-0000-0000-0000E6E40000}"/>
    <cellStyle name="Total 5 2 15 2 2" xfId="58660" xr:uid="{00000000-0005-0000-0000-0000E7E40000}"/>
    <cellStyle name="Total 5 2 15 2 3" xfId="58661" xr:uid="{00000000-0005-0000-0000-0000E8E40000}"/>
    <cellStyle name="Total 5 2 15 3" xfId="58662" xr:uid="{00000000-0005-0000-0000-0000E9E40000}"/>
    <cellStyle name="Total 5 2 15 3 2" xfId="58663" xr:uid="{00000000-0005-0000-0000-0000EAE40000}"/>
    <cellStyle name="Total 5 2 15 3 3" xfId="58664" xr:uid="{00000000-0005-0000-0000-0000EBE40000}"/>
    <cellStyle name="Total 5 2 15 4" xfId="58665" xr:uid="{00000000-0005-0000-0000-0000ECE40000}"/>
    <cellStyle name="Total 5 2 15 4 2" xfId="58666" xr:uid="{00000000-0005-0000-0000-0000EDE40000}"/>
    <cellStyle name="Total 5 2 15 4 3" xfId="58667" xr:uid="{00000000-0005-0000-0000-0000EEE40000}"/>
    <cellStyle name="Total 5 2 15 5" xfId="58668" xr:uid="{00000000-0005-0000-0000-0000EFE40000}"/>
    <cellStyle name="Total 5 2 15 5 2" xfId="58669" xr:uid="{00000000-0005-0000-0000-0000F0E40000}"/>
    <cellStyle name="Total 5 2 15 5 3" xfId="58670" xr:uid="{00000000-0005-0000-0000-0000F1E40000}"/>
    <cellStyle name="Total 5 2 15 6" xfId="58671" xr:uid="{00000000-0005-0000-0000-0000F2E40000}"/>
    <cellStyle name="Total 5 2 15 7" xfId="58672" xr:uid="{00000000-0005-0000-0000-0000F3E40000}"/>
    <cellStyle name="Total 5 2 16" xfId="58673" xr:uid="{00000000-0005-0000-0000-0000F4E40000}"/>
    <cellStyle name="Total 5 2 16 2" xfId="58674" xr:uid="{00000000-0005-0000-0000-0000F5E40000}"/>
    <cellStyle name="Total 5 2 16 2 2" xfId="58675" xr:uid="{00000000-0005-0000-0000-0000F6E40000}"/>
    <cellStyle name="Total 5 2 16 2 3" xfId="58676" xr:uid="{00000000-0005-0000-0000-0000F7E40000}"/>
    <cellStyle name="Total 5 2 16 3" xfId="58677" xr:uid="{00000000-0005-0000-0000-0000F8E40000}"/>
    <cellStyle name="Total 5 2 16 3 2" xfId="58678" xr:uid="{00000000-0005-0000-0000-0000F9E40000}"/>
    <cellStyle name="Total 5 2 16 3 3" xfId="58679" xr:uid="{00000000-0005-0000-0000-0000FAE40000}"/>
    <cellStyle name="Total 5 2 16 4" xfId="58680" xr:uid="{00000000-0005-0000-0000-0000FBE40000}"/>
    <cellStyle name="Total 5 2 16 4 2" xfId="58681" xr:uid="{00000000-0005-0000-0000-0000FCE40000}"/>
    <cellStyle name="Total 5 2 16 4 3" xfId="58682" xr:uid="{00000000-0005-0000-0000-0000FDE40000}"/>
    <cellStyle name="Total 5 2 16 5" xfId="58683" xr:uid="{00000000-0005-0000-0000-0000FEE40000}"/>
    <cellStyle name="Total 5 2 16 5 2" xfId="58684" xr:uid="{00000000-0005-0000-0000-0000FFE40000}"/>
    <cellStyle name="Total 5 2 16 5 3" xfId="58685" xr:uid="{00000000-0005-0000-0000-000000E50000}"/>
    <cellStyle name="Total 5 2 16 6" xfId="58686" xr:uid="{00000000-0005-0000-0000-000001E50000}"/>
    <cellStyle name="Total 5 2 16 7" xfId="58687" xr:uid="{00000000-0005-0000-0000-000002E50000}"/>
    <cellStyle name="Total 5 2 17" xfId="58688" xr:uid="{00000000-0005-0000-0000-000003E50000}"/>
    <cellStyle name="Total 5 2 17 2" xfId="58689" xr:uid="{00000000-0005-0000-0000-000004E50000}"/>
    <cellStyle name="Total 5 2 17 2 2" xfId="58690" xr:uid="{00000000-0005-0000-0000-000005E50000}"/>
    <cellStyle name="Total 5 2 17 2 3" xfId="58691" xr:uid="{00000000-0005-0000-0000-000006E50000}"/>
    <cellStyle name="Total 5 2 17 3" xfId="58692" xr:uid="{00000000-0005-0000-0000-000007E50000}"/>
    <cellStyle name="Total 5 2 17 3 2" xfId="58693" xr:uid="{00000000-0005-0000-0000-000008E50000}"/>
    <cellStyle name="Total 5 2 17 3 3" xfId="58694" xr:uid="{00000000-0005-0000-0000-000009E50000}"/>
    <cellStyle name="Total 5 2 17 4" xfId="58695" xr:uid="{00000000-0005-0000-0000-00000AE50000}"/>
    <cellStyle name="Total 5 2 17 4 2" xfId="58696" xr:uid="{00000000-0005-0000-0000-00000BE50000}"/>
    <cellStyle name="Total 5 2 17 4 3" xfId="58697" xr:uid="{00000000-0005-0000-0000-00000CE50000}"/>
    <cellStyle name="Total 5 2 17 5" xfId="58698" xr:uid="{00000000-0005-0000-0000-00000DE50000}"/>
    <cellStyle name="Total 5 2 17 5 2" xfId="58699" xr:uid="{00000000-0005-0000-0000-00000EE50000}"/>
    <cellStyle name="Total 5 2 17 5 3" xfId="58700" xr:uid="{00000000-0005-0000-0000-00000FE50000}"/>
    <cellStyle name="Total 5 2 17 6" xfId="58701" xr:uid="{00000000-0005-0000-0000-000010E50000}"/>
    <cellStyle name="Total 5 2 17 7" xfId="58702" xr:uid="{00000000-0005-0000-0000-000011E50000}"/>
    <cellStyle name="Total 5 2 18" xfId="58703" xr:uid="{00000000-0005-0000-0000-000012E50000}"/>
    <cellStyle name="Total 5 2 18 2" xfId="58704" xr:uid="{00000000-0005-0000-0000-000013E50000}"/>
    <cellStyle name="Total 5 2 18 2 2" xfId="58705" xr:uid="{00000000-0005-0000-0000-000014E50000}"/>
    <cellStyle name="Total 5 2 18 2 3" xfId="58706" xr:uid="{00000000-0005-0000-0000-000015E50000}"/>
    <cellStyle name="Total 5 2 18 3" xfId="58707" xr:uid="{00000000-0005-0000-0000-000016E50000}"/>
    <cellStyle name="Total 5 2 18 3 2" xfId="58708" xr:uid="{00000000-0005-0000-0000-000017E50000}"/>
    <cellStyle name="Total 5 2 18 3 3" xfId="58709" xr:uid="{00000000-0005-0000-0000-000018E50000}"/>
    <cellStyle name="Total 5 2 18 4" xfId="58710" xr:uid="{00000000-0005-0000-0000-000019E50000}"/>
    <cellStyle name="Total 5 2 18 4 2" xfId="58711" xr:uid="{00000000-0005-0000-0000-00001AE50000}"/>
    <cellStyle name="Total 5 2 18 4 3" xfId="58712" xr:uid="{00000000-0005-0000-0000-00001BE50000}"/>
    <cellStyle name="Total 5 2 18 5" xfId="58713" xr:uid="{00000000-0005-0000-0000-00001CE50000}"/>
    <cellStyle name="Total 5 2 18 5 2" xfId="58714" xr:uid="{00000000-0005-0000-0000-00001DE50000}"/>
    <cellStyle name="Total 5 2 18 5 3" xfId="58715" xr:uid="{00000000-0005-0000-0000-00001EE50000}"/>
    <cellStyle name="Total 5 2 18 6" xfId="58716" xr:uid="{00000000-0005-0000-0000-00001FE50000}"/>
    <cellStyle name="Total 5 2 18 7" xfId="58717" xr:uid="{00000000-0005-0000-0000-000020E50000}"/>
    <cellStyle name="Total 5 2 19" xfId="58718" xr:uid="{00000000-0005-0000-0000-000021E50000}"/>
    <cellStyle name="Total 5 2 19 2" xfId="58719" xr:uid="{00000000-0005-0000-0000-000022E50000}"/>
    <cellStyle name="Total 5 2 19 3" xfId="58720" xr:uid="{00000000-0005-0000-0000-000023E50000}"/>
    <cellStyle name="Total 5 2 2" xfId="58721" xr:uid="{00000000-0005-0000-0000-000024E50000}"/>
    <cellStyle name="Total 5 2 2 2" xfId="58722" xr:uid="{00000000-0005-0000-0000-000025E50000}"/>
    <cellStyle name="Total 5 2 2 2 2" xfId="58723" xr:uid="{00000000-0005-0000-0000-000026E50000}"/>
    <cellStyle name="Total 5 2 2 2 3" xfId="58724" xr:uid="{00000000-0005-0000-0000-000027E50000}"/>
    <cellStyle name="Total 5 2 2 2 4" xfId="58725" xr:uid="{00000000-0005-0000-0000-000028E50000}"/>
    <cellStyle name="Total 5 2 2 3" xfId="58726" xr:uid="{00000000-0005-0000-0000-000029E50000}"/>
    <cellStyle name="Total 5 2 2 3 2" xfId="58727" xr:uid="{00000000-0005-0000-0000-00002AE50000}"/>
    <cellStyle name="Total 5 2 2 3 3" xfId="58728" xr:uid="{00000000-0005-0000-0000-00002BE50000}"/>
    <cellStyle name="Total 5 2 2 3 4" xfId="58729" xr:uid="{00000000-0005-0000-0000-00002CE50000}"/>
    <cellStyle name="Total 5 2 2 4" xfId="58730" xr:uid="{00000000-0005-0000-0000-00002DE50000}"/>
    <cellStyle name="Total 5 2 2 4 2" xfId="58731" xr:uid="{00000000-0005-0000-0000-00002EE50000}"/>
    <cellStyle name="Total 5 2 2 4 3" xfId="58732" xr:uid="{00000000-0005-0000-0000-00002FE50000}"/>
    <cellStyle name="Total 5 2 2 5" xfId="58733" xr:uid="{00000000-0005-0000-0000-000030E50000}"/>
    <cellStyle name="Total 5 2 2 5 2" xfId="58734" xr:uid="{00000000-0005-0000-0000-000031E50000}"/>
    <cellStyle name="Total 5 2 2 5 3" xfId="58735" xr:uid="{00000000-0005-0000-0000-000032E50000}"/>
    <cellStyle name="Total 5 2 2 6" xfId="58736" xr:uid="{00000000-0005-0000-0000-000033E50000}"/>
    <cellStyle name="Total 5 2 2 6 2" xfId="58737" xr:uid="{00000000-0005-0000-0000-000034E50000}"/>
    <cellStyle name="Total 5 2 2 6 3" xfId="58738" xr:uid="{00000000-0005-0000-0000-000035E50000}"/>
    <cellStyle name="Total 5 2 2 7" xfId="58739" xr:uid="{00000000-0005-0000-0000-000036E50000}"/>
    <cellStyle name="Total 5 2 2 8" xfId="58740" xr:uid="{00000000-0005-0000-0000-000037E50000}"/>
    <cellStyle name="Total 5 2 2 9" xfId="58741" xr:uid="{00000000-0005-0000-0000-000038E50000}"/>
    <cellStyle name="Total 5 2 20" xfId="58742" xr:uid="{00000000-0005-0000-0000-000039E50000}"/>
    <cellStyle name="Total 5 2 20 2" xfId="58743" xr:uid="{00000000-0005-0000-0000-00003AE50000}"/>
    <cellStyle name="Total 5 2 20 3" xfId="58744" xr:uid="{00000000-0005-0000-0000-00003BE50000}"/>
    <cellStyle name="Total 5 2 21" xfId="58745" xr:uid="{00000000-0005-0000-0000-00003CE50000}"/>
    <cellStyle name="Total 5 2 21 2" xfId="58746" xr:uid="{00000000-0005-0000-0000-00003DE50000}"/>
    <cellStyle name="Total 5 2 21 3" xfId="58747" xr:uid="{00000000-0005-0000-0000-00003EE50000}"/>
    <cellStyle name="Total 5 2 22" xfId="58748" xr:uid="{00000000-0005-0000-0000-00003FE50000}"/>
    <cellStyle name="Total 5 2 3" xfId="58749" xr:uid="{00000000-0005-0000-0000-000040E50000}"/>
    <cellStyle name="Total 5 2 3 2" xfId="58750" xr:uid="{00000000-0005-0000-0000-000041E50000}"/>
    <cellStyle name="Total 5 2 3 2 2" xfId="58751" xr:uid="{00000000-0005-0000-0000-000042E50000}"/>
    <cellStyle name="Total 5 2 3 2 3" xfId="58752" xr:uid="{00000000-0005-0000-0000-000043E50000}"/>
    <cellStyle name="Total 5 2 3 3" xfId="58753" xr:uid="{00000000-0005-0000-0000-000044E50000}"/>
    <cellStyle name="Total 5 2 3 3 2" xfId="58754" xr:uid="{00000000-0005-0000-0000-000045E50000}"/>
    <cellStyle name="Total 5 2 3 3 3" xfId="58755" xr:uid="{00000000-0005-0000-0000-000046E50000}"/>
    <cellStyle name="Total 5 2 3 4" xfId="58756" xr:uid="{00000000-0005-0000-0000-000047E50000}"/>
    <cellStyle name="Total 5 2 3 4 2" xfId="58757" xr:uid="{00000000-0005-0000-0000-000048E50000}"/>
    <cellStyle name="Total 5 2 3 4 3" xfId="58758" xr:uid="{00000000-0005-0000-0000-000049E50000}"/>
    <cellStyle name="Total 5 2 3 5" xfId="58759" xr:uid="{00000000-0005-0000-0000-00004AE50000}"/>
    <cellStyle name="Total 5 2 3 5 2" xfId="58760" xr:uid="{00000000-0005-0000-0000-00004BE50000}"/>
    <cellStyle name="Total 5 2 3 5 3" xfId="58761" xr:uid="{00000000-0005-0000-0000-00004CE50000}"/>
    <cellStyle name="Total 5 2 3 6" xfId="58762" xr:uid="{00000000-0005-0000-0000-00004DE50000}"/>
    <cellStyle name="Total 5 2 3 7" xfId="58763" xr:uid="{00000000-0005-0000-0000-00004EE50000}"/>
    <cellStyle name="Total 5 2 3 8" xfId="58764" xr:uid="{00000000-0005-0000-0000-00004FE50000}"/>
    <cellStyle name="Total 5 2 4" xfId="58765" xr:uid="{00000000-0005-0000-0000-000050E50000}"/>
    <cellStyle name="Total 5 2 4 2" xfId="58766" xr:uid="{00000000-0005-0000-0000-000051E50000}"/>
    <cellStyle name="Total 5 2 4 2 2" xfId="58767" xr:uid="{00000000-0005-0000-0000-000052E50000}"/>
    <cellStyle name="Total 5 2 4 2 3" xfId="58768" xr:uid="{00000000-0005-0000-0000-000053E50000}"/>
    <cellStyle name="Total 5 2 4 3" xfId="58769" xr:uid="{00000000-0005-0000-0000-000054E50000}"/>
    <cellStyle name="Total 5 2 4 3 2" xfId="58770" xr:uid="{00000000-0005-0000-0000-000055E50000}"/>
    <cellStyle name="Total 5 2 4 3 3" xfId="58771" xr:uid="{00000000-0005-0000-0000-000056E50000}"/>
    <cellStyle name="Total 5 2 4 4" xfId="58772" xr:uid="{00000000-0005-0000-0000-000057E50000}"/>
    <cellStyle name="Total 5 2 4 4 2" xfId="58773" xr:uid="{00000000-0005-0000-0000-000058E50000}"/>
    <cellStyle name="Total 5 2 4 4 3" xfId="58774" xr:uid="{00000000-0005-0000-0000-000059E50000}"/>
    <cellStyle name="Total 5 2 4 5" xfId="58775" xr:uid="{00000000-0005-0000-0000-00005AE50000}"/>
    <cellStyle name="Total 5 2 4 5 2" xfId="58776" xr:uid="{00000000-0005-0000-0000-00005BE50000}"/>
    <cellStyle name="Total 5 2 4 5 3" xfId="58777" xr:uid="{00000000-0005-0000-0000-00005CE50000}"/>
    <cellStyle name="Total 5 2 4 6" xfId="58778" xr:uid="{00000000-0005-0000-0000-00005DE50000}"/>
    <cellStyle name="Total 5 2 4 7" xfId="58779" xr:uid="{00000000-0005-0000-0000-00005EE50000}"/>
    <cellStyle name="Total 5 2 5" xfId="58780" xr:uid="{00000000-0005-0000-0000-00005FE50000}"/>
    <cellStyle name="Total 5 2 5 2" xfId="58781" xr:uid="{00000000-0005-0000-0000-000060E50000}"/>
    <cellStyle name="Total 5 2 5 2 2" xfId="58782" xr:uid="{00000000-0005-0000-0000-000061E50000}"/>
    <cellStyle name="Total 5 2 5 2 3" xfId="58783" xr:uid="{00000000-0005-0000-0000-000062E50000}"/>
    <cellStyle name="Total 5 2 5 3" xfId="58784" xr:uid="{00000000-0005-0000-0000-000063E50000}"/>
    <cellStyle name="Total 5 2 5 3 2" xfId="58785" xr:uid="{00000000-0005-0000-0000-000064E50000}"/>
    <cellStyle name="Total 5 2 5 3 3" xfId="58786" xr:uid="{00000000-0005-0000-0000-000065E50000}"/>
    <cellStyle name="Total 5 2 5 4" xfId="58787" xr:uid="{00000000-0005-0000-0000-000066E50000}"/>
    <cellStyle name="Total 5 2 5 4 2" xfId="58788" xr:uid="{00000000-0005-0000-0000-000067E50000}"/>
    <cellStyle name="Total 5 2 5 4 3" xfId="58789" xr:uid="{00000000-0005-0000-0000-000068E50000}"/>
    <cellStyle name="Total 5 2 5 5" xfId="58790" xr:uid="{00000000-0005-0000-0000-000069E50000}"/>
    <cellStyle name="Total 5 2 5 5 2" xfId="58791" xr:uid="{00000000-0005-0000-0000-00006AE50000}"/>
    <cellStyle name="Total 5 2 5 5 3" xfId="58792" xr:uid="{00000000-0005-0000-0000-00006BE50000}"/>
    <cellStyle name="Total 5 2 5 6" xfId="58793" xr:uid="{00000000-0005-0000-0000-00006CE50000}"/>
    <cellStyle name="Total 5 2 5 7" xfId="58794" xr:uid="{00000000-0005-0000-0000-00006DE50000}"/>
    <cellStyle name="Total 5 2 6" xfId="58795" xr:uid="{00000000-0005-0000-0000-00006EE50000}"/>
    <cellStyle name="Total 5 2 6 2" xfId="58796" xr:uid="{00000000-0005-0000-0000-00006FE50000}"/>
    <cellStyle name="Total 5 2 6 2 2" xfId="58797" xr:uid="{00000000-0005-0000-0000-000070E50000}"/>
    <cellStyle name="Total 5 2 6 2 3" xfId="58798" xr:uid="{00000000-0005-0000-0000-000071E50000}"/>
    <cellStyle name="Total 5 2 6 3" xfId="58799" xr:uid="{00000000-0005-0000-0000-000072E50000}"/>
    <cellStyle name="Total 5 2 6 3 2" xfId="58800" xr:uid="{00000000-0005-0000-0000-000073E50000}"/>
    <cellStyle name="Total 5 2 6 3 3" xfId="58801" xr:uid="{00000000-0005-0000-0000-000074E50000}"/>
    <cellStyle name="Total 5 2 6 4" xfId="58802" xr:uid="{00000000-0005-0000-0000-000075E50000}"/>
    <cellStyle name="Total 5 2 6 4 2" xfId="58803" xr:uid="{00000000-0005-0000-0000-000076E50000}"/>
    <cellStyle name="Total 5 2 6 4 3" xfId="58804" xr:uid="{00000000-0005-0000-0000-000077E50000}"/>
    <cellStyle name="Total 5 2 6 5" xfId="58805" xr:uid="{00000000-0005-0000-0000-000078E50000}"/>
    <cellStyle name="Total 5 2 6 5 2" xfId="58806" xr:uid="{00000000-0005-0000-0000-000079E50000}"/>
    <cellStyle name="Total 5 2 6 5 3" xfId="58807" xr:uid="{00000000-0005-0000-0000-00007AE50000}"/>
    <cellStyle name="Total 5 2 6 6" xfId="58808" xr:uid="{00000000-0005-0000-0000-00007BE50000}"/>
    <cellStyle name="Total 5 2 6 7" xfId="58809" xr:uid="{00000000-0005-0000-0000-00007CE50000}"/>
    <cellStyle name="Total 5 2 7" xfId="58810" xr:uid="{00000000-0005-0000-0000-00007DE50000}"/>
    <cellStyle name="Total 5 2 7 2" xfId="58811" xr:uid="{00000000-0005-0000-0000-00007EE50000}"/>
    <cellStyle name="Total 5 2 7 2 2" xfId="58812" xr:uid="{00000000-0005-0000-0000-00007FE50000}"/>
    <cellStyle name="Total 5 2 7 2 3" xfId="58813" xr:uid="{00000000-0005-0000-0000-000080E50000}"/>
    <cellStyle name="Total 5 2 7 3" xfId="58814" xr:uid="{00000000-0005-0000-0000-000081E50000}"/>
    <cellStyle name="Total 5 2 7 3 2" xfId="58815" xr:uid="{00000000-0005-0000-0000-000082E50000}"/>
    <cellStyle name="Total 5 2 7 3 3" xfId="58816" xr:uid="{00000000-0005-0000-0000-000083E50000}"/>
    <cellStyle name="Total 5 2 7 4" xfId="58817" xr:uid="{00000000-0005-0000-0000-000084E50000}"/>
    <cellStyle name="Total 5 2 7 4 2" xfId="58818" xr:uid="{00000000-0005-0000-0000-000085E50000}"/>
    <cellStyle name="Total 5 2 7 4 3" xfId="58819" xr:uid="{00000000-0005-0000-0000-000086E50000}"/>
    <cellStyle name="Total 5 2 7 5" xfId="58820" xr:uid="{00000000-0005-0000-0000-000087E50000}"/>
    <cellStyle name="Total 5 2 7 5 2" xfId="58821" xr:uid="{00000000-0005-0000-0000-000088E50000}"/>
    <cellStyle name="Total 5 2 7 5 3" xfId="58822" xr:uid="{00000000-0005-0000-0000-000089E50000}"/>
    <cellStyle name="Total 5 2 7 6" xfId="58823" xr:uid="{00000000-0005-0000-0000-00008AE50000}"/>
    <cellStyle name="Total 5 2 7 7" xfId="58824" xr:uid="{00000000-0005-0000-0000-00008BE50000}"/>
    <cellStyle name="Total 5 2 8" xfId="58825" xr:uid="{00000000-0005-0000-0000-00008CE50000}"/>
    <cellStyle name="Total 5 2 8 2" xfId="58826" xr:uid="{00000000-0005-0000-0000-00008DE50000}"/>
    <cellStyle name="Total 5 2 8 2 2" xfId="58827" xr:uid="{00000000-0005-0000-0000-00008EE50000}"/>
    <cellStyle name="Total 5 2 8 2 3" xfId="58828" xr:uid="{00000000-0005-0000-0000-00008FE50000}"/>
    <cellStyle name="Total 5 2 8 3" xfId="58829" xr:uid="{00000000-0005-0000-0000-000090E50000}"/>
    <cellStyle name="Total 5 2 8 3 2" xfId="58830" xr:uid="{00000000-0005-0000-0000-000091E50000}"/>
    <cellStyle name="Total 5 2 8 3 3" xfId="58831" xr:uid="{00000000-0005-0000-0000-000092E50000}"/>
    <cellStyle name="Total 5 2 8 4" xfId="58832" xr:uid="{00000000-0005-0000-0000-000093E50000}"/>
    <cellStyle name="Total 5 2 8 4 2" xfId="58833" xr:uid="{00000000-0005-0000-0000-000094E50000}"/>
    <cellStyle name="Total 5 2 8 4 3" xfId="58834" xr:uid="{00000000-0005-0000-0000-000095E50000}"/>
    <cellStyle name="Total 5 2 8 5" xfId="58835" xr:uid="{00000000-0005-0000-0000-000096E50000}"/>
    <cellStyle name="Total 5 2 8 5 2" xfId="58836" xr:uid="{00000000-0005-0000-0000-000097E50000}"/>
    <cellStyle name="Total 5 2 8 5 3" xfId="58837" xr:uid="{00000000-0005-0000-0000-000098E50000}"/>
    <cellStyle name="Total 5 2 8 6" xfId="58838" xr:uid="{00000000-0005-0000-0000-000099E50000}"/>
    <cellStyle name="Total 5 2 8 7" xfId="58839" xr:uid="{00000000-0005-0000-0000-00009AE50000}"/>
    <cellStyle name="Total 5 2 9" xfId="58840" xr:uid="{00000000-0005-0000-0000-00009BE50000}"/>
    <cellStyle name="Total 5 2 9 2" xfId="58841" xr:uid="{00000000-0005-0000-0000-00009CE50000}"/>
    <cellStyle name="Total 5 2 9 2 2" xfId="58842" xr:uid="{00000000-0005-0000-0000-00009DE50000}"/>
    <cellStyle name="Total 5 2 9 2 3" xfId="58843" xr:uid="{00000000-0005-0000-0000-00009EE50000}"/>
    <cellStyle name="Total 5 2 9 3" xfId="58844" xr:uid="{00000000-0005-0000-0000-00009FE50000}"/>
    <cellStyle name="Total 5 2 9 3 2" xfId="58845" xr:uid="{00000000-0005-0000-0000-0000A0E50000}"/>
    <cellStyle name="Total 5 2 9 3 3" xfId="58846" xr:uid="{00000000-0005-0000-0000-0000A1E50000}"/>
    <cellStyle name="Total 5 2 9 4" xfId="58847" xr:uid="{00000000-0005-0000-0000-0000A2E50000}"/>
    <cellStyle name="Total 5 2 9 4 2" xfId="58848" xr:uid="{00000000-0005-0000-0000-0000A3E50000}"/>
    <cellStyle name="Total 5 2 9 4 3" xfId="58849" xr:uid="{00000000-0005-0000-0000-0000A4E50000}"/>
    <cellStyle name="Total 5 2 9 5" xfId="58850" xr:uid="{00000000-0005-0000-0000-0000A5E50000}"/>
    <cellStyle name="Total 5 2 9 5 2" xfId="58851" xr:uid="{00000000-0005-0000-0000-0000A6E50000}"/>
    <cellStyle name="Total 5 2 9 5 3" xfId="58852" xr:uid="{00000000-0005-0000-0000-0000A7E50000}"/>
    <cellStyle name="Total 5 2 9 6" xfId="58853" xr:uid="{00000000-0005-0000-0000-0000A8E50000}"/>
    <cellStyle name="Total 5 2 9 7" xfId="58854" xr:uid="{00000000-0005-0000-0000-0000A9E50000}"/>
    <cellStyle name="Total 5 3" xfId="58855" xr:uid="{00000000-0005-0000-0000-0000AAE50000}"/>
    <cellStyle name="Total 5 3 10" xfId="58856" xr:uid="{00000000-0005-0000-0000-0000ABE50000}"/>
    <cellStyle name="Total 5 3 2" xfId="58857" xr:uid="{00000000-0005-0000-0000-0000ACE50000}"/>
    <cellStyle name="Total 5 3 2 2" xfId="58858" xr:uid="{00000000-0005-0000-0000-0000ADE50000}"/>
    <cellStyle name="Total 5 3 2 3" xfId="58859" xr:uid="{00000000-0005-0000-0000-0000AEE50000}"/>
    <cellStyle name="Total 5 3 2 4" xfId="58860" xr:uid="{00000000-0005-0000-0000-0000AFE50000}"/>
    <cellStyle name="Total 5 3 3" xfId="58861" xr:uid="{00000000-0005-0000-0000-0000B0E50000}"/>
    <cellStyle name="Total 5 3 3 2" xfId="58862" xr:uid="{00000000-0005-0000-0000-0000B1E50000}"/>
    <cellStyle name="Total 5 3 3 3" xfId="58863" xr:uid="{00000000-0005-0000-0000-0000B2E50000}"/>
    <cellStyle name="Total 5 3 3 4" xfId="58864" xr:uid="{00000000-0005-0000-0000-0000B3E50000}"/>
    <cellStyle name="Total 5 3 4" xfId="58865" xr:uid="{00000000-0005-0000-0000-0000B4E50000}"/>
    <cellStyle name="Total 5 3 4 2" xfId="58866" xr:uid="{00000000-0005-0000-0000-0000B5E50000}"/>
    <cellStyle name="Total 5 3 4 3" xfId="58867" xr:uid="{00000000-0005-0000-0000-0000B6E50000}"/>
    <cellStyle name="Total 5 3 4 4" xfId="58868" xr:uid="{00000000-0005-0000-0000-0000B7E50000}"/>
    <cellStyle name="Total 5 3 5" xfId="58869" xr:uid="{00000000-0005-0000-0000-0000B8E50000}"/>
    <cellStyle name="Total 5 3 5 2" xfId="58870" xr:uid="{00000000-0005-0000-0000-0000B9E50000}"/>
    <cellStyle name="Total 5 3 5 3" xfId="58871" xr:uid="{00000000-0005-0000-0000-0000BAE50000}"/>
    <cellStyle name="Total 5 3 6" xfId="58872" xr:uid="{00000000-0005-0000-0000-0000BBE50000}"/>
    <cellStyle name="Total 5 3 6 2" xfId="58873" xr:uid="{00000000-0005-0000-0000-0000BCE50000}"/>
    <cellStyle name="Total 5 3 6 3" xfId="58874" xr:uid="{00000000-0005-0000-0000-0000BDE50000}"/>
    <cellStyle name="Total 5 3 7" xfId="58875" xr:uid="{00000000-0005-0000-0000-0000BEE50000}"/>
    <cellStyle name="Total 5 3 7 2" xfId="58876" xr:uid="{00000000-0005-0000-0000-0000BFE50000}"/>
    <cellStyle name="Total 5 3 7 3" xfId="58877" xr:uid="{00000000-0005-0000-0000-0000C0E50000}"/>
    <cellStyle name="Total 5 3 8" xfId="58878" xr:uid="{00000000-0005-0000-0000-0000C1E50000}"/>
    <cellStyle name="Total 5 3 9" xfId="58879" xr:uid="{00000000-0005-0000-0000-0000C2E50000}"/>
    <cellStyle name="Total 5 4" xfId="58880" xr:uid="{00000000-0005-0000-0000-0000C3E50000}"/>
    <cellStyle name="Total 5 4 2" xfId="58881" xr:uid="{00000000-0005-0000-0000-0000C4E50000}"/>
    <cellStyle name="Total 5 4 2 2" xfId="58882" xr:uid="{00000000-0005-0000-0000-0000C5E50000}"/>
    <cellStyle name="Total 5 4 2 3" xfId="58883" xr:uid="{00000000-0005-0000-0000-0000C6E50000}"/>
    <cellStyle name="Total 5 4 3" xfId="58884" xr:uid="{00000000-0005-0000-0000-0000C7E50000}"/>
    <cellStyle name="Total 5 4 3 2" xfId="58885" xr:uid="{00000000-0005-0000-0000-0000C8E50000}"/>
    <cellStyle name="Total 5 4 3 3" xfId="58886" xr:uid="{00000000-0005-0000-0000-0000C9E50000}"/>
    <cellStyle name="Total 5 4 4" xfId="58887" xr:uid="{00000000-0005-0000-0000-0000CAE50000}"/>
    <cellStyle name="Total 5 4 4 2" xfId="58888" xr:uid="{00000000-0005-0000-0000-0000CBE50000}"/>
    <cellStyle name="Total 5 4 4 3" xfId="58889" xr:uid="{00000000-0005-0000-0000-0000CCE50000}"/>
    <cellStyle name="Total 5 4 5" xfId="58890" xr:uid="{00000000-0005-0000-0000-0000CDE50000}"/>
    <cellStyle name="Total 5 4 5 2" xfId="58891" xr:uid="{00000000-0005-0000-0000-0000CEE50000}"/>
    <cellStyle name="Total 5 4 5 3" xfId="58892" xr:uid="{00000000-0005-0000-0000-0000CFE50000}"/>
    <cellStyle name="Total 5 4 6" xfId="58893" xr:uid="{00000000-0005-0000-0000-0000D0E50000}"/>
    <cellStyle name="Total 5 4 7" xfId="58894" xr:uid="{00000000-0005-0000-0000-0000D1E50000}"/>
    <cellStyle name="Total 5 4 8" xfId="58895" xr:uid="{00000000-0005-0000-0000-0000D2E50000}"/>
    <cellStyle name="Total 5 5" xfId="58896" xr:uid="{00000000-0005-0000-0000-0000D3E50000}"/>
    <cellStyle name="Total 5 5 2" xfId="58897" xr:uid="{00000000-0005-0000-0000-0000D4E50000}"/>
    <cellStyle name="Total 5 5 2 2" xfId="58898" xr:uid="{00000000-0005-0000-0000-0000D5E50000}"/>
    <cellStyle name="Total 5 5 2 3" xfId="58899" xr:uid="{00000000-0005-0000-0000-0000D6E50000}"/>
    <cellStyle name="Total 5 5 3" xfId="58900" xr:uid="{00000000-0005-0000-0000-0000D7E50000}"/>
    <cellStyle name="Total 5 5 3 2" xfId="58901" xr:uid="{00000000-0005-0000-0000-0000D8E50000}"/>
    <cellStyle name="Total 5 5 3 3" xfId="58902" xr:uid="{00000000-0005-0000-0000-0000D9E50000}"/>
    <cellStyle name="Total 5 5 4" xfId="58903" xr:uid="{00000000-0005-0000-0000-0000DAE50000}"/>
    <cellStyle name="Total 5 5 4 2" xfId="58904" xr:uid="{00000000-0005-0000-0000-0000DBE50000}"/>
    <cellStyle name="Total 5 5 4 3" xfId="58905" xr:uid="{00000000-0005-0000-0000-0000DCE50000}"/>
    <cellStyle name="Total 5 5 5" xfId="58906" xr:uid="{00000000-0005-0000-0000-0000DDE50000}"/>
    <cellStyle name="Total 5 5 5 2" xfId="58907" xr:uid="{00000000-0005-0000-0000-0000DEE50000}"/>
    <cellStyle name="Total 5 5 5 3" xfId="58908" xr:uid="{00000000-0005-0000-0000-0000DFE50000}"/>
    <cellStyle name="Total 5 5 6" xfId="58909" xr:uid="{00000000-0005-0000-0000-0000E0E50000}"/>
    <cellStyle name="Total 5 5 7" xfId="58910" xr:uid="{00000000-0005-0000-0000-0000E1E50000}"/>
    <cellStyle name="Total 5 6" xfId="58911" xr:uid="{00000000-0005-0000-0000-0000E2E50000}"/>
    <cellStyle name="Total 5 6 2" xfId="58912" xr:uid="{00000000-0005-0000-0000-0000E3E50000}"/>
    <cellStyle name="Total 5 6 3" xfId="58913" xr:uid="{00000000-0005-0000-0000-0000E4E50000}"/>
    <cellStyle name="Total 5 6 4" xfId="58914" xr:uid="{00000000-0005-0000-0000-0000E5E50000}"/>
    <cellStyle name="Total 5 7" xfId="58915" xr:uid="{00000000-0005-0000-0000-0000E6E50000}"/>
    <cellStyle name="Total 5 7 2" xfId="58916" xr:uid="{00000000-0005-0000-0000-0000E7E50000}"/>
    <cellStyle name="Total 5 7 3" xfId="58917" xr:uid="{00000000-0005-0000-0000-0000E8E50000}"/>
    <cellStyle name="Total 5 8" xfId="58918" xr:uid="{00000000-0005-0000-0000-0000E9E50000}"/>
    <cellStyle name="Total 5 8 2" xfId="58919" xr:uid="{00000000-0005-0000-0000-0000EAE50000}"/>
    <cellStyle name="Total 5 8 3" xfId="58920" xr:uid="{00000000-0005-0000-0000-0000EBE50000}"/>
    <cellStyle name="Total 6" xfId="7219" xr:uid="{00000000-0005-0000-0000-0000ECE50000}"/>
    <cellStyle name="Total 6 2" xfId="7220" xr:uid="{00000000-0005-0000-0000-0000EDE50000}"/>
    <cellStyle name="Total 6 2 10" xfId="58921" xr:uid="{00000000-0005-0000-0000-0000EEE50000}"/>
    <cellStyle name="Total 6 2 10 2" xfId="58922" xr:uid="{00000000-0005-0000-0000-0000EFE50000}"/>
    <cellStyle name="Total 6 2 10 2 2" xfId="58923" xr:uid="{00000000-0005-0000-0000-0000F0E50000}"/>
    <cellStyle name="Total 6 2 10 2 3" xfId="58924" xr:uid="{00000000-0005-0000-0000-0000F1E50000}"/>
    <cellStyle name="Total 6 2 10 3" xfId="58925" xr:uid="{00000000-0005-0000-0000-0000F2E50000}"/>
    <cellStyle name="Total 6 2 10 3 2" xfId="58926" xr:uid="{00000000-0005-0000-0000-0000F3E50000}"/>
    <cellStyle name="Total 6 2 10 3 3" xfId="58927" xr:uid="{00000000-0005-0000-0000-0000F4E50000}"/>
    <cellStyle name="Total 6 2 10 4" xfId="58928" xr:uid="{00000000-0005-0000-0000-0000F5E50000}"/>
    <cellStyle name="Total 6 2 10 4 2" xfId="58929" xr:uid="{00000000-0005-0000-0000-0000F6E50000}"/>
    <cellStyle name="Total 6 2 10 4 3" xfId="58930" xr:uid="{00000000-0005-0000-0000-0000F7E50000}"/>
    <cellStyle name="Total 6 2 10 5" xfId="58931" xr:uid="{00000000-0005-0000-0000-0000F8E50000}"/>
    <cellStyle name="Total 6 2 10 5 2" xfId="58932" xr:uid="{00000000-0005-0000-0000-0000F9E50000}"/>
    <cellStyle name="Total 6 2 10 5 3" xfId="58933" xr:uid="{00000000-0005-0000-0000-0000FAE50000}"/>
    <cellStyle name="Total 6 2 10 6" xfId="58934" xr:uid="{00000000-0005-0000-0000-0000FBE50000}"/>
    <cellStyle name="Total 6 2 10 7" xfId="58935" xr:uid="{00000000-0005-0000-0000-0000FCE50000}"/>
    <cellStyle name="Total 6 2 11" xfId="58936" xr:uid="{00000000-0005-0000-0000-0000FDE50000}"/>
    <cellStyle name="Total 6 2 11 2" xfId="58937" xr:uid="{00000000-0005-0000-0000-0000FEE50000}"/>
    <cellStyle name="Total 6 2 11 2 2" xfId="58938" xr:uid="{00000000-0005-0000-0000-0000FFE50000}"/>
    <cellStyle name="Total 6 2 11 2 3" xfId="58939" xr:uid="{00000000-0005-0000-0000-000000E60000}"/>
    <cellStyle name="Total 6 2 11 3" xfId="58940" xr:uid="{00000000-0005-0000-0000-000001E60000}"/>
    <cellStyle name="Total 6 2 11 3 2" xfId="58941" xr:uid="{00000000-0005-0000-0000-000002E60000}"/>
    <cellStyle name="Total 6 2 11 3 3" xfId="58942" xr:uid="{00000000-0005-0000-0000-000003E60000}"/>
    <cellStyle name="Total 6 2 11 4" xfId="58943" xr:uid="{00000000-0005-0000-0000-000004E60000}"/>
    <cellStyle name="Total 6 2 11 4 2" xfId="58944" xr:uid="{00000000-0005-0000-0000-000005E60000}"/>
    <cellStyle name="Total 6 2 11 4 3" xfId="58945" xr:uid="{00000000-0005-0000-0000-000006E60000}"/>
    <cellStyle name="Total 6 2 11 5" xfId="58946" xr:uid="{00000000-0005-0000-0000-000007E60000}"/>
    <cellStyle name="Total 6 2 11 5 2" xfId="58947" xr:uid="{00000000-0005-0000-0000-000008E60000}"/>
    <cellStyle name="Total 6 2 11 5 3" xfId="58948" xr:uid="{00000000-0005-0000-0000-000009E60000}"/>
    <cellStyle name="Total 6 2 11 6" xfId="58949" xr:uid="{00000000-0005-0000-0000-00000AE60000}"/>
    <cellStyle name="Total 6 2 11 7" xfId="58950" xr:uid="{00000000-0005-0000-0000-00000BE60000}"/>
    <cellStyle name="Total 6 2 12" xfId="58951" xr:uid="{00000000-0005-0000-0000-00000CE60000}"/>
    <cellStyle name="Total 6 2 12 2" xfId="58952" xr:uid="{00000000-0005-0000-0000-00000DE60000}"/>
    <cellStyle name="Total 6 2 12 2 2" xfId="58953" xr:uid="{00000000-0005-0000-0000-00000EE60000}"/>
    <cellStyle name="Total 6 2 12 2 3" xfId="58954" xr:uid="{00000000-0005-0000-0000-00000FE60000}"/>
    <cellStyle name="Total 6 2 12 3" xfId="58955" xr:uid="{00000000-0005-0000-0000-000010E60000}"/>
    <cellStyle name="Total 6 2 12 3 2" xfId="58956" xr:uid="{00000000-0005-0000-0000-000011E60000}"/>
    <cellStyle name="Total 6 2 12 3 3" xfId="58957" xr:uid="{00000000-0005-0000-0000-000012E60000}"/>
    <cellStyle name="Total 6 2 12 4" xfId="58958" xr:uid="{00000000-0005-0000-0000-000013E60000}"/>
    <cellStyle name="Total 6 2 12 4 2" xfId="58959" xr:uid="{00000000-0005-0000-0000-000014E60000}"/>
    <cellStyle name="Total 6 2 12 4 3" xfId="58960" xr:uid="{00000000-0005-0000-0000-000015E60000}"/>
    <cellStyle name="Total 6 2 12 5" xfId="58961" xr:uid="{00000000-0005-0000-0000-000016E60000}"/>
    <cellStyle name="Total 6 2 12 5 2" xfId="58962" xr:uid="{00000000-0005-0000-0000-000017E60000}"/>
    <cellStyle name="Total 6 2 12 5 3" xfId="58963" xr:uid="{00000000-0005-0000-0000-000018E60000}"/>
    <cellStyle name="Total 6 2 12 6" xfId="58964" xr:uid="{00000000-0005-0000-0000-000019E60000}"/>
    <cellStyle name="Total 6 2 12 7" xfId="58965" xr:uid="{00000000-0005-0000-0000-00001AE60000}"/>
    <cellStyle name="Total 6 2 13" xfId="58966" xr:uid="{00000000-0005-0000-0000-00001BE60000}"/>
    <cellStyle name="Total 6 2 13 2" xfId="58967" xr:uid="{00000000-0005-0000-0000-00001CE60000}"/>
    <cellStyle name="Total 6 2 13 2 2" xfId="58968" xr:uid="{00000000-0005-0000-0000-00001DE60000}"/>
    <cellStyle name="Total 6 2 13 2 3" xfId="58969" xr:uid="{00000000-0005-0000-0000-00001EE60000}"/>
    <cellStyle name="Total 6 2 13 3" xfId="58970" xr:uid="{00000000-0005-0000-0000-00001FE60000}"/>
    <cellStyle name="Total 6 2 13 3 2" xfId="58971" xr:uid="{00000000-0005-0000-0000-000020E60000}"/>
    <cellStyle name="Total 6 2 13 3 3" xfId="58972" xr:uid="{00000000-0005-0000-0000-000021E60000}"/>
    <cellStyle name="Total 6 2 13 4" xfId="58973" xr:uid="{00000000-0005-0000-0000-000022E60000}"/>
    <cellStyle name="Total 6 2 13 4 2" xfId="58974" xr:uid="{00000000-0005-0000-0000-000023E60000}"/>
    <cellStyle name="Total 6 2 13 4 3" xfId="58975" xr:uid="{00000000-0005-0000-0000-000024E60000}"/>
    <cellStyle name="Total 6 2 13 5" xfId="58976" xr:uid="{00000000-0005-0000-0000-000025E60000}"/>
    <cellStyle name="Total 6 2 13 5 2" xfId="58977" xr:uid="{00000000-0005-0000-0000-000026E60000}"/>
    <cellStyle name="Total 6 2 13 5 3" xfId="58978" xr:uid="{00000000-0005-0000-0000-000027E60000}"/>
    <cellStyle name="Total 6 2 13 6" xfId="58979" xr:uid="{00000000-0005-0000-0000-000028E60000}"/>
    <cellStyle name="Total 6 2 13 7" xfId="58980" xr:uid="{00000000-0005-0000-0000-000029E60000}"/>
    <cellStyle name="Total 6 2 14" xfId="58981" xr:uid="{00000000-0005-0000-0000-00002AE60000}"/>
    <cellStyle name="Total 6 2 14 2" xfId="58982" xr:uid="{00000000-0005-0000-0000-00002BE60000}"/>
    <cellStyle name="Total 6 2 14 2 2" xfId="58983" xr:uid="{00000000-0005-0000-0000-00002CE60000}"/>
    <cellStyle name="Total 6 2 14 2 3" xfId="58984" xr:uid="{00000000-0005-0000-0000-00002DE60000}"/>
    <cellStyle name="Total 6 2 14 3" xfId="58985" xr:uid="{00000000-0005-0000-0000-00002EE60000}"/>
    <cellStyle name="Total 6 2 14 3 2" xfId="58986" xr:uid="{00000000-0005-0000-0000-00002FE60000}"/>
    <cellStyle name="Total 6 2 14 3 3" xfId="58987" xr:uid="{00000000-0005-0000-0000-000030E60000}"/>
    <cellStyle name="Total 6 2 14 4" xfId="58988" xr:uid="{00000000-0005-0000-0000-000031E60000}"/>
    <cellStyle name="Total 6 2 14 4 2" xfId="58989" xr:uid="{00000000-0005-0000-0000-000032E60000}"/>
    <cellStyle name="Total 6 2 14 4 3" xfId="58990" xr:uid="{00000000-0005-0000-0000-000033E60000}"/>
    <cellStyle name="Total 6 2 14 5" xfId="58991" xr:uid="{00000000-0005-0000-0000-000034E60000}"/>
    <cellStyle name="Total 6 2 14 5 2" xfId="58992" xr:uid="{00000000-0005-0000-0000-000035E60000}"/>
    <cellStyle name="Total 6 2 14 5 3" xfId="58993" xr:uid="{00000000-0005-0000-0000-000036E60000}"/>
    <cellStyle name="Total 6 2 14 6" xfId="58994" xr:uid="{00000000-0005-0000-0000-000037E60000}"/>
    <cellStyle name="Total 6 2 14 7" xfId="58995" xr:uid="{00000000-0005-0000-0000-000038E60000}"/>
    <cellStyle name="Total 6 2 15" xfId="58996" xr:uid="{00000000-0005-0000-0000-000039E60000}"/>
    <cellStyle name="Total 6 2 15 2" xfId="58997" xr:uid="{00000000-0005-0000-0000-00003AE60000}"/>
    <cellStyle name="Total 6 2 15 2 2" xfId="58998" xr:uid="{00000000-0005-0000-0000-00003BE60000}"/>
    <cellStyle name="Total 6 2 15 2 3" xfId="58999" xr:uid="{00000000-0005-0000-0000-00003CE60000}"/>
    <cellStyle name="Total 6 2 15 3" xfId="59000" xr:uid="{00000000-0005-0000-0000-00003DE60000}"/>
    <cellStyle name="Total 6 2 15 3 2" xfId="59001" xr:uid="{00000000-0005-0000-0000-00003EE60000}"/>
    <cellStyle name="Total 6 2 15 3 3" xfId="59002" xr:uid="{00000000-0005-0000-0000-00003FE60000}"/>
    <cellStyle name="Total 6 2 15 4" xfId="59003" xr:uid="{00000000-0005-0000-0000-000040E60000}"/>
    <cellStyle name="Total 6 2 15 4 2" xfId="59004" xr:uid="{00000000-0005-0000-0000-000041E60000}"/>
    <cellStyle name="Total 6 2 15 4 3" xfId="59005" xr:uid="{00000000-0005-0000-0000-000042E60000}"/>
    <cellStyle name="Total 6 2 15 5" xfId="59006" xr:uid="{00000000-0005-0000-0000-000043E60000}"/>
    <cellStyle name="Total 6 2 15 5 2" xfId="59007" xr:uid="{00000000-0005-0000-0000-000044E60000}"/>
    <cellStyle name="Total 6 2 15 5 3" xfId="59008" xr:uid="{00000000-0005-0000-0000-000045E60000}"/>
    <cellStyle name="Total 6 2 15 6" xfId="59009" xr:uid="{00000000-0005-0000-0000-000046E60000}"/>
    <cellStyle name="Total 6 2 15 7" xfId="59010" xr:uid="{00000000-0005-0000-0000-000047E60000}"/>
    <cellStyle name="Total 6 2 16" xfId="59011" xr:uid="{00000000-0005-0000-0000-000048E60000}"/>
    <cellStyle name="Total 6 2 16 2" xfId="59012" xr:uid="{00000000-0005-0000-0000-000049E60000}"/>
    <cellStyle name="Total 6 2 16 2 2" xfId="59013" xr:uid="{00000000-0005-0000-0000-00004AE60000}"/>
    <cellStyle name="Total 6 2 16 2 3" xfId="59014" xr:uid="{00000000-0005-0000-0000-00004BE60000}"/>
    <cellStyle name="Total 6 2 16 3" xfId="59015" xr:uid="{00000000-0005-0000-0000-00004CE60000}"/>
    <cellStyle name="Total 6 2 16 3 2" xfId="59016" xr:uid="{00000000-0005-0000-0000-00004DE60000}"/>
    <cellStyle name="Total 6 2 16 3 3" xfId="59017" xr:uid="{00000000-0005-0000-0000-00004EE60000}"/>
    <cellStyle name="Total 6 2 16 4" xfId="59018" xr:uid="{00000000-0005-0000-0000-00004FE60000}"/>
    <cellStyle name="Total 6 2 16 4 2" xfId="59019" xr:uid="{00000000-0005-0000-0000-000050E60000}"/>
    <cellStyle name="Total 6 2 16 4 3" xfId="59020" xr:uid="{00000000-0005-0000-0000-000051E60000}"/>
    <cellStyle name="Total 6 2 16 5" xfId="59021" xr:uid="{00000000-0005-0000-0000-000052E60000}"/>
    <cellStyle name="Total 6 2 16 5 2" xfId="59022" xr:uid="{00000000-0005-0000-0000-000053E60000}"/>
    <cellStyle name="Total 6 2 16 5 3" xfId="59023" xr:uid="{00000000-0005-0000-0000-000054E60000}"/>
    <cellStyle name="Total 6 2 16 6" xfId="59024" xr:uid="{00000000-0005-0000-0000-000055E60000}"/>
    <cellStyle name="Total 6 2 16 7" xfId="59025" xr:uid="{00000000-0005-0000-0000-000056E60000}"/>
    <cellStyle name="Total 6 2 17" xfId="59026" xr:uid="{00000000-0005-0000-0000-000057E60000}"/>
    <cellStyle name="Total 6 2 17 2" xfId="59027" xr:uid="{00000000-0005-0000-0000-000058E60000}"/>
    <cellStyle name="Total 6 2 17 2 2" xfId="59028" xr:uid="{00000000-0005-0000-0000-000059E60000}"/>
    <cellStyle name="Total 6 2 17 2 3" xfId="59029" xr:uid="{00000000-0005-0000-0000-00005AE60000}"/>
    <cellStyle name="Total 6 2 17 3" xfId="59030" xr:uid="{00000000-0005-0000-0000-00005BE60000}"/>
    <cellStyle name="Total 6 2 17 3 2" xfId="59031" xr:uid="{00000000-0005-0000-0000-00005CE60000}"/>
    <cellStyle name="Total 6 2 17 3 3" xfId="59032" xr:uid="{00000000-0005-0000-0000-00005DE60000}"/>
    <cellStyle name="Total 6 2 17 4" xfId="59033" xr:uid="{00000000-0005-0000-0000-00005EE60000}"/>
    <cellStyle name="Total 6 2 17 4 2" xfId="59034" xr:uid="{00000000-0005-0000-0000-00005FE60000}"/>
    <cellStyle name="Total 6 2 17 4 3" xfId="59035" xr:uid="{00000000-0005-0000-0000-000060E60000}"/>
    <cellStyle name="Total 6 2 17 5" xfId="59036" xr:uid="{00000000-0005-0000-0000-000061E60000}"/>
    <cellStyle name="Total 6 2 17 5 2" xfId="59037" xr:uid="{00000000-0005-0000-0000-000062E60000}"/>
    <cellStyle name="Total 6 2 17 5 3" xfId="59038" xr:uid="{00000000-0005-0000-0000-000063E60000}"/>
    <cellStyle name="Total 6 2 17 6" xfId="59039" xr:uid="{00000000-0005-0000-0000-000064E60000}"/>
    <cellStyle name="Total 6 2 17 7" xfId="59040" xr:uid="{00000000-0005-0000-0000-000065E60000}"/>
    <cellStyle name="Total 6 2 18" xfId="59041" xr:uid="{00000000-0005-0000-0000-000066E60000}"/>
    <cellStyle name="Total 6 2 18 2" xfId="59042" xr:uid="{00000000-0005-0000-0000-000067E60000}"/>
    <cellStyle name="Total 6 2 18 2 2" xfId="59043" xr:uid="{00000000-0005-0000-0000-000068E60000}"/>
    <cellStyle name="Total 6 2 18 2 3" xfId="59044" xr:uid="{00000000-0005-0000-0000-000069E60000}"/>
    <cellStyle name="Total 6 2 18 3" xfId="59045" xr:uid="{00000000-0005-0000-0000-00006AE60000}"/>
    <cellStyle name="Total 6 2 18 3 2" xfId="59046" xr:uid="{00000000-0005-0000-0000-00006BE60000}"/>
    <cellStyle name="Total 6 2 18 3 3" xfId="59047" xr:uid="{00000000-0005-0000-0000-00006CE60000}"/>
    <cellStyle name="Total 6 2 18 4" xfId="59048" xr:uid="{00000000-0005-0000-0000-00006DE60000}"/>
    <cellStyle name="Total 6 2 18 4 2" xfId="59049" xr:uid="{00000000-0005-0000-0000-00006EE60000}"/>
    <cellStyle name="Total 6 2 18 4 3" xfId="59050" xr:uid="{00000000-0005-0000-0000-00006FE60000}"/>
    <cellStyle name="Total 6 2 18 5" xfId="59051" xr:uid="{00000000-0005-0000-0000-000070E60000}"/>
    <cellStyle name="Total 6 2 18 5 2" xfId="59052" xr:uid="{00000000-0005-0000-0000-000071E60000}"/>
    <cellStyle name="Total 6 2 18 5 3" xfId="59053" xr:uid="{00000000-0005-0000-0000-000072E60000}"/>
    <cellStyle name="Total 6 2 18 6" xfId="59054" xr:uid="{00000000-0005-0000-0000-000073E60000}"/>
    <cellStyle name="Total 6 2 18 7" xfId="59055" xr:uid="{00000000-0005-0000-0000-000074E60000}"/>
    <cellStyle name="Total 6 2 19" xfId="59056" xr:uid="{00000000-0005-0000-0000-000075E60000}"/>
    <cellStyle name="Total 6 2 19 2" xfId="59057" xr:uid="{00000000-0005-0000-0000-000076E60000}"/>
    <cellStyle name="Total 6 2 19 3" xfId="59058" xr:uid="{00000000-0005-0000-0000-000077E60000}"/>
    <cellStyle name="Total 6 2 2" xfId="59059" xr:uid="{00000000-0005-0000-0000-000078E60000}"/>
    <cellStyle name="Total 6 2 2 2" xfId="59060" xr:uid="{00000000-0005-0000-0000-000079E60000}"/>
    <cellStyle name="Total 6 2 2 2 2" xfId="59061" xr:uid="{00000000-0005-0000-0000-00007AE60000}"/>
    <cellStyle name="Total 6 2 2 2 3" xfId="59062" xr:uid="{00000000-0005-0000-0000-00007BE60000}"/>
    <cellStyle name="Total 6 2 2 2 4" xfId="59063" xr:uid="{00000000-0005-0000-0000-00007CE60000}"/>
    <cellStyle name="Total 6 2 2 3" xfId="59064" xr:uid="{00000000-0005-0000-0000-00007DE60000}"/>
    <cellStyle name="Total 6 2 2 3 2" xfId="59065" xr:uid="{00000000-0005-0000-0000-00007EE60000}"/>
    <cellStyle name="Total 6 2 2 3 3" xfId="59066" xr:uid="{00000000-0005-0000-0000-00007FE60000}"/>
    <cellStyle name="Total 6 2 2 3 4" xfId="59067" xr:uid="{00000000-0005-0000-0000-000080E60000}"/>
    <cellStyle name="Total 6 2 2 4" xfId="59068" xr:uid="{00000000-0005-0000-0000-000081E60000}"/>
    <cellStyle name="Total 6 2 2 4 2" xfId="59069" xr:uid="{00000000-0005-0000-0000-000082E60000}"/>
    <cellStyle name="Total 6 2 2 4 3" xfId="59070" xr:uid="{00000000-0005-0000-0000-000083E60000}"/>
    <cellStyle name="Total 6 2 2 5" xfId="59071" xr:uid="{00000000-0005-0000-0000-000084E60000}"/>
    <cellStyle name="Total 6 2 2 5 2" xfId="59072" xr:uid="{00000000-0005-0000-0000-000085E60000}"/>
    <cellStyle name="Total 6 2 2 5 3" xfId="59073" xr:uid="{00000000-0005-0000-0000-000086E60000}"/>
    <cellStyle name="Total 6 2 2 6" xfId="59074" xr:uid="{00000000-0005-0000-0000-000087E60000}"/>
    <cellStyle name="Total 6 2 2 6 2" xfId="59075" xr:uid="{00000000-0005-0000-0000-000088E60000}"/>
    <cellStyle name="Total 6 2 2 6 3" xfId="59076" xr:uid="{00000000-0005-0000-0000-000089E60000}"/>
    <cellStyle name="Total 6 2 2 7" xfId="59077" xr:uid="{00000000-0005-0000-0000-00008AE60000}"/>
    <cellStyle name="Total 6 2 2 8" xfId="59078" xr:uid="{00000000-0005-0000-0000-00008BE60000}"/>
    <cellStyle name="Total 6 2 2 9" xfId="59079" xr:uid="{00000000-0005-0000-0000-00008CE60000}"/>
    <cellStyle name="Total 6 2 20" xfId="59080" xr:uid="{00000000-0005-0000-0000-00008DE60000}"/>
    <cellStyle name="Total 6 2 20 2" xfId="59081" xr:uid="{00000000-0005-0000-0000-00008EE60000}"/>
    <cellStyle name="Total 6 2 20 3" xfId="59082" xr:uid="{00000000-0005-0000-0000-00008FE60000}"/>
    <cellStyle name="Total 6 2 21" xfId="59083" xr:uid="{00000000-0005-0000-0000-000090E60000}"/>
    <cellStyle name="Total 6 2 21 2" xfId="59084" xr:uid="{00000000-0005-0000-0000-000091E60000}"/>
    <cellStyle name="Total 6 2 21 3" xfId="59085" xr:uid="{00000000-0005-0000-0000-000092E60000}"/>
    <cellStyle name="Total 6 2 22" xfId="59086" xr:uid="{00000000-0005-0000-0000-000093E60000}"/>
    <cellStyle name="Total 6 2 3" xfId="59087" xr:uid="{00000000-0005-0000-0000-000094E60000}"/>
    <cellStyle name="Total 6 2 3 2" xfId="59088" xr:uid="{00000000-0005-0000-0000-000095E60000}"/>
    <cellStyle name="Total 6 2 3 2 2" xfId="59089" xr:uid="{00000000-0005-0000-0000-000096E60000}"/>
    <cellStyle name="Total 6 2 3 2 3" xfId="59090" xr:uid="{00000000-0005-0000-0000-000097E60000}"/>
    <cellStyle name="Total 6 2 3 3" xfId="59091" xr:uid="{00000000-0005-0000-0000-000098E60000}"/>
    <cellStyle name="Total 6 2 3 3 2" xfId="59092" xr:uid="{00000000-0005-0000-0000-000099E60000}"/>
    <cellStyle name="Total 6 2 3 3 3" xfId="59093" xr:uid="{00000000-0005-0000-0000-00009AE60000}"/>
    <cellStyle name="Total 6 2 3 4" xfId="59094" xr:uid="{00000000-0005-0000-0000-00009BE60000}"/>
    <cellStyle name="Total 6 2 3 4 2" xfId="59095" xr:uid="{00000000-0005-0000-0000-00009CE60000}"/>
    <cellStyle name="Total 6 2 3 4 3" xfId="59096" xr:uid="{00000000-0005-0000-0000-00009DE60000}"/>
    <cellStyle name="Total 6 2 3 5" xfId="59097" xr:uid="{00000000-0005-0000-0000-00009EE60000}"/>
    <cellStyle name="Total 6 2 3 5 2" xfId="59098" xr:uid="{00000000-0005-0000-0000-00009FE60000}"/>
    <cellStyle name="Total 6 2 3 5 3" xfId="59099" xr:uid="{00000000-0005-0000-0000-0000A0E60000}"/>
    <cellStyle name="Total 6 2 3 6" xfId="59100" xr:uid="{00000000-0005-0000-0000-0000A1E60000}"/>
    <cellStyle name="Total 6 2 3 7" xfId="59101" xr:uid="{00000000-0005-0000-0000-0000A2E60000}"/>
    <cellStyle name="Total 6 2 3 8" xfId="59102" xr:uid="{00000000-0005-0000-0000-0000A3E60000}"/>
    <cellStyle name="Total 6 2 4" xfId="59103" xr:uid="{00000000-0005-0000-0000-0000A4E60000}"/>
    <cellStyle name="Total 6 2 4 2" xfId="59104" xr:uid="{00000000-0005-0000-0000-0000A5E60000}"/>
    <cellStyle name="Total 6 2 4 2 2" xfId="59105" xr:uid="{00000000-0005-0000-0000-0000A6E60000}"/>
    <cellStyle name="Total 6 2 4 2 3" xfId="59106" xr:uid="{00000000-0005-0000-0000-0000A7E60000}"/>
    <cellStyle name="Total 6 2 4 3" xfId="59107" xr:uid="{00000000-0005-0000-0000-0000A8E60000}"/>
    <cellStyle name="Total 6 2 4 3 2" xfId="59108" xr:uid="{00000000-0005-0000-0000-0000A9E60000}"/>
    <cellStyle name="Total 6 2 4 3 3" xfId="59109" xr:uid="{00000000-0005-0000-0000-0000AAE60000}"/>
    <cellStyle name="Total 6 2 4 4" xfId="59110" xr:uid="{00000000-0005-0000-0000-0000ABE60000}"/>
    <cellStyle name="Total 6 2 4 4 2" xfId="59111" xr:uid="{00000000-0005-0000-0000-0000ACE60000}"/>
    <cellStyle name="Total 6 2 4 4 3" xfId="59112" xr:uid="{00000000-0005-0000-0000-0000ADE60000}"/>
    <cellStyle name="Total 6 2 4 5" xfId="59113" xr:uid="{00000000-0005-0000-0000-0000AEE60000}"/>
    <cellStyle name="Total 6 2 4 5 2" xfId="59114" xr:uid="{00000000-0005-0000-0000-0000AFE60000}"/>
    <cellStyle name="Total 6 2 4 5 3" xfId="59115" xr:uid="{00000000-0005-0000-0000-0000B0E60000}"/>
    <cellStyle name="Total 6 2 4 6" xfId="59116" xr:uid="{00000000-0005-0000-0000-0000B1E60000}"/>
    <cellStyle name="Total 6 2 4 7" xfId="59117" xr:uid="{00000000-0005-0000-0000-0000B2E60000}"/>
    <cellStyle name="Total 6 2 5" xfId="59118" xr:uid="{00000000-0005-0000-0000-0000B3E60000}"/>
    <cellStyle name="Total 6 2 5 2" xfId="59119" xr:uid="{00000000-0005-0000-0000-0000B4E60000}"/>
    <cellStyle name="Total 6 2 5 2 2" xfId="59120" xr:uid="{00000000-0005-0000-0000-0000B5E60000}"/>
    <cellStyle name="Total 6 2 5 2 3" xfId="59121" xr:uid="{00000000-0005-0000-0000-0000B6E60000}"/>
    <cellStyle name="Total 6 2 5 3" xfId="59122" xr:uid="{00000000-0005-0000-0000-0000B7E60000}"/>
    <cellStyle name="Total 6 2 5 3 2" xfId="59123" xr:uid="{00000000-0005-0000-0000-0000B8E60000}"/>
    <cellStyle name="Total 6 2 5 3 3" xfId="59124" xr:uid="{00000000-0005-0000-0000-0000B9E60000}"/>
    <cellStyle name="Total 6 2 5 4" xfId="59125" xr:uid="{00000000-0005-0000-0000-0000BAE60000}"/>
    <cellStyle name="Total 6 2 5 4 2" xfId="59126" xr:uid="{00000000-0005-0000-0000-0000BBE60000}"/>
    <cellStyle name="Total 6 2 5 4 3" xfId="59127" xr:uid="{00000000-0005-0000-0000-0000BCE60000}"/>
    <cellStyle name="Total 6 2 5 5" xfId="59128" xr:uid="{00000000-0005-0000-0000-0000BDE60000}"/>
    <cellStyle name="Total 6 2 5 5 2" xfId="59129" xr:uid="{00000000-0005-0000-0000-0000BEE60000}"/>
    <cellStyle name="Total 6 2 5 5 3" xfId="59130" xr:uid="{00000000-0005-0000-0000-0000BFE60000}"/>
    <cellStyle name="Total 6 2 5 6" xfId="59131" xr:uid="{00000000-0005-0000-0000-0000C0E60000}"/>
    <cellStyle name="Total 6 2 5 7" xfId="59132" xr:uid="{00000000-0005-0000-0000-0000C1E60000}"/>
    <cellStyle name="Total 6 2 6" xfId="59133" xr:uid="{00000000-0005-0000-0000-0000C2E60000}"/>
    <cellStyle name="Total 6 2 6 2" xfId="59134" xr:uid="{00000000-0005-0000-0000-0000C3E60000}"/>
    <cellStyle name="Total 6 2 6 2 2" xfId="59135" xr:uid="{00000000-0005-0000-0000-0000C4E60000}"/>
    <cellStyle name="Total 6 2 6 2 3" xfId="59136" xr:uid="{00000000-0005-0000-0000-0000C5E60000}"/>
    <cellStyle name="Total 6 2 6 3" xfId="59137" xr:uid="{00000000-0005-0000-0000-0000C6E60000}"/>
    <cellStyle name="Total 6 2 6 3 2" xfId="59138" xr:uid="{00000000-0005-0000-0000-0000C7E60000}"/>
    <cellStyle name="Total 6 2 6 3 3" xfId="59139" xr:uid="{00000000-0005-0000-0000-0000C8E60000}"/>
    <cellStyle name="Total 6 2 6 4" xfId="59140" xr:uid="{00000000-0005-0000-0000-0000C9E60000}"/>
    <cellStyle name="Total 6 2 6 4 2" xfId="59141" xr:uid="{00000000-0005-0000-0000-0000CAE60000}"/>
    <cellStyle name="Total 6 2 6 4 3" xfId="59142" xr:uid="{00000000-0005-0000-0000-0000CBE60000}"/>
    <cellStyle name="Total 6 2 6 5" xfId="59143" xr:uid="{00000000-0005-0000-0000-0000CCE60000}"/>
    <cellStyle name="Total 6 2 6 5 2" xfId="59144" xr:uid="{00000000-0005-0000-0000-0000CDE60000}"/>
    <cellStyle name="Total 6 2 6 5 3" xfId="59145" xr:uid="{00000000-0005-0000-0000-0000CEE60000}"/>
    <cellStyle name="Total 6 2 6 6" xfId="59146" xr:uid="{00000000-0005-0000-0000-0000CFE60000}"/>
    <cellStyle name="Total 6 2 6 7" xfId="59147" xr:uid="{00000000-0005-0000-0000-0000D0E60000}"/>
    <cellStyle name="Total 6 2 7" xfId="59148" xr:uid="{00000000-0005-0000-0000-0000D1E60000}"/>
    <cellStyle name="Total 6 2 7 2" xfId="59149" xr:uid="{00000000-0005-0000-0000-0000D2E60000}"/>
    <cellStyle name="Total 6 2 7 2 2" xfId="59150" xr:uid="{00000000-0005-0000-0000-0000D3E60000}"/>
    <cellStyle name="Total 6 2 7 2 3" xfId="59151" xr:uid="{00000000-0005-0000-0000-0000D4E60000}"/>
    <cellStyle name="Total 6 2 7 3" xfId="59152" xr:uid="{00000000-0005-0000-0000-0000D5E60000}"/>
    <cellStyle name="Total 6 2 7 3 2" xfId="59153" xr:uid="{00000000-0005-0000-0000-0000D6E60000}"/>
    <cellStyle name="Total 6 2 7 3 3" xfId="59154" xr:uid="{00000000-0005-0000-0000-0000D7E60000}"/>
    <cellStyle name="Total 6 2 7 4" xfId="59155" xr:uid="{00000000-0005-0000-0000-0000D8E60000}"/>
    <cellStyle name="Total 6 2 7 4 2" xfId="59156" xr:uid="{00000000-0005-0000-0000-0000D9E60000}"/>
    <cellStyle name="Total 6 2 7 4 3" xfId="59157" xr:uid="{00000000-0005-0000-0000-0000DAE60000}"/>
    <cellStyle name="Total 6 2 7 5" xfId="59158" xr:uid="{00000000-0005-0000-0000-0000DBE60000}"/>
    <cellStyle name="Total 6 2 7 5 2" xfId="59159" xr:uid="{00000000-0005-0000-0000-0000DCE60000}"/>
    <cellStyle name="Total 6 2 7 5 3" xfId="59160" xr:uid="{00000000-0005-0000-0000-0000DDE60000}"/>
    <cellStyle name="Total 6 2 7 6" xfId="59161" xr:uid="{00000000-0005-0000-0000-0000DEE60000}"/>
    <cellStyle name="Total 6 2 7 7" xfId="59162" xr:uid="{00000000-0005-0000-0000-0000DFE60000}"/>
    <cellStyle name="Total 6 2 8" xfId="59163" xr:uid="{00000000-0005-0000-0000-0000E0E60000}"/>
    <cellStyle name="Total 6 2 8 2" xfId="59164" xr:uid="{00000000-0005-0000-0000-0000E1E60000}"/>
    <cellStyle name="Total 6 2 8 2 2" xfId="59165" xr:uid="{00000000-0005-0000-0000-0000E2E60000}"/>
    <cellStyle name="Total 6 2 8 2 3" xfId="59166" xr:uid="{00000000-0005-0000-0000-0000E3E60000}"/>
    <cellStyle name="Total 6 2 8 3" xfId="59167" xr:uid="{00000000-0005-0000-0000-0000E4E60000}"/>
    <cellStyle name="Total 6 2 8 3 2" xfId="59168" xr:uid="{00000000-0005-0000-0000-0000E5E60000}"/>
    <cellStyle name="Total 6 2 8 3 3" xfId="59169" xr:uid="{00000000-0005-0000-0000-0000E6E60000}"/>
    <cellStyle name="Total 6 2 8 4" xfId="59170" xr:uid="{00000000-0005-0000-0000-0000E7E60000}"/>
    <cellStyle name="Total 6 2 8 4 2" xfId="59171" xr:uid="{00000000-0005-0000-0000-0000E8E60000}"/>
    <cellStyle name="Total 6 2 8 4 3" xfId="59172" xr:uid="{00000000-0005-0000-0000-0000E9E60000}"/>
    <cellStyle name="Total 6 2 8 5" xfId="59173" xr:uid="{00000000-0005-0000-0000-0000EAE60000}"/>
    <cellStyle name="Total 6 2 8 5 2" xfId="59174" xr:uid="{00000000-0005-0000-0000-0000EBE60000}"/>
    <cellStyle name="Total 6 2 8 5 3" xfId="59175" xr:uid="{00000000-0005-0000-0000-0000ECE60000}"/>
    <cellStyle name="Total 6 2 8 6" xfId="59176" xr:uid="{00000000-0005-0000-0000-0000EDE60000}"/>
    <cellStyle name="Total 6 2 8 7" xfId="59177" xr:uid="{00000000-0005-0000-0000-0000EEE60000}"/>
    <cellStyle name="Total 6 2 9" xfId="59178" xr:uid="{00000000-0005-0000-0000-0000EFE60000}"/>
    <cellStyle name="Total 6 2 9 2" xfId="59179" xr:uid="{00000000-0005-0000-0000-0000F0E60000}"/>
    <cellStyle name="Total 6 2 9 2 2" xfId="59180" xr:uid="{00000000-0005-0000-0000-0000F1E60000}"/>
    <cellStyle name="Total 6 2 9 2 3" xfId="59181" xr:uid="{00000000-0005-0000-0000-0000F2E60000}"/>
    <cellStyle name="Total 6 2 9 3" xfId="59182" xr:uid="{00000000-0005-0000-0000-0000F3E60000}"/>
    <cellStyle name="Total 6 2 9 3 2" xfId="59183" xr:uid="{00000000-0005-0000-0000-0000F4E60000}"/>
    <cellStyle name="Total 6 2 9 3 3" xfId="59184" xr:uid="{00000000-0005-0000-0000-0000F5E60000}"/>
    <cellStyle name="Total 6 2 9 4" xfId="59185" xr:uid="{00000000-0005-0000-0000-0000F6E60000}"/>
    <cellStyle name="Total 6 2 9 4 2" xfId="59186" xr:uid="{00000000-0005-0000-0000-0000F7E60000}"/>
    <cellStyle name="Total 6 2 9 4 3" xfId="59187" xr:uid="{00000000-0005-0000-0000-0000F8E60000}"/>
    <cellStyle name="Total 6 2 9 5" xfId="59188" xr:uid="{00000000-0005-0000-0000-0000F9E60000}"/>
    <cellStyle name="Total 6 2 9 5 2" xfId="59189" xr:uid="{00000000-0005-0000-0000-0000FAE60000}"/>
    <cellStyle name="Total 6 2 9 5 3" xfId="59190" xr:uid="{00000000-0005-0000-0000-0000FBE60000}"/>
    <cellStyle name="Total 6 2 9 6" xfId="59191" xr:uid="{00000000-0005-0000-0000-0000FCE60000}"/>
    <cellStyle name="Total 6 2 9 7" xfId="59192" xr:uid="{00000000-0005-0000-0000-0000FDE60000}"/>
    <cellStyle name="Total 6 3" xfId="59193" xr:uid="{00000000-0005-0000-0000-0000FEE60000}"/>
    <cellStyle name="Total 6 3 10" xfId="59194" xr:uid="{00000000-0005-0000-0000-0000FFE60000}"/>
    <cellStyle name="Total 6 3 2" xfId="59195" xr:uid="{00000000-0005-0000-0000-000000E70000}"/>
    <cellStyle name="Total 6 3 2 2" xfId="59196" xr:uid="{00000000-0005-0000-0000-000001E70000}"/>
    <cellStyle name="Total 6 3 2 3" xfId="59197" xr:uid="{00000000-0005-0000-0000-000002E70000}"/>
    <cellStyle name="Total 6 3 2 4" xfId="59198" xr:uid="{00000000-0005-0000-0000-000003E70000}"/>
    <cellStyle name="Total 6 3 3" xfId="59199" xr:uid="{00000000-0005-0000-0000-000004E70000}"/>
    <cellStyle name="Total 6 3 3 2" xfId="59200" xr:uid="{00000000-0005-0000-0000-000005E70000}"/>
    <cellStyle name="Total 6 3 3 3" xfId="59201" xr:uid="{00000000-0005-0000-0000-000006E70000}"/>
    <cellStyle name="Total 6 3 3 4" xfId="59202" xr:uid="{00000000-0005-0000-0000-000007E70000}"/>
    <cellStyle name="Total 6 3 4" xfId="59203" xr:uid="{00000000-0005-0000-0000-000008E70000}"/>
    <cellStyle name="Total 6 3 4 2" xfId="59204" xr:uid="{00000000-0005-0000-0000-000009E70000}"/>
    <cellStyle name="Total 6 3 4 3" xfId="59205" xr:uid="{00000000-0005-0000-0000-00000AE70000}"/>
    <cellStyle name="Total 6 3 4 4" xfId="59206" xr:uid="{00000000-0005-0000-0000-00000BE70000}"/>
    <cellStyle name="Total 6 3 5" xfId="59207" xr:uid="{00000000-0005-0000-0000-00000CE70000}"/>
    <cellStyle name="Total 6 3 5 2" xfId="59208" xr:uid="{00000000-0005-0000-0000-00000DE70000}"/>
    <cellStyle name="Total 6 3 5 3" xfId="59209" xr:uid="{00000000-0005-0000-0000-00000EE70000}"/>
    <cellStyle name="Total 6 3 6" xfId="59210" xr:uid="{00000000-0005-0000-0000-00000FE70000}"/>
    <cellStyle name="Total 6 3 6 2" xfId="59211" xr:uid="{00000000-0005-0000-0000-000010E70000}"/>
    <cellStyle name="Total 6 3 6 3" xfId="59212" xr:uid="{00000000-0005-0000-0000-000011E70000}"/>
    <cellStyle name="Total 6 3 7" xfId="59213" xr:uid="{00000000-0005-0000-0000-000012E70000}"/>
    <cellStyle name="Total 6 3 7 2" xfId="59214" xr:uid="{00000000-0005-0000-0000-000013E70000}"/>
    <cellStyle name="Total 6 3 7 3" xfId="59215" xr:uid="{00000000-0005-0000-0000-000014E70000}"/>
    <cellStyle name="Total 6 3 8" xfId="59216" xr:uid="{00000000-0005-0000-0000-000015E70000}"/>
    <cellStyle name="Total 6 3 9" xfId="59217" xr:uid="{00000000-0005-0000-0000-000016E70000}"/>
    <cellStyle name="Total 6 4" xfId="59218" xr:uid="{00000000-0005-0000-0000-000017E70000}"/>
    <cellStyle name="Total 6 4 2" xfId="59219" xr:uid="{00000000-0005-0000-0000-000018E70000}"/>
    <cellStyle name="Total 6 4 2 2" xfId="59220" xr:uid="{00000000-0005-0000-0000-000019E70000}"/>
    <cellStyle name="Total 6 4 2 3" xfId="59221" xr:uid="{00000000-0005-0000-0000-00001AE70000}"/>
    <cellStyle name="Total 6 4 3" xfId="59222" xr:uid="{00000000-0005-0000-0000-00001BE70000}"/>
    <cellStyle name="Total 6 4 3 2" xfId="59223" xr:uid="{00000000-0005-0000-0000-00001CE70000}"/>
    <cellStyle name="Total 6 4 3 3" xfId="59224" xr:uid="{00000000-0005-0000-0000-00001DE70000}"/>
    <cellStyle name="Total 6 4 4" xfId="59225" xr:uid="{00000000-0005-0000-0000-00001EE70000}"/>
    <cellStyle name="Total 6 4 4 2" xfId="59226" xr:uid="{00000000-0005-0000-0000-00001FE70000}"/>
    <cellStyle name="Total 6 4 4 3" xfId="59227" xr:uid="{00000000-0005-0000-0000-000020E70000}"/>
    <cellStyle name="Total 6 4 5" xfId="59228" xr:uid="{00000000-0005-0000-0000-000021E70000}"/>
    <cellStyle name="Total 6 4 5 2" xfId="59229" xr:uid="{00000000-0005-0000-0000-000022E70000}"/>
    <cellStyle name="Total 6 4 5 3" xfId="59230" xr:uid="{00000000-0005-0000-0000-000023E70000}"/>
    <cellStyle name="Total 6 4 6" xfId="59231" xr:uid="{00000000-0005-0000-0000-000024E70000}"/>
    <cellStyle name="Total 6 4 7" xfId="59232" xr:uid="{00000000-0005-0000-0000-000025E70000}"/>
    <cellStyle name="Total 6 4 8" xfId="59233" xr:uid="{00000000-0005-0000-0000-000026E70000}"/>
    <cellStyle name="Total 6 5" xfId="59234" xr:uid="{00000000-0005-0000-0000-000027E70000}"/>
    <cellStyle name="Total 6 5 2" xfId="59235" xr:uid="{00000000-0005-0000-0000-000028E70000}"/>
    <cellStyle name="Total 6 5 2 2" xfId="59236" xr:uid="{00000000-0005-0000-0000-000029E70000}"/>
    <cellStyle name="Total 6 5 2 3" xfId="59237" xr:uid="{00000000-0005-0000-0000-00002AE70000}"/>
    <cellStyle name="Total 6 5 3" xfId="59238" xr:uid="{00000000-0005-0000-0000-00002BE70000}"/>
    <cellStyle name="Total 6 5 3 2" xfId="59239" xr:uid="{00000000-0005-0000-0000-00002CE70000}"/>
    <cellStyle name="Total 6 5 3 3" xfId="59240" xr:uid="{00000000-0005-0000-0000-00002DE70000}"/>
    <cellStyle name="Total 6 5 4" xfId="59241" xr:uid="{00000000-0005-0000-0000-00002EE70000}"/>
    <cellStyle name="Total 6 5 4 2" xfId="59242" xr:uid="{00000000-0005-0000-0000-00002FE70000}"/>
    <cellStyle name="Total 6 5 4 3" xfId="59243" xr:uid="{00000000-0005-0000-0000-000030E70000}"/>
    <cellStyle name="Total 6 5 5" xfId="59244" xr:uid="{00000000-0005-0000-0000-000031E70000}"/>
    <cellStyle name="Total 6 5 5 2" xfId="59245" xr:uid="{00000000-0005-0000-0000-000032E70000}"/>
    <cellStyle name="Total 6 5 5 3" xfId="59246" xr:uid="{00000000-0005-0000-0000-000033E70000}"/>
    <cellStyle name="Total 6 5 6" xfId="59247" xr:uid="{00000000-0005-0000-0000-000034E70000}"/>
    <cellStyle name="Total 6 5 7" xfId="59248" xr:uid="{00000000-0005-0000-0000-000035E70000}"/>
    <cellStyle name="Total 6 6" xfId="59249" xr:uid="{00000000-0005-0000-0000-000036E70000}"/>
    <cellStyle name="Total 6 6 2" xfId="59250" xr:uid="{00000000-0005-0000-0000-000037E70000}"/>
    <cellStyle name="Total 6 6 3" xfId="59251" xr:uid="{00000000-0005-0000-0000-000038E70000}"/>
    <cellStyle name="Total 6 6 4" xfId="59252" xr:uid="{00000000-0005-0000-0000-000039E70000}"/>
    <cellStyle name="Total 6 7" xfId="59253" xr:uid="{00000000-0005-0000-0000-00003AE70000}"/>
    <cellStyle name="Total 6 7 2" xfId="59254" xr:uid="{00000000-0005-0000-0000-00003BE70000}"/>
    <cellStyle name="Total 6 7 3" xfId="59255" xr:uid="{00000000-0005-0000-0000-00003CE70000}"/>
    <cellStyle name="Total 6 8" xfId="59256" xr:uid="{00000000-0005-0000-0000-00003DE70000}"/>
    <cellStyle name="Total 6 8 2" xfId="59257" xr:uid="{00000000-0005-0000-0000-00003EE70000}"/>
    <cellStyle name="Total 6 8 3" xfId="59258" xr:uid="{00000000-0005-0000-0000-00003FE70000}"/>
    <cellStyle name="Total 7" xfId="7221" xr:uid="{00000000-0005-0000-0000-000040E70000}"/>
    <cellStyle name="Total 7 2" xfId="7222" xr:uid="{00000000-0005-0000-0000-000041E70000}"/>
    <cellStyle name="Total 7 2 10" xfId="59259" xr:uid="{00000000-0005-0000-0000-000042E70000}"/>
    <cellStyle name="Total 7 2 10 2" xfId="59260" xr:uid="{00000000-0005-0000-0000-000043E70000}"/>
    <cellStyle name="Total 7 2 10 2 2" xfId="59261" xr:uid="{00000000-0005-0000-0000-000044E70000}"/>
    <cellStyle name="Total 7 2 10 2 3" xfId="59262" xr:uid="{00000000-0005-0000-0000-000045E70000}"/>
    <cellStyle name="Total 7 2 10 3" xfId="59263" xr:uid="{00000000-0005-0000-0000-000046E70000}"/>
    <cellStyle name="Total 7 2 10 3 2" xfId="59264" xr:uid="{00000000-0005-0000-0000-000047E70000}"/>
    <cellStyle name="Total 7 2 10 3 3" xfId="59265" xr:uid="{00000000-0005-0000-0000-000048E70000}"/>
    <cellStyle name="Total 7 2 10 4" xfId="59266" xr:uid="{00000000-0005-0000-0000-000049E70000}"/>
    <cellStyle name="Total 7 2 10 4 2" xfId="59267" xr:uid="{00000000-0005-0000-0000-00004AE70000}"/>
    <cellStyle name="Total 7 2 10 4 3" xfId="59268" xr:uid="{00000000-0005-0000-0000-00004BE70000}"/>
    <cellStyle name="Total 7 2 10 5" xfId="59269" xr:uid="{00000000-0005-0000-0000-00004CE70000}"/>
    <cellStyle name="Total 7 2 10 5 2" xfId="59270" xr:uid="{00000000-0005-0000-0000-00004DE70000}"/>
    <cellStyle name="Total 7 2 10 5 3" xfId="59271" xr:uid="{00000000-0005-0000-0000-00004EE70000}"/>
    <cellStyle name="Total 7 2 10 6" xfId="59272" xr:uid="{00000000-0005-0000-0000-00004FE70000}"/>
    <cellStyle name="Total 7 2 10 7" xfId="59273" xr:uid="{00000000-0005-0000-0000-000050E70000}"/>
    <cellStyle name="Total 7 2 11" xfId="59274" xr:uid="{00000000-0005-0000-0000-000051E70000}"/>
    <cellStyle name="Total 7 2 11 2" xfId="59275" xr:uid="{00000000-0005-0000-0000-000052E70000}"/>
    <cellStyle name="Total 7 2 11 2 2" xfId="59276" xr:uid="{00000000-0005-0000-0000-000053E70000}"/>
    <cellStyle name="Total 7 2 11 2 3" xfId="59277" xr:uid="{00000000-0005-0000-0000-000054E70000}"/>
    <cellStyle name="Total 7 2 11 3" xfId="59278" xr:uid="{00000000-0005-0000-0000-000055E70000}"/>
    <cellStyle name="Total 7 2 11 3 2" xfId="59279" xr:uid="{00000000-0005-0000-0000-000056E70000}"/>
    <cellStyle name="Total 7 2 11 3 3" xfId="59280" xr:uid="{00000000-0005-0000-0000-000057E70000}"/>
    <cellStyle name="Total 7 2 11 4" xfId="59281" xr:uid="{00000000-0005-0000-0000-000058E70000}"/>
    <cellStyle name="Total 7 2 11 4 2" xfId="59282" xr:uid="{00000000-0005-0000-0000-000059E70000}"/>
    <cellStyle name="Total 7 2 11 4 3" xfId="59283" xr:uid="{00000000-0005-0000-0000-00005AE70000}"/>
    <cellStyle name="Total 7 2 11 5" xfId="59284" xr:uid="{00000000-0005-0000-0000-00005BE70000}"/>
    <cellStyle name="Total 7 2 11 5 2" xfId="59285" xr:uid="{00000000-0005-0000-0000-00005CE70000}"/>
    <cellStyle name="Total 7 2 11 5 3" xfId="59286" xr:uid="{00000000-0005-0000-0000-00005DE70000}"/>
    <cellStyle name="Total 7 2 11 6" xfId="59287" xr:uid="{00000000-0005-0000-0000-00005EE70000}"/>
    <cellStyle name="Total 7 2 11 7" xfId="59288" xr:uid="{00000000-0005-0000-0000-00005FE70000}"/>
    <cellStyle name="Total 7 2 12" xfId="59289" xr:uid="{00000000-0005-0000-0000-000060E70000}"/>
    <cellStyle name="Total 7 2 12 2" xfId="59290" xr:uid="{00000000-0005-0000-0000-000061E70000}"/>
    <cellStyle name="Total 7 2 12 2 2" xfId="59291" xr:uid="{00000000-0005-0000-0000-000062E70000}"/>
    <cellStyle name="Total 7 2 12 2 3" xfId="59292" xr:uid="{00000000-0005-0000-0000-000063E70000}"/>
    <cellStyle name="Total 7 2 12 3" xfId="59293" xr:uid="{00000000-0005-0000-0000-000064E70000}"/>
    <cellStyle name="Total 7 2 12 3 2" xfId="59294" xr:uid="{00000000-0005-0000-0000-000065E70000}"/>
    <cellStyle name="Total 7 2 12 3 3" xfId="59295" xr:uid="{00000000-0005-0000-0000-000066E70000}"/>
    <cellStyle name="Total 7 2 12 4" xfId="59296" xr:uid="{00000000-0005-0000-0000-000067E70000}"/>
    <cellStyle name="Total 7 2 12 4 2" xfId="59297" xr:uid="{00000000-0005-0000-0000-000068E70000}"/>
    <cellStyle name="Total 7 2 12 4 3" xfId="59298" xr:uid="{00000000-0005-0000-0000-000069E70000}"/>
    <cellStyle name="Total 7 2 12 5" xfId="59299" xr:uid="{00000000-0005-0000-0000-00006AE70000}"/>
    <cellStyle name="Total 7 2 12 5 2" xfId="59300" xr:uid="{00000000-0005-0000-0000-00006BE70000}"/>
    <cellStyle name="Total 7 2 12 5 3" xfId="59301" xr:uid="{00000000-0005-0000-0000-00006CE70000}"/>
    <cellStyle name="Total 7 2 12 6" xfId="59302" xr:uid="{00000000-0005-0000-0000-00006DE70000}"/>
    <cellStyle name="Total 7 2 12 7" xfId="59303" xr:uid="{00000000-0005-0000-0000-00006EE70000}"/>
    <cellStyle name="Total 7 2 13" xfId="59304" xr:uid="{00000000-0005-0000-0000-00006FE70000}"/>
    <cellStyle name="Total 7 2 13 2" xfId="59305" xr:uid="{00000000-0005-0000-0000-000070E70000}"/>
    <cellStyle name="Total 7 2 13 2 2" xfId="59306" xr:uid="{00000000-0005-0000-0000-000071E70000}"/>
    <cellStyle name="Total 7 2 13 2 3" xfId="59307" xr:uid="{00000000-0005-0000-0000-000072E70000}"/>
    <cellStyle name="Total 7 2 13 3" xfId="59308" xr:uid="{00000000-0005-0000-0000-000073E70000}"/>
    <cellStyle name="Total 7 2 13 3 2" xfId="59309" xr:uid="{00000000-0005-0000-0000-000074E70000}"/>
    <cellStyle name="Total 7 2 13 3 3" xfId="59310" xr:uid="{00000000-0005-0000-0000-000075E70000}"/>
    <cellStyle name="Total 7 2 13 4" xfId="59311" xr:uid="{00000000-0005-0000-0000-000076E70000}"/>
    <cellStyle name="Total 7 2 13 4 2" xfId="59312" xr:uid="{00000000-0005-0000-0000-000077E70000}"/>
    <cellStyle name="Total 7 2 13 4 3" xfId="59313" xr:uid="{00000000-0005-0000-0000-000078E70000}"/>
    <cellStyle name="Total 7 2 13 5" xfId="59314" xr:uid="{00000000-0005-0000-0000-000079E70000}"/>
    <cellStyle name="Total 7 2 13 5 2" xfId="59315" xr:uid="{00000000-0005-0000-0000-00007AE70000}"/>
    <cellStyle name="Total 7 2 13 5 3" xfId="59316" xr:uid="{00000000-0005-0000-0000-00007BE70000}"/>
    <cellStyle name="Total 7 2 13 6" xfId="59317" xr:uid="{00000000-0005-0000-0000-00007CE70000}"/>
    <cellStyle name="Total 7 2 13 7" xfId="59318" xr:uid="{00000000-0005-0000-0000-00007DE70000}"/>
    <cellStyle name="Total 7 2 14" xfId="59319" xr:uid="{00000000-0005-0000-0000-00007EE70000}"/>
    <cellStyle name="Total 7 2 14 2" xfId="59320" xr:uid="{00000000-0005-0000-0000-00007FE70000}"/>
    <cellStyle name="Total 7 2 14 2 2" xfId="59321" xr:uid="{00000000-0005-0000-0000-000080E70000}"/>
    <cellStyle name="Total 7 2 14 2 3" xfId="59322" xr:uid="{00000000-0005-0000-0000-000081E70000}"/>
    <cellStyle name="Total 7 2 14 3" xfId="59323" xr:uid="{00000000-0005-0000-0000-000082E70000}"/>
    <cellStyle name="Total 7 2 14 3 2" xfId="59324" xr:uid="{00000000-0005-0000-0000-000083E70000}"/>
    <cellStyle name="Total 7 2 14 3 3" xfId="59325" xr:uid="{00000000-0005-0000-0000-000084E70000}"/>
    <cellStyle name="Total 7 2 14 4" xfId="59326" xr:uid="{00000000-0005-0000-0000-000085E70000}"/>
    <cellStyle name="Total 7 2 14 4 2" xfId="59327" xr:uid="{00000000-0005-0000-0000-000086E70000}"/>
    <cellStyle name="Total 7 2 14 4 3" xfId="59328" xr:uid="{00000000-0005-0000-0000-000087E70000}"/>
    <cellStyle name="Total 7 2 14 5" xfId="59329" xr:uid="{00000000-0005-0000-0000-000088E70000}"/>
    <cellStyle name="Total 7 2 14 5 2" xfId="59330" xr:uid="{00000000-0005-0000-0000-000089E70000}"/>
    <cellStyle name="Total 7 2 14 5 3" xfId="59331" xr:uid="{00000000-0005-0000-0000-00008AE70000}"/>
    <cellStyle name="Total 7 2 14 6" xfId="59332" xr:uid="{00000000-0005-0000-0000-00008BE70000}"/>
    <cellStyle name="Total 7 2 14 7" xfId="59333" xr:uid="{00000000-0005-0000-0000-00008CE70000}"/>
    <cellStyle name="Total 7 2 15" xfId="59334" xr:uid="{00000000-0005-0000-0000-00008DE70000}"/>
    <cellStyle name="Total 7 2 15 2" xfId="59335" xr:uid="{00000000-0005-0000-0000-00008EE70000}"/>
    <cellStyle name="Total 7 2 15 2 2" xfId="59336" xr:uid="{00000000-0005-0000-0000-00008FE70000}"/>
    <cellStyle name="Total 7 2 15 2 3" xfId="59337" xr:uid="{00000000-0005-0000-0000-000090E70000}"/>
    <cellStyle name="Total 7 2 15 3" xfId="59338" xr:uid="{00000000-0005-0000-0000-000091E70000}"/>
    <cellStyle name="Total 7 2 15 3 2" xfId="59339" xr:uid="{00000000-0005-0000-0000-000092E70000}"/>
    <cellStyle name="Total 7 2 15 3 3" xfId="59340" xr:uid="{00000000-0005-0000-0000-000093E70000}"/>
    <cellStyle name="Total 7 2 15 4" xfId="59341" xr:uid="{00000000-0005-0000-0000-000094E70000}"/>
    <cellStyle name="Total 7 2 15 4 2" xfId="59342" xr:uid="{00000000-0005-0000-0000-000095E70000}"/>
    <cellStyle name="Total 7 2 15 4 3" xfId="59343" xr:uid="{00000000-0005-0000-0000-000096E70000}"/>
    <cellStyle name="Total 7 2 15 5" xfId="59344" xr:uid="{00000000-0005-0000-0000-000097E70000}"/>
    <cellStyle name="Total 7 2 15 5 2" xfId="59345" xr:uid="{00000000-0005-0000-0000-000098E70000}"/>
    <cellStyle name="Total 7 2 15 5 3" xfId="59346" xr:uid="{00000000-0005-0000-0000-000099E70000}"/>
    <cellStyle name="Total 7 2 15 6" xfId="59347" xr:uid="{00000000-0005-0000-0000-00009AE70000}"/>
    <cellStyle name="Total 7 2 15 7" xfId="59348" xr:uid="{00000000-0005-0000-0000-00009BE70000}"/>
    <cellStyle name="Total 7 2 16" xfId="59349" xr:uid="{00000000-0005-0000-0000-00009CE70000}"/>
    <cellStyle name="Total 7 2 16 2" xfId="59350" xr:uid="{00000000-0005-0000-0000-00009DE70000}"/>
    <cellStyle name="Total 7 2 16 2 2" xfId="59351" xr:uid="{00000000-0005-0000-0000-00009EE70000}"/>
    <cellStyle name="Total 7 2 16 2 3" xfId="59352" xr:uid="{00000000-0005-0000-0000-00009FE70000}"/>
    <cellStyle name="Total 7 2 16 3" xfId="59353" xr:uid="{00000000-0005-0000-0000-0000A0E70000}"/>
    <cellStyle name="Total 7 2 16 3 2" xfId="59354" xr:uid="{00000000-0005-0000-0000-0000A1E70000}"/>
    <cellStyle name="Total 7 2 16 3 3" xfId="59355" xr:uid="{00000000-0005-0000-0000-0000A2E70000}"/>
    <cellStyle name="Total 7 2 16 4" xfId="59356" xr:uid="{00000000-0005-0000-0000-0000A3E70000}"/>
    <cellStyle name="Total 7 2 16 4 2" xfId="59357" xr:uid="{00000000-0005-0000-0000-0000A4E70000}"/>
    <cellStyle name="Total 7 2 16 4 3" xfId="59358" xr:uid="{00000000-0005-0000-0000-0000A5E70000}"/>
    <cellStyle name="Total 7 2 16 5" xfId="59359" xr:uid="{00000000-0005-0000-0000-0000A6E70000}"/>
    <cellStyle name="Total 7 2 16 5 2" xfId="59360" xr:uid="{00000000-0005-0000-0000-0000A7E70000}"/>
    <cellStyle name="Total 7 2 16 5 3" xfId="59361" xr:uid="{00000000-0005-0000-0000-0000A8E70000}"/>
    <cellStyle name="Total 7 2 16 6" xfId="59362" xr:uid="{00000000-0005-0000-0000-0000A9E70000}"/>
    <cellStyle name="Total 7 2 16 7" xfId="59363" xr:uid="{00000000-0005-0000-0000-0000AAE70000}"/>
    <cellStyle name="Total 7 2 17" xfId="59364" xr:uid="{00000000-0005-0000-0000-0000ABE70000}"/>
    <cellStyle name="Total 7 2 17 2" xfId="59365" xr:uid="{00000000-0005-0000-0000-0000ACE70000}"/>
    <cellStyle name="Total 7 2 17 2 2" xfId="59366" xr:uid="{00000000-0005-0000-0000-0000ADE70000}"/>
    <cellStyle name="Total 7 2 17 2 3" xfId="59367" xr:uid="{00000000-0005-0000-0000-0000AEE70000}"/>
    <cellStyle name="Total 7 2 17 3" xfId="59368" xr:uid="{00000000-0005-0000-0000-0000AFE70000}"/>
    <cellStyle name="Total 7 2 17 3 2" xfId="59369" xr:uid="{00000000-0005-0000-0000-0000B0E70000}"/>
    <cellStyle name="Total 7 2 17 3 3" xfId="59370" xr:uid="{00000000-0005-0000-0000-0000B1E70000}"/>
    <cellStyle name="Total 7 2 17 4" xfId="59371" xr:uid="{00000000-0005-0000-0000-0000B2E70000}"/>
    <cellStyle name="Total 7 2 17 4 2" xfId="59372" xr:uid="{00000000-0005-0000-0000-0000B3E70000}"/>
    <cellStyle name="Total 7 2 17 4 3" xfId="59373" xr:uid="{00000000-0005-0000-0000-0000B4E70000}"/>
    <cellStyle name="Total 7 2 17 5" xfId="59374" xr:uid="{00000000-0005-0000-0000-0000B5E70000}"/>
    <cellStyle name="Total 7 2 17 5 2" xfId="59375" xr:uid="{00000000-0005-0000-0000-0000B6E70000}"/>
    <cellStyle name="Total 7 2 17 5 3" xfId="59376" xr:uid="{00000000-0005-0000-0000-0000B7E70000}"/>
    <cellStyle name="Total 7 2 17 6" xfId="59377" xr:uid="{00000000-0005-0000-0000-0000B8E70000}"/>
    <cellStyle name="Total 7 2 17 7" xfId="59378" xr:uid="{00000000-0005-0000-0000-0000B9E70000}"/>
    <cellStyle name="Total 7 2 18" xfId="59379" xr:uid="{00000000-0005-0000-0000-0000BAE70000}"/>
    <cellStyle name="Total 7 2 18 2" xfId="59380" xr:uid="{00000000-0005-0000-0000-0000BBE70000}"/>
    <cellStyle name="Total 7 2 18 2 2" xfId="59381" xr:uid="{00000000-0005-0000-0000-0000BCE70000}"/>
    <cellStyle name="Total 7 2 18 2 3" xfId="59382" xr:uid="{00000000-0005-0000-0000-0000BDE70000}"/>
    <cellStyle name="Total 7 2 18 3" xfId="59383" xr:uid="{00000000-0005-0000-0000-0000BEE70000}"/>
    <cellStyle name="Total 7 2 18 3 2" xfId="59384" xr:uid="{00000000-0005-0000-0000-0000BFE70000}"/>
    <cellStyle name="Total 7 2 18 3 3" xfId="59385" xr:uid="{00000000-0005-0000-0000-0000C0E70000}"/>
    <cellStyle name="Total 7 2 18 4" xfId="59386" xr:uid="{00000000-0005-0000-0000-0000C1E70000}"/>
    <cellStyle name="Total 7 2 18 4 2" xfId="59387" xr:uid="{00000000-0005-0000-0000-0000C2E70000}"/>
    <cellStyle name="Total 7 2 18 4 3" xfId="59388" xr:uid="{00000000-0005-0000-0000-0000C3E70000}"/>
    <cellStyle name="Total 7 2 18 5" xfId="59389" xr:uid="{00000000-0005-0000-0000-0000C4E70000}"/>
    <cellStyle name="Total 7 2 18 5 2" xfId="59390" xr:uid="{00000000-0005-0000-0000-0000C5E70000}"/>
    <cellStyle name="Total 7 2 18 5 3" xfId="59391" xr:uid="{00000000-0005-0000-0000-0000C6E70000}"/>
    <cellStyle name="Total 7 2 18 6" xfId="59392" xr:uid="{00000000-0005-0000-0000-0000C7E70000}"/>
    <cellStyle name="Total 7 2 18 7" xfId="59393" xr:uid="{00000000-0005-0000-0000-0000C8E70000}"/>
    <cellStyle name="Total 7 2 19" xfId="59394" xr:uid="{00000000-0005-0000-0000-0000C9E70000}"/>
    <cellStyle name="Total 7 2 19 2" xfId="59395" xr:uid="{00000000-0005-0000-0000-0000CAE70000}"/>
    <cellStyle name="Total 7 2 19 3" xfId="59396" xr:uid="{00000000-0005-0000-0000-0000CBE70000}"/>
    <cellStyle name="Total 7 2 2" xfId="59397" xr:uid="{00000000-0005-0000-0000-0000CCE70000}"/>
    <cellStyle name="Total 7 2 2 2" xfId="59398" xr:uid="{00000000-0005-0000-0000-0000CDE70000}"/>
    <cellStyle name="Total 7 2 2 2 2" xfId="59399" xr:uid="{00000000-0005-0000-0000-0000CEE70000}"/>
    <cellStyle name="Total 7 2 2 2 3" xfId="59400" xr:uid="{00000000-0005-0000-0000-0000CFE70000}"/>
    <cellStyle name="Total 7 2 2 2 4" xfId="59401" xr:uid="{00000000-0005-0000-0000-0000D0E70000}"/>
    <cellStyle name="Total 7 2 2 3" xfId="59402" xr:uid="{00000000-0005-0000-0000-0000D1E70000}"/>
    <cellStyle name="Total 7 2 2 3 2" xfId="59403" xr:uid="{00000000-0005-0000-0000-0000D2E70000}"/>
    <cellStyle name="Total 7 2 2 3 3" xfId="59404" xr:uid="{00000000-0005-0000-0000-0000D3E70000}"/>
    <cellStyle name="Total 7 2 2 3 4" xfId="59405" xr:uid="{00000000-0005-0000-0000-0000D4E70000}"/>
    <cellStyle name="Total 7 2 2 4" xfId="59406" xr:uid="{00000000-0005-0000-0000-0000D5E70000}"/>
    <cellStyle name="Total 7 2 2 4 2" xfId="59407" xr:uid="{00000000-0005-0000-0000-0000D6E70000}"/>
    <cellStyle name="Total 7 2 2 4 3" xfId="59408" xr:uid="{00000000-0005-0000-0000-0000D7E70000}"/>
    <cellStyle name="Total 7 2 2 5" xfId="59409" xr:uid="{00000000-0005-0000-0000-0000D8E70000}"/>
    <cellStyle name="Total 7 2 2 5 2" xfId="59410" xr:uid="{00000000-0005-0000-0000-0000D9E70000}"/>
    <cellStyle name="Total 7 2 2 5 3" xfId="59411" xr:uid="{00000000-0005-0000-0000-0000DAE70000}"/>
    <cellStyle name="Total 7 2 2 6" xfId="59412" xr:uid="{00000000-0005-0000-0000-0000DBE70000}"/>
    <cellStyle name="Total 7 2 2 6 2" xfId="59413" xr:uid="{00000000-0005-0000-0000-0000DCE70000}"/>
    <cellStyle name="Total 7 2 2 6 3" xfId="59414" xr:uid="{00000000-0005-0000-0000-0000DDE70000}"/>
    <cellStyle name="Total 7 2 2 7" xfId="59415" xr:uid="{00000000-0005-0000-0000-0000DEE70000}"/>
    <cellStyle name="Total 7 2 2 8" xfId="59416" xr:uid="{00000000-0005-0000-0000-0000DFE70000}"/>
    <cellStyle name="Total 7 2 2 9" xfId="59417" xr:uid="{00000000-0005-0000-0000-0000E0E70000}"/>
    <cellStyle name="Total 7 2 20" xfId="59418" xr:uid="{00000000-0005-0000-0000-0000E1E70000}"/>
    <cellStyle name="Total 7 2 20 2" xfId="59419" xr:uid="{00000000-0005-0000-0000-0000E2E70000}"/>
    <cellStyle name="Total 7 2 20 3" xfId="59420" xr:uid="{00000000-0005-0000-0000-0000E3E70000}"/>
    <cellStyle name="Total 7 2 21" xfId="59421" xr:uid="{00000000-0005-0000-0000-0000E4E70000}"/>
    <cellStyle name="Total 7 2 21 2" xfId="59422" xr:uid="{00000000-0005-0000-0000-0000E5E70000}"/>
    <cellStyle name="Total 7 2 21 3" xfId="59423" xr:uid="{00000000-0005-0000-0000-0000E6E70000}"/>
    <cellStyle name="Total 7 2 22" xfId="59424" xr:uid="{00000000-0005-0000-0000-0000E7E70000}"/>
    <cellStyle name="Total 7 2 3" xfId="59425" xr:uid="{00000000-0005-0000-0000-0000E8E70000}"/>
    <cellStyle name="Total 7 2 3 2" xfId="59426" xr:uid="{00000000-0005-0000-0000-0000E9E70000}"/>
    <cellStyle name="Total 7 2 3 2 2" xfId="59427" xr:uid="{00000000-0005-0000-0000-0000EAE70000}"/>
    <cellStyle name="Total 7 2 3 2 3" xfId="59428" xr:uid="{00000000-0005-0000-0000-0000EBE70000}"/>
    <cellStyle name="Total 7 2 3 3" xfId="59429" xr:uid="{00000000-0005-0000-0000-0000ECE70000}"/>
    <cellStyle name="Total 7 2 3 3 2" xfId="59430" xr:uid="{00000000-0005-0000-0000-0000EDE70000}"/>
    <cellStyle name="Total 7 2 3 3 3" xfId="59431" xr:uid="{00000000-0005-0000-0000-0000EEE70000}"/>
    <cellStyle name="Total 7 2 3 4" xfId="59432" xr:uid="{00000000-0005-0000-0000-0000EFE70000}"/>
    <cellStyle name="Total 7 2 3 4 2" xfId="59433" xr:uid="{00000000-0005-0000-0000-0000F0E70000}"/>
    <cellStyle name="Total 7 2 3 4 3" xfId="59434" xr:uid="{00000000-0005-0000-0000-0000F1E70000}"/>
    <cellStyle name="Total 7 2 3 5" xfId="59435" xr:uid="{00000000-0005-0000-0000-0000F2E70000}"/>
    <cellStyle name="Total 7 2 3 5 2" xfId="59436" xr:uid="{00000000-0005-0000-0000-0000F3E70000}"/>
    <cellStyle name="Total 7 2 3 5 3" xfId="59437" xr:uid="{00000000-0005-0000-0000-0000F4E70000}"/>
    <cellStyle name="Total 7 2 3 6" xfId="59438" xr:uid="{00000000-0005-0000-0000-0000F5E70000}"/>
    <cellStyle name="Total 7 2 3 7" xfId="59439" xr:uid="{00000000-0005-0000-0000-0000F6E70000}"/>
    <cellStyle name="Total 7 2 3 8" xfId="59440" xr:uid="{00000000-0005-0000-0000-0000F7E70000}"/>
    <cellStyle name="Total 7 2 4" xfId="59441" xr:uid="{00000000-0005-0000-0000-0000F8E70000}"/>
    <cellStyle name="Total 7 2 4 2" xfId="59442" xr:uid="{00000000-0005-0000-0000-0000F9E70000}"/>
    <cellStyle name="Total 7 2 4 2 2" xfId="59443" xr:uid="{00000000-0005-0000-0000-0000FAE70000}"/>
    <cellStyle name="Total 7 2 4 2 3" xfId="59444" xr:uid="{00000000-0005-0000-0000-0000FBE70000}"/>
    <cellStyle name="Total 7 2 4 3" xfId="59445" xr:uid="{00000000-0005-0000-0000-0000FCE70000}"/>
    <cellStyle name="Total 7 2 4 3 2" xfId="59446" xr:uid="{00000000-0005-0000-0000-0000FDE70000}"/>
    <cellStyle name="Total 7 2 4 3 3" xfId="59447" xr:uid="{00000000-0005-0000-0000-0000FEE70000}"/>
    <cellStyle name="Total 7 2 4 4" xfId="59448" xr:uid="{00000000-0005-0000-0000-0000FFE70000}"/>
    <cellStyle name="Total 7 2 4 4 2" xfId="59449" xr:uid="{00000000-0005-0000-0000-000000E80000}"/>
    <cellStyle name="Total 7 2 4 4 3" xfId="59450" xr:uid="{00000000-0005-0000-0000-000001E80000}"/>
    <cellStyle name="Total 7 2 4 5" xfId="59451" xr:uid="{00000000-0005-0000-0000-000002E80000}"/>
    <cellStyle name="Total 7 2 4 5 2" xfId="59452" xr:uid="{00000000-0005-0000-0000-000003E80000}"/>
    <cellStyle name="Total 7 2 4 5 3" xfId="59453" xr:uid="{00000000-0005-0000-0000-000004E80000}"/>
    <cellStyle name="Total 7 2 4 6" xfId="59454" xr:uid="{00000000-0005-0000-0000-000005E80000}"/>
    <cellStyle name="Total 7 2 4 7" xfId="59455" xr:uid="{00000000-0005-0000-0000-000006E80000}"/>
    <cellStyle name="Total 7 2 5" xfId="59456" xr:uid="{00000000-0005-0000-0000-000007E80000}"/>
    <cellStyle name="Total 7 2 5 2" xfId="59457" xr:uid="{00000000-0005-0000-0000-000008E80000}"/>
    <cellStyle name="Total 7 2 5 2 2" xfId="59458" xr:uid="{00000000-0005-0000-0000-000009E80000}"/>
    <cellStyle name="Total 7 2 5 2 3" xfId="59459" xr:uid="{00000000-0005-0000-0000-00000AE80000}"/>
    <cellStyle name="Total 7 2 5 3" xfId="59460" xr:uid="{00000000-0005-0000-0000-00000BE80000}"/>
    <cellStyle name="Total 7 2 5 3 2" xfId="59461" xr:uid="{00000000-0005-0000-0000-00000CE80000}"/>
    <cellStyle name="Total 7 2 5 3 3" xfId="59462" xr:uid="{00000000-0005-0000-0000-00000DE80000}"/>
    <cellStyle name="Total 7 2 5 4" xfId="59463" xr:uid="{00000000-0005-0000-0000-00000EE80000}"/>
    <cellStyle name="Total 7 2 5 4 2" xfId="59464" xr:uid="{00000000-0005-0000-0000-00000FE80000}"/>
    <cellStyle name="Total 7 2 5 4 3" xfId="59465" xr:uid="{00000000-0005-0000-0000-000010E80000}"/>
    <cellStyle name="Total 7 2 5 5" xfId="59466" xr:uid="{00000000-0005-0000-0000-000011E80000}"/>
    <cellStyle name="Total 7 2 5 5 2" xfId="59467" xr:uid="{00000000-0005-0000-0000-000012E80000}"/>
    <cellStyle name="Total 7 2 5 5 3" xfId="59468" xr:uid="{00000000-0005-0000-0000-000013E80000}"/>
    <cellStyle name="Total 7 2 5 6" xfId="59469" xr:uid="{00000000-0005-0000-0000-000014E80000}"/>
    <cellStyle name="Total 7 2 5 7" xfId="59470" xr:uid="{00000000-0005-0000-0000-000015E80000}"/>
    <cellStyle name="Total 7 2 6" xfId="59471" xr:uid="{00000000-0005-0000-0000-000016E80000}"/>
    <cellStyle name="Total 7 2 6 2" xfId="59472" xr:uid="{00000000-0005-0000-0000-000017E80000}"/>
    <cellStyle name="Total 7 2 6 2 2" xfId="59473" xr:uid="{00000000-0005-0000-0000-000018E80000}"/>
    <cellStyle name="Total 7 2 6 2 3" xfId="59474" xr:uid="{00000000-0005-0000-0000-000019E80000}"/>
    <cellStyle name="Total 7 2 6 3" xfId="59475" xr:uid="{00000000-0005-0000-0000-00001AE80000}"/>
    <cellStyle name="Total 7 2 6 3 2" xfId="59476" xr:uid="{00000000-0005-0000-0000-00001BE80000}"/>
    <cellStyle name="Total 7 2 6 3 3" xfId="59477" xr:uid="{00000000-0005-0000-0000-00001CE80000}"/>
    <cellStyle name="Total 7 2 6 4" xfId="59478" xr:uid="{00000000-0005-0000-0000-00001DE80000}"/>
    <cellStyle name="Total 7 2 6 4 2" xfId="59479" xr:uid="{00000000-0005-0000-0000-00001EE80000}"/>
    <cellStyle name="Total 7 2 6 4 3" xfId="59480" xr:uid="{00000000-0005-0000-0000-00001FE80000}"/>
    <cellStyle name="Total 7 2 6 5" xfId="59481" xr:uid="{00000000-0005-0000-0000-000020E80000}"/>
    <cellStyle name="Total 7 2 6 5 2" xfId="59482" xr:uid="{00000000-0005-0000-0000-000021E80000}"/>
    <cellStyle name="Total 7 2 6 5 3" xfId="59483" xr:uid="{00000000-0005-0000-0000-000022E80000}"/>
    <cellStyle name="Total 7 2 6 6" xfId="59484" xr:uid="{00000000-0005-0000-0000-000023E80000}"/>
    <cellStyle name="Total 7 2 6 7" xfId="59485" xr:uid="{00000000-0005-0000-0000-000024E80000}"/>
    <cellStyle name="Total 7 2 7" xfId="59486" xr:uid="{00000000-0005-0000-0000-000025E80000}"/>
    <cellStyle name="Total 7 2 7 2" xfId="59487" xr:uid="{00000000-0005-0000-0000-000026E80000}"/>
    <cellStyle name="Total 7 2 7 2 2" xfId="59488" xr:uid="{00000000-0005-0000-0000-000027E80000}"/>
    <cellStyle name="Total 7 2 7 2 3" xfId="59489" xr:uid="{00000000-0005-0000-0000-000028E80000}"/>
    <cellStyle name="Total 7 2 7 3" xfId="59490" xr:uid="{00000000-0005-0000-0000-000029E80000}"/>
    <cellStyle name="Total 7 2 7 3 2" xfId="59491" xr:uid="{00000000-0005-0000-0000-00002AE80000}"/>
    <cellStyle name="Total 7 2 7 3 3" xfId="59492" xr:uid="{00000000-0005-0000-0000-00002BE80000}"/>
    <cellStyle name="Total 7 2 7 4" xfId="59493" xr:uid="{00000000-0005-0000-0000-00002CE80000}"/>
    <cellStyle name="Total 7 2 7 4 2" xfId="59494" xr:uid="{00000000-0005-0000-0000-00002DE80000}"/>
    <cellStyle name="Total 7 2 7 4 3" xfId="59495" xr:uid="{00000000-0005-0000-0000-00002EE80000}"/>
    <cellStyle name="Total 7 2 7 5" xfId="59496" xr:uid="{00000000-0005-0000-0000-00002FE80000}"/>
    <cellStyle name="Total 7 2 7 5 2" xfId="59497" xr:uid="{00000000-0005-0000-0000-000030E80000}"/>
    <cellStyle name="Total 7 2 7 5 3" xfId="59498" xr:uid="{00000000-0005-0000-0000-000031E80000}"/>
    <cellStyle name="Total 7 2 7 6" xfId="59499" xr:uid="{00000000-0005-0000-0000-000032E80000}"/>
    <cellStyle name="Total 7 2 7 7" xfId="59500" xr:uid="{00000000-0005-0000-0000-000033E80000}"/>
    <cellStyle name="Total 7 2 8" xfId="59501" xr:uid="{00000000-0005-0000-0000-000034E80000}"/>
    <cellStyle name="Total 7 2 8 2" xfId="59502" xr:uid="{00000000-0005-0000-0000-000035E80000}"/>
    <cellStyle name="Total 7 2 8 2 2" xfId="59503" xr:uid="{00000000-0005-0000-0000-000036E80000}"/>
    <cellStyle name="Total 7 2 8 2 3" xfId="59504" xr:uid="{00000000-0005-0000-0000-000037E80000}"/>
    <cellStyle name="Total 7 2 8 3" xfId="59505" xr:uid="{00000000-0005-0000-0000-000038E80000}"/>
    <cellStyle name="Total 7 2 8 3 2" xfId="59506" xr:uid="{00000000-0005-0000-0000-000039E80000}"/>
    <cellStyle name="Total 7 2 8 3 3" xfId="59507" xr:uid="{00000000-0005-0000-0000-00003AE80000}"/>
    <cellStyle name="Total 7 2 8 4" xfId="59508" xr:uid="{00000000-0005-0000-0000-00003BE80000}"/>
    <cellStyle name="Total 7 2 8 4 2" xfId="59509" xr:uid="{00000000-0005-0000-0000-00003CE80000}"/>
    <cellStyle name="Total 7 2 8 4 3" xfId="59510" xr:uid="{00000000-0005-0000-0000-00003DE80000}"/>
    <cellStyle name="Total 7 2 8 5" xfId="59511" xr:uid="{00000000-0005-0000-0000-00003EE80000}"/>
    <cellStyle name="Total 7 2 8 5 2" xfId="59512" xr:uid="{00000000-0005-0000-0000-00003FE80000}"/>
    <cellStyle name="Total 7 2 8 5 3" xfId="59513" xr:uid="{00000000-0005-0000-0000-000040E80000}"/>
    <cellStyle name="Total 7 2 8 6" xfId="59514" xr:uid="{00000000-0005-0000-0000-000041E80000}"/>
    <cellStyle name="Total 7 2 8 7" xfId="59515" xr:uid="{00000000-0005-0000-0000-000042E80000}"/>
    <cellStyle name="Total 7 2 9" xfId="59516" xr:uid="{00000000-0005-0000-0000-000043E80000}"/>
    <cellStyle name="Total 7 2 9 2" xfId="59517" xr:uid="{00000000-0005-0000-0000-000044E80000}"/>
    <cellStyle name="Total 7 2 9 2 2" xfId="59518" xr:uid="{00000000-0005-0000-0000-000045E80000}"/>
    <cellStyle name="Total 7 2 9 2 3" xfId="59519" xr:uid="{00000000-0005-0000-0000-000046E80000}"/>
    <cellStyle name="Total 7 2 9 3" xfId="59520" xr:uid="{00000000-0005-0000-0000-000047E80000}"/>
    <cellStyle name="Total 7 2 9 3 2" xfId="59521" xr:uid="{00000000-0005-0000-0000-000048E80000}"/>
    <cellStyle name="Total 7 2 9 3 3" xfId="59522" xr:uid="{00000000-0005-0000-0000-000049E80000}"/>
    <cellStyle name="Total 7 2 9 4" xfId="59523" xr:uid="{00000000-0005-0000-0000-00004AE80000}"/>
    <cellStyle name="Total 7 2 9 4 2" xfId="59524" xr:uid="{00000000-0005-0000-0000-00004BE80000}"/>
    <cellStyle name="Total 7 2 9 4 3" xfId="59525" xr:uid="{00000000-0005-0000-0000-00004CE80000}"/>
    <cellStyle name="Total 7 2 9 5" xfId="59526" xr:uid="{00000000-0005-0000-0000-00004DE80000}"/>
    <cellStyle name="Total 7 2 9 5 2" xfId="59527" xr:uid="{00000000-0005-0000-0000-00004EE80000}"/>
    <cellStyle name="Total 7 2 9 5 3" xfId="59528" xr:uid="{00000000-0005-0000-0000-00004FE80000}"/>
    <cellStyle name="Total 7 2 9 6" xfId="59529" xr:uid="{00000000-0005-0000-0000-000050E80000}"/>
    <cellStyle name="Total 7 2 9 7" xfId="59530" xr:uid="{00000000-0005-0000-0000-000051E80000}"/>
    <cellStyle name="Total 7 3" xfId="59531" xr:uid="{00000000-0005-0000-0000-000052E80000}"/>
    <cellStyle name="Total 7 3 10" xfId="59532" xr:uid="{00000000-0005-0000-0000-000053E80000}"/>
    <cellStyle name="Total 7 3 2" xfId="59533" xr:uid="{00000000-0005-0000-0000-000054E80000}"/>
    <cellStyle name="Total 7 3 2 2" xfId="59534" xr:uid="{00000000-0005-0000-0000-000055E80000}"/>
    <cellStyle name="Total 7 3 2 3" xfId="59535" xr:uid="{00000000-0005-0000-0000-000056E80000}"/>
    <cellStyle name="Total 7 3 2 4" xfId="59536" xr:uid="{00000000-0005-0000-0000-000057E80000}"/>
    <cellStyle name="Total 7 3 3" xfId="59537" xr:uid="{00000000-0005-0000-0000-000058E80000}"/>
    <cellStyle name="Total 7 3 3 2" xfId="59538" xr:uid="{00000000-0005-0000-0000-000059E80000}"/>
    <cellStyle name="Total 7 3 3 3" xfId="59539" xr:uid="{00000000-0005-0000-0000-00005AE80000}"/>
    <cellStyle name="Total 7 3 3 4" xfId="59540" xr:uid="{00000000-0005-0000-0000-00005BE80000}"/>
    <cellStyle name="Total 7 3 4" xfId="59541" xr:uid="{00000000-0005-0000-0000-00005CE80000}"/>
    <cellStyle name="Total 7 3 4 2" xfId="59542" xr:uid="{00000000-0005-0000-0000-00005DE80000}"/>
    <cellStyle name="Total 7 3 4 3" xfId="59543" xr:uid="{00000000-0005-0000-0000-00005EE80000}"/>
    <cellStyle name="Total 7 3 4 4" xfId="59544" xr:uid="{00000000-0005-0000-0000-00005FE80000}"/>
    <cellStyle name="Total 7 3 5" xfId="59545" xr:uid="{00000000-0005-0000-0000-000060E80000}"/>
    <cellStyle name="Total 7 3 5 2" xfId="59546" xr:uid="{00000000-0005-0000-0000-000061E80000}"/>
    <cellStyle name="Total 7 3 5 3" xfId="59547" xr:uid="{00000000-0005-0000-0000-000062E80000}"/>
    <cellStyle name="Total 7 3 6" xfId="59548" xr:uid="{00000000-0005-0000-0000-000063E80000}"/>
    <cellStyle name="Total 7 3 6 2" xfId="59549" xr:uid="{00000000-0005-0000-0000-000064E80000}"/>
    <cellStyle name="Total 7 3 6 3" xfId="59550" xr:uid="{00000000-0005-0000-0000-000065E80000}"/>
    <cellStyle name="Total 7 3 7" xfId="59551" xr:uid="{00000000-0005-0000-0000-000066E80000}"/>
    <cellStyle name="Total 7 3 7 2" xfId="59552" xr:uid="{00000000-0005-0000-0000-000067E80000}"/>
    <cellStyle name="Total 7 3 7 3" xfId="59553" xr:uid="{00000000-0005-0000-0000-000068E80000}"/>
    <cellStyle name="Total 7 3 8" xfId="59554" xr:uid="{00000000-0005-0000-0000-000069E80000}"/>
    <cellStyle name="Total 7 3 9" xfId="59555" xr:uid="{00000000-0005-0000-0000-00006AE80000}"/>
    <cellStyle name="Total 7 4" xfId="59556" xr:uid="{00000000-0005-0000-0000-00006BE80000}"/>
    <cellStyle name="Total 7 4 2" xfId="59557" xr:uid="{00000000-0005-0000-0000-00006CE80000}"/>
    <cellStyle name="Total 7 4 2 2" xfId="59558" xr:uid="{00000000-0005-0000-0000-00006DE80000}"/>
    <cellStyle name="Total 7 4 2 3" xfId="59559" xr:uid="{00000000-0005-0000-0000-00006EE80000}"/>
    <cellStyle name="Total 7 4 3" xfId="59560" xr:uid="{00000000-0005-0000-0000-00006FE80000}"/>
    <cellStyle name="Total 7 4 3 2" xfId="59561" xr:uid="{00000000-0005-0000-0000-000070E80000}"/>
    <cellStyle name="Total 7 4 3 3" xfId="59562" xr:uid="{00000000-0005-0000-0000-000071E80000}"/>
    <cellStyle name="Total 7 4 4" xfId="59563" xr:uid="{00000000-0005-0000-0000-000072E80000}"/>
    <cellStyle name="Total 7 4 4 2" xfId="59564" xr:uid="{00000000-0005-0000-0000-000073E80000}"/>
    <cellStyle name="Total 7 4 4 3" xfId="59565" xr:uid="{00000000-0005-0000-0000-000074E80000}"/>
    <cellStyle name="Total 7 4 5" xfId="59566" xr:uid="{00000000-0005-0000-0000-000075E80000}"/>
    <cellStyle name="Total 7 4 5 2" xfId="59567" xr:uid="{00000000-0005-0000-0000-000076E80000}"/>
    <cellStyle name="Total 7 4 5 3" xfId="59568" xr:uid="{00000000-0005-0000-0000-000077E80000}"/>
    <cellStyle name="Total 7 4 6" xfId="59569" xr:uid="{00000000-0005-0000-0000-000078E80000}"/>
    <cellStyle name="Total 7 4 7" xfId="59570" xr:uid="{00000000-0005-0000-0000-000079E80000}"/>
    <cellStyle name="Total 7 4 8" xfId="59571" xr:uid="{00000000-0005-0000-0000-00007AE80000}"/>
    <cellStyle name="Total 7 5" xfId="59572" xr:uid="{00000000-0005-0000-0000-00007BE80000}"/>
    <cellStyle name="Total 7 5 2" xfId="59573" xr:uid="{00000000-0005-0000-0000-00007CE80000}"/>
    <cellStyle name="Total 7 5 2 2" xfId="59574" xr:uid="{00000000-0005-0000-0000-00007DE80000}"/>
    <cellStyle name="Total 7 5 2 3" xfId="59575" xr:uid="{00000000-0005-0000-0000-00007EE80000}"/>
    <cellStyle name="Total 7 5 3" xfId="59576" xr:uid="{00000000-0005-0000-0000-00007FE80000}"/>
    <cellStyle name="Total 7 5 3 2" xfId="59577" xr:uid="{00000000-0005-0000-0000-000080E80000}"/>
    <cellStyle name="Total 7 5 3 3" xfId="59578" xr:uid="{00000000-0005-0000-0000-000081E80000}"/>
    <cellStyle name="Total 7 5 4" xfId="59579" xr:uid="{00000000-0005-0000-0000-000082E80000}"/>
    <cellStyle name="Total 7 5 4 2" xfId="59580" xr:uid="{00000000-0005-0000-0000-000083E80000}"/>
    <cellStyle name="Total 7 5 4 3" xfId="59581" xr:uid="{00000000-0005-0000-0000-000084E80000}"/>
    <cellStyle name="Total 7 5 5" xfId="59582" xr:uid="{00000000-0005-0000-0000-000085E80000}"/>
    <cellStyle name="Total 7 5 5 2" xfId="59583" xr:uid="{00000000-0005-0000-0000-000086E80000}"/>
    <cellStyle name="Total 7 5 5 3" xfId="59584" xr:uid="{00000000-0005-0000-0000-000087E80000}"/>
    <cellStyle name="Total 7 5 6" xfId="59585" xr:uid="{00000000-0005-0000-0000-000088E80000}"/>
    <cellStyle name="Total 7 5 7" xfId="59586" xr:uid="{00000000-0005-0000-0000-000089E80000}"/>
    <cellStyle name="Total 7 6" xfId="59587" xr:uid="{00000000-0005-0000-0000-00008AE80000}"/>
    <cellStyle name="Total 7 6 2" xfId="59588" xr:uid="{00000000-0005-0000-0000-00008BE80000}"/>
    <cellStyle name="Total 7 6 3" xfId="59589" xr:uid="{00000000-0005-0000-0000-00008CE80000}"/>
    <cellStyle name="Total 7 6 4" xfId="59590" xr:uid="{00000000-0005-0000-0000-00008DE80000}"/>
    <cellStyle name="Total 7 7" xfId="59591" xr:uid="{00000000-0005-0000-0000-00008EE80000}"/>
    <cellStyle name="Total 7 7 2" xfId="59592" xr:uid="{00000000-0005-0000-0000-00008FE80000}"/>
    <cellStyle name="Total 7 7 3" xfId="59593" xr:uid="{00000000-0005-0000-0000-000090E80000}"/>
    <cellStyle name="Total 7 8" xfId="59594" xr:uid="{00000000-0005-0000-0000-000091E80000}"/>
    <cellStyle name="Total 7 8 2" xfId="59595" xr:uid="{00000000-0005-0000-0000-000092E80000}"/>
    <cellStyle name="Total 7 8 3" xfId="59596" xr:uid="{00000000-0005-0000-0000-000093E80000}"/>
    <cellStyle name="Total 8" xfId="7223" xr:uid="{00000000-0005-0000-0000-000094E80000}"/>
    <cellStyle name="Total 8 2" xfId="7224" xr:uid="{00000000-0005-0000-0000-000095E80000}"/>
    <cellStyle name="Total 8 2 10" xfId="59597" xr:uid="{00000000-0005-0000-0000-000096E80000}"/>
    <cellStyle name="Total 8 2 10 2" xfId="59598" xr:uid="{00000000-0005-0000-0000-000097E80000}"/>
    <cellStyle name="Total 8 2 10 2 2" xfId="59599" xr:uid="{00000000-0005-0000-0000-000098E80000}"/>
    <cellStyle name="Total 8 2 10 2 3" xfId="59600" xr:uid="{00000000-0005-0000-0000-000099E80000}"/>
    <cellStyle name="Total 8 2 10 3" xfId="59601" xr:uid="{00000000-0005-0000-0000-00009AE80000}"/>
    <cellStyle name="Total 8 2 10 3 2" xfId="59602" xr:uid="{00000000-0005-0000-0000-00009BE80000}"/>
    <cellStyle name="Total 8 2 10 3 3" xfId="59603" xr:uid="{00000000-0005-0000-0000-00009CE80000}"/>
    <cellStyle name="Total 8 2 10 4" xfId="59604" xr:uid="{00000000-0005-0000-0000-00009DE80000}"/>
    <cellStyle name="Total 8 2 10 4 2" xfId="59605" xr:uid="{00000000-0005-0000-0000-00009EE80000}"/>
    <cellStyle name="Total 8 2 10 4 3" xfId="59606" xr:uid="{00000000-0005-0000-0000-00009FE80000}"/>
    <cellStyle name="Total 8 2 10 5" xfId="59607" xr:uid="{00000000-0005-0000-0000-0000A0E80000}"/>
    <cellStyle name="Total 8 2 10 5 2" xfId="59608" xr:uid="{00000000-0005-0000-0000-0000A1E80000}"/>
    <cellStyle name="Total 8 2 10 5 3" xfId="59609" xr:uid="{00000000-0005-0000-0000-0000A2E80000}"/>
    <cellStyle name="Total 8 2 10 6" xfId="59610" xr:uid="{00000000-0005-0000-0000-0000A3E80000}"/>
    <cellStyle name="Total 8 2 10 7" xfId="59611" xr:uid="{00000000-0005-0000-0000-0000A4E80000}"/>
    <cellStyle name="Total 8 2 11" xfId="59612" xr:uid="{00000000-0005-0000-0000-0000A5E80000}"/>
    <cellStyle name="Total 8 2 11 2" xfId="59613" xr:uid="{00000000-0005-0000-0000-0000A6E80000}"/>
    <cellStyle name="Total 8 2 11 2 2" xfId="59614" xr:uid="{00000000-0005-0000-0000-0000A7E80000}"/>
    <cellStyle name="Total 8 2 11 2 3" xfId="59615" xr:uid="{00000000-0005-0000-0000-0000A8E80000}"/>
    <cellStyle name="Total 8 2 11 3" xfId="59616" xr:uid="{00000000-0005-0000-0000-0000A9E80000}"/>
    <cellStyle name="Total 8 2 11 3 2" xfId="59617" xr:uid="{00000000-0005-0000-0000-0000AAE80000}"/>
    <cellStyle name="Total 8 2 11 3 3" xfId="59618" xr:uid="{00000000-0005-0000-0000-0000ABE80000}"/>
    <cellStyle name="Total 8 2 11 4" xfId="59619" xr:uid="{00000000-0005-0000-0000-0000ACE80000}"/>
    <cellStyle name="Total 8 2 11 4 2" xfId="59620" xr:uid="{00000000-0005-0000-0000-0000ADE80000}"/>
    <cellStyle name="Total 8 2 11 4 3" xfId="59621" xr:uid="{00000000-0005-0000-0000-0000AEE80000}"/>
    <cellStyle name="Total 8 2 11 5" xfId="59622" xr:uid="{00000000-0005-0000-0000-0000AFE80000}"/>
    <cellStyle name="Total 8 2 11 5 2" xfId="59623" xr:uid="{00000000-0005-0000-0000-0000B0E80000}"/>
    <cellStyle name="Total 8 2 11 5 3" xfId="59624" xr:uid="{00000000-0005-0000-0000-0000B1E80000}"/>
    <cellStyle name="Total 8 2 11 6" xfId="59625" xr:uid="{00000000-0005-0000-0000-0000B2E80000}"/>
    <cellStyle name="Total 8 2 11 7" xfId="59626" xr:uid="{00000000-0005-0000-0000-0000B3E80000}"/>
    <cellStyle name="Total 8 2 12" xfId="59627" xr:uid="{00000000-0005-0000-0000-0000B4E80000}"/>
    <cellStyle name="Total 8 2 12 2" xfId="59628" xr:uid="{00000000-0005-0000-0000-0000B5E80000}"/>
    <cellStyle name="Total 8 2 12 2 2" xfId="59629" xr:uid="{00000000-0005-0000-0000-0000B6E80000}"/>
    <cellStyle name="Total 8 2 12 2 3" xfId="59630" xr:uid="{00000000-0005-0000-0000-0000B7E80000}"/>
    <cellStyle name="Total 8 2 12 3" xfId="59631" xr:uid="{00000000-0005-0000-0000-0000B8E80000}"/>
    <cellStyle name="Total 8 2 12 3 2" xfId="59632" xr:uid="{00000000-0005-0000-0000-0000B9E80000}"/>
    <cellStyle name="Total 8 2 12 3 3" xfId="59633" xr:uid="{00000000-0005-0000-0000-0000BAE80000}"/>
    <cellStyle name="Total 8 2 12 4" xfId="59634" xr:uid="{00000000-0005-0000-0000-0000BBE80000}"/>
    <cellStyle name="Total 8 2 12 4 2" xfId="59635" xr:uid="{00000000-0005-0000-0000-0000BCE80000}"/>
    <cellStyle name="Total 8 2 12 4 3" xfId="59636" xr:uid="{00000000-0005-0000-0000-0000BDE80000}"/>
    <cellStyle name="Total 8 2 12 5" xfId="59637" xr:uid="{00000000-0005-0000-0000-0000BEE80000}"/>
    <cellStyle name="Total 8 2 12 5 2" xfId="59638" xr:uid="{00000000-0005-0000-0000-0000BFE80000}"/>
    <cellStyle name="Total 8 2 12 5 3" xfId="59639" xr:uid="{00000000-0005-0000-0000-0000C0E80000}"/>
    <cellStyle name="Total 8 2 12 6" xfId="59640" xr:uid="{00000000-0005-0000-0000-0000C1E80000}"/>
    <cellStyle name="Total 8 2 12 7" xfId="59641" xr:uid="{00000000-0005-0000-0000-0000C2E80000}"/>
    <cellStyle name="Total 8 2 13" xfId="59642" xr:uid="{00000000-0005-0000-0000-0000C3E80000}"/>
    <cellStyle name="Total 8 2 13 2" xfId="59643" xr:uid="{00000000-0005-0000-0000-0000C4E80000}"/>
    <cellStyle name="Total 8 2 13 2 2" xfId="59644" xr:uid="{00000000-0005-0000-0000-0000C5E80000}"/>
    <cellStyle name="Total 8 2 13 2 3" xfId="59645" xr:uid="{00000000-0005-0000-0000-0000C6E80000}"/>
    <cellStyle name="Total 8 2 13 3" xfId="59646" xr:uid="{00000000-0005-0000-0000-0000C7E80000}"/>
    <cellStyle name="Total 8 2 13 3 2" xfId="59647" xr:uid="{00000000-0005-0000-0000-0000C8E80000}"/>
    <cellStyle name="Total 8 2 13 3 3" xfId="59648" xr:uid="{00000000-0005-0000-0000-0000C9E80000}"/>
    <cellStyle name="Total 8 2 13 4" xfId="59649" xr:uid="{00000000-0005-0000-0000-0000CAE80000}"/>
    <cellStyle name="Total 8 2 13 4 2" xfId="59650" xr:uid="{00000000-0005-0000-0000-0000CBE80000}"/>
    <cellStyle name="Total 8 2 13 4 3" xfId="59651" xr:uid="{00000000-0005-0000-0000-0000CCE80000}"/>
    <cellStyle name="Total 8 2 13 5" xfId="59652" xr:uid="{00000000-0005-0000-0000-0000CDE80000}"/>
    <cellStyle name="Total 8 2 13 5 2" xfId="59653" xr:uid="{00000000-0005-0000-0000-0000CEE80000}"/>
    <cellStyle name="Total 8 2 13 5 3" xfId="59654" xr:uid="{00000000-0005-0000-0000-0000CFE80000}"/>
    <cellStyle name="Total 8 2 13 6" xfId="59655" xr:uid="{00000000-0005-0000-0000-0000D0E80000}"/>
    <cellStyle name="Total 8 2 13 7" xfId="59656" xr:uid="{00000000-0005-0000-0000-0000D1E80000}"/>
    <cellStyle name="Total 8 2 14" xfId="59657" xr:uid="{00000000-0005-0000-0000-0000D2E80000}"/>
    <cellStyle name="Total 8 2 14 2" xfId="59658" xr:uid="{00000000-0005-0000-0000-0000D3E80000}"/>
    <cellStyle name="Total 8 2 14 2 2" xfId="59659" xr:uid="{00000000-0005-0000-0000-0000D4E80000}"/>
    <cellStyle name="Total 8 2 14 2 3" xfId="59660" xr:uid="{00000000-0005-0000-0000-0000D5E80000}"/>
    <cellStyle name="Total 8 2 14 3" xfId="59661" xr:uid="{00000000-0005-0000-0000-0000D6E80000}"/>
    <cellStyle name="Total 8 2 14 3 2" xfId="59662" xr:uid="{00000000-0005-0000-0000-0000D7E80000}"/>
    <cellStyle name="Total 8 2 14 3 3" xfId="59663" xr:uid="{00000000-0005-0000-0000-0000D8E80000}"/>
    <cellStyle name="Total 8 2 14 4" xfId="59664" xr:uid="{00000000-0005-0000-0000-0000D9E80000}"/>
    <cellStyle name="Total 8 2 14 4 2" xfId="59665" xr:uid="{00000000-0005-0000-0000-0000DAE80000}"/>
    <cellStyle name="Total 8 2 14 4 3" xfId="59666" xr:uid="{00000000-0005-0000-0000-0000DBE80000}"/>
    <cellStyle name="Total 8 2 14 5" xfId="59667" xr:uid="{00000000-0005-0000-0000-0000DCE80000}"/>
    <cellStyle name="Total 8 2 14 5 2" xfId="59668" xr:uid="{00000000-0005-0000-0000-0000DDE80000}"/>
    <cellStyle name="Total 8 2 14 5 3" xfId="59669" xr:uid="{00000000-0005-0000-0000-0000DEE80000}"/>
    <cellStyle name="Total 8 2 14 6" xfId="59670" xr:uid="{00000000-0005-0000-0000-0000DFE80000}"/>
    <cellStyle name="Total 8 2 14 7" xfId="59671" xr:uid="{00000000-0005-0000-0000-0000E0E80000}"/>
    <cellStyle name="Total 8 2 15" xfId="59672" xr:uid="{00000000-0005-0000-0000-0000E1E80000}"/>
    <cellStyle name="Total 8 2 15 2" xfId="59673" xr:uid="{00000000-0005-0000-0000-0000E2E80000}"/>
    <cellStyle name="Total 8 2 15 2 2" xfId="59674" xr:uid="{00000000-0005-0000-0000-0000E3E80000}"/>
    <cellStyle name="Total 8 2 15 2 3" xfId="59675" xr:uid="{00000000-0005-0000-0000-0000E4E80000}"/>
    <cellStyle name="Total 8 2 15 3" xfId="59676" xr:uid="{00000000-0005-0000-0000-0000E5E80000}"/>
    <cellStyle name="Total 8 2 15 3 2" xfId="59677" xr:uid="{00000000-0005-0000-0000-0000E6E80000}"/>
    <cellStyle name="Total 8 2 15 3 3" xfId="59678" xr:uid="{00000000-0005-0000-0000-0000E7E80000}"/>
    <cellStyle name="Total 8 2 15 4" xfId="59679" xr:uid="{00000000-0005-0000-0000-0000E8E80000}"/>
    <cellStyle name="Total 8 2 15 4 2" xfId="59680" xr:uid="{00000000-0005-0000-0000-0000E9E80000}"/>
    <cellStyle name="Total 8 2 15 4 3" xfId="59681" xr:uid="{00000000-0005-0000-0000-0000EAE80000}"/>
    <cellStyle name="Total 8 2 15 5" xfId="59682" xr:uid="{00000000-0005-0000-0000-0000EBE80000}"/>
    <cellStyle name="Total 8 2 15 5 2" xfId="59683" xr:uid="{00000000-0005-0000-0000-0000ECE80000}"/>
    <cellStyle name="Total 8 2 15 5 3" xfId="59684" xr:uid="{00000000-0005-0000-0000-0000EDE80000}"/>
    <cellStyle name="Total 8 2 15 6" xfId="59685" xr:uid="{00000000-0005-0000-0000-0000EEE80000}"/>
    <cellStyle name="Total 8 2 15 7" xfId="59686" xr:uid="{00000000-0005-0000-0000-0000EFE80000}"/>
    <cellStyle name="Total 8 2 16" xfId="59687" xr:uid="{00000000-0005-0000-0000-0000F0E80000}"/>
    <cellStyle name="Total 8 2 16 2" xfId="59688" xr:uid="{00000000-0005-0000-0000-0000F1E80000}"/>
    <cellStyle name="Total 8 2 16 2 2" xfId="59689" xr:uid="{00000000-0005-0000-0000-0000F2E80000}"/>
    <cellStyle name="Total 8 2 16 2 3" xfId="59690" xr:uid="{00000000-0005-0000-0000-0000F3E80000}"/>
    <cellStyle name="Total 8 2 16 3" xfId="59691" xr:uid="{00000000-0005-0000-0000-0000F4E80000}"/>
    <cellStyle name="Total 8 2 16 3 2" xfId="59692" xr:uid="{00000000-0005-0000-0000-0000F5E80000}"/>
    <cellStyle name="Total 8 2 16 3 3" xfId="59693" xr:uid="{00000000-0005-0000-0000-0000F6E80000}"/>
    <cellStyle name="Total 8 2 16 4" xfId="59694" xr:uid="{00000000-0005-0000-0000-0000F7E80000}"/>
    <cellStyle name="Total 8 2 16 4 2" xfId="59695" xr:uid="{00000000-0005-0000-0000-0000F8E80000}"/>
    <cellStyle name="Total 8 2 16 4 3" xfId="59696" xr:uid="{00000000-0005-0000-0000-0000F9E80000}"/>
    <cellStyle name="Total 8 2 16 5" xfId="59697" xr:uid="{00000000-0005-0000-0000-0000FAE80000}"/>
    <cellStyle name="Total 8 2 16 5 2" xfId="59698" xr:uid="{00000000-0005-0000-0000-0000FBE80000}"/>
    <cellStyle name="Total 8 2 16 5 3" xfId="59699" xr:uid="{00000000-0005-0000-0000-0000FCE80000}"/>
    <cellStyle name="Total 8 2 16 6" xfId="59700" xr:uid="{00000000-0005-0000-0000-0000FDE80000}"/>
    <cellStyle name="Total 8 2 16 7" xfId="59701" xr:uid="{00000000-0005-0000-0000-0000FEE80000}"/>
    <cellStyle name="Total 8 2 17" xfId="59702" xr:uid="{00000000-0005-0000-0000-0000FFE80000}"/>
    <cellStyle name="Total 8 2 17 2" xfId="59703" xr:uid="{00000000-0005-0000-0000-000000E90000}"/>
    <cellStyle name="Total 8 2 17 2 2" xfId="59704" xr:uid="{00000000-0005-0000-0000-000001E90000}"/>
    <cellStyle name="Total 8 2 17 2 3" xfId="59705" xr:uid="{00000000-0005-0000-0000-000002E90000}"/>
    <cellStyle name="Total 8 2 17 3" xfId="59706" xr:uid="{00000000-0005-0000-0000-000003E90000}"/>
    <cellStyle name="Total 8 2 17 3 2" xfId="59707" xr:uid="{00000000-0005-0000-0000-000004E90000}"/>
    <cellStyle name="Total 8 2 17 3 3" xfId="59708" xr:uid="{00000000-0005-0000-0000-000005E90000}"/>
    <cellStyle name="Total 8 2 17 4" xfId="59709" xr:uid="{00000000-0005-0000-0000-000006E90000}"/>
    <cellStyle name="Total 8 2 17 4 2" xfId="59710" xr:uid="{00000000-0005-0000-0000-000007E90000}"/>
    <cellStyle name="Total 8 2 17 4 3" xfId="59711" xr:uid="{00000000-0005-0000-0000-000008E90000}"/>
    <cellStyle name="Total 8 2 17 5" xfId="59712" xr:uid="{00000000-0005-0000-0000-000009E90000}"/>
    <cellStyle name="Total 8 2 17 5 2" xfId="59713" xr:uid="{00000000-0005-0000-0000-00000AE90000}"/>
    <cellStyle name="Total 8 2 17 5 3" xfId="59714" xr:uid="{00000000-0005-0000-0000-00000BE90000}"/>
    <cellStyle name="Total 8 2 17 6" xfId="59715" xr:uid="{00000000-0005-0000-0000-00000CE90000}"/>
    <cellStyle name="Total 8 2 17 7" xfId="59716" xr:uid="{00000000-0005-0000-0000-00000DE90000}"/>
    <cellStyle name="Total 8 2 18" xfId="59717" xr:uid="{00000000-0005-0000-0000-00000EE90000}"/>
    <cellStyle name="Total 8 2 18 2" xfId="59718" xr:uid="{00000000-0005-0000-0000-00000FE90000}"/>
    <cellStyle name="Total 8 2 18 2 2" xfId="59719" xr:uid="{00000000-0005-0000-0000-000010E90000}"/>
    <cellStyle name="Total 8 2 18 2 3" xfId="59720" xr:uid="{00000000-0005-0000-0000-000011E90000}"/>
    <cellStyle name="Total 8 2 18 3" xfId="59721" xr:uid="{00000000-0005-0000-0000-000012E90000}"/>
    <cellStyle name="Total 8 2 18 3 2" xfId="59722" xr:uid="{00000000-0005-0000-0000-000013E90000}"/>
    <cellStyle name="Total 8 2 18 3 3" xfId="59723" xr:uid="{00000000-0005-0000-0000-000014E90000}"/>
    <cellStyle name="Total 8 2 18 4" xfId="59724" xr:uid="{00000000-0005-0000-0000-000015E90000}"/>
    <cellStyle name="Total 8 2 18 4 2" xfId="59725" xr:uid="{00000000-0005-0000-0000-000016E90000}"/>
    <cellStyle name="Total 8 2 18 4 3" xfId="59726" xr:uid="{00000000-0005-0000-0000-000017E90000}"/>
    <cellStyle name="Total 8 2 18 5" xfId="59727" xr:uid="{00000000-0005-0000-0000-000018E90000}"/>
    <cellStyle name="Total 8 2 18 5 2" xfId="59728" xr:uid="{00000000-0005-0000-0000-000019E90000}"/>
    <cellStyle name="Total 8 2 18 5 3" xfId="59729" xr:uid="{00000000-0005-0000-0000-00001AE90000}"/>
    <cellStyle name="Total 8 2 18 6" xfId="59730" xr:uid="{00000000-0005-0000-0000-00001BE90000}"/>
    <cellStyle name="Total 8 2 18 7" xfId="59731" xr:uid="{00000000-0005-0000-0000-00001CE90000}"/>
    <cellStyle name="Total 8 2 19" xfId="59732" xr:uid="{00000000-0005-0000-0000-00001DE90000}"/>
    <cellStyle name="Total 8 2 19 2" xfId="59733" xr:uid="{00000000-0005-0000-0000-00001EE90000}"/>
    <cellStyle name="Total 8 2 19 3" xfId="59734" xr:uid="{00000000-0005-0000-0000-00001FE90000}"/>
    <cellStyle name="Total 8 2 2" xfId="59735" xr:uid="{00000000-0005-0000-0000-000020E90000}"/>
    <cellStyle name="Total 8 2 2 2" xfId="59736" xr:uid="{00000000-0005-0000-0000-000021E90000}"/>
    <cellStyle name="Total 8 2 2 2 2" xfId="59737" xr:uid="{00000000-0005-0000-0000-000022E90000}"/>
    <cellStyle name="Total 8 2 2 2 3" xfId="59738" xr:uid="{00000000-0005-0000-0000-000023E90000}"/>
    <cellStyle name="Total 8 2 2 2 4" xfId="59739" xr:uid="{00000000-0005-0000-0000-000024E90000}"/>
    <cellStyle name="Total 8 2 2 3" xfId="59740" xr:uid="{00000000-0005-0000-0000-000025E90000}"/>
    <cellStyle name="Total 8 2 2 3 2" xfId="59741" xr:uid="{00000000-0005-0000-0000-000026E90000}"/>
    <cellStyle name="Total 8 2 2 3 3" xfId="59742" xr:uid="{00000000-0005-0000-0000-000027E90000}"/>
    <cellStyle name="Total 8 2 2 3 4" xfId="59743" xr:uid="{00000000-0005-0000-0000-000028E90000}"/>
    <cellStyle name="Total 8 2 2 4" xfId="59744" xr:uid="{00000000-0005-0000-0000-000029E90000}"/>
    <cellStyle name="Total 8 2 2 4 2" xfId="59745" xr:uid="{00000000-0005-0000-0000-00002AE90000}"/>
    <cellStyle name="Total 8 2 2 4 3" xfId="59746" xr:uid="{00000000-0005-0000-0000-00002BE90000}"/>
    <cellStyle name="Total 8 2 2 5" xfId="59747" xr:uid="{00000000-0005-0000-0000-00002CE90000}"/>
    <cellStyle name="Total 8 2 2 5 2" xfId="59748" xr:uid="{00000000-0005-0000-0000-00002DE90000}"/>
    <cellStyle name="Total 8 2 2 5 3" xfId="59749" xr:uid="{00000000-0005-0000-0000-00002EE90000}"/>
    <cellStyle name="Total 8 2 2 6" xfId="59750" xr:uid="{00000000-0005-0000-0000-00002FE90000}"/>
    <cellStyle name="Total 8 2 2 6 2" xfId="59751" xr:uid="{00000000-0005-0000-0000-000030E90000}"/>
    <cellStyle name="Total 8 2 2 6 3" xfId="59752" xr:uid="{00000000-0005-0000-0000-000031E90000}"/>
    <cellStyle name="Total 8 2 2 7" xfId="59753" xr:uid="{00000000-0005-0000-0000-000032E90000}"/>
    <cellStyle name="Total 8 2 2 8" xfId="59754" xr:uid="{00000000-0005-0000-0000-000033E90000}"/>
    <cellStyle name="Total 8 2 2 9" xfId="59755" xr:uid="{00000000-0005-0000-0000-000034E90000}"/>
    <cellStyle name="Total 8 2 20" xfId="59756" xr:uid="{00000000-0005-0000-0000-000035E90000}"/>
    <cellStyle name="Total 8 2 20 2" xfId="59757" xr:uid="{00000000-0005-0000-0000-000036E90000}"/>
    <cellStyle name="Total 8 2 20 3" xfId="59758" xr:uid="{00000000-0005-0000-0000-000037E90000}"/>
    <cellStyle name="Total 8 2 21" xfId="59759" xr:uid="{00000000-0005-0000-0000-000038E90000}"/>
    <cellStyle name="Total 8 2 21 2" xfId="59760" xr:uid="{00000000-0005-0000-0000-000039E90000}"/>
    <cellStyle name="Total 8 2 21 3" xfId="59761" xr:uid="{00000000-0005-0000-0000-00003AE90000}"/>
    <cellStyle name="Total 8 2 22" xfId="59762" xr:uid="{00000000-0005-0000-0000-00003BE90000}"/>
    <cellStyle name="Total 8 2 3" xfId="59763" xr:uid="{00000000-0005-0000-0000-00003CE90000}"/>
    <cellStyle name="Total 8 2 3 2" xfId="59764" xr:uid="{00000000-0005-0000-0000-00003DE90000}"/>
    <cellStyle name="Total 8 2 3 2 2" xfId="59765" xr:uid="{00000000-0005-0000-0000-00003EE90000}"/>
    <cellStyle name="Total 8 2 3 2 3" xfId="59766" xr:uid="{00000000-0005-0000-0000-00003FE90000}"/>
    <cellStyle name="Total 8 2 3 3" xfId="59767" xr:uid="{00000000-0005-0000-0000-000040E90000}"/>
    <cellStyle name="Total 8 2 3 3 2" xfId="59768" xr:uid="{00000000-0005-0000-0000-000041E90000}"/>
    <cellStyle name="Total 8 2 3 3 3" xfId="59769" xr:uid="{00000000-0005-0000-0000-000042E90000}"/>
    <cellStyle name="Total 8 2 3 4" xfId="59770" xr:uid="{00000000-0005-0000-0000-000043E90000}"/>
    <cellStyle name="Total 8 2 3 4 2" xfId="59771" xr:uid="{00000000-0005-0000-0000-000044E90000}"/>
    <cellStyle name="Total 8 2 3 4 3" xfId="59772" xr:uid="{00000000-0005-0000-0000-000045E90000}"/>
    <cellStyle name="Total 8 2 3 5" xfId="59773" xr:uid="{00000000-0005-0000-0000-000046E90000}"/>
    <cellStyle name="Total 8 2 3 5 2" xfId="59774" xr:uid="{00000000-0005-0000-0000-000047E90000}"/>
    <cellStyle name="Total 8 2 3 5 3" xfId="59775" xr:uid="{00000000-0005-0000-0000-000048E90000}"/>
    <cellStyle name="Total 8 2 3 6" xfId="59776" xr:uid="{00000000-0005-0000-0000-000049E90000}"/>
    <cellStyle name="Total 8 2 3 7" xfId="59777" xr:uid="{00000000-0005-0000-0000-00004AE90000}"/>
    <cellStyle name="Total 8 2 3 8" xfId="59778" xr:uid="{00000000-0005-0000-0000-00004BE90000}"/>
    <cellStyle name="Total 8 2 4" xfId="59779" xr:uid="{00000000-0005-0000-0000-00004CE90000}"/>
    <cellStyle name="Total 8 2 4 2" xfId="59780" xr:uid="{00000000-0005-0000-0000-00004DE90000}"/>
    <cellStyle name="Total 8 2 4 2 2" xfId="59781" xr:uid="{00000000-0005-0000-0000-00004EE90000}"/>
    <cellStyle name="Total 8 2 4 2 3" xfId="59782" xr:uid="{00000000-0005-0000-0000-00004FE90000}"/>
    <cellStyle name="Total 8 2 4 3" xfId="59783" xr:uid="{00000000-0005-0000-0000-000050E90000}"/>
    <cellStyle name="Total 8 2 4 3 2" xfId="59784" xr:uid="{00000000-0005-0000-0000-000051E90000}"/>
    <cellStyle name="Total 8 2 4 3 3" xfId="59785" xr:uid="{00000000-0005-0000-0000-000052E90000}"/>
    <cellStyle name="Total 8 2 4 4" xfId="59786" xr:uid="{00000000-0005-0000-0000-000053E90000}"/>
    <cellStyle name="Total 8 2 4 4 2" xfId="59787" xr:uid="{00000000-0005-0000-0000-000054E90000}"/>
    <cellStyle name="Total 8 2 4 4 3" xfId="59788" xr:uid="{00000000-0005-0000-0000-000055E90000}"/>
    <cellStyle name="Total 8 2 4 5" xfId="59789" xr:uid="{00000000-0005-0000-0000-000056E90000}"/>
    <cellStyle name="Total 8 2 4 5 2" xfId="59790" xr:uid="{00000000-0005-0000-0000-000057E90000}"/>
    <cellStyle name="Total 8 2 4 5 3" xfId="59791" xr:uid="{00000000-0005-0000-0000-000058E90000}"/>
    <cellStyle name="Total 8 2 4 6" xfId="59792" xr:uid="{00000000-0005-0000-0000-000059E90000}"/>
    <cellStyle name="Total 8 2 4 7" xfId="59793" xr:uid="{00000000-0005-0000-0000-00005AE90000}"/>
    <cellStyle name="Total 8 2 5" xfId="59794" xr:uid="{00000000-0005-0000-0000-00005BE90000}"/>
    <cellStyle name="Total 8 2 5 2" xfId="59795" xr:uid="{00000000-0005-0000-0000-00005CE90000}"/>
    <cellStyle name="Total 8 2 5 2 2" xfId="59796" xr:uid="{00000000-0005-0000-0000-00005DE90000}"/>
    <cellStyle name="Total 8 2 5 2 3" xfId="59797" xr:uid="{00000000-0005-0000-0000-00005EE90000}"/>
    <cellStyle name="Total 8 2 5 3" xfId="59798" xr:uid="{00000000-0005-0000-0000-00005FE90000}"/>
    <cellStyle name="Total 8 2 5 3 2" xfId="59799" xr:uid="{00000000-0005-0000-0000-000060E90000}"/>
    <cellStyle name="Total 8 2 5 3 3" xfId="59800" xr:uid="{00000000-0005-0000-0000-000061E90000}"/>
    <cellStyle name="Total 8 2 5 4" xfId="59801" xr:uid="{00000000-0005-0000-0000-000062E90000}"/>
    <cellStyle name="Total 8 2 5 4 2" xfId="59802" xr:uid="{00000000-0005-0000-0000-000063E90000}"/>
    <cellStyle name="Total 8 2 5 4 3" xfId="59803" xr:uid="{00000000-0005-0000-0000-000064E90000}"/>
    <cellStyle name="Total 8 2 5 5" xfId="59804" xr:uid="{00000000-0005-0000-0000-000065E90000}"/>
    <cellStyle name="Total 8 2 5 5 2" xfId="59805" xr:uid="{00000000-0005-0000-0000-000066E90000}"/>
    <cellStyle name="Total 8 2 5 5 3" xfId="59806" xr:uid="{00000000-0005-0000-0000-000067E90000}"/>
    <cellStyle name="Total 8 2 5 6" xfId="59807" xr:uid="{00000000-0005-0000-0000-000068E90000}"/>
    <cellStyle name="Total 8 2 5 7" xfId="59808" xr:uid="{00000000-0005-0000-0000-000069E90000}"/>
    <cellStyle name="Total 8 2 6" xfId="59809" xr:uid="{00000000-0005-0000-0000-00006AE90000}"/>
    <cellStyle name="Total 8 2 6 2" xfId="59810" xr:uid="{00000000-0005-0000-0000-00006BE90000}"/>
    <cellStyle name="Total 8 2 6 2 2" xfId="59811" xr:uid="{00000000-0005-0000-0000-00006CE90000}"/>
    <cellStyle name="Total 8 2 6 2 3" xfId="59812" xr:uid="{00000000-0005-0000-0000-00006DE90000}"/>
    <cellStyle name="Total 8 2 6 3" xfId="59813" xr:uid="{00000000-0005-0000-0000-00006EE90000}"/>
    <cellStyle name="Total 8 2 6 3 2" xfId="59814" xr:uid="{00000000-0005-0000-0000-00006FE90000}"/>
    <cellStyle name="Total 8 2 6 3 3" xfId="59815" xr:uid="{00000000-0005-0000-0000-000070E90000}"/>
    <cellStyle name="Total 8 2 6 4" xfId="59816" xr:uid="{00000000-0005-0000-0000-000071E90000}"/>
    <cellStyle name="Total 8 2 6 4 2" xfId="59817" xr:uid="{00000000-0005-0000-0000-000072E90000}"/>
    <cellStyle name="Total 8 2 6 4 3" xfId="59818" xr:uid="{00000000-0005-0000-0000-000073E90000}"/>
    <cellStyle name="Total 8 2 6 5" xfId="59819" xr:uid="{00000000-0005-0000-0000-000074E90000}"/>
    <cellStyle name="Total 8 2 6 5 2" xfId="59820" xr:uid="{00000000-0005-0000-0000-000075E90000}"/>
    <cellStyle name="Total 8 2 6 5 3" xfId="59821" xr:uid="{00000000-0005-0000-0000-000076E90000}"/>
    <cellStyle name="Total 8 2 6 6" xfId="59822" xr:uid="{00000000-0005-0000-0000-000077E90000}"/>
    <cellStyle name="Total 8 2 6 7" xfId="59823" xr:uid="{00000000-0005-0000-0000-000078E90000}"/>
    <cellStyle name="Total 8 2 7" xfId="59824" xr:uid="{00000000-0005-0000-0000-000079E90000}"/>
    <cellStyle name="Total 8 2 7 2" xfId="59825" xr:uid="{00000000-0005-0000-0000-00007AE90000}"/>
    <cellStyle name="Total 8 2 7 2 2" xfId="59826" xr:uid="{00000000-0005-0000-0000-00007BE90000}"/>
    <cellStyle name="Total 8 2 7 2 3" xfId="59827" xr:uid="{00000000-0005-0000-0000-00007CE90000}"/>
    <cellStyle name="Total 8 2 7 3" xfId="59828" xr:uid="{00000000-0005-0000-0000-00007DE90000}"/>
    <cellStyle name="Total 8 2 7 3 2" xfId="59829" xr:uid="{00000000-0005-0000-0000-00007EE90000}"/>
    <cellStyle name="Total 8 2 7 3 3" xfId="59830" xr:uid="{00000000-0005-0000-0000-00007FE90000}"/>
    <cellStyle name="Total 8 2 7 4" xfId="59831" xr:uid="{00000000-0005-0000-0000-000080E90000}"/>
    <cellStyle name="Total 8 2 7 4 2" xfId="59832" xr:uid="{00000000-0005-0000-0000-000081E90000}"/>
    <cellStyle name="Total 8 2 7 4 3" xfId="59833" xr:uid="{00000000-0005-0000-0000-000082E90000}"/>
    <cellStyle name="Total 8 2 7 5" xfId="59834" xr:uid="{00000000-0005-0000-0000-000083E90000}"/>
    <cellStyle name="Total 8 2 7 5 2" xfId="59835" xr:uid="{00000000-0005-0000-0000-000084E90000}"/>
    <cellStyle name="Total 8 2 7 5 3" xfId="59836" xr:uid="{00000000-0005-0000-0000-000085E90000}"/>
    <cellStyle name="Total 8 2 7 6" xfId="59837" xr:uid="{00000000-0005-0000-0000-000086E90000}"/>
    <cellStyle name="Total 8 2 7 7" xfId="59838" xr:uid="{00000000-0005-0000-0000-000087E90000}"/>
    <cellStyle name="Total 8 2 8" xfId="59839" xr:uid="{00000000-0005-0000-0000-000088E90000}"/>
    <cellStyle name="Total 8 2 8 2" xfId="59840" xr:uid="{00000000-0005-0000-0000-000089E90000}"/>
    <cellStyle name="Total 8 2 8 2 2" xfId="59841" xr:uid="{00000000-0005-0000-0000-00008AE90000}"/>
    <cellStyle name="Total 8 2 8 2 3" xfId="59842" xr:uid="{00000000-0005-0000-0000-00008BE90000}"/>
    <cellStyle name="Total 8 2 8 3" xfId="59843" xr:uid="{00000000-0005-0000-0000-00008CE90000}"/>
    <cellStyle name="Total 8 2 8 3 2" xfId="59844" xr:uid="{00000000-0005-0000-0000-00008DE90000}"/>
    <cellStyle name="Total 8 2 8 3 3" xfId="59845" xr:uid="{00000000-0005-0000-0000-00008EE90000}"/>
    <cellStyle name="Total 8 2 8 4" xfId="59846" xr:uid="{00000000-0005-0000-0000-00008FE90000}"/>
    <cellStyle name="Total 8 2 8 4 2" xfId="59847" xr:uid="{00000000-0005-0000-0000-000090E90000}"/>
    <cellStyle name="Total 8 2 8 4 3" xfId="59848" xr:uid="{00000000-0005-0000-0000-000091E90000}"/>
    <cellStyle name="Total 8 2 8 5" xfId="59849" xr:uid="{00000000-0005-0000-0000-000092E90000}"/>
    <cellStyle name="Total 8 2 8 5 2" xfId="59850" xr:uid="{00000000-0005-0000-0000-000093E90000}"/>
    <cellStyle name="Total 8 2 8 5 3" xfId="59851" xr:uid="{00000000-0005-0000-0000-000094E90000}"/>
    <cellStyle name="Total 8 2 8 6" xfId="59852" xr:uid="{00000000-0005-0000-0000-000095E90000}"/>
    <cellStyle name="Total 8 2 8 7" xfId="59853" xr:uid="{00000000-0005-0000-0000-000096E90000}"/>
    <cellStyle name="Total 8 2 9" xfId="59854" xr:uid="{00000000-0005-0000-0000-000097E90000}"/>
    <cellStyle name="Total 8 2 9 2" xfId="59855" xr:uid="{00000000-0005-0000-0000-000098E90000}"/>
    <cellStyle name="Total 8 2 9 2 2" xfId="59856" xr:uid="{00000000-0005-0000-0000-000099E90000}"/>
    <cellStyle name="Total 8 2 9 2 3" xfId="59857" xr:uid="{00000000-0005-0000-0000-00009AE90000}"/>
    <cellStyle name="Total 8 2 9 3" xfId="59858" xr:uid="{00000000-0005-0000-0000-00009BE90000}"/>
    <cellStyle name="Total 8 2 9 3 2" xfId="59859" xr:uid="{00000000-0005-0000-0000-00009CE90000}"/>
    <cellStyle name="Total 8 2 9 3 3" xfId="59860" xr:uid="{00000000-0005-0000-0000-00009DE90000}"/>
    <cellStyle name="Total 8 2 9 4" xfId="59861" xr:uid="{00000000-0005-0000-0000-00009EE90000}"/>
    <cellStyle name="Total 8 2 9 4 2" xfId="59862" xr:uid="{00000000-0005-0000-0000-00009FE90000}"/>
    <cellStyle name="Total 8 2 9 4 3" xfId="59863" xr:uid="{00000000-0005-0000-0000-0000A0E90000}"/>
    <cellStyle name="Total 8 2 9 5" xfId="59864" xr:uid="{00000000-0005-0000-0000-0000A1E90000}"/>
    <cellStyle name="Total 8 2 9 5 2" xfId="59865" xr:uid="{00000000-0005-0000-0000-0000A2E90000}"/>
    <cellStyle name="Total 8 2 9 5 3" xfId="59866" xr:uid="{00000000-0005-0000-0000-0000A3E90000}"/>
    <cellStyle name="Total 8 2 9 6" xfId="59867" xr:uid="{00000000-0005-0000-0000-0000A4E90000}"/>
    <cellStyle name="Total 8 2 9 7" xfId="59868" xr:uid="{00000000-0005-0000-0000-0000A5E90000}"/>
    <cellStyle name="Total 8 3" xfId="59869" xr:uid="{00000000-0005-0000-0000-0000A6E90000}"/>
    <cellStyle name="Total 8 3 10" xfId="59870" xr:uid="{00000000-0005-0000-0000-0000A7E90000}"/>
    <cellStyle name="Total 8 3 2" xfId="59871" xr:uid="{00000000-0005-0000-0000-0000A8E90000}"/>
    <cellStyle name="Total 8 3 2 2" xfId="59872" xr:uid="{00000000-0005-0000-0000-0000A9E90000}"/>
    <cellStyle name="Total 8 3 2 3" xfId="59873" xr:uid="{00000000-0005-0000-0000-0000AAE90000}"/>
    <cellStyle name="Total 8 3 2 4" xfId="59874" xr:uid="{00000000-0005-0000-0000-0000ABE90000}"/>
    <cellStyle name="Total 8 3 3" xfId="59875" xr:uid="{00000000-0005-0000-0000-0000ACE90000}"/>
    <cellStyle name="Total 8 3 3 2" xfId="59876" xr:uid="{00000000-0005-0000-0000-0000ADE90000}"/>
    <cellStyle name="Total 8 3 3 3" xfId="59877" xr:uid="{00000000-0005-0000-0000-0000AEE90000}"/>
    <cellStyle name="Total 8 3 3 4" xfId="59878" xr:uid="{00000000-0005-0000-0000-0000AFE90000}"/>
    <cellStyle name="Total 8 3 4" xfId="59879" xr:uid="{00000000-0005-0000-0000-0000B0E90000}"/>
    <cellStyle name="Total 8 3 4 2" xfId="59880" xr:uid="{00000000-0005-0000-0000-0000B1E90000}"/>
    <cellStyle name="Total 8 3 4 3" xfId="59881" xr:uid="{00000000-0005-0000-0000-0000B2E90000}"/>
    <cellStyle name="Total 8 3 4 4" xfId="59882" xr:uid="{00000000-0005-0000-0000-0000B3E90000}"/>
    <cellStyle name="Total 8 3 5" xfId="59883" xr:uid="{00000000-0005-0000-0000-0000B4E90000}"/>
    <cellStyle name="Total 8 3 5 2" xfId="59884" xr:uid="{00000000-0005-0000-0000-0000B5E90000}"/>
    <cellStyle name="Total 8 3 5 3" xfId="59885" xr:uid="{00000000-0005-0000-0000-0000B6E90000}"/>
    <cellStyle name="Total 8 3 6" xfId="59886" xr:uid="{00000000-0005-0000-0000-0000B7E90000}"/>
    <cellStyle name="Total 8 3 6 2" xfId="59887" xr:uid="{00000000-0005-0000-0000-0000B8E90000}"/>
    <cellStyle name="Total 8 3 6 3" xfId="59888" xr:uid="{00000000-0005-0000-0000-0000B9E90000}"/>
    <cellStyle name="Total 8 3 7" xfId="59889" xr:uid="{00000000-0005-0000-0000-0000BAE90000}"/>
    <cellStyle name="Total 8 3 7 2" xfId="59890" xr:uid="{00000000-0005-0000-0000-0000BBE90000}"/>
    <cellStyle name="Total 8 3 7 3" xfId="59891" xr:uid="{00000000-0005-0000-0000-0000BCE90000}"/>
    <cellStyle name="Total 8 3 8" xfId="59892" xr:uid="{00000000-0005-0000-0000-0000BDE90000}"/>
    <cellStyle name="Total 8 3 9" xfId="59893" xr:uid="{00000000-0005-0000-0000-0000BEE90000}"/>
    <cellStyle name="Total 8 4" xfId="59894" xr:uid="{00000000-0005-0000-0000-0000BFE90000}"/>
    <cellStyle name="Total 8 4 2" xfId="59895" xr:uid="{00000000-0005-0000-0000-0000C0E90000}"/>
    <cellStyle name="Total 8 4 2 2" xfId="59896" xr:uid="{00000000-0005-0000-0000-0000C1E90000}"/>
    <cellStyle name="Total 8 4 2 3" xfId="59897" xr:uid="{00000000-0005-0000-0000-0000C2E90000}"/>
    <cellStyle name="Total 8 4 3" xfId="59898" xr:uid="{00000000-0005-0000-0000-0000C3E90000}"/>
    <cellStyle name="Total 8 4 3 2" xfId="59899" xr:uid="{00000000-0005-0000-0000-0000C4E90000}"/>
    <cellStyle name="Total 8 4 3 3" xfId="59900" xr:uid="{00000000-0005-0000-0000-0000C5E90000}"/>
    <cellStyle name="Total 8 4 4" xfId="59901" xr:uid="{00000000-0005-0000-0000-0000C6E90000}"/>
    <cellStyle name="Total 8 4 4 2" xfId="59902" xr:uid="{00000000-0005-0000-0000-0000C7E90000}"/>
    <cellStyle name="Total 8 4 4 3" xfId="59903" xr:uid="{00000000-0005-0000-0000-0000C8E90000}"/>
    <cellStyle name="Total 8 4 5" xfId="59904" xr:uid="{00000000-0005-0000-0000-0000C9E90000}"/>
    <cellStyle name="Total 8 4 5 2" xfId="59905" xr:uid="{00000000-0005-0000-0000-0000CAE90000}"/>
    <cellStyle name="Total 8 4 5 3" xfId="59906" xr:uid="{00000000-0005-0000-0000-0000CBE90000}"/>
    <cellStyle name="Total 8 4 6" xfId="59907" xr:uid="{00000000-0005-0000-0000-0000CCE90000}"/>
    <cellStyle name="Total 8 4 7" xfId="59908" xr:uid="{00000000-0005-0000-0000-0000CDE90000}"/>
    <cellStyle name="Total 8 4 8" xfId="59909" xr:uid="{00000000-0005-0000-0000-0000CEE90000}"/>
    <cellStyle name="Total 8 5" xfId="59910" xr:uid="{00000000-0005-0000-0000-0000CFE90000}"/>
    <cellStyle name="Total 8 5 2" xfId="59911" xr:uid="{00000000-0005-0000-0000-0000D0E90000}"/>
    <cellStyle name="Total 8 5 2 2" xfId="59912" xr:uid="{00000000-0005-0000-0000-0000D1E90000}"/>
    <cellStyle name="Total 8 5 2 3" xfId="59913" xr:uid="{00000000-0005-0000-0000-0000D2E90000}"/>
    <cellStyle name="Total 8 5 3" xfId="59914" xr:uid="{00000000-0005-0000-0000-0000D3E90000}"/>
    <cellStyle name="Total 8 5 3 2" xfId="59915" xr:uid="{00000000-0005-0000-0000-0000D4E90000}"/>
    <cellStyle name="Total 8 5 3 3" xfId="59916" xr:uid="{00000000-0005-0000-0000-0000D5E90000}"/>
    <cellStyle name="Total 8 5 4" xfId="59917" xr:uid="{00000000-0005-0000-0000-0000D6E90000}"/>
    <cellStyle name="Total 8 5 4 2" xfId="59918" xr:uid="{00000000-0005-0000-0000-0000D7E90000}"/>
    <cellStyle name="Total 8 5 4 3" xfId="59919" xr:uid="{00000000-0005-0000-0000-0000D8E90000}"/>
    <cellStyle name="Total 8 5 5" xfId="59920" xr:uid="{00000000-0005-0000-0000-0000D9E90000}"/>
    <cellStyle name="Total 8 5 5 2" xfId="59921" xr:uid="{00000000-0005-0000-0000-0000DAE90000}"/>
    <cellStyle name="Total 8 5 5 3" xfId="59922" xr:uid="{00000000-0005-0000-0000-0000DBE90000}"/>
    <cellStyle name="Total 8 5 6" xfId="59923" xr:uid="{00000000-0005-0000-0000-0000DCE90000}"/>
    <cellStyle name="Total 8 5 7" xfId="59924" xr:uid="{00000000-0005-0000-0000-0000DDE90000}"/>
    <cellStyle name="Total 8 6" xfId="59925" xr:uid="{00000000-0005-0000-0000-0000DEE90000}"/>
    <cellStyle name="Total 8 6 2" xfId="59926" xr:uid="{00000000-0005-0000-0000-0000DFE90000}"/>
    <cellStyle name="Total 8 6 3" xfId="59927" xr:uid="{00000000-0005-0000-0000-0000E0E90000}"/>
    <cellStyle name="Total 8 6 4" xfId="59928" xr:uid="{00000000-0005-0000-0000-0000E1E90000}"/>
    <cellStyle name="Total 8 7" xfId="59929" xr:uid="{00000000-0005-0000-0000-0000E2E90000}"/>
    <cellStyle name="Total 8 7 2" xfId="59930" xr:uid="{00000000-0005-0000-0000-0000E3E90000}"/>
    <cellStyle name="Total 8 7 3" xfId="59931" xr:uid="{00000000-0005-0000-0000-0000E4E90000}"/>
    <cellStyle name="Total 8 8" xfId="59932" xr:uid="{00000000-0005-0000-0000-0000E5E90000}"/>
    <cellStyle name="Total 8 8 2" xfId="59933" xr:uid="{00000000-0005-0000-0000-0000E6E90000}"/>
    <cellStyle name="Total 8 8 3" xfId="59934" xr:uid="{00000000-0005-0000-0000-0000E7E90000}"/>
    <cellStyle name="Total 9" xfId="7225" xr:uid="{00000000-0005-0000-0000-0000E8E90000}"/>
    <cellStyle name="Total 9 2" xfId="7226" xr:uid="{00000000-0005-0000-0000-0000E9E90000}"/>
    <cellStyle name="Total 9 2 10" xfId="59935" xr:uid="{00000000-0005-0000-0000-0000EAE90000}"/>
    <cellStyle name="Total 9 2 10 2" xfId="59936" xr:uid="{00000000-0005-0000-0000-0000EBE90000}"/>
    <cellStyle name="Total 9 2 10 2 2" xfId="59937" xr:uid="{00000000-0005-0000-0000-0000ECE90000}"/>
    <cellStyle name="Total 9 2 10 2 3" xfId="59938" xr:uid="{00000000-0005-0000-0000-0000EDE90000}"/>
    <cellStyle name="Total 9 2 10 3" xfId="59939" xr:uid="{00000000-0005-0000-0000-0000EEE90000}"/>
    <cellStyle name="Total 9 2 10 3 2" xfId="59940" xr:uid="{00000000-0005-0000-0000-0000EFE90000}"/>
    <cellStyle name="Total 9 2 10 3 3" xfId="59941" xr:uid="{00000000-0005-0000-0000-0000F0E90000}"/>
    <cellStyle name="Total 9 2 10 4" xfId="59942" xr:uid="{00000000-0005-0000-0000-0000F1E90000}"/>
    <cellStyle name="Total 9 2 10 4 2" xfId="59943" xr:uid="{00000000-0005-0000-0000-0000F2E90000}"/>
    <cellStyle name="Total 9 2 10 4 3" xfId="59944" xr:uid="{00000000-0005-0000-0000-0000F3E90000}"/>
    <cellStyle name="Total 9 2 10 5" xfId="59945" xr:uid="{00000000-0005-0000-0000-0000F4E90000}"/>
    <cellStyle name="Total 9 2 10 5 2" xfId="59946" xr:uid="{00000000-0005-0000-0000-0000F5E90000}"/>
    <cellStyle name="Total 9 2 10 5 3" xfId="59947" xr:uid="{00000000-0005-0000-0000-0000F6E90000}"/>
    <cellStyle name="Total 9 2 10 6" xfId="59948" xr:uid="{00000000-0005-0000-0000-0000F7E90000}"/>
    <cellStyle name="Total 9 2 10 7" xfId="59949" xr:uid="{00000000-0005-0000-0000-0000F8E90000}"/>
    <cellStyle name="Total 9 2 11" xfId="59950" xr:uid="{00000000-0005-0000-0000-0000F9E90000}"/>
    <cellStyle name="Total 9 2 11 2" xfId="59951" xr:uid="{00000000-0005-0000-0000-0000FAE90000}"/>
    <cellStyle name="Total 9 2 11 2 2" xfId="59952" xr:uid="{00000000-0005-0000-0000-0000FBE90000}"/>
    <cellStyle name="Total 9 2 11 2 3" xfId="59953" xr:uid="{00000000-0005-0000-0000-0000FCE90000}"/>
    <cellStyle name="Total 9 2 11 3" xfId="59954" xr:uid="{00000000-0005-0000-0000-0000FDE90000}"/>
    <cellStyle name="Total 9 2 11 3 2" xfId="59955" xr:uid="{00000000-0005-0000-0000-0000FEE90000}"/>
    <cellStyle name="Total 9 2 11 3 3" xfId="59956" xr:uid="{00000000-0005-0000-0000-0000FFE90000}"/>
    <cellStyle name="Total 9 2 11 4" xfId="59957" xr:uid="{00000000-0005-0000-0000-000000EA0000}"/>
    <cellStyle name="Total 9 2 11 4 2" xfId="59958" xr:uid="{00000000-0005-0000-0000-000001EA0000}"/>
    <cellStyle name="Total 9 2 11 4 3" xfId="59959" xr:uid="{00000000-0005-0000-0000-000002EA0000}"/>
    <cellStyle name="Total 9 2 11 5" xfId="59960" xr:uid="{00000000-0005-0000-0000-000003EA0000}"/>
    <cellStyle name="Total 9 2 11 5 2" xfId="59961" xr:uid="{00000000-0005-0000-0000-000004EA0000}"/>
    <cellStyle name="Total 9 2 11 5 3" xfId="59962" xr:uid="{00000000-0005-0000-0000-000005EA0000}"/>
    <cellStyle name="Total 9 2 11 6" xfId="59963" xr:uid="{00000000-0005-0000-0000-000006EA0000}"/>
    <cellStyle name="Total 9 2 11 7" xfId="59964" xr:uid="{00000000-0005-0000-0000-000007EA0000}"/>
    <cellStyle name="Total 9 2 12" xfId="59965" xr:uid="{00000000-0005-0000-0000-000008EA0000}"/>
    <cellStyle name="Total 9 2 12 2" xfId="59966" xr:uid="{00000000-0005-0000-0000-000009EA0000}"/>
    <cellStyle name="Total 9 2 12 2 2" xfId="59967" xr:uid="{00000000-0005-0000-0000-00000AEA0000}"/>
    <cellStyle name="Total 9 2 12 2 3" xfId="59968" xr:uid="{00000000-0005-0000-0000-00000BEA0000}"/>
    <cellStyle name="Total 9 2 12 3" xfId="59969" xr:uid="{00000000-0005-0000-0000-00000CEA0000}"/>
    <cellStyle name="Total 9 2 12 3 2" xfId="59970" xr:uid="{00000000-0005-0000-0000-00000DEA0000}"/>
    <cellStyle name="Total 9 2 12 3 3" xfId="59971" xr:uid="{00000000-0005-0000-0000-00000EEA0000}"/>
    <cellStyle name="Total 9 2 12 4" xfId="59972" xr:uid="{00000000-0005-0000-0000-00000FEA0000}"/>
    <cellStyle name="Total 9 2 12 4 2" xfId="59973" xr:uid="{00000000-0005-0000-0000-000010EA0000}"/>
    <cellStyle name="Total 9 2 12 4 3" xfId="59974" xr:uid="{00000000-0005-0000-0000-000011EA0000}"/>
    <cellStyle name="Total 9 2 12 5" xfId="59975" xr:uid="{00000000-0005-0000-0000-000012EA0000}"/>
    <cellStyle name="Total 9 2 12 5 2" xfId="59976" xr:uid="{00000000-0005-0000-0000-000013EA0000}"/>
    <cellStyle name="Total 9 2 12 5 3" xfId="59977" xr:uid="{00000000-0005-0000-0000-000014EA0000}"/>
    <cellStyle name="Total 9 2 12 6" xfId="59978" xr:uid="{00000000-0005-0000-0000-000015EA0000}"/>
    <cellStyle name="Total 9 2 12 7" xfId="59979" xr:uid="{00000000-0005-0000-0000-000016EA0000}"/>
    <cellStyle name="Total 9 2 13" xfId="59980" xr:uid="{00000000-0005-0000-0000-000017EA0000}"/>
    <cellStyle name="Total 9 2 13 2" xfId="59981" xr:uid="{00000000-0005-0000-0000-000018EA0000}"/>
    <cellStyle name="Total 9 2 13 2 2" xfId="59982" xr:uid="{00000000-0005-0000-0000-000019EA0000}"/>
    <cellStyle name="Total 9 2 13 2 3" xfId="59983" xr:uid="{00000000-0005-0000-0000-00001AEA0000}"/>
    <cellStyle name="Total 9 2 13 3" xfId="59984" xr:uid="{00000000-0005-0000-0000-00001BEA0000}"/>
    <cellStyle name="Total 9 2 13 3 2" xfId="59985" xr:uid="{00000000-0005-0000-0000-00001CEA0000}"/>
    <cellStyle name="Total 9 2 13 3 3" xfId="59986" xr:uid="{00000000-0005-0000-0000-00001DEA0000}"/>
    <cellStyle name="Total 9 2 13 4" xfId="59987" xr:uid="{00000000-0005-0000-0000-00001EEA0000}"/>
    <cellStyle name="Total 9 2 13 4 2" xfId="59988" xr:uid="{00000000-0005-0000-0000-00001FEA0000}"/>
    <cellStyle name="Total 9 2 13 4 3" xfId="59989" xr:uid="{00000000-0005-0000-0000-000020EA0000}"/>
    <cellStyle name="Total 9 2 13 5" xfId="59990" xr:uid="{00000000-0005-0000-0000-000021EA0000}"/>
    <cellStyle name="Total 9 2 13 5 2" xfId="59991" xr:uid="{00000000-0005-0000-0000-000022EA0000}"/>
    <cellStyle name="Total 9 2 13 5 3" xfId="59992" xr:uid="{00000000-0005-0000-0000-000023EA0000}"/>
    <cellStyle name="Total 9 2 13 6" xfId="59993" xr:uid="{00000000-0005-0000-0000-000024EA0000}"/>
    <cellStyle name="Total 9 2 13 7" xfId="59994" xr:uid="{00000000-0005-0000-0000-000025EA0000}"/>
    <cellStyle name="Total 9 2 14" xfId="59995" xr:uid="{00000000-0005-0000-0000-000026EA0000}"/>
    <cellStyle name="Total 9 2 14 2" xfId="59996" xr:uid="{00000000-0005-0000-0000-000027EA0000}"/>
    <cellStyle name="Total 9 2 14 2 2" xfId="59997" xr:uid="{00000000-0005-0000-0000-000028EA0000}"/>
    <cellStyle name="Total 9 2 14 2 3" xfId="59998" xr:uid="{00000000-0005-0000-0000-000029EA0000}"/>
    <cellStyle name="Total 9 2 14 3" xfId="59999" xr:uid="{00000000-0005-0000-0000-00002AEA0000}"/>
    <cellStyle name="Total 9 2 14 3 2" xfId="60000" xr:uid="{00000000-0005-0000-0000-00002BEA0000}"/>
    <cellStyle name="Total 9 2 14 3 3" xfId="60001" xr:uid="{00000000-0005-0000-0000-00002CEA0000}"/>
    <cellStyle name="Total 9 2 14 4" xfId="60002" xr:uid="{00000000-0005-0000-0000-00002DEA0000}"/>
    <cellStyle name="Total 9 2 14 4 2" xfId="60003" xr:uid="{00000000-0005-0000-0000-00002EEA0000}"/>
    <cellStyle name="Total 9 2 14 4 3" xfId="60004" xr:uid="{00000000-0005-0000-0000-00002FEA0000}"/>
    <cellStyle name="Total 9 2 14 5" xfId="60005" xr:uid="{00000000-0005-0000-0000-000030EA0000}"/>
    <cellStyle name="Total 9 2 14 5 2" xfId="60006" xr:uid="{00000000-0005-0000-0000-000031EA0000}"/>
    <cellStyle name="Total 9 2 14 5 3" xfId="60007" xr:uid="{00000000-0005-0000-0000-000032EA0000}"/>
    <cellStyle name="Total 9 2 14 6" xfId="60008" xr:uid="{00000000-0005-0000-0000-000033EA0000}"/>
    <cellStyle name="Total 9 2 14 7" xfId="60009" xr:uid="{00000000-0005-0000-0000-000034EA0000}"/>
    <cellStyle name="Total 9 2 15" xfId="60010" xr:uid="{00000000-0005-0000-0000-000035EA0000}"/>
    <cellStyle name="Total 9 2 15 2" xfId="60011" xr:uid="{00000000-0005-0000-0000-000036EA0000}"/>
    <cellStyle name="Total 9 2 15 2 2" xfId="60012" xr:uid="{00000000-0005-0000-0000-000037EA0000}"/>
    <cellStyle name="Total 9 2 15 2 3" xfId="60013" xr:uid="{00000000-0005-0000-0000-000038EA0000}"/>
    <cellStyle name="Total 9 2 15 3" xfId="60014" xr:uid="{00000000-0005-0000-0000-000039EA0000}"/>
    <cellStyle name="Total 9 2 15 3 2" xfId="60015" xr:uid="{00000000-0005-0000-0000-00003AEA0000}"/>
    <cellStyle name="Total 9 2 15 3 3" xfId="60016" xr:uid="{00000000-0005-0000-0000-00003BEA0000}"/>
    <cellStyle name="Total 9 2 15 4" xfId="60017" xr:uid="{00000000-0005-0000-0000-00003CEA0000}"/>
    <cellStyle name="Total 9 2 15 4 2" xfId="60018" xr:uid="{00000000-0005-0000-0000-00003DEA0000}"/>
    <cellStyle name="Total 9 2 15 4 3" xfId="60019" xr:uid="{00000000-0005-0000-0000-00003EEA0000}"/>
    <cellStyle name="Total 9 2 15 5" xfId="60020" xr:uid="{00000000-0005-0000-0000-00003FEA0000}"/>
    <cellStyle name="Total 9 2 15 5 2" xfId="60021" xr:uid="{00000000-0005-0000-0000-000040EA0000}"/>
    <cellStyle name="Total 9 2 15 5 3" xfId="60022" xr:uid="{00000000-0005-0000-0000-000041EA0000}"/>
    <cellStyle name="Total 9 2 15 6" xfId="60023" xr:uid="{00000000-0005-0000-0000-000042EA0000}"/>
    <cellStyle name="Total 9 2 15 7" xfId="60024" xr:uid="{00000000-0005-0000-0000-000043EA0000}"/>
    <cellStyle name="Total 9 2 16" xfId="60025" xr:uid="{00000000-0005-0000-0000-000044EA0000}"/>
    <cellStyle name="Total 9 2 16 2" xfId="60026" xr:uid="{00000000-0005-0000-0000-000045EA0000}"/>
    <cellStyle name="Total 9 2 16 2 2" xfId="60027" xr:uid="{00000000-0005-0000-0000-000046EA0000}"/>
    <cellStyle name="Total 9 2 16 2 3" xfId="60028" xr:uid="{00000000-0005-0000-0000-000047EA0000}"/>
    <cellStyle name="Total 9 2 16 3" xfId="60029" xr:uid="{00000000-0005-0000-0000-000048EA0000}"/>
    <cellStyle name="Total 9 2 16 3 2" xfId="60030" xr:uid="{00000000-0005-0000-0000-000049EA0000}"/>
    <cellStyle name="Total 9 2 16 3 3" xfId="60031" xr:uid="{00000000-0005-0000-0000-00004AEA0000}"/>
    <cellStyle name="Total 9 2 16 4" xfId="60032" xr:uid="{00000000-0005-0000-0000-00004BEA0000}"/>
    <cellStyle name="Total 9 2 16 4 2" xfId="60033" xr:uid="{00000000-0005-0000-0000-00004CEA0000}"/>
    <cellStyle name="Total 9 2 16 4 3" xfId="60034" xr:uid="{00000000-0005-0000-0000-00004DEA0000}"/>
    <cellStyle name="Total 9 2 16 5" xfId="60035" xr:uid="{00000000-0005-0000-0000-00004EEA0000}"/>
    <cellStyle name="Total 9 2 16 5 2" xfId="60036" xr:uid="{00000000-0005-0000-0000-00004FEA0000}"/>
    <cellStyle name="Total 9 2 16 5 3" xfId="60037" xr:uid="{00000000-0005-0000-0000-000050EA0000}"/>
    <cellStyle name="Total 9 2 16 6" xfId="60038" xr:uid="{00000000-0005-0000-0000-000051EA0000}"/>
    <cellStyle name="Total 9 2 16 7" xfId="60039" xr:uid="{00000000-0005-0000-0000-000052EA0000}"/>
    <cellStyle name="Total 9 2 17" xfId="60040" xr:uid="{00000000-0005-0000-0000-000053EA0000}"/>
    <cellStyle name="Total 9 2 17 2" xfId="60041" xr:uid="{00000000-0005-0000-0000-000054EA0000}"/>
    <cellStyle name="Total 9 2 17 2 2" xfId="60042" xr:uid="{00000000-0005-0000-0000-000055EA0000}"/>
    <cellStyle name="Total 9 2 17 2 3" xfId="60043" xr:uid="{00000000-0005-0000-0000-000056EA0000}"/>
    <cellStyle name="Total 9 2 17 3" xfId="60044" xr:uid="{00000000-0005-0000-0000-000057EA0000}"/>
    <cellStyle name="Total 9 2 17 3 2" xfId="60045" xr:uid="{00000000-0005-0000-0000-000058EA0000}"/>
    <cellStyle name="Total 9 2 17 3 3" xfId="60046" xr:uid="{00000000-0005-0000-0000-000059EA0000}"/>
    <cellStyle name="Total 9 2 17 4" xfId="60047" xr:uid="{00000000-0005-0000-0000-00005AEA0000}"/>
    <cellStyle name="Total 9 2 17 4 2" xfId="60048" xr:uid="{00000000-0005-0000-0000-00005BEA0000}"/>
    <cellStyle name="Total 9 2 17 4 3" xfId="60049" xr:uid="{00000000-0005-0000-0000-00005CEA0000}"/>
    <cellStyle name="Total 9 2 17 5" xfId="60050" xr:uid="{00000000-0005-0000-0000-00005DEA0000}"/>
    <cellStyle name="Total 9 2 17 5 2" xfId="60051" xr:uid="{00000000-0005-0000-0000-00005EEA0000}"/>
    <cellStyle name="Total 9 2 17 5 3" xfId="60052" xr:uid="{00000000-0005-0000-0000-00005FEA0000}"/>
    <cellStyle name="Total 9 2 17 6" xfId="60053" xr:uid="{00000000-0005-0000-0000-000060EA0000}"/>
    <cellStyle name="Total 9 2 17 7" xfId="60054" xr:uid="{00000000-0005-0000-0000-000061EA0000}"/>
    <cellStyle name="Total 9 2 18" xfId="60055" xr:uid="{00000000-0005-0000-0000-000062EA0000}"/>
    <cellStyle name="Total 9 2 18 2" xfId="60056" xr:uid="{00000000-0005-0000-0000-000063EA0000}"/>
    <cellStyle name="Total 9 2 18 2 2" xfId="60057" xr:uid="{00000000-0005-0000-0000-000064EA0000}"/>
    <cellStyle name="Total 9 2 18 2 3" xfId="60058" xr:uid="{00000000-0005-0000-0000-000065EA0000}"/>
    <cellStyle name="Total 9 2 18 3" xfId="60059" xr:uid="{00000000-0005-0000-0000-000066EA0000}"/>
    <cellStyle name="Total 9 2 18 3 2" xfId="60060" xr:uid="{00000000-0005-0000-0000-000067EA0000}"/>
    <cellStyle name="Total 9 2 18 3 3" xfId="60061" xr:uid="{00000000-0005-0000-0000-000068EA0000}"/>
    <cellStyle name="Total 9 2 18 4" xfId="60062" xr:uid="{00000000-0005-0000-0000-000069EA0000}"/>
    <cellStyle name="Total 9 2 18 4 2" xfId="60063" xr:uid="{00000000-0005-0000-0000-00006AEA0000}"/>
    <cellStyle name="Total 9 2 18 4 3" xfId="60064" xr:uid="{00000000-0005-0000-0000-00006BEA0000}"/>
    <cellStyle name="Total 9 2 18 5" xfId="60065" xr:uid="{00000000-0005-0000-0000-00006CEA0000}"/>
    <cellStyle name="Total 9 2 18 5 2" xfId="60066" xr:uid="{00000000-0005-0000-0000-00006DEA0000}"/>
    <cellStyle name="Total 9 2 18 5 3" xfId="60067" xr:uid="{00000000-0005-0000-0000-00006EEA0000}"/>
    <cellStyle name="Total 9 2 18 6" xfId="60068" xr:uid="{00000000-0005-0000-0000-00006FEA0000}"/>
    <cellStyle name="Total 9 2 18 7" xfId="60069" xr:uid="{00000000-0005-0000-0000-000070EA0000}"/>
    <cellStyle name="Total 9 2 19" xfId="60070" xr:uid="{00000000-0005-0000-0000-000071EA0000}"/>
    <cellStyle name="Total 9 2 19 2" xfId="60071" xr:uid="{00000000-0005-0000-0000-000072EA0000}"/>
    <cellStyle name="Total 9 2 19 3" xfId="60072" xr:uid="{00000000-0005-0000-0000-000073EA0000}"/>
    <cellStyle name="Total 9 2 2" xfId="60073" xr:uid="{00000000-0005-0000-0000-000074EA0000}"/>
    <cellStyle name="Total 9 2 2 2" xfId="60074" xr:uid="{00000000-0005-0000-0000-000075EA0000}"/>
    <cellStyle name="Total 9 2 2 2 2" xfId="60075" xr:uid="{00000000-0005-0000-0000-000076EA0000}"/>
    <cellStyle name="Total 9 2 2 2 3" xfId="60076" xr:uid="{00000000-0005-0000-0000-000077EA0000}"/>
    <cellStyle name="Total 9 2 2 2 4" xfId="60077" xr:uid="{00000000-0005-0000-0000-000078EA0000}"/>
    <cellStyle name="Total 9 2 2 3" xfId="60078" xr:uid="{00000000-0005-0000-0000-000079EA0000}"/>
    <cellStyle name="Total 9 2 2 3 2" xfId="60079" xr:uid="{00000000-0005-0000-0000-00007AEA0000}"/>
    <cellStyle name="Total 9 2 2 3 3" xfId="60080" xr:uid="{00000000-0005-0000-0000-00007BEA0000}"/>
    <cellStyle name="Total 9 2 2 3 4" xfId="60081" xr:uid="{00000000-0005-0000-0000-00007CEA0000}"/>
    <cellStyle name="Total 9 2 2 4" xfId="60082" xr:uid="{00000000-0005-0000-0000-00007DEA0000}"/>
    <cellStyle name="Total 9 2 2 4 2" xfId="60083" xr:uid="{00000000-0005-0000-0000-00007EEA0000}"/>
    <cellStyle name="Total 9 2 2 4 3" xfId="60084" xr:uid="{00000000-0005-0000-0000-00007FEA0000}"/>
    <cellStyle name="Total 9 2 2 5" xfId="60085" xr:uid="{00000000-0005-0000-0000-000080EA0000}"/>
    <cellStyle name="Total 9 2 2 5 2" xfId="60086" xr:uid="{00000000-0005-0000-0000-000081EA0000}"/>
    <cellStyle name="Total 9 2 2 5 3" xfId="60087" xr:uid="{00000000-0005-0000-0000-000082EA0000}"/>
    <cellStyle name="Total 9 2 2 6" xfId="60088" xr:uid="{00000000-0005-0000-0000-000083EA0000}"/>
    <cellStyle name="Total 9 2 2 6 2" xfId="60089" xr:uid="{00000000-0005-0000-0000-000084EA0000}"/>
    <cellStyle name="Total 9 2 2 6 3" xfId="60090" xr:uid="{00000000-0005-0000-0000-000085EA0000}"/>
    <cellStyle name="Total 9 2 2 7" xfId="60091" xr:uid="{00000000-0005-0000-0000-000086EA0000}"/>
    <cellStyle name="Total 9 2 2 8" xfId="60092" xr:uid="{00000000-0005-0000-0000-000087EA0000}"/>
    <cellStyle name="Total 9 2 2 9" xfId="60093" xr:uid="{00000000-0005-0000-0000-000088EA0000}"/>
    <cellStyle name="Total 9 2 20" xfId="60094" xr:uid="{00000000-0005-0000-0000-000089EA0000}"/>
    <cellStyle name="Total 9 2 20 2" xfId="60095" xr:uid="{00000000-0005-0000-0000-00008AEA0000}"/>
    <cellStyle name="Total 9 2 20 3" xfId="60096" xr:uid="{00000000-0005-0000-0000-00008BEA0000}"/>
    <cellStyle name="Total 9 2 21" xfId="60097" xr:uid="{00000000-0005-0000-0000-00008CEA0000}"/>
    <cellStyle name="Total 9 2 21 2" xfId="60098" xr:uid="{00000000-0005-0000-0000-00008DEA0000}"/>
    <cellStyle name="Total 9 2 21 3" xfId="60099" xr:uid="{00000000-0005-0000-0000-00008EEA0000}"/>
    <cellStyle name="Total 9 2 22" xfId="60100" xr:uid="{00000000-0005-0000-0000-00008FEA0000}"/>
    <cellStyle name="Total 9 2 3" xfId="60101" xr:uid="{00000000-0005-0000-0000-000090EA0000}"/>
    <cellStyle name="Total 9 2 3 2" xfId="60102" xr:uid="{00000000-0005-0000-0000-000091EA0000}"/>
    <cellStyle name="Total 9 2 3 2 2" xfId="60103" xr:uid="{00000000-0005-0000-0000-000092EA0000}"/>
    <cellStyle name="Total 9 2 3 2 3" xfId="60104" xr:uid="{00000000-0005-0000-0000-000093EA0000}"/>
    <cellStyle name="Total 9 2 3 3" xfId="60105" xr:uid="{00000000-0005-0000-0000-000094EA0000}"/>
    <cellStyle name="Total 9 2 3 3 2" xfId="60106" xr:uid="{00000000-0005-0000-0000-000095EA0000}"/>
    <cellStyle name="Total 9 2 3 3 3" xfId="60107" xr:uid="{00000000-0005-0000-0000-000096EA0000}"/>
    <cellStyle name="Total 9 2 3 4" xfId="60108" xr:uid="{00000000-0005-0000-0000-000097EA0000}"/>
    <cellStyle name="Total 9 2 3 4 2" xfId="60109" xr:uid="{00000000-0005-0000-0000-000098EA0000}"/>
    <cellStyle name="Total 9 2 3 4 3" xfId="60110" xr:uid="{00000000-0005-0000-0000-000099EA0000}"/>
    <cellStyle name="Total 9 2 3 5" xfId="60111" xr:uid="{00000000-0005-0000-0000-00009AEA0000}"/>
    <cellStyle name="Total 9 2 3 5 2" xfId="60112" xr:uid="{00000000-0005-0000-0000-00009BEA0000}"/>
    <cellStyle name="Total 9 2 3 5 3" xfId="60113" xr:uid="{00000000-0005-0000-0000-00009CEA0000}"/>
    <cellStyle name="Total 9 2 3 6" xfId="60114" xr:uid="{00000000-0005-0000-0000-00009DEA0000}"/>
    <cellStyle name="Total 9 2 3 7" xfId="60115" xr:uid="{00000000-0005-0000-0000-00009EEA0000}"/>
    <cellStyle name="Total 9 2 3 8" xfId="60116" xr:uid="{00000000-0005-0000-0000-00009FEA0000}"/>
    <cellStyle name="Total 9 2 4" xfId="60117" xr:uid="{00000000-0005-0000-0000-0000A0EA0000}"/>
    <cellStyle name="Total 9 2 4 2" xfId="60118" xr:uid="{00000000-0005-0000-0000-0000A1EA0000}"/>
    <cellStyle name="Total 9 2 4 2 2" xfId="60119" xr:uid="{00000000-0005-0000-0000-0000A2EA0000}"/>
    <cellStyle name="Total 9 2 4 2 3" xfId="60120" xr:uid="{00000000-0005-0000-0000-0000A3EA0000}"/>
    <cellStyle name="Total 9 2 4 3" xfId="60121" xr:uid="{00000000-0005-0000-0000-0000A4EA0000}"/>
    <cellStyle name="Total 9 2 4 3 2" xfId="60122" xr:uid="{00000000-0005-0000-0000-0000A5EA0000}"/>
    <cellStyle name="Total 9 2 4 3 3" xfId="60123" xr:uid="{00000000-0005-0000-0000-0000A6EA0000}"/>
    <cellStyle name="Total 9 2 4 4" xfId="60124" xr:uid="{00000000-0005-0000-0000-0000A7EA0000}"/>
    <cellStyle name="Total 9 2 4 4 2" xfId="60125" xr:uid="{00000000-0005-0000-0000-0000A8EA0000}"/>
    <cellStyle name="Total 9 2 4 4 3" xfId="60126" xr:uid="{00000000-0005-0000-0000-0000A9EA0000}"/>
    <cellStyle name="Total 9 2 4 5" xfId="60127" xr:uid="{00000000-0005-0000-0000-0000AAEA0000}"/>
    <cellStyle name="Total 9 2 4 5 2" xfId="60128" xr:uid="{00000000-0005-0000-0000-0000ABEA0000}"/>
    <cellStyle name="Total 9 2 4 5 3" xfId="60129" xr:uid="{00000000-0005-0000-0000-0000ACEA0000}"/>
    <cellStyle name="Total 9 2 4 6" xfId="60130" xr:uid="{00000000-0005-0000-0000-0000ADEA0000}"/>
    <cellStyle name="Total 9 2 4 7" xfId="60131" xr:uid="{00000000-0005-0000-0000-0000AEEA0000}"/>
    <cellStyle name="Total 9 2 5" xfId="60132" xr:uid="{00000000-0005-0000-0000-0000AFEA0000}"/>
    <cellStyle name="Total 9 2 5 2" xfId="60133" xr:uid="{00000000-0005-0000-0000-0000B0EA0000}"/>
    <cellStyle name="Total 9 2 5 2 2" xfId="60134" xr:uid="{00000000-0005-0000-0000-0000B1EA0000}"/>
    <cellStyle name="Total 9 2 5 2 3" xfId="60135" xr:uid="{00000000-0005-0000-0000-0000B2EA0000}"/>
    <cellStyle name="Total 9 2 5 3" xfId="60136" xr:uid="{00000000-0005-0000-0000-0000B3EA0000}"/>
    <cellStyle name="Total 9 2 5 3 2" xfId="60137" xr:uid="{00000000-0005-0000-0000-0000B4EA0000}"/>
    <cellStyle name="Total 9 2 5 3 3" xfId="60138" xr:uid="{00000000-0005-0000-0000-0000B5EA0000}"/>
    <cellStyle name="Total 9 2 5 4" xfId="60139" xr:uid="{00000000-0005-0000-0000-0000B6EA0000}"/>
    <cellStyle name="Total 9 2 5 4 2" xfId="60140" xr:uid="{00000000-0005-0000-0000-0000B7EA0000}"/>
    <cellStyle name="Total 9 2 5 4 3" xfId="60141" xr:uid="{00000000-0005-0000-0000-0000B8EA0000}"/>
    <cellStyle name="Total 9 2 5 5" xfId="60142" xr:uid="{00000000-0005-0000-0000-0000B9EA0000}"/>
    <cellStyle name="Total 9 2 5 5 2" xfId="60143" xr:uid="{00000000-0005-0000-0000-0000BAEA0000}"/>
    <cellStyle name="Total 9 2 5 5 3" xfId="60144" xr:uid="{00000000-0005-0000-0000-0000BBEA0000}"/>
    <cellStyle name="Total 9 2 5 6" xfId="60145" xr:uid="{00000000-0005-0000-0000-0000BCEA0000}"/>
    <cellStyle name="Total 9 2 5 7" xfId="60146" xr:uid="{00000000-0005-0000-0000-0000BDEA0000}"/>
    <cellStyle name="Total 9 2 6" xfId="60147" xr:uid="{00000000-0005-0000-0000-0000BEEA0000}"/>
    <cellStyle name="Total 9 2 6 2" xfId="60148" xr:uid="{00000000-0005-0000-0000-0000BFEA0000}"/>
    <cellStyle name="Total 9 2 6 2 2" xfId="60149" xr:uid="{00000000-0005-0000-0000-0000C0EA0000}"/>
    <cellStyle name="Total 9 2 6 2 3" xfId="60150" xr:uid="{00000000-0005-0000-0000-0000C1EA0000}"/>
    <cellStyle name="Total 9 2 6 3" xfId="60151" xr:uid="{00000000-0005-0000-0000-0000C2EA0000}"/>
    <cellStyle name="Total 9 2 6 3 2" xfId="60152" xr:uid="{00000000-0005-0000-0000-0000C3EA0000}"/>
    <cellStyle name="Total 9 2 6 3 3" xfId="60153" xr:uid="{00000000-0005-0000-0000-0000C4EA0000}"/>
    <cellStyle name="Total 9 2 6 4" xfId="60154" xr:uid="{00000000-0005-0000-0000-0000C5EA0000}"/>
    <cellStyle name="Total 9 2 6 4 2" xfId="60155" xr:uid="{00000000-0005-0000-0000-0000C6EA0000}"/>
    <cellStyle name="Total 9 2 6 4 3" xfId="60156" xr:uid="{00000000-0005-0000-0000-0000C7EA0000}"/>
    <cellStyle name="Total 9 2 6 5" xfId="60157" xr:uid="{00000000-0005-0000-0000-0000C8EA0000}"/>
    <cellStyle name="Total 9 2 6 5 2" xfId="60158" xr:uid="{00000000-0005-0000-0000-0000C9EA0000}"/>
    <cellStyle name="Total 9 2 6 5 3" xfId="60159" xr:uid="{00000000-0005-0000-0000-0000CAEA0000}"/>
    <cellStyle name="Total 9 2 6 6" xfId="60160" xr:uid="{00000000-0005-0000-0000-0000CBEA0000}"/>
    <cellStyle name="Total 9 2 6 7" xfId="60161" xr:uid="{00000000-0005-0000-0000-0000CCEA0000}"/>
    <cellStyle name="Total 9 2 7" xfId="60162" xr:uid="{00000000-0005-0000-0000-0000CDEA0000}"/>
    <cellStyle name="Total 9 2 7 2" xfId="60163" xr:uid="{00000000-0005-0000-0000-0000CEEA0000}"/>
    <cellStyle name="Total 9 2 7 2 2" xfId="60164" xr:uid="{00000000-0005-0000-0000-0000CFEA0000}"/>
    <cellStyle name="Total 9 2 7 2 3" xfId="60165" xr:uid="{00000000-0005-0000-0000-0000D0EA0000}"/>
    <cellStyle name="Total 9 2 7 3" xfId="60166" xr:uid="{00000000-0005-0000-0000-0000D1EA0000}"/>
    <cellStyle name="Total 9 2 7 3 2" xfId="60167" xr:uid="{00000000-0005-0000-0000-0000D2EA0000}"/>
    <cellStyle name="Total 9 2 7 3 3" xfId="60168" xr:uid="{00000000-0005-0000-0000-0000D3EA0000}"/>
    <cellStyle name="Total 9 2 7 4" xfId="60169" xr:uid="{00000000-0005-0000-0000-0000D4EA0000}"/>
    <cellStyle name="Total 9 2 7 4 2" xfId="60170" xr:uid="{00000000-0005-0000-0000-0000D5EA0000}"/>
    <cellStyle name="Total 9 2 7 4 3" xfId="60171" xr:uid="{00000000-0005-0000-0000-0000D6EA0000}"/>
    <cellStyle name="Total 9 2 7 5" xfId="60172" xr:uid="{00000000-0005-0000-0000-0000D7EA0000}"/>
    <cellStyle name="Total 9 2 7 5 2" xfId="60173" xr:uid="{00000000-0005-0000-0000-0000D8EA0000}"/>
    <cellStyle name="Total 9 2 7 5 3" xfId="60174" xr:uid="{00000000-0005-0000-0000-0000D9EA0000}"/>
    <cellStyle name="Total 9 2 7 6" xfId="60175" xr:uid="{00000000-0005-0000-0000-0000DAEA0000}"/>
    <cellStyle name="Total 9 2 7 7" xfId="60176" xr:uid="{00000000-0005-0000-0000-0000DBEA0000}"/>
    <cellStyle name="Total 9 2 8" xfId="60177" xr:uid="{00000000-0005-0000-0000-0000DCEA0000}"/>
    <cellStyle name="Total 9 2 8 2" xfId="60178" xr:uid="{00000000-0005-0000-0000-0000DDEA0000}"/>
    <cellStyle name="Total 9 2 8 2 2" xfId="60179" xr:uid="{00000000-0005-0000-0000-0000DEEA0000}"/>
    <cellStyle name="Total 9 2 8 2 3" xfId="60180" xr:uid="{00000000-0005-0000-0000-0000DFEA0000}"/>
    <cellStyle name="Total 9 2 8 3" xfId="60181" xr:uid="{00000000-0005-0000-0000-0000E0EA0000}"/>
    <cellStyle name="Total 9 2 8 3 2" xfId="60182" xr:uid="{00000000-0005-0000-0000-0000E1EA0000}"/>
    <cellStyle name="Total 9 2 8 3 3" xfId="60183" xr:uid="{00000000-0005-0000-0000-0000E2EA0000}"/>
    <cellStyle name="Total 9 2 8 4" xfId="60184" xr:uid="{00000000-0005-0000-0000-0000E3EA0000}"/>
    <cellStyle name="Total 9 2 8 4 2" xfId="60185" xr:uid="{00000000-0005-0000-0000-0000E4EA0000}"/>
    <cellStyle name="Total 9 2 8 4 3" xfId="60186" xr:uid="{00000000-0005-0000-0000-0000E5EA0000}"/>
    <cellStyle name="Total 9 2 8 5" xfId="60187" xr:uid="{00000000-0005-0000-0000-0000E6EA0000}"/>
    <cellStyle name="Total 9 2 8 5 2" xfId="60188" xr:uid="{00000000-0005-0000-0000-0000E7EA0000}"/>
    <cellStyle name="Total 9 2 8 5 3" xfId="60189" xr:uid="{00000000-0005-0000-0000-0000E8EA0000}"/>
    <cellStyle name="Total 9 2 8 6" xfId="60190" xr:uid="{00000000-0005-0000-0000-0000E9EA0000}"/>
    <cellStyle name="Total 9 2 8 7" xfId="60191" xr:uid="{00000000-0005-0000-0000-0000EAEA0000}"/>
    <cellStyle name="Total 9 2 9" xfId="60192" xr:uid="{00000000-0005-0000-0000-0000EBEA0000}"/>
    <cellStyle name="Total 9 2 9 2" xfId="60193" xr:uid="{00000000-0005-0000-0000-0000ECEA0000}"/>
    <cellStyle name="Total 9 2 9 2 2" xfId="60194" xr:uid="{00000000-0005-0000-0000-0000EDEA0000}"/>
    <cellStyle name="Total 9 2 9 2 3" xfId="60195" xr:uid="{00000000-0005-0000-0000-0000EEEA0000}"/>
    <cellStyle name="Total 9 2 9 3" xfId="60196" xr:uid="{00000000-0005-0000-0000-0000EFEA0000}"/>
    <cellStyle name="Total 9 2 9 3 2" xfId="60197" xr:uid="{00000000-0005-0000-0000-0000F0EA0000}"/>
    <cellStyle name="Total 9 2 9 3 3" xfId="60198" xr:uid="{00000000-0005-0000-0000-0000F1EA0000}"/>
    <cellStyle name="Total 9 2 9 4" xfId="60199" xr:uid="{00000000-0005-0000-0000-0000F2EA0000}"/>
    <cellStyle name="Total 9 2 9 4 2" xfId="60200" xr:uid="{00000000-0005-0000-0000-0000F3EA0000}"/>
    <cellStyle name="Total 9 2 9 4 3" xfId="60201" xr:uid="{00000000-0005-0000-0000-0000F4EA0000}"/>
    <cellStyle name="Total 9 2 9 5" xfId="60202" xr:uid="{00000000-0005-0000-0000-0000F5EA0000}"/>
    <cellStyle name="Total 9 2 9 5 2" xfId="60203" xr:uid="{00000000-0005-0000-0000-0000F6EA0000}"/>
    <cellStyle name="Total 9 2 9 5 3" xfId="60204" xr:uid="{00000000-0005-0000-0000-0000F7EA0000}"/>
    <cellStyle name="Total 9 2 9 6" xfId="60205" xr:uid="{00000000-0005-0000-0000-0000F8EA0000}"/>
    <cellStyle name="Total 9 2 9 7" xfId="60206" xr:uid="{00000000-0005-0000-0000-0000F9EA0000}"/>
    <cellStyle name="Total 9 3" xfId="60207" xr:uid="{00000000-0005-0000-0000-0000FAEA0000}"/>
    <cellStyle name="Total 9 3 10" xfId="60208" xr:uid="{00000000-0005-0000-0000-0000FBEA0000}"/>
    <cellStyle name="Total 9 3 2" xfId="60209" xr:uid="{00000000-0005-0000-0000-0000FCEA0000}"/>
    <cellStyle name="Total 9 3 2 2" xfId="60210" xr:uid="{00000000-0005-0000-0000-0000FDEA0000}"/>
    <cellStyle name="Total 9 3 2 3" xfId="60211" xr:uid="{00000000-0005-0000-0000-0000FEEA0000}"/>
    <cellStyle name="Total 9 3 2 4" xfId="60212" xr:uid="{00000000-0005-0000-0000-0000FFEA0000}"/>
    <cellStyle name="Total 9 3 3" xfId="60213" xr:uid="{00000000-0005-0000-0000-000000EB0000}"/>
    <cellStyle name="Total 9 3 3 2" xfId="60214" xr:uid="{00000000-0005-0000-0000-000001EB0000}"/>
    <cellStyle name="Total 9 3 3 3" xfId="60215" xr:uid="{00000000-0005-0000-0000-000002EB0000}"/>
    <cellStyle name="Total 9 3 3 4" xfId="60216" xr:uid="{00000000-0005-0000-0000-000003EB0000}"/>
    <cellStyle name="Total 9 3 4" xfId="60217" xr:uid="{00000000-0005-0000-0000-000004EB0000}"/>
    <cellStyle name="Total 9 3 4 2" xfId="60218" xr:uid="{00000000-0005-0000-0000-000005EB0000}"/>
    <cellStyle name="Total 9 3 4 3" xfId="60219" xr:uid="{00000000-0005-0000-0000-000006EB0000}"/>
    <cellStyle name="Total 9 3 4 4" xfId="60220" xr:uid="{00000000-0005-0000-0000-000007EB0000}"/>
    <cellStyle name="Total 9 3 5" xfId="60221" xr:uid="{00000000-0005-0000-0000-000008EB0000}"/>
    <cellStyle name="Total 9 3 5 2" xfId="60222" xr:uid="{00000000-0005-0000-0000-000009EB0000}"/>
    <cellStyle name="Total 9 3 5 3" xfId="60223" xr:uid="{00000000-0005-0000-0000-00000AEB0000}"/>
    <cellStyle name="Total 9 3 6" xfId="60224" xr:uid="{00000000-0005-0000-0000-00000BEB0000}"/>
    <cellStyle name="Total 9 3 6 2" xfId="60225" xr:uid="{00000000-0005-0000-0000-00000CEB0000}"/>
    <cellStyle name="Total 9 3 6 3" xfId="60226" xr:uid="{00000000-0005-0000-0000-00000DEB0000}"/>
    <cellStyle name="Total 9 3 7" xfId="60227" xr:uid="{00000000-0005-0000-0000-00000EEB0000}"/>
    <cellStyle name="Total 9 3 7 2" xfId="60228" xr:uid="{00000000-0005-0000-0000-00000FEB0000}"/>
    <cellStyle name="Total 9 3 7 3" xfId="60229" xr:uid="{00000000-0005-0000-0000-000010EB0000}"/>
    <cellStyle name="Total 9 3 8" xfId="60230" xr:uid="{00000000-0005-0000-0000-000011EB0000}"/>
    <cellStyle name="Total 9 3 9" xfId="60231" xr:uid="{00000000-0005-0000-0000-000012EB0000}"/>
    <cellStyle name="Total 9 4" xfId="60232" xr:uid="{00000000-0005-0000-0000-000013EB0000}"/>
    <cellStyle name="Total 9 4 2" xfId="60233" xr:uid="{00000000-0005-0000-0000-000014EB0000}"/>
    <cellStyle name="Total 9 4 2 2" xfId="60234" xr:uid="{00000000-0005-0000-0000-000015EB0000}"/>
    <cellStyle name="Total 9 4 2 3" xfId="60235" xr:uid="{00000000-0005-0000-0000-000016EB0000}"/>
    <cellStyle name="Total 9 4 3" xfId="60236" xr:uid="{00000000-0005-0000-0000-000017EB0000}"/>
    <cellStyle name="Total 9 4 3 2" xfId="60237" xr:uid="{00000000-0005-0000-0000-000018EB0000}"/>
    <cellStyle name="Total 9 4 3 3" xfId="60238" xr:uid="{00000000-0005-0000-0000-000019EB0000}"/>
    <cellStyle name="Total 9 4 4" xfId="60239" xr:uid="{00000000-0005-0000-0000-00001AEB0000}"/>
    <cellStyle name="Total 9 4 4 2" xfId="60240" xr:uid="{00000000-0005-0000-0000-00001BEB0000}"/>
    <cellStyle name="Total 9 4 4 3" xfId="60241" xr:uid="{00000000-0005-0000-0000-00001CEB0000}"/>
    <cellStyle name="Total 9 4 5" xfId="60242" xr:uid="{00000000-0005-0000-0000-00001DEB0000}"/>
    <cellStyle name="Total 9 4 5 2" xfId="60243" xr:uid="{00000000-0005-0000-0000-00001EEB0000}"/>
    <cellStyle name="Total 9 4 5 3" xfId="60244" xr:uid="{00000000-0005-0000-0000-00001FEB0000}"/>
    <cellStyle name="Total 9 4 6" xfId="60245" xr:uid="{00000000-0005-0000-0000-000020EB0000}"/>
    <cellStyle name="Total 9 4 7" xfId="60246" xr:uid="{00000000-0005-0000-0000-000021EB0000}"/>
    <cellStyle name="Total 9 4 8" xfId="60247" xr:uid="{00000000-0005-0000-0000-000022EB0000}"/>
    <cellStyle name="Total 9 5" xfId="60248" xr:uid="{00000000-0005-0000-0000-000023EB0000}"/>
    <cellStyle name="Total 9 5 2" xfId="60249" xr:uid="{00000000-0005-0000-0000-000024EB0000}"/>
    <cellStyle name="Total 9 5 2 2" xfId="60250" xr:uid="{00000000-0005-0000-0000-000025EB0000}"/>
    <cellStyle name="Total 9 5 2 3" xfId="60251" xr:uid="{00000000-0005-0000-0000-000026EB0000}"/>
    <cellStyle name="Total 9 5 3" xfId="60252" xr:uid="{00000000-0005-0000-0000-000027EB0000}"/>
    <cellStyle name="Total 9 5 3 2" xfId="60253" xr:uid="{00000000-0005-0000-0000-000028EB0000}"/>
    <cellStyle name="Total 9 5 3 3" xfId="60254" xr:uid="{00000000-0005-0000-0000-000029EB0000}"/>
    <cellStyle name="Total 9 5 4" xfId="60255" xr:uid="{00000000-0005-0000-0000-00002AEB0000}"/>
    <cellStyle name="Total 9 5 4 2" xfId="60256" xr:uid="{00000000-0005-0000-0000-00002BEB0000}"/>
    <cellStyle name="Total 9 5 4 3" xfId="60257" xr:uid="{00000000-0005-0000-0000-00002CEB0000}"/>
    <cellStyle name="Total 9 5 5" xfId="60258" xr:uid="{00000000-0005-0000-0000-00002DEB0000}"/>
    <cellStyle name="Total 9 5 5 2" xfId="60259" xr:uid="{00000000-0005-0000-0000-00002EEB0000}"/>
    <cellStyle name="Total 9 5 5 3" xfId="60260" xr:uid="{00000000-0005-0000-0000-00002FEB0000}"/>
    <cellStyle name="Total 9 5 6" xfId="60261" xr:uid="{00000000-0005-0000-0000-000030EB0000}"/>
    <cellStyle name="Total 9 5 7" xfId="60262" xr:uid="{00000000-0005-0000-0000-000031EB0000}"/>
    <cellStyle name="Total 9 6" xfId="60263" xr:uid="{00000000-0005-0000-0000-000032EB0000}"/>
    <cellStyle name="Total 9 6 2" xfId="60264" xr:uid="{00000000-0005-0000-0000-000033EB0000}"/>
    <cellStyle name="Total 9 6 3" xfId="60265" xr:uid="{00000000-0005-0000-0000-000034EB0000}"/>
    <cellStyle name="Total 9 6 4" xfId="60266" xr:uid="{00000000-0005-0000-0000-000035EB0000}"/>
    <cellStyle name="Total 9 7" xfId="60267" xr:uid="{00000000-0005-0000-0000-000036EB0000}"/>
    <cellStyle name="Total 9 7 2" xfId="60268" xr:uid="{00000000-0005-0000-0000-000037EB0000}"/>
    <cellStyle name="Total 9 7 3" xfId="60269" xr:uid="{00000000-0005-0000-0000-000038EB0000}"/>
    <cellStyle name="Total 9 8" xfId="60270" xr:uid="{00000000-0005-0000-0000-000039EB0000}"/>
    <cellStyle name="Total 9 8 2" xfId="60271" xr:uid="{00000000-0005-0000-0000-00003AEB0000}"/>
    <cellStyle name="Total 9 8 3" xfId="60272" xr:uid="{00000000-0005-0000-0000-00003BEB0000}"/>
    <cellStyle name="Total Bold" xfId="7227" xr:uid="{00000000-0005-0000-0000-00003CEB0000}"/>
    <cellStyle name="Total Bold 10" xfId="7228" xr:uid="{00000000-0005-0000-0000-00003DEB0000}"/>
    <cellStyle name="Total Bold 10 2" xfId="60273" xr:uid="{00000000-0005-0000-0000-00003EEB0000}"/>
    <cellStyle name="Total Bold 10 2 2" xfId="60274" xr:uid="{00000000-0005-0000-0000-00003FEB0000}"/>
    <cellStyle name="Total Bold 10 2 2 2" xfId="60275" xr:uid="{00000000-0005-0000-0000-000040EB0000}"/>
    <cellStyle name="Total Bold 10 2 2 3" xfId="60276" xr:uid="{00000000-0005-0000-0000-000041EB0000}"/>
    <cellStyle name="Total Bold 10 2 3" xfId="60277" xr:uid="{00000000-0005-0000-0000-000042EB0000}"/>
    <cellStyle name="Total Bold 10 2 3 2" xfId="60278" xr:uid="{00000000-0005-0000-0000-000043EB0000}"/>
    <cellStyle name="Total Bold 10 2 3 3" xfId="60279" xr:uid="{00000000-0005-0000-0000-000044EB0000}"/>
    <cellStyle name="Total Bold 10 2 4" xfId="60280" xr:uid="{00000000-0005-0000-0000-000045EB0000}"/>
    <cellStyle name="Total Bold 10 2 4 2" xfId="60281" xr:uid="{00000000-0005-0000-0000-000046EB0000}"/>
    <cellStyle name="Total Bold 10 2 4 3" xfId="60282" xr:uid="{00000000-0005-0000-0000-000047EB0000}"/>
    <cellStyle name="Total Bold 10 2 5" xfId="60283" xr:uid="{00000000-0005-0000-0000-000048EB0000}"/>
    <cellStyle name="Total Bold 10 2 6" xfId="60284" xr:uid="{00000000-0005-0000-0000-000049EB0000}"/>
    <cellStyle name="Total Bold 10 3" xfId="60285" xr:uid="{00000000-0005-0000-0000-00004AEB0000}"/>
    <cellStyle name="Total Bold 10 3 2" xfId="60286" xr:uid="{00000000-0005-0000-0000-00004BEB0000}"/>
    <cellStyle name="Total Bold 10 3 3" xfId="60287" xr:uid="{00000000-0005-0000-0000-00004CEB0000}"/>
    <cellStyle name="Total Bold 10 4" xfId="60288" xr:uid="{00000000-0005-0000-0000-00004DEB0000}"/>
    <cellStyle name="Total Bold 10 4 2" xfId="60289" xr:uid="{00000000-0005-0000-0000-00004EEB0000}"/>
    <cellStyle name="Total Bold 10 4 3" xfId="60290" xr:uid="{00000000-0005-0000-0000-00004FEB0000}"/>
    <cellStyle name="Total Bold 10 5" xfId="60291" xr:uid="{00000000-0005-0000-0000-000050EB0000}"/>
    <cellStyle name="Total Bold 10 5 2" xfId="60292" xr:uid="{00000000-0005-0000-0000-000051EB0000}"/>
    <cellStyle name="Total Bold 10 5 3" xfId="60293" xr:uid="{00000000-0005-0000-0000-000052EB0000}"/>
    <cellStyle name="Total Bold 10 6" xfId="60294" xr:uid="{00000000-0005-0000-0000-000053EB0000}"/>
    <cellStyle name="Total Bold 10 6 2" xfId="60295" xr:uid="{00000000-0005-0000-0000-000054EB0000}"/>
    <cellStyle name="Total Bold 10 6 3" xfId="60296" xr:uid="{00000000-0005-0000-0000-000055EB0000}"/>
    <cellStyle name="Total Bold 10 7" xfId="60297" xr:uid="{00000000-0005-0000-0000-000056EB0000}"/>
    <cellStyle name="Total Bold 10 7 2" xfId="60298" xr:uid="{00000000-0005-0000-0000-000057EB0000}"/>
    <cellStyle name="Total Bold 10 7 3" xfId="60299" xr:uid="{00000000-0005-0000-0000-000058EB0000}"/>
    <cellStyle name="Total Bold 10 8" xfId="60300" xr:uid="{00000000-0005-0000-0000-000059EB0000}"/>
    <cellStyle name="Total Bold 10 9" xfId="60301" xr:uid="{00000000-0005-0000-0000-00005AEB0000}"/>
    <cellStyle name="Total Bold 11" xfId="7229" xr:uid="{00000000-0005-0000-0000-00005BEB0000}"/>
    <cellStyle name="Total Bold 11 2" xfId="60302" xr:uid="{00000000-0005-0000-0000-00005CEB0000}"/>
    <cellStyle name="Total Bold 11 2 2" xfId="60303" xr:uid="{00000000-0005-0000-0000-00005DEB0000}"/>
    <cellStyle name="Total Bold 11 2 2 2" xfId="60304" xr:uid="{00000000-0005-0000-0000-00005EEB0000}"/>
    <cellStyle name="Total Bold 11 2 2 3" xfId="60305" xr:uid="{00000000-0005-0000-0000-00005FEB0000}"/>
    <cellStyle name="Total Bold 11 2 3" xfId="60306" xr:uid="{00000000-0005-0000-0000-000060EB0000}"/>
    <cellStyle name="Total Bold 11 2 3 2" xfId="60307" xr:uid="{00000000-0005-0000-0000-000061EB0000}"/>
    <cellStyle name="Total Bold 11 2 3 3" xfId="60308" xr:uid="{00000000-0005-0000-0000-000062EB0000}"/>
    <cellStyle name="Total Bold 11 2 4" xfId="60309" xr:uid="{00000000-0005-0000-0000-000063EB0000}"/>
    <cellStyle name="Total Bold 11 2 4 2" xfId="60310" xr:uid="{00000000-0005-0000-0000-000064EB0000}"/>
    <cellStyle name="Total Bold 11 2 4 3" xfId="60311" xr:uid="{00000000-0005-0000-0000-000065EB0000}"/>
    <cellStyle name="Total Bold 11 2 5" xfId="60312" xr:uid="{00000000-0005-0000-0000-000066EB0000}"/>
    <cellStyle name="Total Bold 11 2 6" xfId="60313" xr:uid="{00000000-0005-0000-0000-000067EB0000}"/>
    <cellStyle name="Total Bold 11 3" xfId="60314" xr:uid="{00000000-0005-0000-0000-000068EB0000}"/>
    <cellStyle name="Total Bold 11 3 2" xfId="60315" xr:uid="{00000000-0005-0000-0000-000069EB0000}"/>
    <cellStyle name="Total Bold 11 3 3" xfId="60316" xr:uid="{00000000-0005-0000-0000-00006AEB0000}"/>
    <cellStyle name="Total Bold 11 4" xfId="60317" xr:uid="{00000000-0005-0000-0000-00006BEB0000}"/>
    <cellStyle name="Total Bold 11 4 2" xfId="60318" xr:uid="{00000000-0005-0000-0000-00006CEB0000}"/>
    <cellStyle name="Total Bold 11 4 3" xfId="60319" xr:uid="{00000000-0005-0000-0000-00006DEB0000}"/>
    <cellStyle name="Total Bold 11 5" xfId="60320" xr:uid="{00000000-0005-0000-0000-00006EEB0000}"/>
    <cellStyle name="Total Bold 11 5 2" xfId="60321" xr:uid="{00000000-0005-0000-0000-00006FEB0000}"/>
    <cellStyle name="Total Bold 11 5 3" xfId="60322" xr:uid="{00000000-0005-0000-0000-000070EB0000}"/>
    <cellStyle name="Total Bold 11 6" xfId="60323" xr:uid="{00000000-0005-0000-0000-000071EB0000}"/>
    <cellStyle name="Total Bold 11 6 2" xfId="60324" xr:uid="{00000000-0005-0000-0000-000072EB0000}"/>
    <cellStyle name="Total Bold 11 6 3" xfId="60325" xr:uid="{00000000-0005-0000-0000-000073EB0000}"/>
    <cellStyle name="Total Bold 11 7" xfId="60326" xr:uid="{00000000-0005-0000-0000-000074EB0000}"/>
    <cellStyle name="Total Bold 11 7 2" xfId="60327" xr:uid="{00000000-0005-0000-0000-000075EB0000}"/>
    <cellStyle name="Total Bold 11 7 3" xfId="60328" xr:uid="{00000000-0005-0000-0000-000076EB0000}"/>
    <cellStyle name="Total Bold 11 8" xfId="60329" xr:uid="{00000000-0005-0000-0000-000077EB0000}"/>
    <cellStyle name="Total Bold 11 9" xfId="60330" xr:uid="{00000000-0005-0000-0000-000078EB0000}"/>
    <cellStyle name="Total Bold 12" xfId="7230" xr:uid="{00000000-0005-0000-0000-000079EB0000}"/>
    <cellStyle name="Total Bold 12 2" xfId="60331" xr:uid="{00000000-0005-0000-0000-00007AEB0000}"/>
    <cellStyle name="Total Bold 12 2 2" xfId="60332" xr:uid="{00000000-0005-0000-0000-00007BEB0000}"/>
    <cellStyle name="Total Bold 12 2 2 2" xfId="60333" xr:uid="{00000000-0005-0000-0000-00007CEB0000}"/>
    <cellStyle name="Total Bold 12 2 2 3" xfId="60334" xr:uid="{00000000-0005-0000-0000-00007DEB0000}"/>
    <cellStyle name="Total Bold 12 2 3" xfId="60335" xr:uid="{00000000-0005-0000-0000-00007EEB0000}"/>
    <cellStyle name="Total Bold 12 2 3 2" xfId="60336" xr:uid="{00000000-0005-0000-0000-00007FEB0000}"/>
    <cellStyle name="Total Bold 12 2 3 3" xfId="60337" xr:uid="{00000000-0005-0000-0000-000080EB0000}"/>
    <cellStyle name="Total Bold 12 2 4" xfId="60338" xr:uid="{00000000-0005-0000-0000-000081EB0000}"/>
    <cellStyle name="Total Bold 12 2 4 2" xfId="60339" xr:uid="{00000000-0005-0000-0000-000082EB0000}"/>
    <cellStyle name="Total Bold 12 2 4 3" xfId="60340" xr:uid="{00000000-0005-0000-0000-000083EB0000}"/>
    <cellStyle name="Total Bold 12 2 5" xfId="60341" xr:uid="{00000000-0005-0000-0000-000084EB0000}"/>
    <cellStyle name="Total Bold 12 2 6" xfId="60342" xr:uid="{00000000-0005-0000-0000-000085EB0000}"/>
    <cellStyle name="Total Bold 12 3" xfId="60343" xr:uid="{00000000-0005-0000-0000-000086EB0000}"/>
    <cellStyle name="Total Bold 12 3 2" xfId="60344" xr:uid="{00000000-0005-0000-0000-000087EB0000}"/>
    <cellStyle name="Total Bold 12 3 3" xfId="60345" xr:uid="{00000000-0005-0000-0000-000088EB0000}"/>
    <cellStyle name="Total Bold 12 4" xfId="60346" xr:uid="{00000000-0005-0000-0000-000089EB0000}"/>
    <cellStyle name="Total Bold 12 4 2" xfId="60347" xr:uid="{00000000-0005-0000-0000-00008AEB0000}"/>
    <cellStyle name="Total Bold 12 4 3" xfId="60348" xr:uid="{00000000-0005-0000-0000-00008BEB0000}"/>
    <cellStyle name="Total Bold 12 5" xfId="60349" xr:uid="{00000000-0005-0000-0000-00008CEB0000}"/>
    <cellStyle name="Total Bold 12 5 2" xfId="60350" xr:uid="{00000000-0005-0000-0000-00008DEB0000}"/>
    <cellStyle name="Total Bold 12 5 3" xfId="60351" xr:uid="{00000000-0005-0000-0000-00008EEB0000}"/>
    <cellStyle name="Total Bold 12 6" xfId="60352" xr:uid="{00000000-0005-0000-0000-00008FEB0000}"/>
    <cellStyle name="Total Bold 12 6 2" xfId="60353" xr:uid="{00000000-0005-0000-0000-000090EB0000}"/>
    <cellStyle name="Total Bold 12 6 3" xfId="60354" xr:uid="{00000000-0005-0000-0000-000091EB0000}"/>
    <cellStyle name="Total Bold 12 7" xfId="60355" xr:uid="{00000000-0005-0000-0000-000092EB0000}"/>
    <cellStyle name="Total Bold 12 7 2" xfId="60356" xr:uid="{00000000-0005-0000-0000-000093EB0000}"/>
    <cellStyle name="Total Bold 12 7 3" xfId="60357" xr:uid="{00000000-0005-0000-0000-000094EB0000}"/>
    <cellStyle name="Total Bold 12 8" xfId="60358" xr:uid="{00000000-0005-0000-0000-000095EB0000}"/>
    <cellStyle name="Total Bold 12 9" xfId="60359" xr:uid="{00000000-0005-0000-0000-000096EB0000}"/>
    <cellStyle name="Total Bold 13" xfId="7231" xr:uid="{00000000-0005-0000-0000-000097EB0000}"/>
    <cellStyle name="Total Bold 13 2" xfId="60360" xr:uid="{00000000-0005-0000-0000-000098EB0000}"/>
    <cellStyle name="Total Bold 13 2 2" xfId="60361" xr:uid="{00000000-0005-0000-0000-000099EB0000}"/>
    <cellStyle name="Total Bold 13 2 2 2" xfId="60362" xr:uid="{00000000-0005-0000-0000-00009AEB0000}"/>
    <cellStyle name="Total Bold 13 2 2 3" xfId="60363" xr:uid="{00000000-0005-0000-0000-00009BEB0000}"/>
    <cellStyle name="Total Bold 13 2 3" xfId="60364" xr:uid="{00000000-0005-0000-0000-00009CEB0000}"/>
    <cellStyle name="Total Bold 13 2 3 2" xfId="60365" xr:uid="{00000000-0005-0000-0000-00009DEB0000}"/>
    <cellStyle name="Total Bold 13 2 3 3" xfId="60366" xr:uid="{00000000-0005-0000-0000-00009EEB0000}"/>
    <cellStyle name="Total Bold 13 2 4" xfId="60367" xr:uid="{00000000-0005-0000-0000-00009FEB0000}"/>
    <cellStyle name="Total Bold 13 2 4 2" xfId="60368" xr:uid="{00000000-0005-0000-0000-0000A0EB0000}"/>
    <cellStyle name="Total Bold 13 2 4 3" xfId="60369" xr:uid="{00000000-0005-0000-0000-0000A1EB0000}"/>
    <cellStyle name="Total Bold 13 2 5" xfId="60370" xr:uid="{00000000-0005-0000-0000-0000A2EB0000}"/>
    <cellStyle name="Total Bold 13 2 6" xfId="60371" xr:uid="{00000000-0005-0000-0000-0000A3EB0000}"/>
    <cellStyle name="Total Bold 13 3" xfId="60372" xr:uid="{00000000-0005-0000-0000-0000A4EB0000}"/>
    <cellStyle name="Total Bold 13 3 2" xfId="60373" xr:uid="{00000000-0005-0000-0000-0000A5EB0000}"/>
    <cellStyle name="Total Bold 13 3 3" xfId="60374" xr:uid="{00000000-0005-0000-0000-0000A6EB0000}"/>
    <cellStyle name="Total Bold 13 4" xfId="60375" xr:uid="{00000000-0005-0000-0000-0000A7EB0000}"/>
    <cellStyle name="Total Bold 13 4 2" xfId="60376" xr:uid="{00000000-0005-0000-0000-0000A8EB0000}"/>
    <cellStyle name="Total Bold 13 4 3" xfId="60377" xr:uid="{00000000-0005-0000-0000-0000A9EB0000}"/>
    <cellStyle name="Total Bold 13 5" xfId="60378" xr:uid="{00000000-0005-0000-0000-0000AAEB0000}"/>
    <cellStyle name="Total Bold 13 5 2" xfId="60379" xr:uid="{00000000-0005-0000-0000-0000ABEB0000}"/>
    <cellStyle name="Total Bold 13 5 3" xfId="60380" xr:uid="{00000000-0005-0000-0000-0000ACEB0000}"/>
    <cellStyle name="Total Bold 13 6" xfId="60381" xr:uid="{00000000-0005-0000-0000-0000ADEB0000}"/>
    <cellStyle name="Total Bold 13 6 2" xfId="60382" xr:uid="{00000000-0005-0000-0000-0000AEEB0000}"/>
    <cellStyle name="Total Bold 13 6 3" xfId="60383" xr:uid="{00000000-0005-0000-0000-0000AFEB0000}"/>
    <cellStyle name="Total Bold 13 7" xfId="60384" xr:uid="{00000000-0005-0000-0000-0000B0EB0000}"/>
    <cellStyle name="Total Bold 13 7 2" xfId="60385" xr:uid="{00000000-0005-0000-0000-0000B1EB0000}"/>
    <cellStyle name="Total Bold 13 7 3" xfId="60386" xr:uid="{00000000-0005-0000-0000-0000B2EB0000}"/>
    <cellStyle name="Total Bold 13 8" xfId="60387" xr:uid="{00000000-0005-0000-0000-0000B3EB0000}"/>
    <cellStyle name="Total Bold 13 9" xfId="60388" xr:uid="{00000000-0005-0000-0000-0000B4EB0000}"/>
    <cellStyle name="Total Bold 14" xfId="7232" xr:uid="{00000000-0005-0000-0000-0000B5EB0000}"/>
    <cellStyle name="Total Bold 14 2" xfId="60389" xr:uid="{00000000-0005-0000-0000-0000B6EB0000}"/>
    <cellStyle name="Total Bold 14 2 2" xfId="60390" xr:uid="{00000000-0005-0000-0000-0000B7EB0000}"/>
    <cellStyle name="Total Bold 14 2 2 2" xfId="60391" xr:uid="{00000000-0005-0000-0000-0000B8EB0000}"/>
    <cellStyle name="Total Bold 14 2 2 3" xfId="60392" xr:uid="{00000000-0005-0000-0000-0000B9EB0000}"/>
    <cellStyle name="Total Bold 14 2 3" xfId="60393" xr:uid="{00000000-0005-0000-0000-0000BAEB0000}"/>
    <cellStyle name="Total Bold 14 2 3 2" xfId="60394" xr:uid="{00000000-0005-0000-0000-0000BBEB0000}"/>
    <cellStyle name="Total Bold 14 2 3 3" xfId="60395" xr:uid="{00000000-0005-0000-0000-0000BCEB0000}"/>
    <cellStyle name="Total Bold 14 2 4" xfId="60396" xr:uid="{00000000-0005-0000-0000-0000BDEB0000}"/>
    <cellStyle name="Total Bold 14 2 4 2" xfId="60397" xr:uid="{00000000-0005-0000-0000-0000BEEB0000}"/>
    <cellStyle name="Total Bold 14 2 4 3" xfId="60398" xr:uid="{00000000-0005-0000-0000-0000BFEB0000}"/>
    <cellStyle name="Total Bold 14 2 5" xfId="60399" xr:uid="{00000000-0005-0000-0000-0000C0EB0000}"/>
    <cellStyle name="Total Bold 14 2 6" xfId="60400" xr:uid="{00000000-0005-0000-0000-0000C1EB0000}"/>
    <cellStyle name="Total Bold 14 3" xfId="60401" xr:uid="{00000000-0005-0000-0000-0000C2EB0000}"/>
    <cellStyle name="Total Bold 14 3 2" xfId="60402" xr:uid="{00000000-0005-0000-0000-0000C3EB0000}"/>
    <cellStyle name="Total Bold 14 3 3" xfId="60403" xr:uid="{00000000-0005-0000-0000-0000C4EB0000}"/>
    <cellStyle name="Total Bold 14 4" xfId="60404" xr:uid="{00000000-0005-0000-0000-0000C5EB0000}"/>
    <cellStyle name="Total Bold 14 4 2" xfId="60405" xr:uid="{00000000-0005-0000-0000-0000C6EB0000}"/>
    <cellStyle name="Total Bold 14 4 3" xfId="60406" xr:uid="{00000000-0005-0000-0000-0000C7EB0000}"/>
    <cellStyle name="Total Bold 14 5" xfId="60407" xr:uid="{00000000-0005-0000-0000-0000C8EB0000}"/>
    <cellStyle name="Total Bold 14 5 2" xfId="60408" xr:uid="{00000000-0005-0000-0000-0000C9EB0000}"/>
    <cellStyle name="Total Bold 14 5 3" xfId="60409" xr:uid="{00000000-0005-0000-0000-0000CAEB0000}"/>
    <cellStyle name="Total Bold 14 6" xfId="60410" xr:uid="{00000000-0005-0000-0000-0000CBEB0000}"/>
    <cellStyle name="Total Bold 14 6 2" xfId="60411" xr:uid="{00000000-0005-0000-0000-0000CCEB0000}"/>
    <cellStyle name="Total Bold 14 6 3" xfId="60412" xr:uid="{00000000-0005-0000-0000-0000CDEB0000}"/>
    <cellStyle name="Total Bold 14 7" xfId="60413" xr:uid="{00000000-0005-0000-0000-0000CEEB0000}"/>
    <cellStyle name="Total Bold 14 7 2" xfId="60414" xr:uid="{00000000-0005-0000-0000-0000CFEB0000}"/>
    <cellStyle name="Total Bold 14 7 3" xfId="60415" xr:uid="{00000000-0005-0000-0000-0000D0EB0000}"/>
    <cellStyle name="Total Bold 14 8" xfId="60416" xr:uid="{00000000-0005-0000-0000-0000D1EB0000}"/>
    <cellStyle name="Total Bold 14 9" xfId="60417" xr:uid="{00000000-0005-0000-0000-0000D2EB0000}"/>
    <cellStyle name="Total Bold 15" xfId="7233" xr:uid="{00000000-0005-0000-0000-0000D3EB0000}"/>
    <cellStyle name="Total Bold 15 2" xfId="60418" xr:uid="{00000000-0005-0000-0000-0000D4EB0000}"/>
    <cellStyle name="Total Bold 15 2 2" xfId="60419" xr:uid="{00000000-0005-0000-0000-0000D5EB0000}"/>
    <cellStyle name="Total Bold 15 2 2 2" xfId="60420" xr:uid="{00000000-0005-0000-0000-0000D6EB0000}"/>
    <cellStyle name="Total Bold 15 2 2 3" xfId="60421" xr:uid="{00000000-0005-0000-0000-0000D7EB0000}"/>
    <cellStyle name="Total Bold 15 2 3" xfId="60422" xr:uid="{00000000-0005-0000-0000-0000D8EB0000}"/>
    <cellStyle name="Total Bold 15 2 3 2" xfId="60423" xr:uid="{00000000-0005-0000-0000-0000D9EB0000}"/>
    <cellStyle name="Total Bold 15 2 3 3" xfId="60424" xr:uid="{00000000-0005-0000-0000-0000DAEB0000}"/>
    <cellStyle name="Total Bold 15 2 4" xfId="60425" xr:uid="{00000000-0005-0000-0000-0000DBEB0000}"/>
    <cellStyle name="Total Bold 15 2 4 2" xfId="60426" xr:uid="{00000000-0005-0000-0000-0000DCEB0000}"/>
    <cellStyle name="Total Bold 15 2 4 3" xfId="60427" xr:uid="{00000000-0005-0000-0000-0000DDEB0000}"/>
    <cellStyle name="Total Bold 15 2 5" xfId="60428" xr:uid="{00000000-0005-0000-0000-0000DEEB0000}"/>
    <cellStyle name="Total Bold 15 2 6" xfId="60429" xr:uid="{00000000-0005-0000-0000-0000DFEB0000}"/>
    <cellStyle name="Total Bold 15 3" xfId="60430" xr:uid="{00000000-0005-0000-0000-0000E0EB0000}"/>
    <cellStyle name="Total Bold 15 3 2" xfId="60431" xr:uid="{00000000-0005-0000-0000-0000E1EB0000}"/>
    <cellStyle name="Total Bold 15 3 3" xfId="60432" xr:uid="{00000000-0005-0000-0000-0000E2EB0000}"/>
    <cellStyle name="Total Bold 15 4" xfId="60433" xr:uid="{00000000-0005-0000-0000-0000E3EB0000}"/>
    <cellStyle name="Total Bold 15 4 2" xfId="60434" xr:uid="{00000000-0005-0000-0000-0000E4EB0000}"/>
    <cellStyle name="Total Bold 15 4 3" xfId="60435" xr:uid="{00000000-0005-0000-0000-0000E5EB0000}"/>
    <cellStyle name="Total Bold 15 5" xfId="60436" xr:uid="{00000000-0005-0000-0000-0000E6EB0000}"/>
    <cellStyle name="Total Bold 15 5 2" xfId="60437" xr:uid="{00000000-0005-0000-0000-0000E7EB0000}"/>
    <cellStyle name="Total Bold 15 5 3" xfId="60438" xr:uid="{00000000-0005-0000-0000-0000E8EB0000}"/>
    <cellStyle name="Total Bold 15 6" xfId="60439" xr:uid="{00000000-0005-0000-0000-0000E9EB0000}"/>
    <cellStyle name="Total Bold 15 6 2" xfId="60440" xr:uid="{00000000-0005-0000-0000-0000EAEB0000}"/>
    <cellStyle name="Total Bold 15 6 3" xfId="60441" xr:uid="{00000000-0005-0000-0000-0000EBEB0000}"/>
    <cellStyle name="Total Bold 15 7" xfId="60442" xr:uid="{00000000-0005-0000-0000-0000ECEB0000}"/>
    <cellStyle name="Total Bold 15 7 2" xfId="60443" xr:uid="{00000000-0005-0000-0000-0000EDEB0000}"/>
    <cellStyle name="Total Bold 15 7 3" xfId="60444" xr:uid="{00000000-0005-0000-0000-0000EEEB0000}"/>
    <cellStyle name="Total Bold 15 8" xfId="60445" xr:uid="{00000000-0005-0000-0000-0000EFEB0000}"/>
    <cellStyle name="Total Bold 15 9" xfId="60446" xr:uid="{00000000-0005-0000-0000-0000F0EB0000}"/>
    <cellStyle name="Total Bold 16" xfId="7234" xr:uid="{00000000-0005-0000-0000-0000F1EB0000}"/>
    <cellStyle name="Total Bold 16 2" xfId="60447" xr:uid="{00000000-0005-0000-0000-0000F2EB0000}"/>
    <cellStyle name="Total Bold 16 2 2" xfId="60448" xr:uid="{00000000-0005-0000-0000-0000F3EB0000}"/>
    <cellStyle name="Total Bold 16 2 2 2" xfId="60449" xr:uid="{00000000-0005-0000-0000-0000F4EB0000}"/>
    <cellStyle name="Total Bold 16 2 2 3" xfId="60450" xr:uid="{00000000-0005-0000-0000-0000F5EB0000}"/>
    <cellStyle name="Total Bold 16 2 3" xfId="60451" xr:uid="{00000000-0005-0000-0000-0000F6EB0000}"/>
    <cellStyle name="Total Bold 16 2 3 2" xfId="60452" xr:uid="{00000000-0005-0000-0000-0000F7EB0000}"/>
    <cellStyle name="Total Bold 16 2 3 3" xfId="60453" xr:uid="{00000000-0005-0000-0000-0000F8EB0000}"/>
    <cellStyle name="Total Bold 16 2 4" xfId="60454" xr:uid="{00000000-0005-0000-0000-0000F9EB0000}"/>
    <cellStyle name="Total Bold 16 2 4 2" xfId="60455" xr:uid="{00000000-0005-0000-0000-0000FAEB0000}"/>
    <cellStyle name="Total Bold 16 2 4 3" xfId="60456" xr:uid="{00000000-0005-0000-0000-0000FBEB0000}"/>
    <cellStyle name="Total Bold 16 2 5" xfId="60457" xr:uid="{00000000-0005-0000-0000-0000FCEB0000}"/>
    <cellStyle name="Total Bold 16 2 6" xfId="60458" xr:uid="{00000000-0005-0000-0000-0000FDEB0000}"/>
    <cellStyle name="Total Bold 16 3" xfId="60459" xr:uid="{00000000-0005-0000-0000-0000FEEB0000}"/>
    <cellStyle name="Total Bold 16 3 2" xfId="60460" xr:uid="{00000000-0005-0000-0000-0000FFEB0000}"/>
    <cellStyle name="Total Bold 16 3 3" xfId="60461" xr:uid="{00000000-0005-0000-0000-000000EC0000}"/>
    <cellStyle name="Total Bold 16 4" xfId="60462" xr:uid="{00000000-0005-0000-0000-000001EC0000}"/>
    <cellStyle name="Total Bold 16 4 2" xfId="60463" xr:uid="{00000000-0005-0000-0000-000002EC0000}"/>
    <cellStyle name="Total Bold 16 4 3" xfId="60464" xr:uid="{00000000-0005-0000-0000-000003EC0000}"/>
    <cellStyle name="Total Bold 16 5" xfId="60465" xr:uid="{00000000-0005-0000-0000-000004EC0000}"/>
    <cellStyle name="Total Bold 16 5 2" xfId="60466" xr:uid="{00000000-0005-0000-0000-000005EC0000}"/>
    <cellStyle name="Total Bold 16 5 3" xfId="60467" xr:uid="{00000000-0005-0000-0000-000006EC0000}"/>
    <cellStyle name="Total Bold 16 6" xfId="60468" xr:uid="{00000000-0005-0000-0000-000007EC0000}"/>
    <cellStyle name="Total Bold 16 6 2" xfId="60469" xr:uid="{00000000-0005-0000-0000-000008EC0000}"/>
    <cellStyle name="Total Bold 16 6 3" xfId="60470" xr:uid="{00000000-0005-0000-0000-000009EC0000}"/>
    <cellStyle name="Total Bold 16 7" xfId="60471" xr:uid="{00000000-0005-0000-0000-00000AEC0000}"/>
    <cellStyle name="Total Bold 16 7 2" xfId="60472" xr:uid="{00000000-0005-0000-0000-00000BEC0000}"/>
    <cellStyle name="Total Bold 16 7 3" xfId="60473" xr:uid="{00000000-0005-0000-0000-00000CEC0000}"/>
    <cellStyle name="Total Bold 16 8" xfId="60474" xr:uid="{00000000-0005-0000-0000-00000DEC0000}"/>
    <cellStyle name="Total Bold 16 9" xfId="60475" xr:uid="{00000000-0005-0000-0000-00000EEC0000}"/>
    <cellStyle name="Total Bold 17" xfId="7235" xr:uid="{00000000-0005-0000-0000-00000FEC0000}"/>
    <cellStyle name="Total Bold 17 2" xfId="60476" xr:uid="{00000000-0005-0000-0000-000010EC0000}"/>
    <cellStyle name="Total Bold 17 2 2" xfId="60477" xr:uid="{00000000-0005-0000-0000-000011EC0000}"/>
    <cellStyle name="Total Bold 17 2 2 2" xfId="60478" xr:uid="{00000000-0005-0000-0000-000012EC0000}"/>
    <cellStyle name="Total Bold 17 2 2 3" xfId="60479" xr:uid="{00000000-0005-0000-0000-000013EC0000}"/>
    <cellStyle name="Total Bold 17 2 3" xfId="60480" xr:uid="{00000000-0005-0000-0000-000014EC0000}"/>
    <cellStyle name="Total Bold 17 2 3 2" xfId="60481" xr:uid="{00000000-0005-0000-0000-000015EC0000}"/>
    <cellStyle name="Total Bold 17 2 3 3" xfId="60482" xr:uid="{00000000-0005-0000-0000-000016EC0000}"/>
    <cellStyle name="Total Bold 17 2 4" xfId="60483" xr:uid="{00000000-0005-0000-0000-000017EC0000}"/>
    <cellStyle name="Total Bold 17 2 4 2" xfId="60484" xr:uid="{00000000-0005-0000-0000-000018EC0000}"/>
    <cellStyle name="Total Bold 17 2 4 3" xfId="60485" xr:uid="{00000000-0005-0000-0000-000019EC0000}"/>
    <cellStyle name="Total Bold 17 2 5" xfId="60486" xr:uid="{00000000-0005-0000-0000-00001AEC0000}"/>
    <cellStyle name="Total Bold 17 2 6" xfId="60487" xr:uid="{00000000-0005-0000-0000-00001BEC0000}"/>
    <cellStyle name="Total Bold 17 3" xfId="60488" xr:uid="{00000000-0005-0000-0000-00001CEC0000}"/>
    <cellStyle name="Total Bold 17 3 2" xfId="60489" xr:uid="{00000000-0005-0000-0000-00001DEC0000}"/>
    <cellStyle name="Total Bold 17 3 3" xfId="60490" xr:uid="{00000000-0005-0000-0000-00001EEC0000}"/>
    <cellStyle name="Total Bold 17 4" xfId="60491" xr:uid="{00000000-0005-0000-0000-00001FEC0000}"/>
    <cellStyle name="Total Bold 17 4 2" xfId="60492" xr:uid="{00000000-0005-0000-0000-000020EC0000}"/>
    <cellStyle name="Total Bold 17 4 3" xfId="60493" xr:uid="{00000000-0005-0000-0000-000021EC0000}"/>
    <cellStyle name="Total Bold 17 5" xfId="60494" xr:uid="{00000000-0005-0000-0000-000022EC0000}"/>
    <cellStyle name="Total Bold 17 5 2" xfId="60495" xr:uid="{00000000-0005-0000-0000-000023EC0000}"/>
    <cellStyle name="Total Bold 17 5 3" xfId="60496" xr:uid="{00000000-0005-0000-0000-000024EC0000}"/>
    <cellStyle name="Total Bold 17 6" xfId="60497" xr:uid="{00000000-0005-0000-0000-000025EC0000}"/>
    <cellStyle name="Total Bold 17 6 2" xfId="60498" xr:uid="{00000000-0005-0000-0000-000026EC0000}"/>
    <cellStyle name="Total Bold 17 6 3" xfId="60499" xr:uid="{00000000-0005-0000-0000-000027EC0000}"/>
    <cellStyle name="Total Bold 17 7" xfId="60500" xr:uid="{00000000-0005-0000-0000-000028EC0000}"/>
    <cellStyle name="Total Bold 17 7 2" xfId="60501" xr:uid="{00000000-0005-0000-0000-000029EC0000}"/>
    <cellStyle name="Total Bold 17 7 3" xfId="60502" xr:uid="{00000000-0005-0000-0000-00002AEC0000}"/>
    <cellStyle name="Total Bold 17 8" xfId="60503" xr:uid="{00000000-0005-0000-0000-00002BEC0000}"/>
    <cellStyle name="Total Bold 17 9" xfId="60504" xr:uid="{00000000-0005-0000-0000-00002CEC0000}"/>
    <cellStyle name="Total Bold 18" xfId="7236" xr:uid="{00000000-0005-0000-0000-00002DEC0000}"/>
    <cellStyle name="Total Bold 18 2" xfId="60505" xr:uid="{00000000-0005-0000-0000-00002EEC0000}"/>
    <cellStyle name="Total Bold 18 2 2" xfId="60506" xr:uid="{00000000-0005-0000-0000-00002FEC0000}"/>
    <cellStyle name="Total Bold 18 2 2 2" xfId="60507" xr:uid="{00000000-0005-0000-0000-000030EC0000}"/>
    <cellStyle name="Total Bold 18 2 2 3" xfId="60508" xr:uid="{00000000-0005-0000-0000-000031EC0000}"/>
    <cellStyle name="Total Bold 18 2 3" xfId="60509" xr:uid="{00000000-0005-0000-0000-000032EC0000}"/>
    <cellStyle name="Total Bold 18 2 3 2" xfId="60510" xr:uid="{00000000-0005-0000-0000-000033EC0000}"/>
    <cellStyle name="Total Bold 18 2 3 3" xfId="60511" xr:uid="{00000000-0005-0000-0000-000034EC0000}"/>
    <cellStyle name="Total Bold 18 2 4" xfId="60512" xr:uid="{00000000-0005-0000-0000-000035EC0000}"/>
    <cellStyle name="Total Bold 18 2 4 2" xfId="60513" xr:uid="{00000000-0005-0000-0000-000036EC0000}"/>
    <cellStyle name="Total Bold 18 2 4 3" xfId="60514" xr:uid="{00000000-0005-0000-0000-000037EC0000}"/>
    <cellStyle name="Total Bold 18 2 5" xfId="60515" xr:uid="{00000000-0005-0000-0000-000038EC0000}"/>
    <cellStyle name="Total Bold 18 2 6" xfId="60516" xr:uid="{00000000-0005-0000-0000-000039EC0000}"/>
    <cellStyle name="Total Bold 18 3" xfId="60517" xr:uid="{00000000-0005-0000-0000-00003AEC0000}"/>
    <cellStyle name="Total Bold 18 3 2" xfId="60518" xr:uid="{00000000-0005-0000-0000-00003BEC0000}"/>
    <cellStyle name="Total Bold 18 3 3" xfId="60519" xr:uid="{00000000-0005-0000-0000-00003CEC0000}"/>
    <cellStyle name="Total Bold 18 4" xfId="60520" xr:uid="{00000000-0005-0000-0000-00003DEC0000}"/>
    <cellStyle name="Total Bold 18 4 2" xfId="60521" xr:uid="{00000000-0005-0000-0000-00003EEC0000}"/>
    <cellStyle name="Total Bold 18 4 3" xfId="60522" xr:uid="{00000000-0005-0000-0000-00003FEC0000}"/>
    <cellStyle name="Total Bold 18 5" xfId="60523" xr:uid="{00000000-0005-0000-0000-000040EC0000}"/>
    <cellStyle name="Total Bold 18 5 2" xfId="60524" xr:uid="{00000000-0005-0000-0000-000041EC0000}"/>
    <cellStyle name="Total Bold 18 5 3" xfId="60525" xr:uid="{00000000-0005-0000-0000-000042EC0000}"/>
    <cellStyle name="Total Bold 18 6" xfId="60526" xr:uid="{00000000-0005-0000-0000-000043EC0000}"/>
    <cellStyle name="Total Bold 18 6 2" xfId="60527" xr:uid="{00000000-0005-0000-0000-000044EC0000}"/>
    <cellStyle name="Total Bold 18 6 3" xfId="60528" xr:uid="{00000000-0005-0000-0000-000045EC0000}"/>
    <cellStyle name="Total Bold 18 7" xfId="60529" xr:uid="{00000000-0005-0000-0000-000046EC0000}"/>
    <cellStyle name="Total Bold 18 7 2" xfId="60530" xr:uid="{00000000-0005-0000-0000-000047EC0000}"/>
    <cellStyle name="Total Bold 18 7 3" xfId="60531" xr:uid="{00000000-0005-0000-0000-000048EC0000}"/>
    <cellStyle name="Total Bold 18 8" xfId="60532" xr:uid="{00000000-0005-0000-0000-000049EC0000}"/>
    <cellStyle name="Total Bold 18 9" xfId="60533" xr:uid="{00000000-0005-0000-0000-00004AEC0000}"/>
    <cellStyle name="Total Bold 19" xfId="7237" xr:uid="{00000000-0005-0000-0000-00004BEC0000}"/>
    <cellStyle name="Total Bold 19 2" xfId="60534" xr:uid="{00000000-0005-0000-0000-00004CEC0000}"/>
    <cellStyle name="Total Bold 19 2 2" xfId="60535" xr:uid="{00000000-0005-0000-0000-00004DEC0000}"/>
    <cellStyle name="Total Bold 19 2 2 2" xfId="60536" xr:uid="{00000000-0005-0000-0000-00004EEC0000}"/>
    <cellStyle name="Total Bold 19 2 2 3" xfId="60537" xr:uid="{00000000-0005-0000-0000-00004FEC0000}"/>
    <cellStyle name="Total Bold 19 2 3" xfId="60538" xr:uid="{00000000-0005-0000-0000-000050EC0000}"/>
    <cellStyle name="Total Bold 19 2 3 2" xfId="60539" xr:uid="{00000000-0005-0000-0000-000051EC0000}"/>
    <cellStyle name="Total Bold 19 2 3 3" xfId="60540" xr:uid="{00000000-0005-0000-0000-000052EC0000}"/>
    <cellStyle name="Total Bold 19 2 4" xfId="60541" xr:uid="{00000000-0005-0000-0000-000053EC0000}"/>
    <cellStyle name="Total Bold 19 2 4 2" xfId="60542" xr:uid="{00000000-0005-0000-0000-000054EC0000}"/>
    <cellStyle name="Total Bold 19 2 4 3" xfId="60543" xr:uid="{00000000-0005-0000-0000-000055EC0000}"/>
    <cellStyle name="Total Bold 19 2 5" xfId="60544" xr:uid="{00000000-0005-0000-0000-000056EC0000}"/>
    <cellStyle name="Total Bold 19 2 6" xfId="60545" xr:uid="{00000000-0005-0000-0000-000057EC0000}"/>
    <cellStyle name="Total Bold 19 3" xfId="60546" xr:uid="{00000000-0005-0000-0000-000058EC0000}"/>
    <cellStyle name="Total Bold 19 3 2" xfId="60547" xr:uid="{00000000-0005-0000-0000-000059EC0000}"/>
    <cellStyle name="Total Bold 19 3 3" xfId="60548" xr:uid="{00000000-0005-0000-0000-00005AEC0000}"/>
    <cellStyle name="Total Bold 19 4" xfId="60549" xr:uid="{00000000-0005-0000-0000-00005BEC0000}"/>
    <cellStyle name="Total Bold 19 4 2" xfId="60550" xr:uid="{00000000-0005-0000-0000-00005CEC0000}"/>
    <cellStyle name="Total Bold 19 4 3" xfId="60551" xr:uid="{00000000-0005-0000-0000-00005DEC0000}"/>
    <cellStyle name="Total Bold 19 5" xfId="60552" xr:uid="{00000000-0005-0000-0000-00005EEC0000}"/>
    <cellStyle name="Total Bold 19 5 2" xfId="60553" xr:uid="{00000000-0005-0000-0000-00005FEC0000}"/>
    <cellStyle name="Total Bold 19 5 3" xfId="60554" xr:uid="{00000000-0005-0000-0000-000060EC0000}"/>
    <cellStyle name="Total Bold 19 6" xfId="60555" xr:uid="{00000000-0005-0000-0000-000061EC0000}"/>
    <cellStyle name="Total Bold 19 6 2" xfId="60556" xr:uid="{00000000-0005-0000-0000-000062EC0000}"/>
    <cellStyle name="Total Bold 19 6 3" xfId="60557" xr:uid="{00000000-0005-0000-0000-000063EC0000}"/>
    <cellStyle name="Total Bold 19 7" xfId="60558" xr:uid="{00000000-0005-0000-0000-000064EC0000}"/>
    <cellStyle name="Total Bold 19 7 2" xfId="60559" xr:uid="{00000000-0005-0000-0000-000065EC0000}"/>
    <cellStyle name="Total Bold 19 7 3" xfId="60560" xr:uid="{00000000-0005-0000-0000-000066EC0000}"/>
    <cellStyle name="Total Bold 19 8" xfId="60561" xr:uid="{00000000-0005-0000-0000-000067EC0000}"/>
    <cellStyle name="Total Bold 19 9" xfId="60562" xr:uid="{00000000-0005-0000-0000-000068EC0000}"/>
    <cellStyle name="Total Bold 2" xfId="7238" xr:uid="{00000000-0005-0000-0000-000069EC0000}"/>
    <cellStyle name="Total Bold 2 10" xfId="60563" xr:uid="{00000000-0005-0000-0000-00006AEC0000}"/>
    <cellStyle name="Total Bold 2 11" xfId="60564" xr:uid="{00000000-0005-0000-0000-00006BEC0000}"/>
    <cellStyle name="Total Bold 2 2" xfId="7239" xr:uid="{00000000-0005-0000-0000-00006CEC0000}"/>
    <cellStyle name="Total Bold 2 2 2" xfId="60565" xr:uid="{00000000-0005-0000-0000-00006DEC0000}"/>
    <cellStyle name="Total Bold 2 2 2 2" xfId="60566" xr:uid="{00000000-0005-0000-0000-00006EEC0000}"/>
    <cellStyle name="Total Bold 2 2 2 2 2" xfId="60567" xr:uid="{00000000-0005-0000-0000-00006FEC0000}"/>
    <cellStyle name="Total Bold 2 2 2 2 3" xfId="60568" xr:uid="{00000000-0005-0000-0000-000070EC0000}"/>
    <cellStyle name="Total Bold 2 2 2 3" xfId="60569" xr:uid="{00000000-0005-0000-0000-000071EC0000}"/>
    <cellStyle name="Total Bold 2 2 2 3 2" xfId="60570" xr:uid="{00000000-0005-0000-0000-000072EC0000}"/>
    <cellStyle name="Total Bold 2 2 2 3 3" xfId="60571" xr:uid="{00000000-0005-0000-0000-000073EC0000}"/>
    <cellStyle name="Total Bold 2 2 2 4" xfId="60572" xr:uid="{00000000-0005-0000-0000-000074EC0000}"/>
    <cellStyle name="Total Bold 2 2 2 4 2" xfId="60573" xr:uid="{00000000-0005-0000-0000-000075EC0000}"/>
    <cellStyle name="Total Bold 2 2 2 4 3" xfId="60574" xr:uid="{00000000-0005-0000-0000-000076EC0000}"/>
    <cellStyle name="Total Bold 2 2 2 5" xfId="60575" xr:uid="{00000000-0005-0000-0000-000077EC0000}"/>
    <cellStyle name="Total Bold 2 2 2 6" xfId="60576" xr:uid="{00000000-0005-0000-0000-000078EC0000}"/>
    <cellStyle name="Total Bold 2 2 3" xfId="60577" xr:uid="{00000000-0005-0000-0000-000079EC0000}"/>
    <cellStyle name="Total Bold 2 2 3 2" xfId="60578" xr:uid="{00000000-0005-0000-0000-00007AEC0000}"/>
    <cellStyle name="Total Bold 2 2 3 3" xfId="60579" xr:uid="{00000000-0005-0000-0000-00007BEC0000}"/>
    <cellStyle name="Total Bold 2 2 4" xfId="60580" xr:uid="{00000000-0005-0000-0000-00007CEC0000}"/>
    <cellStyle name="Total Bold 2 2 4 2" xfId="60581" xr:uid="{00000000-0005-0000-0000-00007DEC0000}"/>
    <cellStyle name="Total Bold 2 2 4 3" xfId="60582" xr:uid="{00000000-0005-0000-0000-00007EEC0000}"/>
    <cellStyle name="Total Bold 2 2 5" xfId="60583" xr:uid="{00000000-0005-0000-0000-00007FEC0000}"/>
    <cellStyle name="Total Bold 2 2 5 2" xfId="60584" xr:uid="{00000000-0005-0000-0000-000080EC0000}"/>
    <cellStyle name="Total Bold 2 2 5 3" xfId="60585" xr:uid="{00000000-0005-0000-0000-000081EC0000}"/>
    <cellStyle name="Total Bold 2 2 6" xfId="60586" xr:uid="{00000000-0005-0000-0000-000082EC0000}"/>
    <cellStyle name="Total Bold 2 2 6 2" xfId="60587" xr:uid="{00000000-0005-0000-0000-000083EC0000}"/>
    <cellStyle name="Total Bold 2 2 6 3" xfId="60588" xr:uid="{00000000-0005-0000-0000-000084EC0000}"/>
    <cellStyle name="Total Bold 2 2 7" xfId="60589" xr:uid="{00000000-0005-0000-0000-000085EC0000}"/>
    <cellStyle name="Total Bold 2 2 7 2" xfId="60590" xr:uid="{00000000-0005-0000-0000-000086EC0000}"/>
    <cellStyle name="Total Bold 2 2 7 3" xfId="60591" xr:uid="{00000000-0005-0000-0000-000087EC0000}"/>
    <cellStyle name="Total Bold 2 2 8" xfId="60592" xr:uid="{00000000-0005-0000-0000-000088EC0000}"/>
    <cellStyle name="Total Bold 2 2 9" xfId="60593" xr:uid="{00000000-0005-0000-0000-000089EC0000}"/>
    <cellStyle name="Total Bold 2 3" xfId="60594" xr:uid="{00000000-0005-0000-0000-00008AEC0000}"/>
    <cellStyle name="Total Bold 2 3 2" xfId="60595" xr:uid="{00000000-0005-0000-0000-00008BEC0000}"/>
    <cellStyle name="Total Bold 2 3 2 2" xfId="60596" xr:uid="{00000000-0005-0000-0000-00008CEC0000}"/>
    <cellStyle name="Total Bold 2 3 2 2 2" xfId="60597" xr:uid="{00000000-0005-0000-0000-00008DEC0000}"/>
    <cellStyle name="Total Bold 2 3 2 2 3" xfId="60598" xr:uid="{00000000-0005-0000-0000-00008EEC0000}"/>
    <cellStyle name="Total Bold 2 3 2 3" xfId="60599" xr:uid="{00000000-0005-0000-0000-00008FEC0000}"/>
    <cellStyle name="Total Bold 2 3 2 4" xfId="60600" xr:uid="{00000000-0005-0000-0000-000090EC0000}"/>
    <cellStyle name="Total Bold 2 3 3" xfId="60601" xr:uid="{00000000-0005-0000-0000-000091EC0000}"/>
    <cellStyle name="Total Bold 2 3 3 2" xfId="60602" xr:uid="{00000000-0005-0000-0000-000092EC0000}"/>
    <cellStyle name="Total Bold 2 3 3 3" xfId="60603" xr:uid="{00000000-0005-0000-0000-000093EC0000}"/>
    <cellStyle name="Total Bold 2 3 4" xfId="60604" xr:uid="{00000000-0005-0000-0000-000094EC0000}"/>
    <cellStyle name="Total Bold 2 3 4 2" xfId="60605" xr:uid="{00000000-0005-0000-0000-000095EC0000}"/>
    <cellStyle name="Total Bold 2 3 4 3" xfId="60606" xr:uid="{00000000-0005-0000-0000-000096EC0000}"/>
    <cellStyle name="Total Bold 2 3 5" xfId="60607" xr:uid="{00000000-0005-0000-0000-000097EC0000}"/>
    <cellStyle name="Total Bold 2 3 5 2" xfId="60608" xr:uid="{00000000-0005-0000-0000-000098EC0000}"/>
    <cellStyle name="Total Bold 2 3 5 3" xfId="60609" xr:uid="{00000000-0005-0000-0000-000099EC0000}"/>
    <cellStyle name="Total Bold 2 3 6" xfId="60610" xr:uid="{00000000-0005-0000-0000-00009AEC0000}"/>
    <cellStyle name="Total Bold 2 3 6 2" xfId="60611" xr:uid="{00000000-0005-0000-0000-00009BEC0000}"/>
    <cellStyle name="Total Bold 2 3 6 3" xfId="60612" xr:uid="{00000000-0005-0000-0000-00009CEC0000}"/>
    <cellStyle name="Total Bold 2 3 7" xfId="60613" xr:uid="{00000000-0005-0000-0000-00009DEC0000}"/>
    <cellStyle name="Total Bold 2 4" xfId="60614" xr:uid="{00000000-0005-0000-0000-00009EEC0000}"/>
    <cellStyle name="Total Bold 2 4 2" xfId="60615" xr:uid="{00000000-0005-0000-0000-00009FEC0000}"/>
    <cellStyle name="Total Bold 2 4 2 2" xfId="60616" xr:uid="{00000000-0005-0000-0000-0000A0EC0000}"/>
    <cellStyle name="Total Bold 2 4 2 3" xfId="60617" xr:uid="{00000000-0005-0000-0000-0000A1EC0000}"/>
    <cellStyle name="Total Bold 2 4 3" xfId="60618" xr:uid="{00000000-0005-0000-0000-0000A2EC0000}"/>
    <cellStyle name="Total Bold 2 4 3 2" xfId="60619" xr:uid="{00000000-0005-0000-0000-0000A3EC0000}"/>
    <cellStyle name="Total Bold 2 4 3 3" xfId="60620" xr:uid="{00000000-0005-0000-0000-0000A4EC0000}"/>
    <cellStyle name="Total Bold 2 4 4" xfId="60621" xr:uid="{00000000-0005-0000-0000-0000A5EC0000}"/>
    <cellStyle name="Total Bold 2 4 4 2" xfId="60622" xr:uid="{00000000-0005-0000-0000-0000A6EC0000}"/>
    <cellStyle name="Total Bold 2 4 4 3" xfId="60623" xr:uid="{00000000-0005-0000-0000-0000A7EC0000}"/>
    <cellStyle name="Total Bold 2 4 5" xfId="60624" xr:uid="{00000000-0005-0000-0000-0000A8EC0000}"/>
    <cellStyle name="Total Bold 2 4 6" xfId="60625" xr:uid="{00000000-0005-0000-0000-0000A9EC0000}"/>
    <cellStyle name="Total Bold 2 5" xfId="60626" xr:uid="{00000000-0005-0000-0000-0000AAEC0000}"/>
    <cellStyle name="Total Bold 2 5 2" xfId="60627" xr:uid="{00000000-0005-0000-0000-0000ABEC0000}"/>
    <cellStyle name="Total Bold 2 5 3" xfId="60628" xr:uid="{00000000-0005-0000-0000-0000ACEC0000}"/>
    <cellStyle name="Total Bold 2 6" xfId="60629" xr:uid="{00000000-0005-0000-0000-0000ADEC0000}"/>
    <cellStyle name="Total Bold 2 6 2" xfId="60630" xr:uid="{00000000-0005-0000-0000-0000AEEC0000}"/>
    <cellStyle name="Total Bold 2 6 3" xfId="60631" xr:uid="{00000000-0005-0000-0000-0000AFEC0000}"/>
    <cellStyle name="Total Bold 2 7" xfId="60632" xr:uid="{00000000-0005-0000-0000-0000B0EC0000}"/>
    <cellStyle name="Total Bold 2 7 2" xfId="60633" xr:uid="{00000000-0005-0000-0000-0000B1EC0000}"/>
    <cellStyle name="Total Bold 2 7 3" xfId="60634" xr:uid="{00000000-0005-0000-0000-0000B2EC0000}"/>
    <cellStyle name="Total Bold 2 8" xfId="60635" xr:uid="{00000000-0005-0000-0000-0000B3EC0000}"/>
    <cellStyle name="Total Bold 2 8 2" xfId="60636" xr:uid="{00000000-0005-0000-0000-0000B4EC0000}"/>
    <cellStyle name="Total Bold 2 8 3" xfId="60637" xr:uid="{00000000-0005-0000-0000-0000B5EC0000}"/>
    <cellStyle name="Total Bold 2 9" xfId="60638" xr:uid="{00000000-0005-0000-0000-0000B6EC0000}"/>
    <cellStyle name="Total Bold 2 9 2" xfId="60639" xr:uid="{00000000-0005-0000-0000-0000B7EC0000}"/>
    <cellStyle name="Total Bold 2 9 3" xfId="60640" xr:uid="{00000000-0005-0000-0000-0000B8EC0000}"/>
    <cellStyle name="Total Bold 20" xfId="7240" xr:uid="{00000000-0005-0000-0000-0000B9EC0000}"/>
    <cellStyle name="Total Bold 20 2" xfId="60641" xr:uid="{00000000-0005-0000-0000-0000BAEC0000}"/>
    <cellStyle name="Total Bold 20 2 2" xfId="60642" xr:uid="{00000000-0005-0000-0000-0000BBEC0000}"/>
    <cellStyle name="Total Bold 20 2 2 2" xfId="60643" xr:uid="{00000000-0005-0000-0000-0000BCEC0000}"/>
    <cellStyle name="Total Bold 20 2 2 3" xfId="60644" xr:uid="{00000000-0005-0000-0000-0000BDEC0000}"/>
    <cellStyle name="Total Bold 20 2 3" xfId="60645" xr:uid="{00000000-0005-0000-0000-0000BEEC0000}"/>
    <cellStyle name="Total Bold 20 2 3 2" xfId="60646" xr:uid="{00000000-0005-0000-0000-0000BFEC0000}"/>
    <cellStyle name="Total Bold 20 2 3 3" xfId="60647" xr:uid="{00000000-0005-0000-0000-0000C0EC0000}"/>
    <cellStyle name="Total Bold 20 2 4" xfId="60648" xr:uid="{00000000-0005-0000-0000-0000C1EC0000}"/>
    <cellStyle name="Total Bold 20 2 4 2" xfId="60649" xr:uid="{00000000-0005-0000-0000-0000C2EC0000}"/>
    <cellStyle name="Total Bold 20 2 4 3" xfId="60650" xr:uid="{00000000-0005-0000-0000-0000C3EC0000}"/>
    <cellStyle name="Total Bold 20 2 5" xfId="60651" xr:uid="{00000000-0005-0000-0000-0000C4EC0000}"/>
    <cellStyle name="Total Bold 20 2 6" xfId="60652" xr:uid="{00000000-0005-0000-0000-0000C5EC0000}"/>
    <cellStyle name="Total Bold 20 3" xfId="60653" xr:uid="{00000000-0005-0000-0000-0000C6EC0000}"/>
    <cellStyle name="Total Bold 20 3 2" xfId="60654" xr:uid="{00000000-0005-0000-0000-0000C7EC0000}"/>
    <cellStyle name="Total Bold 20 3 3" xfId="60655" xr:uid="{00000000-0005-0000-0000-0000C8EC0000}"/>
    <cellStyle name="Total Bold 20 4" xfId="60656" xr:uid="{00000000-0005-0000-0000-0000C9EC0000}"/>
    <cellStyle name="Total Bold 20 4 2" xfId="60657" xr:uid="{00000000-0005-0000-0000-0000CAEC0000}"/>
    <cellStyle name="Total Bold 20 4 3" xfId="60658" xr:uid="{00000000-0005-0000-0000-0000CBEC0000}"/>
    <cellStyle name="Total Bold 20 5" xfId="60659" xr:uid="{00000000-0005-0000-0000-0000CCEC0000}"/>
    <cellStyle name="Total Bold 20 5 2" xfId="60660" xr:uid="{00000000-0005-0000-0000-0000CDEC0000}"/>
    <cellStyle name="Total Bold 20 5 3" xfId="60661" xr:uid="{00000000-0005-0000-0000-0000CEEC0000}"/>
    <cellStyle name="Total Bold 20 6" xfId="60662" xr:uid="{00000000-0005-0000-0000-0000CFEC0000}"/>
    <cellStyle name="Total Bold 20 6 2" xfId="60663" xr:uid="{00000000-0005-0000-0000-0000D0EC0000}"/>
    <cellStyle name="Total Bold 20 6 3" xfId="60664" xr:uid="{00000000-0005-0000-0000-0000D1EC0000}"/>
    <cellStyle name="Total Bold 20 7" xfId="60665" xr:uid="{00000000-0005-0000-0000-0000D2EC0000}"/>
    <cellStyle name="Total Bold 20 7 2" xfId="60666" xr:uid="{00000000-0005-0000-0000-0000D3EC0000}"/>
    <cellStyle name="Total Bold 20 7 3" xfId="60667" xr:uid="{00000000-0005-0000-0000-0000D4EC0000}"/>
    <cellStyle name="Total Bold 20 8" xfId="60668" xr:uid="{00000000-0005-0000-0000-0000D5EC0000}"/>
    <cellStyle name="Total Bold 20 9" xfId="60669" xr:uid="{00000000-0005-0000-0000-0000D6EC0000}"/>
    <cellStyle name="Total Bold 21" xfId="7241" xr:uid="{00000000-0005-0000-0000-0000D7EC0000}"/>
    <cellStyle name="Total Bold 21 2" xfId="60670" xr:uid="{00000000-0005-0000-0000-0000D8EC0000}"/>
    <cellStyle name="Total Bold 21 2 2" xfId="60671" xr:uid="{00000000-0005-0000-0000-0000D9EC0000}"/>
    <cellStyle name="Total Bold 21 2 2 2" xfId="60672" xr:uid="{00000000-0005-0000-0000-0000DAEC0000}"/>
    <cellStyle name="Total Bold 21 2 2 3" xfId="60673" xr:uid="{00000000-0005-0000-0000-0000DBEC0000}"/>
    <cellStyle name="Total Bold 21 2 3" xfId="60674" xr:uid="{00000000-0005-0000-0000-0000DCEC0000}"/>
    <cellStyle name="Total Bold 21 2 3 2" xfId="60675" xr:uid="{00000000-0005-0000-0000-0000DDEC0000}"/>
    <cellStyle name="Total Bold 21 2 3 3" xfId="60676" xr:uid="{00000000-0005-0000-0000-0000DEEC0000}"/>
    <cellStyle name="Total Bold 21 2 4" xfId="60677" xr:uid="{00000000-0005-0000-0000-0000DFEC0000}"/>
    <cellStyle name="Total Bold 21 2 4 2" xfId="60678" xr:uid="{00000000-0005-0000-0000-0000E0EC0000}"/>
    <cellStyle name="Total Bold 21 2 4 3" xfId="60679" xr:uid="{00000000-0005-0000-0000-0000E1EC0000}"/>
    <cellStyle name="Total Bold 21 2 5" xfId="60680" xr:uid="{00000000-0005-0000-0000-0000E2EC0000}"/>
    <cellStyle name="Total Bold 21 2 6" xfId="60681" xr:uid="{00000000-0005-0000-0000-0000E3EC0000}"/>
    <cellStyle name="Total Bold 21 3" xfId="60682" xr:uid="{00000000-0005-0000-0000-0000E4EC0000}"/>
    <cellStyle name="Total Bold 21 3 2" xfId="60683" xr:uid="{00000000-0005-0000-0000-0000E5EC0000}"/>
    <cellStyle name="Total Bold 21 3 3" xfId="60684" xr:uid="{00000000-0005-0000-0000-0000E6EC0000}"/>
    <cellStyle name="Total Bold 21 4" xfId="60685" xr:uid="{00000000-0005-0000-0000-0000E7EC0000}"/>
    <cellStyle name="Total Bold 21 4 2" xfId="60686" xr:uid="{00000000-0005-0000-0000-0000E8EC0000}"/>
    <cellStyle name="Total Bold 21 4 3" xfId="60687" xr:uid="{00000000-0005-0000-0000-0000E9EC0000}"/>
    <cellStyle name="Total Bold 21 5" xfId="60688" xr:uid="{00000000-0005-0000-0000-0000EAEC0000}"/>
    <cellStyle name="Total Bold 21 5 2" xfId="60689" xr:uid="{00000000-0005-0000-0000-0000EBEC0000}"/>
    <cellStyle name="Total Bold 21 5 3" xfId="60690" xr:uid="{00000000-0005-0000-0000-0000ECEC0000}"/>
    <cellStyle name="Total Bold 21 6" xfId="60691" xr:uid="{00000000-0005-0000-0000-0000EDEC0000}"/>
    <cellStyle name="Total Bold 21 6 2" xfId="60692" xr:uid="{00000000-0005-0000-0000-0000EEEC0000}"/>
    <cellStyle name="Total Bold 21 6 3" xfId="60693" xr:uid="{00000000-0005-0000-0000-0000EFEC0000}"/>
    <cellStyle name="Total Bold 21 7" xfId="60694" xr:uid="{00000000-0005-0000-0000-0000F0EC0000}"/>
    <cellStyle name="Total Bold 21 7 2" xfId="60695" xr:uid="{00000000-0005-0000-0000-0000F1EC0000}"/>
    <cellStyle name="Total Bold 21 7 3" xfId="60696" xr:uid="{00000000-0005-0000-0000-0000F2EC0000}"/>
    <cellStyle name="Total Bold 21 8" xfId="60697" xr:uid="{00000000-0005-0000-0000-0000F3EC0000}"/>
    <cellStyle name="Total Bold 21 9" xfId="60698" xr:uid="{00000000-0005-0000-0000-0000F4EC0000}"/>
    <cellStyle name="Total Bold 22" xfId="7242" xr:uid="{00000000-0005-0000-0000-0000F5EC0000}"/>
    <cellStyle name="Total Bold 22 2" xfId="60699" xr:uid="{00000000-0005-0000-0000-0000F6EC0000}"/>
    <cellStyle name="Total Bold 22 2 2" xfId="60700" xr:uid="{00000000-0005-0000-0000-0000F7EC0000}"/>
    <cellStyle name="Total Bold 22 2 2 2" xfId="60701" xr:uid="{00000000-0005-0000-0000-0000F8EC0000}"/>
    <cellStyle name="Total Bold 22 2 2 3" xfId="60702" xr:uid="{00000000-0005-0000-0000-0000F9EC0000}"/>
    <cellStyle name="Total Bold 22 2 3" xfId="60703" xr:uid="{00000000-0005-0000-0000-0000FAEC0000}"/>
    <cellStyle name="Total Bold 22 2 3 2" xfId="60704" xr:uid="{00000000-0005-0000-0000-0000FBEC0000}"/>
    <cellStyle name="Total Bold 22 2 3 3" xfId="60705" xr:uid="{00000000-0005-0000-0000-0000FCEC0000}"/>
    <cellStyle name="Total Bold 22 2 4" xfId="60706" xr:uid="{00000000-0005-0000-0000-0000FDEC0000}"/>
    <cellStyle name="Total Bold 22 2 4 2" xfId="60707" xr:uid="{00000000-0005-0000-0000-0000FEEC0000}"/>
    <cellStyle name="Total Bold 22 2 4 3" xfId="60708" xr:uid="{00000000-0005-0000-0000-0000FFEC0000}"/>
    <cellStyle name="Total Bold 22 2 5" xfId="60709" xr:uid="{00000000-0005-0000-0000-000000ED0000}"/>
    <cellStyle name="Total Bold 22 2 6" xfId="60710" xr:uid="{00000000-0005-0000-0000-000001ED0000}"/>
    <cellStyle name="Total Bold 22 3" xfId="60711" xr:uid="{00000000-0005-0000-0000-000002ED0000}"/>
    <cellStyle name="Total Bold 22 3 2" xfId="60712" xr:uid="{00000000-0005-0000-0000-000003ED0000}"/>
    <cellStyle name="Total Bold 22 3 3" xfId="60713" xr:uid="{00000000-0005-0000-0000-000004ED0000}"/>
    <cellStyle name="Total Bold 22 4" xfId="60714" xr:uid="{00000000-0005-0000-0000-000005ED0000}"/>
    <cellStyle name="Total Bold 22 4 2" xfId="60715" xr:uid="{00000000-0005-0000-0000-000006ED0000}"/>
    <cellStyle name="Total Bold 22 4 3" xfId="60716" xr:uid="{00000000-0005-0000-0000-000007ED0000}"/>
    <cellStyle name="Total Bold 22 5" xfId="60717" xr:uid="{00000000-0005-0000-0000-000008ED0000}"/>
    <cellStyle name="Total Bold 22 5 2" xfId="60718" xr:uid="{00000000-0005-0000-0000-000009ED0000}"/>
    <cellStyle name="Total Bold 22 5 3" xfId="60719" xr:uid="{00000000-0005-0000-0000-00000AED0000}"/>
    <cellStyle name="Total Bold 22 6" xfId="60720" xr:uid="{00000000-0005-0000-0000-00000BED0000}"/>
    <cellStyle name="Total Bold 22 6 2" xfId="60721" xr:uid="{00000000-0005-0000-0000-00000CED0000}"/>
    <cellStyle name="Total Bold 22 6 3" xfId="60722" xr:uid="{00000000-0005-0000-0000-00000DED0000}"/>
    <cellStyle name="Total Bold 22 7" xfId="60723" xr:uid="{00000000-0005-0000-0000-00000EED0000}"/>
    <cellStyle name="Total Bold 22 7 2" xfId="60724" xr:uid="{00000000-0005-0000-0000-00000FED0000}"/>
    <cellStyle name="Total Bold 22 7 3" xfId="60725" xr:uid="{00000000-0005-0000-0000-000010ED0000}"/>
    <cellStyle name="Total Bold 22 8" xfId="60726" xr:uid="{00000000-0005-0000-0000-000011ED0000}"/>
    <cellStyle name="Total Bold 22 9" xfId="60727" xr:uid="{00000000-0005-0000-0000-000012ED0000}"/>
    <cellStyle name="Total Bold 23" xfId="7243" xr:uid="{00000000-0005-0000-0000-000013ED0000}"/>
    <cellStyle name="Total Bold 23 2" xfId="60728" xr:uid="{00000000-0005-0000-0000-000014ED0000}"/>
    <cellStyle name="Total Bold 23 2 2" xfId="60729" xr:uid="{00000000-0005-0000-0000-000015ED0000}"/>
    <cellStyle name="Total Bold 23 2 2 2" xfId="60730" xr:uid="{00000000-0005-0000-0000-000016ED0000}"/>
    <cellStyle name="Total Bold 23 2 2 3" xfId="60731" xr:uid="{00000000-0005-0000-0000-000017ED0000}"/>
    <cellStyle name="Total Bold 23 2 3" xfId="60732" xr:uid="{00000000-0005-0000-0000-000018ED0000}"/>
    <cellStyle name="Total Bold 23 2 3 2" xfId="60733" xr:uid="{00000000-0005-0000-0000-000019ED0000}"/>
    <cellStyle name="Total Bold 23 2 3 3" xfId="60734" xr:uid="{00000000-0005-0000-0000-00001AED0000}"/>
    <cellStyle name="Total Bold 23 2 4" xfId="60735" xr:uid="{00000000-0005-0000-0000-00001BED0000}"/>
    <cellStyle name="Total Bold 23 2 4 2" xfId="60736" xr:uid="{00000000-0005-0000-0000-00001CED0000}"/>
    <cellStyle name="Total Bold 23 2 4 3" xfId="60737" xr:uid="{00000000-0005-0000-0000-00001DED0000}"/>
    <cellStyle name="Total Bold 23 2 5" xfId="60738" xr:uid="{00000000-0005-0000-0000-00001EED0000}"/>
    <cellStyle name="Total Bold 23 2 6" xfId="60739" xr:uid="{00000000-0005-0000-0000-00001FED0000}"/>
    <cellStyle name="Total Bold 23 3" xfId="60740" xr:uid="{00000000-0005-0000-0000-000020ED0000}"/>
    <cellStyle name="Total Bold 23 3 2" xfId="60741" xr:uid="{00000000-0005-0000-0000-000021ED0000}"/>
    <cellStyle name="Total Bold 23 3 3" xfId="60742" xr:uid="{00000000-0005-0000-0000-000022ED0000}"/>
    <cellStyle name="Total Bold 23 4" xfId="60743" xr:uid="{00000000-0005-0000-0000-000023ED0000}"/>
    <cellStyle name="Total Bold 23 4 2" xfId="60744" xr:uid="{00000000-0005-0000-0000-000024ED0000}"/>
    <cellStyle name="Total Bold 23 4 3" xfId="60745" xr:uid="{00000000-0005-0000-0000-000025ED0000}"/>
    <cellStyle name="Total Bold 23 5" xfId="60746" xr:uid="{00000000-0005-0000-0000-000026ED0000}"/>
    <cellStyle name="Total Bold 23 5 2" xfId="60747" xr:uid="{00000000-0005-0000-0000-000027ED0000}"/>
    <cellStyle name="Total Bold 23 5 3" xfId="60748" xr:uid="{00000000-0005-0000-0000-000028ED0000}"/>
    <cellStyle name="Total Bold 23 6" xfId="60749" xr:uid="{00000000-0005-0000-0000-000029ED0000}"/>
    <cellStyle name="Total Bold 23 6 2" xfId="60750" xr:uid="{00000000-0005-0000-0000-00002AED0000}"/>
    <cellStyle name="Total Bold 23 6 3" xfId="60751" xr:uid="{00000000-0005-0000-0000-00002BED0000}"/>
    <cellStyle name="Total Bold 23 7" xfId="60752" xr:uid="{00000000-0005-0000-0000-00002CED0000}"/>
    <cellStyle name="Total Bold 23 7 2" xfId="60753" xr:uid="{00000000-0005-0000-0000-00002DED0000}"/>
    <cellStyle name="Total Bold 23 7 3" xfId="60754" xr:uid="{00000000-0005-0000-0000-00002EED0000}"/>
    <cellStyle name="Total Bold 23 8" xfId="60755" xr:uid="{00000000-0005-0000-0000-00002FED0000}"/>
    <cellStyle name="Total Bold 23 9" xfId="60756" xr:uid="{00000000-0005-0000-0000-000030ED0000}"/>
    <cellStyle name="Total Bold 24" xfId="7244" xr:uid="{00000000-0005-0000-0000-000031ED0000}"/>
    <cellStyle name="Total Bold 24 2" xfId="60757" xr:uid="{00000000-0005-0000-0000-000032ED0000}"/>
    <cellStyle name="Total Bold 24 2 2" xfId="60758" xr:uid="{00000000-0005-0000-0000-000033ED0000}"/>
    <cellStyle name="Total Bold 24 2 2 2" xfId="60759" xr:uid="{00000000-0005-0000-0000-000034ED0000}"/>
    <cellStyle name="Total Bold 24 2 2 3" xfId="60760" xr:uid="{00000000-0005-0000-0000-000035ED0000}"/>
    <cellStyle name="Total Bold 24 2 3" xfId="60761" xr:uid="{00000000-0005-0000-0000-000036ED0000}"/>
    <cellStyle name="Total Bold 24 2 3 2" xfId="60762" xr:uid="{00000000-0005-0000-0000-000037ED0000}"/>
    <cellStyle name="Total Bold 24 2 3 3" xfId="60763" xr:uid="{00000000-0005-0000-0000-000038ED0000}"/>
    <cellStyle name="Total Bold 24 2 4" xfId="60764" xr:uid="{00000000-0005-0000-0000-000039ED0000}"/>
    <cellStyle name="Total Bold 24 2 4 2" xfId="60765" xr:uid="{00000000-0005-0000-0000-00003AED0000}"/>
    <cellStyle name="Total Bold 24 2 4 3" xfId="60766" xr:uid="{00000000-0005-0000-0000-00003BED0000}"/>
    <cellStyle name="Total Bold 24 2 5" xfId="60767" xr:uid="{00000000-0005-0000-0000-00003CED0000}"/>
    <cellStyle name="Total Bold 24 2 6" xfId="60768" xr:uid="{00000000-0005-0000-0000-00003DED0000}"/>
    <cellStyle name="Total Bold 24 3" xfId="60769" xr:uid="{00000000-0005-0000-0000-00003EED0000}"/>
    <cellStyle name="Total Bold 24 3 2" xfId="60770" xr:uid="{00000000-0005-0000-0000-00003FED0000}"/>
    <cellStyle name="Total Bold 24 3 3" xfId="60771" xr:uid="{00000000-0005-0000-0000-000040ED0000}"/>
    <cellStyle name="Total Bold 24 4" xfId="60772" xr:uid="{00000000-0005-0000-0000-000041ED0000}"/>
    <cellStyle name="Total Bold 24 4 2" xfId="60773" xr:uid="{00000000-0005-0000-0000-000042ED0000}"/>
    <cellStyle name="Total Bold 24 4 3" xfId="60774" xr:uid="{00000000-0005-0000-0000-000043ED0000}"/>
    <cellStyle name="Total Bold 24 5" xfId="60775" xr:uid="{00000000-0005-0000-0000-000044ED0000}"/>
    <cellStyle name="Total Bold 24 5 2" xfId="60776" xr:uid="{00000000-0005-0000-0000-000045ED0000}"/>
    <cellStyle name="Total Bold 24 5 3" xfId="60777" xr:uid="{00000000-0005-0000-0000-000046ED0000}"/>
    <cellStyle name="Total Bold 24 6" xfId="60778" xr:uid="{00000000-0005-0000-0000-000047ED0000}"/>
    <cellStyle name="Total Bold 24 6 2" xfId="60779" xr:uid="{00000000-0005-0000-0000-000048ED0000}"/>
    <cellStyle name="Total Bold 24 6 3" xfId="60780" xr:uid="{00000000-0005-0000-0000-000049ED0000}"/>
    <cellStyle name="Total Bold 24 7" xfId="60781" xr:uid="{00000000-0005-0000-0000-00004AED0000}"/>
    <cellStyle name="Total Bold 24 7 2" xfId="60782" xr:uid="{00000000-0005-0000-0000-00004BED0000}"/>
    <cellStyle name="Total Bold 24 7 3" xfId="60783" xr:uid="{00000000-0005-0000-0000-00004CED0000}"/>
    <cellStyle name="Total Bold 24 8" xfId="60784" xr:uid="{00000000-0005-0000-0000-00004DED0000}"/>
    <cellStyle name="Total Bold 24 9" xfId="60785" xr:uid="{00000000-0005-0000-0000-00004EED0000}"/>
    <cellStyle name="Total Bold 25" xfId="60786" xr:uid="{00000000-0005-0000-0000-00004FED0000}"/>
    <cellStyle name="Total Bold 25 2" xfId="60787" xr:uid="{00000000-0005-0000-0000-000050ED0000}"/>
    <cellStyle name="Total Bold 25 2 2" xfId="60788" xr:uid="{00000000-0005-0000-0000-000051ED0000}"/>
    <cellStyle name="Total Bold 25 2 3" xfId="60789" xr:uid="{00000000-0005-0000-0000-000052ED0000}"/>
    <cellStyle name="Total Bold 25 3" xfId="60790" xr:uid="{00000000-0005-0000-0000-000053ED0000}"/>
    <cellStyle name="Total Bold 25 3 2" xfId="60791" xr:uid="{00000000-0005-0000-0000-000054ED0000}"/>
    <cellStyle name="Total Bold 25 3 3" xfId="60792" xr:uid="{00000000-0005-0000-0000-000055ED0000}"/>
    <cellStyle name="Total Bold 25 4" xfId="60793" xr:uid="{00000000-0005-0000-0000-000056ED0000}"/>
    <cellStyle name="Total Bold 25 4 2" xfId="60794" xr:uid="{00000000-0005-0000-0000-000057ED0000}"/>
    <cellStyle name="Total Bold 25 4 3" xfId="60795" xr:uid="{00000000-0005-0000-0000-000058ED0000}"/>
    <cellStyle name="Total Bold 25 5" xfId="60796" xr:uid="{00000000-0005-0000-0000-000059ED0000}"/>
    <cellStyle name="Total Bold 25 6" xfId="60797" xr:uid="{00000000-0005-0000-0000-00005AED0000}"/>
    <cellStyle name="Total Bold 26" xfId="60798" xr:uid="{00000000-0005-0000-0000-00005BED0000}"/>
    <cellStyle name="Total Bold 26 2" xfId="60799" xr:uid="{00000000-0005-0000-0000-00005CED0000}"/>
    <cellStyle name="Total Bold 26 3" xfId="60800" xr:uid="{00000000-0005-0000-0000-00005DED0000}"/>
    <cellStyle name="Total Bold 27" xfId="60801" xr:uid="{00000000-0005-0000-0000-00005EED0000}"/>
    <cellStyle name="Total Bold 27 2" xfId="60802" xr:uid="{00000000-0005-0000-0000-00005FED0000}"/>
    <cellStyle name="Total Bold 27 3" xfId="60803" xr:uid="{00000000-0005-0000-0000-000060ED0000}"/>
    <cellStyle name="Total Bold 28" xfId="60804" xr:uid="{00000000-0005-0000-0000-000061ED0000}"/>
    <cellStyle name="Total Bold 28 2" xfId="60805" xr:uid="{00000000-0005-0000-0000-000062ED0000}"/>
    <cellStyle name="Total Bold 28 3" xfId="60806" xr:uid="{00000000-0005-0000-0000-000063ED0000}"/>
    <cellStyle name="Total Bold 29" xfId="60807" xr:uid="{00000000-0005-0000-0000-000064ED0000}"/>
    <cellStyle name="Total Bold 29 2" xfId="60808" xr:uid="{00000000-0005-0000-0000-000065ED0000}"/>
    <cellStyle name="Total Bold 29 3" xfId="60809" xr:uid="{00000000-0005-0000-0000-000066ED0000}"/>
    <cellStyle name="Total Bold 3" xfId="7245" xr:uid="{00000000-0005-0000-0000-000067ED0000}"/>
    <cellStyle name="Total Bold 3 2" xfId="60810" xr:uid="{00000000-0005-0000-0000-000068ED0000}"/>
    <cellStyle name="Total Bold 3 2 2" xfId="60811" xr:uid="{00000000-0005-0000-0000-000069ED0000}"/>
    <cellStyle name="Total Bold 3 2 2 2" xfId="60812" xr:uid="{00000000-0005-0000-0000-00006AED0000}"/>
    <cellStyle name="Total Bold 3 2 2 3" xfId="60813" xr:uid="{00000000-0005-0000-0000-00006BED0000}"/>
    <cellStyle name="Total Bold 3 2 3" xfId="60814" xr:uid="{00000000-0005-0000-0000-00006CED0000}"/>
    <cellStyle name="Total Bold 3 2 3 2" xfId="60815" xr:uid="{00000000-0005-0000-0000-00006DED0000}"/>
    <cellStyle name="Total Bold 3 2 3 3" xfId="60816" xr:uid="{00000000-0005-0000-0000-00006EED0000}"/>
    <cellStyle name="Total Bold 3 2 4" xfId="60817" xr:uid="{00000000-0005-0000-0000-00006FED0000}"/>
    <cellStyle name="Total Bold 3 2 4 2" xfId="60818" xr:uid="{00000000-0005-0000-0000-000070ED0000}"/>
    <cellStyle name="Total Bold 3 2 4 3" xfId="60819" xr:uid="{00000000-0005-0000-0000-000071ED0000}"/>
    <cellStyle name="Total Bold 3 2 5" xfId="60820" xr:uid="{00000000-0005-0000-0000-000072ED0000}"/>
    <cellStyle name="Total Bold 3 2 6" xfId="60821" xr:uid="{00000000-0005-0000-0000-000073ED0000}"/>
    <cellStyle name="Total Bold 3 3" xfId="60822" xr:uid="{00000000-0005-0000-0000-000074ED0000}"/>
    <cellStyle name="Total Bold 3 3 2" xfId="60823" xr:uid="{00000000-0005-0000-0000-000075ED0000}"/>
    <cellStyle name="Total Bold 3 3 3" xfId="60824" xr:uid="{00000000-0005-0000-0000-000076ED0000}"/>
    <cellStyle name="Total Bold 3 4" xfId="60825" xr:uid="{00000000-0005-0000-0000-000077ED0000}"/>
    <cellStyle name="Total Bold 3 4 2" xfId="60826" xr:uid="{00000000-0005-0000-0000-000078ED0000}"/>
    <cellStyle name="Total Bold 3 4 3" xfId="60827" xr:uid="{00000000-0005-0000-0000-000079ED0000}"/>
    <cellStyle name="Total Bold 3 5" xfId="60828" xr:uid="{00000000-0005-0000-0000-00007AED0000}"/>
    <cellStyle name="Total Bold 3 5 2" xfId="60829" xr:uid="{00000000-0005-0000-0000-00007BED0000}"/>
    <cellStyle name="Total Bold 3 5 3" xfId="60830" xr:uid="{00000000-0005-0000-0000-00007CED0000}"/>
    <cellStyle name="Total Bold 3 6" xfId="60831" xr:uid="{00000000-0005-0000-0000-00007DED0000}"/>
    <cellStyle name="Total Bold 3 6 2" xfId="60832" xr:uid="{00000000-0005-0000-0000-00007EED0000}"/>
    <cellStyle name="Total Bold 3 6 3" xfId="60833" xr:uid="{00000000-0005-0000-0000-00007FED0000}"/>
    <cellStyle name="Total Bold 3 7" xfId="60834" xr:uid="{00000000-0005-0000-0000-000080ED0000}"/>
    <cellStyle name="Total Bold 3 7 2" xfId="60835" xr:uid="{00000000-0005-0000-0000-000081ED0000}"/>
    <cellStyle name="Total Bold 3 7 3" xfId="60836" xr:uid="{00000000-0005-0000-0000-000082ED0000}"/>
    <cellStyle name="Total Bold 3 8" xfId="60837" xr:uid="{00000000-0005-0000-0000-000083ED0000}"/>
    <cellStyle name="Total Bold 3 9" xfId="60838" xr:uid="{00000000-0005-0000-0000-000084ED0000}"/>
    <cellStyle name="Total Bold 30" xfId="60839" xr:uid="{00000000-0005-0000-0000-000085ED0000}"/>
    <cellStyle name="Total Bold 30 2" xfId="60840" xr:uid="{00000000-0005-0000-0000-000086ED0000}"/>
    <cellStyle name="Total Bold 30 3" xfId="60841" xr:uid="{00000000-0005-0000-0000-000087ED0000}"/>
    <cellStyle name="Total Bold 31" xfId="60842" xr:uid="{00000000-0005-0000-0000-000088ED0000}"/>
    <cellStyle name="Total Bold 31 2" xfId="60843" xr:uid="{00000000-0005-0000-0000-000089ED0000}"/>
    <cellStyle name="Total Bold 31 3" xfId="60844" xr:uid="{00000000-0005-0000-0000-00008AED0000}"/>
    <cellStyle name="Total Bold 32" xfId="60845" xr:uid="{00000000-0005-0000-0000-00008BED0000}"/>
    <cellStyle name="Total Bold 32 2" xfId="60846" xr:uid="{00000000-0005-0000-0000-00008CED0000}"/>
    <cellStyle name="Total Bold 32 3" xfId="60847" xr:uid="{00000000-0005-0000-0000-00008DED0000}"/>
    <cellStyle name="Total Bold 33" xfId="60848" xr:uid="{00000000-0005-0000-0000-00008EED0000}"/>
    <cellStyle name="Total Bold 33 2" xfId="60849" xr:uid="{00000000-0005-0000-0000-00008FED0000}"/>
    <cellStyle name="Total Bold 33 3" xfId="60850" xr:uid="{00000000-0005-0000-0000-000090ED0000}"/>
    <cellStyle name="Total Bold 34" xfId="60851" xr:uid="{00000000-0005-0000-0000-000091ED0000}"/>
    <cellStyle name="Total Bold 34 2" xfId="60852" xr:uid="{00000000-0005-0000-0000-000092ED0000}"/>
    <cellStyle name="Total Bold 34 3" xfId="60853" xr:uid="{00000000-0005-0000-0000-000093ED0000}"/>
    <cellStyle name="Total Bold 35" xfId="60854" xr:uid="{00000000-0005-0000-0000-000094ED0000}"/>
    <cellStyle name="Total Bold 35 2" xfId="60855" xr:uid="{00000000-0005-0000-0000-000095ED0000}"/>
    <cellStyle name="Total Bold 35 3" xfId="60856" xr:uid="{00000000-0005-0000-0000-000096ED0000}"/>
    <cellStyle name="Total Bold 36" xfId="60857" xr:uid="{00000000-0005-0000-0000-000097ED0000}"/>
    <cellStyle name="Total Bold 36 2" xfId="60858" xr:uid="{00000000-0005-0000-0000-000098ED0000}"/>
    <cellStyle name="Total Bold 36 3" xfId="60859" xr:uid="{00000000-0005-0000-0000-000099ED0000}"/>
    <cellStyle name="Total Bold 37" xfId="60860" xr:uid="{00000000-0005-0000-0000-00009AED0000}"/>
    <cellStyle name="Total Bold 37 2" xfId="60861" xr:uid="{00000000-0005-0000-0000-00009BED0000}"/>
    <cellStyle name="Total Bold 37 3" xfId="60862" xr:uid="{00000000-0005-0000-0000-00009CED0000}"/>
    <cellStyle name="Total Bold 38" xfId="60863" xr:uid="{00000000-0005-0000-0000-00009DED0000}"/>
    <cellStyle name="Total Bold 38 2" xfId="60864" xr:uid="{00000000-0005-0000-0000-00009EED0000}"/>
    <cellStyle name="Total Bold 38 3" xfId="60865" xr:uid="{00000000-0005-0000-0000-00009FED0000}"/>
    <cellStyle name="Total Bold 39" xfId="60866" xr:uid="{00000000-0005-0000-0000-0000A0ED0000}"/>
    <cellStyle name="Total Bold 39 2" xfId="60867" xr:uid="{00000000-0005-0000-0000-0000A1ED0000}"/>
    <cellStyle name="Total Bold 39 3" xfId="60868" xr:uid="{00000000-0005-0000-0000-0000A2ED0000}"/>
    <cellStyle name="Total Bold 4" xfId="7246" xr:uid="{00000000-0005-0000-0000-0000A3ED0000}"/>
    <cellStyle name="Total Bold 4 10" xfId="60869" xr:uid="{00000000-0005-0000-0000-0000A4ED0000}"/>
    <cellStyle name="Total Bold 4 2" xfId="60870" xr:uid="{00000000-0005-0000-0000-0000A5ED0000}"/>
    <cellStyle name="Total Bold 4 2 2" xfId="60871" xr:uid="{00000000-0005-0000-0000-0000A6ED0000}"/>
    <cellStyle name="Total Bold 4 2 2 2" xfId="60872" xr:uid="{00000000-0005-0000-0000-0000A7ED0000}"/>
    <cellStyle name="Total Bold 4 2 2 3" xfId="60873" xr:uid="{00000000-0005-0000-0000-0000A8ED0000}"/>
    <cellStyle name="Total Bold 4 2 3" xfId="60874" xr:uid="{00000000-0005-0000-0000-0000A9ED0000}"/>
    <cellStyle name="Total Bold 4 2 3 2" xfId="60875" xr:uid="{00000000-0005-0000-0000-0000AAED0000}"/>
    <cellStyle name="Total Bold 4 2 3 3" xfId="60876" xr:uid="{00000000-0005-0000-0000-0000ABED0000}"/>
    <cellStyle name="Total Bold 4 2 4" xfId="60877" xr:uid="{00000000-0005-0000-0000-0000ACED0000}"/>
    <cellStyle name="Total Bold 4 2 4 2" xfId="60878" xr:uid="{00000000-0005-0000-0000-0000ADED0000}"/>
    <cellStyle name="Total Bold 4 2 4 3" xfId="60879" xr:uid="{00000000-0005-0000-0000-0000AEED0000}"/>
    <cellStyle name="Total Bold 4 2 5" xfId="60880" xr:uid="{00000000-0005-0000-0000-0000AFED0000}"/>
    <cellStyle name="Total Bold 4 2 6" xfId="60881" xr:uid="{00000000-0005-0000-0000-0000B0ED0000}"/>
    <cellStyle name="Total Bold 4 3" xfId="60882" xr:uid="{00000000-0005-0000-0000-0000B1ED0000}"/>
    <cellStyle name="Total Bold 4 3 2" xfId="60883" xr:uid="{00000000-0005-0000-0000-0000B2ED0000}"/>
    <cellStyle name="Total Bold 4 3 3" xfId="60884" xr:uid="{00000000-0005-0000-0000-0000B3ED0000}"/>
    <cellStyle name="Total Bold 4 4" xfId="60885" xr:uid="{00000000-0005-0000-0000-0000B4ED0000}"/>
    <cellStyle name="Total Bold 4 4 2" xfId="60886" xr:uid="{00000000-0005-0000-0000-0000B5ED0000}"/>
    <cellStyle name="Total Bold 4 4 3" xfId="60887" xr:uid="{00000000-0005-0000-0000-0000B6ED0000}"/>
    <cellStyle name="Total Bold 4 5" xfId="60888" xr:uid="{00000000-0005-0000-0000-0000B7ED0000}"/>
    <cellStyle name="Total Bold 4 5 2" xfId="60889" xr:uid="{00000000-0005-0000-0000-0000B8ED0000}"/>
    <cellStyle name="Total Bold 4 5 3" xfId="60890" xr:uid="{00000000-0005-0000-0000-0000B9ED0000}"/>
    <cellStyle name="Total Bold 4 6" xfId="60891" xr:uid="{00000000-0005-0000-0000-0000BAED0000}"/>
    <cellStyle name="Total Bold 4 6 2" xfId="60892" xr:uid="{00000000-0005-0000-0000-0000BBED0000}"/>
    <cellStyle name="Total Bold 4 6 3" xfId="60893" xr:uid="{00000000-0005-0000-0000-0000BCED0000}"/>
    <cellStyle name="Total Bold 4 7" xfId="60894" xr:uid="{00000000-0005-0000-0000-0000BDED0000}"/>
    <cellStyle name="Total Bold 4 7 2" xfId="60895" xr:uid="{00000000-0005-0000-0000-0000BEED0000}"/>
    <cellStyle name="Total Bold 4 7 3" xfId="60896" xr:uid="{00000000-0005-0000-0000-0000BFED0000}"/>
    <cellStyle name="Total Bold 4 8" xfId="60897" xr:uid="{00000000-0005-0000-0000-0000C0ED0000}"/>
    <cellStyle name="Total Bold 4 9" xfId="60898" xr:uid="{00000000-0005-0000-0000-0000C1ED0000}"/>
    <cellStyle name="Total Bold 40" xfId="60899" xr:uid="{00000000-0005-0000-0000-0000C2ED0000}"/>
    <cellStyle name="Total Bold 40 2" xfId="60900" xr:uid="{00000000-0005-0000-0000-0000C3ED0000}"/>
    <cellStyle name="Total Bold 40 3" xfId="60901" xr:uid="{00000000-0005-0000-0000-0000C4ED0000}"/>
    <cellStyle name="Total Bold 41" xfId="60902" xr:uid="{00000000-0005-0000-0000-0000C5ED0000}"/>
    <cellStyle name="Total Bold 41 2" xfId="60903" xr:uid="{00000000-0005-0000-0000-0000C6ED0000}"/>
    <cellStyle name="Total Bold 41 3" xfId="60904" xr:uid="{00000000-0005-0000-0000-0000C7ED0000}"/>
    <cellStyle name="Total Bold 42" xfId="60905" xr:uid="{00000000-0005-0000-0000-0000C8ED0000}"/>
    <cellStyle name="Total Bold 42 2" xfId="60906" xr:uid="{00000000-0005-0000-0000-0000C9ED0000}"/>
    <cellStyle name="Total Bold 42 3" xfId="60907" xr:uid="{00000000-0005-0000-0000-0000CAED0000}"/>
    <cellStyle name="Total Bold 43" xfId="60908" xr:uid="{00000000-0005-0000-0000-0000CBED0000}"/>
    <cellStyle name="Total Bold 43 2" xfId="60909" xr:uid="{00000000-0005-0000-0000-0000CCED0000}"/>
    <cellStyle name="Total Bold 43 3" xfId="60910" xr:uid="{00000000-0005-0000-0000-0000CDED0000}"/>
    <cellStyle name="Total Bold 44" xfId="60911" xr:uid="{00000000-0005-0000-0000-0000CEED0000}"/>
    <cellStyle name="Total Bold 44 2" xfId="60912" xr:uid="{00000000-0005-0000-0000-0000CFED0000}"/>
    <cellStyle name="Total Bold 44 3" xfId="60913" xr:uid="{00000000-0005-0000-0000-0000D0ED0000}"/>
    <cellStyle name="Total Bold 45" xfId="60914" xr:uid="{00000000-0005-0000-0000-0000D1ED0000}"/>
    <cellStyle name="Total Bold 45 2" xfId="60915" xr:uid="{00000000-0005-0000-0000-0000D2ED0000}"/>
    <cellStyle name="Total Bold 45 3" xfId="60916" xr:uid="{00000000-0005-0000-0000-0000D3ED0000}"/>
    <cellStyle name="Total Bold 46" xfId="60917" xr:uid="{00000000-0005-0000-0000-0000D4ED0000}"/>
    <cellStyle name="Total Bold 46 2" xfId="60918" xr:uid="{00000000-0005-0000-0000-0000D5ED0000}"/>
    <cellStyle name="Total Bold 46 3" xfId="60919" xr:uid="{00000000-0005-0000-0000-0000D6ED0000}"/>
    <cellStyle name="Total Bold 47" xfId="60920" xr:uid="{00000000-0005-0000-0000-0000D7ED0000}"/>
    <cellStyle name="Total Bold 47 2" xfId="60921" xr:uid="{00000000-0005-0000-0000-0000D8ED0000}"/>
    <cellStyle name="Total Bold 47 3" xfId="60922" xr:uid="{00000000-0005-0000-0000-0000D9ED0000}"/>
    <cellStyle name="Total Bold 48" xfId="60923" xr:uid="{00000000-0005-0000-0000-0000DAED0000}"/>
    <cellStyle name="Total Bold 48 2" xfId="60924" xr:uid="{00000000-0005-0000-0000-0000DBED0000}"/>
    <cellStyle name="Total Bold 48 3" xfId="60925" xr:uid="{00000000-0005-0000-0000-0000DCED0000}"/>
    <cellStyle name="Total Bold 49" xfId="60926" xr:uid="{00000000-0005-0000-0000-0000DDED0000}"/>
    <cellStyle name="Total Bold 49 2" xfId="60927" xr:uid="{00000000-0005-0000-0000-0000DEED0000}"/>
    <cellStyle name="Total Bold 49 3" xfId="60928" xr:uid="{00000000-0005-0000-0000-0000DFED0000}"/>
    <cellStyle name="Total Bold 5" xfId="7247" xr:uid="{00000000-0005-0000-0000-0000E0ED0000}"/>
    <cellStyle name="Total Bold 5 2" xfId="60929" xr:uid="{00000000-0005-0000-0000-0000E1ED0000}"/>
    <cellStyle name="Total Bold 5 2 2" xfId="60930" xr:uid="{00000000-0005-0000-0000-0000E2ED0000}"/>
    <cellStyle name="Total Bold 5 2 2 2" xfId="60931" xr:uid="{00000000-0005-0000-0000-0000E3ED0000}"/>
    <cellStyle name="Total Bold 5 2 2 3" xfId="60932" xr:uid="{00000000-0005-0000-0000-0000E4ED0000}"/>
    <cellStyle name="Total Bold 5 2 3" xfId="60933" xr:uid="{00000000-0005-0000-0000-0000E5ED0000}"/>
    <cellStyle name="Total Bold 5 2 3 2" xfId="60934" xr:uid="{00000000-0005-0000-0000-0000E6ED0000}"/>
    <cellStyle name="Total Bold 5 2 3 3" xfId="60935" xr:uid="{00000000-0005-0000-0000-0000E7ED0000}"/>
    <cellStyle name="Total Bold 5 2 4" xfId="60936" xr:uid="{00000000-0005-0000-0000-0000E8ED0000}"/>
    <cellStyle name="Total Bold 5 2 4 2" xfId="60937" xr:uid="{00000000-0005-0000-0000-0000E9ED0000}"/>
    <cellStyle name="Total Bold 5 2 4 3" xfId="60938" xr:uid="{00000000-0005-0000-0000-0000EAED0000}"/>
    <cellStyle name="Total Bold 5 2 5" xfId="60939" xr:uid="{00000000-0005-0000-0000-0000EBED0000}"/>
    <cellStyle name="Total Bold 5 2 6" xfId="60940" xr:uid="{00000000-0005-0000-0000-0000ECED0000}"/>
    <cellStyle name="Total Bold 5 3" xfId="60941" xr:uid="{00000000-0005-0000-0000-0000EDED0000}"/>
    <cellStyle name="Total Bold 5 3 2" xfId="60942" xr:uid="{00000000-0005-0000-0000-0000EEED0000}"/>
    <cellStyle name="Total Bold 5 3 3" xfId="60943" xr:uid="{00000000-0005-0000-0000-0000EFED0000}"/>
    <cellStyle name="Total Bold 5 4" xfId="60944" xr:uid="{00000000-0005-0000-0000-0000F0ED0000}"/>
    <cellStyle name="Total Bold 5 4 2" xfId="60945" xr:uid="{00000000-0005-0000-0000-0000F1ED0000}"/>
    <cellStyle name="Total Bold 5 4 3" xfId="60946" xr:uid="{00000000-0005-0000-0000-0000F2ED0000}"/>
    <cellStyle name="Total Bold 5 5" xfId="60947" xr:uid="{00000000-0005-0000-0000-0000F3ED0000}"/>
    <cellStyle name="Total Bold 5 5 2" xfId="60948" xr:uid="{00000000-0005-0000-0000-0000F4ED0000}"/>
    <cellStyle name="Total Bold 5 5 3" xfId="60949" xr:uid="{00000000-0005-0000-0000-0000F5ED0000}"/>
    <cellStyle name="Total Bold 5 6" xfId="60950" xr:uid="{00000000-0005-0000-0000-0000F6ED0000}"/>
    <cellStyle name="Total Bold 5 6 2" xfId="60951" xr:uid="{00000000-0005-0000-0000-0000F7ED0000}"/>
    <cellStyle name="Total Bold 5 6 3" xfId="60952" xr:uid="{00000000-0005-0000-0000-0000F8ED0000}"/>
    <cellStyle name="Total Bold 5 7" xfId="60953" xr:uid="{00000000-0005-0000-0000-0000F9ED0000}"/>
    <cellStyle name="Total Bold 5 7 2" xfId="60954" xr:uid="{00000000-0005-0000-0000-0000FAED0000}"/>
    <cellStyle name="Total Bold 5 7 3" xfId="60955" xr:uid="{00000000-0005-0000-0000-0000FBED0000}"/>
    <cellStyle name="Total Bold 5 8" xfId="60956" xr:uid="{00000000-0005-0000-0000-0000FCED0000}"/>
    <cellStyle name="Total Bold 5 9" xfId="60957" xr:uid="{00000000-0005-0000-0000-0000FDED0000}"/>
    <cellStyle name="Total Bold 50" xfId="60958" xr:uid="{00000000-0005-0000-0000-0000FEED0000}"/>
    <cellStyle name="Total Bold 50 2" xfId="60959" xr:uid="{00000000-0005-0000-0000-0000FFED0000}"/>
    <cellStyle name="Total Bold 50 3" xfId="60960" xr:uid="{00000000-0005-0000-0000-000000EE0000}"/>
    <cellStyle name="Total Bold 51" xfId="60961" xr:uid="{00000000-0005-0000-0000-000001EE0000}"/>
    <cellStyle name="Total Bold 51 2" xfId="60962" xr:uid="{00000000-0005-0000-0000-000002EE0000}"/>
    <cellStyle name="Total Bold 51 3" xfId="60963" xr:uid="{00000000-0005-0000-0000-000003EE0000}"/>
    <cellStyle name="Total Bold 52" xfId="60964" xr:uid="{00000000-0005-0000-0000-000004EE0000}"/>
    <cellStyle name="Total Bold 52 2" xfId="60965" xr:uid="{00000000-0005-0000-0000-000005EE0000}"/>
    <cellStyle name="Total Bold 52 3" xfId="60966" xr:uid="{00000000-0005-0000-0000-000006EE0000}"/>
    <cellStyle name="Total Bold 53" xfId="60967" xr:uid="{00000000-0005-0000-0000-000007EE0000}"/>
    <cellStyle name="Total Bold 54" xfId="60968" xr:uid="{00000000-0005-0000-0000-000008EE0000}"/>
    <cellStyle name="Total Bold 55" xfId="60969" xr:uid="{00000000-0005-0000-0000-000009EE0000}"/>
    <cellStyle name="Total Bold 56" xfId="60970" xr:uid="{00000000-0005-0000-0000-00000AEE0000}"/>
    <cellStyle name="Total Bold 57" xfId="60971" xr:uid="{00000000-0005-0000-0000-00000BEE0000}"/>
    <cellStyle name="Total Bold 58" xfId="60972" xr:uid="{00000000-0005-0000-0000-00000CEE0000}"/>
    <cellStyle name="Total Bold 59" xfId="60973" xr:uid="{00000000-0005-0000-0000-00000DEE0000}"/>
    <cellStyle name="Total Bold 6" xfId="7248" xr:uid="{00000000-0005-0000-0000-00000EEE0000}"/>
    <cellStyle name="Total Bold 6 10" xfId="60974" xr:uid="{00000000-0005-0000-0000-00000FEE0000}"/>
    <cellStyle name="Total Bold 6 2" xfId="7249" xr:uid="{00000000-0005-0000-0000-000010EE0000}"/>
    <cellStyle name="Total Bold 6 2 2" xfId="60975" xr:uid="{00000000-0005-0000-0000-000011EE0000}"/>
    <cellStyle name="Total Bold 6 2 2 2" xfId="60976" xr:uid="{00000000-0005-0000-0000-000012EE0000}"/>
    <cellStyle name="Total Bold 6 2 2 2 2" xfId="60977" xr:uid="{00000000-0005-0000-0000-000013EE0000}"/>
    <cellStyle name="Total Bold 6 2 2 2 3" xfId="60978" xr:uid="{00000000-0005-0000-0000-000014EE0000}"/>
    <cellStyle name="Total Bold 6 2 2 3" xfId="60979" xr:uid="{00000000-0005-0000-0000-000015EE0000}"/>
    <cellStyle name="Total Bold 6 2 2 3 2" xfId="60980" xr:uid="{00000000-0005-0000-0000-000016EE0000}"/>
    <cellStyle name="Total Bold 6 2 2 3 3" xfId="60981" xr:uid="{00000000-0005-0000-0000-000017EE0000}"/>
    <cellStyle name="Total Bold 6 2 2 4" xfId="60982" xr:uid="{00000000-0005-0000-0000-000018EE0000}"/>
    <cellStyle name="Total Bold 6 2 2 4 2" xfId="60983" xr:uid="{00000000-0005-0000-0000-000019EE0000}"/>
    <cellStyle name="Total Bold 6 2 2 4 3" xfId="60984" xr:uid="{00000000-0005-0000-0000-00001AEE0000}"/>
    <cellStyle name="Total Bold 6 2 2 5" xfId="60985" xr:uid="{00000000-0005-0000-0000-00001BEE0000}"/>
    <cellStyle name="Total Bold 6 2 2 6" xfId="60986" xr:uid="{00000000-0005-0000-0000-00001CEE0000}"/>
    <cellStyle name="Total Bold 6 2 3" xfId="60987" xr:uid="{00000000-0005-0000-0000-00001DEE0000}"/>
    <cellStyle name="Total Bold 6 2 3 2" xfId="60988" xr:uid="{00000000-0005-0000-0000-00001EEE0000}"/>
    <cellStyle name="Total Bold 6 2 3 3" xfId="60989" xr:uid="{00000000-0005-0000-0000-00001FEE0000}"/>
    <cellStyle name="Total Bold 6 2 4" xfId="60990" xr:uid="{00000000-0005-0000-0000-000020EE0000}"/>
    <cellStyle name="Total Bold 6 2 4 2" xfId="60991" xr:uid="{00000000-0005-0000-0000-000021EE0000}"/>
    <cellStyle name="Total Bold 6 2 4 3" xfId="60992" xr:uid="{00000000-0005-0000-0000-000022EE0000}"/>
    <cellStyle name="Total Bold 6 2 5" xfId="60993" xr:uid="{00000000-0005-0000-0000-000023EE0000}"/>
    <cellStyle name="Total Bold 6 2 5 2" xfId="60994" xr:uid="{00000000-0005-0000-0000-000024EE0000}"/>
    <cellStyle name="Total Bold 6 2 5 3" xfId="60995" xr:uid="{00000000-0005-0000-0000-000025EE0000}"/>
    <cellStyle name="Total Bold 6 2 6" xfId="60996" xr:uid="{00000000-0005-0000-0000-000026EE0000}"/>
    <cellStyle name="Total Bold 6 2 6 2" xfId="60997" xr:uid="{00000000-0005-0000-0000-000027EE0000}"/>
    <cellStyle name="Total Bold 6 2 6 3" xfId="60998" xr:uid="{00000000-0005-0000-0000-000028EE0000}"/>
    <cellStyle name="Total Bold 6 2 7" xfId="60999" xr:uid="{00000000-0005-0000-0000-000029EE0000}"/>
    <cellStyle name="Total Bold 6 2 7 2" xfId="61000" xr:uid="{00000000-0005-0000-0000-00002AEE0000}"/>
    <cellStyle name="Total Bold 6 2 7 3" xfId="61001" xr:uid="{00000000-0005-0000-0000-00002BEE0000}"/>
    <cellStyle name="Total Bold 6 2 8" xfId="61002" xr:uid="{00000000-0005-0000-0000-00002CEE0000}"/>
    <cellStyle name="Total Bold 6 2 9" xfId="61003" xr:uid="{00000000-0005-0000-0000-00002DEE0000}"/>
    <cellStyle name="Total Bold 6 3" xfId="61004" xr:uid="{00000000-0005-0000-0000-00002EEE0000}"/>
    <cellStyle name="Total Bold 6 3 2" xfId="61005" xr:uid="{00000000-0005-0000-0000-00002FEE0000}"/>
    <cellStyle name="Total Bold 6 3 2 2" xfId="61006" xr:uid="{00000000-0005-0000-0000-000030EE0000}"/>
    <cellStyle name="Total Bold 6 3 2 3" xfId="61007" xr:uid="{00000000-0005-0000-0000-000031EE0000}"/>
    <cellStyle name="Total Bold 6 3 3" xfId="61008" xr:uid="{00000000-0005-0000-0000-000032EE0000}"/>
    <cellStyle name="Total Bold 6 3 3 2" xfId="61009" xr:uid="{00000000-0005-0000-0000-000033EE0000}"/>
    <cellStyle name="Total Bold 6 3 3 3" xfId="61010" xr:uid="{00000000-0005-0000-0000-000034EE0000}"/>
    <cellStyle name="Total Bold 6 3 4" xfId="61011" xr:uid="{00000000-0005-0000-0000-000035EE0000}"/>
    <cellStyle name="Total Bold 6 3 4 2" xfId="61012" xr:uid="{00000000-0005-0000-0000-000036EE0000}"/>
    <cellStyle name="Total Bold 6 3 4 3" xfId="61013" xr:uid="{00000000-0005-0000-0000-000037EE0000}"/>
    <cellStyle name="Total Bold 6 3 5" xfId="61014" xr:uid="{00000000-0005-0000-0000-000038EE0000}"/>
    <cellStyle name="Total Bold 6 3 6" xfId="61015" xr:uid="{00000000-0005-0000-0000-000039EE0000}"/>
    <cellStyle name="Total Bold 6 4" xfId="61016" xr:uid="{00000000-0005-0000-0000-00003AEE0000}"/>
    <cellStyle name="Total Bold 6 4 2" xfId="61017" xr:uid="{00000000-0005-0000-0000-00003BEE0000}"/>
    <cellStyle name="Total Bold 6 4 3" xfId="61018" xr:uid="{00000000-0005-0000-0000-00003CEE0000}"/>
    <cellStyle name="Total Bold 6 5" xfId="61019" xr:uid="{00000000-0005-0000-0000-00003DEE0000}"/>
    <cellStyle name="Total Bold 6 5 2" xfId="61020" xr:uid="{00000000-0005-0000-0000-00003EEE0000}"/>
    <cellStyle name="Total Bold 6 5 3" xfId="61021" xr:uid="{00000000-0005-0000-0000-00003FEE0000}"/>
    <cellStyle name="Total Bold 6 6" xfId="61022" xr:uid="{00000000-0005-0000-0000-000040EE0000}"/>
    <cellStyle name="Total Bold 6 6 2" xfId="61023" xr:uid="{00000000-0005-0000-0000-000041EE0000}"/>
    <cellStyle name="Total Bold 6 6 3" xfId="61024" xr:uid="{00000000-0005-0000-0000-000042EE0000}"/>
    <cellStyle name="Total Bold 6 7" xfId="61025" xr:uid="{00000000-0005-0000-0000-000043EE0000}"/>
    <cellStyle name="Total Bold 6 7 2" xfId="61026" xr:uid="{00000000-0005-0000-0000-000044EE0000}"/>
    <cellStyle name="Total Bold 6 7 3" xfId="61027" xr:uid="{00000000-0005-0000-0000-000045EE0000}"/>
    <cellStyle name="Total Bold 6 8" xfId="61028" xr:uid="{00000000-0005-0000-0000-000046EE0000}"/>
    <cellStyle name="Total Bold 6 8 2" xfId="61029" xr:uid="{00000000-0005-0000-0000-000047EE0000}"/>
    <cellStyle name="Total Bold 6 8 3" xfId="61030" xr:uid="{00000000-0005-0000-0000-000048EE0000}"/>
    <cellStyle name="Total Bold 6 9" xfId="61031" xr:uid="{00000000-0005-0000-0000-000049EE0000}"/>
    <cellStyle name="Total Bold 60" xfId="61032" xr:uid="{00000000-0005-0000-0000-00004AEE0000}"/>
    <cellStyle name="Total Bold 7" xfId="7250" xr:uid="{00000000-0005-0000-0000-00004BEE0000}"/>
    <cellStyle name="Total Bold 7 2" xfId="61033" xr:uid="{00000000-0005-0000-0000-00004CEE0000}"/>
    <cellStyle name="Total Bold 7 2 2" xfId="61034" xr:uid="{00000000-0005-0000-0000-00004DEE0000}"/>
    <cellStyle name="Total Bold 7 2 2 2" xfId="61035" xr:uid="{00000000-0005-0000-0000-00004EEE0000}"/>
    <cellStyle name="Total Bold 7 2 2 3" xfId="61036" xr:uid="{00000000-0005-0000-0000-00004FEE0000}"/>
    <cellStyle name="Total Bold 7 2 3" xfId="61037" xr:uid="{00000000-0005-0000-0000-000050EE0000}"/>
    <cellStyle name="Total Bold 7 2 3 2" xfId="61038" xr:uid="{00000000-0005-0000-0000-000051EE0000}"/>
    <cellStyle name="Total Bold 7 2 3 3" xfId="61039" xr:uid="{00000000-0005-0000-0000-000052EE0000}"/>
    <cellStyle name="Total Bold 7 2 4" xfId="61040" xr:uid="{00000000-0005-0000-0000-000053EE0000}"/>
    <cellStyle name="Total Bold 7 2 4 2" xfId="61041" xr:uid="{00000000-0005-0000-0000-000054EE0000}"/>
    <cellStyle name="Total Bold 7 2 4 3" xfId="61042" xr:uid="{00000000-0005-0000-0000-000055EE0000}"/>
    <cellStyle name="Total Bold 7 2 5" xfId="61043" xr:uid="{00000000-0005-0000-0000-000056EE0000}"/>
    <cellStyle name="Total Bold 7 2 6" xfId="61044" xr:uid="{00000000-0005-0000-0000-000057EE0000}"/>
    <cellStyle name="Total Bold 7 3" xfId="61045" xr:uid="{00000000-0005-0000-0000-000058EE0000}"/>
    <cellStyle name="Total Bold 7 3 2" xfId="61046" xr:uid="{00000000-0005-0000-0000-000059EE0000}"/>
    <cellStyle name="Total Bold 7 3 3" xfId="61047" xr:uid="{00000000-0005-0000-0000-00005AEE0000}"/>
    <cellStyle name="Total Bold 7 4" xfId="61048" xr:uid="{00000000-0005-0000-0000-00005BEE0000}"/>
    <cellStyle name="Total Bold 7 4 2" xfId="61049" xr:uid="{00000000-0005-0000-0000-00005CEE0000}"/>
    <cellStyle name="Total Bold 7 4 3" xfId="61050" xr:uid="{00000000-0005-0000-0000-00005DEE0000}"/>
    <cellStyle name="Total Bold 7 5" xfId="61051" xr:uid="{00000000-0005-0000-0000-00005EEE0000}"/>
    <cellStyle name="Total Bold 7 5 2" xfId="61052" xr:uid="{00000000-0005-0000-0000-00005FEE0000}"/>
    <cellStyle name="Total Bold 7 5 3" xfId="61053" xr:uid="{00000000-0005-0000-0000-000060EE0000}"/>
    <cellStyle name="Total Bold 7 6" xfId="61054" xr:uid="{00000000-0005-0000-0000-000061EE0000}"/>
    <cellStyle name="Total Bold 7 6 2" xfId="61055" xr:uid="{00000000-0005-0000-0000-000062EE0000}"/>
    <cellStyle name="Total Bold 7 6 3" xfId="61056" xr:uid="{00000000-0005-0000-0000-000063EE0000}"/>
    <cellStyle name="Total Bold 7 7" xfId="61057" xr:uid="{00000000-0005-0000-0000-000064EE0000}"/>
    <cellStyle name="Total Bold 7 7 2" xfId="61058" xr:uid="{00000000-0005-0000-0000-000065EE0000}"/>
    <cellStyle name="Total Bold 7 7 3" xfId="61059" xr:uid="{00000000-0005-0000-0000-000066EE0000}"/>
    <cellStyle name="Total Bold 7 8" xfId="61060" xr:uid="{00000000-0005-0000-0000-000067EE0000}"/>
    <cellStyle name="Total Bold 7 9" xfId="61061" xr:uid="{00000000-0005-0000-0000-000068EE0000}"/>
    <cellStyle name="Total Bold 8" xfId="7251" xr:uid="{00000000-0005-0000-0000-000069EE0000}"/>
    <cellStyle name="Total Bold 8 2" xfId="61062" xr:uid="{00000000-0005-0000-0000-00006AEE0000}"/>
    <cellStyle name="Total Bold 8 2 2" xfId="61063" xr:uid="{00000000-0005-0000-0000-00006BEE0000}"/>
    <cellStyle name="Total Bold 8 2 2 2" xfId="61064" xr:uid="{00000000-0005-0000-0000-00006CEE0000}"/>
    <cellStyle name="Total Bold 8 2 2 3" xfId="61065" xr:uid="{00000000-0005-0000-0000-00006DEE0000}"/>
    <cellStyle name="Total Bold 8 2 3" xfId="61066" xr:uid="{00000000-0005-0000-0000-00006EEE0000}"/>
    <cellStyle name="Total Bold 8 2 3 2" xfId="61067" xr:uid="{00000000-0005-0000-0000-00006FEE0000}"/>
    <cellStyle name="Total Bold 8 2 3 3" xfId="61068" xr:uid="{00000000-0005-0000-0000-000070EE0000}"/>
    <cellStyle name="Total Bold 8 2 4" xfId="61069" xr:uid="{00000000-0005-0000-0000-000071EE0000}"/>
    <cellStyle name="Total Bold 8 2 4 2" xfId="61070" xr:uid="{00000000-0005-0000-0000-000072EE0000}"/>
    <cellStyle name="Total Bold 8 2 4 3" xfId="61071" xr:uid="{00000000-0005-0000-0000-000073EE0000}"/>
    <cellStyle name="Total Bold 8 2 5" xfId="61072" xr:uid="{00000000-0005-0000-0000-000074EE0000}"/>
    <cellStyle name="Total Bold 8 2 6" xfId="61073" xr:uid="{00000000-0005-0000-0000-000075EE0000}"/>
    <cellStyle name="Total Bold 8 3" xfId="61074" xr:uid="{00000000-0005-0000-0000-000076EE0000}"/>
    <cellStyle name="Total Bold 8 3 2" xfId="61075" xr:uid="{00000000-0005-0000-0000-000077EE0000}"/>
    <cellStyle name="Total Bold 8 3 3" xfId="61076" xr:uid="{00000000-0005-0000-0000-000078EE0000}"/>
    <cellStyle name="Total Bold 8 4" xfId="61077" xr:uid="{00000000-0005-0000-0000-000079EE0000}"/>
    <cellStyle name="Total Bold 8 4 2" xfId="61078" xr:uid="{00000000-0005-0000-0000-00007AEE0000}"/>
    <cellStyle name="Total Bold 8 4 3" xfId="61079" xr:uid="{00000000-0005-0000-0000-00007BEE0000}"/>
    <cellStyle name="Total Bold 8 5" xfId="61080" xr:uid="{00000000-0005-0000-0000-00007CEE0000}"/>
    <cellStyle name="Total Bold 8 5 2" xfId="61081" xr:uid="{00000000-0005-0000-0000-00007DEE0000}"/>
    <cellStyle name="Total Bold 8 5 3" xfId="61082" xr:uid="{00000000-0005-0000-0000-00007EEE0000}"/>
    <cellStyle name="Total Bold 8 6" xfId="61083" xr:uid="{00000000-0005-0000-0000-00007FEE0000}"/>
    <cellStyle name="Total Bold 8 6 2" xfId="61084" xr:uid="{00000000-0005-0000-0000-000080EE0000}"/>
    <cellStyle name="Total Bold 8 6 3" xfId="61085" xr:uid="{00000000-0005-0000-0000-000081EE0000}"/>
    <cellStyle name="Total Bold 8 7" xfId="61086" xr:uid="{00000000-0005-0000-0000-000082EE0000}"/>
    <cellStyle name="Total Bold 8 7 2" xfId="61087" xr:uid="{00000000-0005-0000-0000-000083EE0000}"/>
    <cellStyle name="Total Bold 8 7 3" xfId="61088" xr:uid="{00000000-0005-0000-0000-000084EE0000}"/>
    <cellStyle name="Total Bold 8 8" xfId="61089" xr:uid="{00000000-0005-0000-0000-000085EE0000}"/>
    <cellStyle name="Total Bold 8 9" xfId="61090" xr:uid="{00000000-0005-0000-0000-000086EE0000}"/>
    <cellStyle name="Total Bold 9" xfId="7252" xr:uid="{00000000-0005-0000-0000-000087EE0000}"/>
    <cellStyle name="Total Bold 9 2" xfId="61091" xr:uid="{00000000-0005-0000-0000-000088EE0000}"/>
    <cellStyle name="Total Bold 9 2 2" xfId="61092" xr:uid="{00000000-0005-0000-0000-000089EE0000}"/>
    <cellStyle name="Total Bold 9 2 2 2" xfId="61093" xr:uid="{00000000-0005-0000-0000-00008AEE0000}"/>
    <cellStyle name="Total Bold 9 2 2 3" xfId="61094" xr:uid="{00000000-0005-0000-0000-00008BEE0000}"/>
    <cellStyle name="Total Bold 9 2 3" xfId="61095" xr:uid="{00000000-0005-0000-0000-00008CEE0000}"/>
    <cellStyle name="Total Bold 9 2 3 2" xfId="61096" xr:uid="{00000000-0005-0000-0000-00008DEE0000}"/>
    <cellStyle name="Total Bold 9 2 3 3" xfId="61097" xr:uid="{00000000-0005-0000-0000-00008EEE0000}"/>
    <cellStyle name="Total Bold 9 2 4" xfId="61098" xr:uid="{00000000-0005-0000-0000-00008FEE0000}"/>
    <cellStyle name="Total Bold 9 2 4 2" xfId="61099" xr:uid="{00000000-0005-0000-0000-000090EE0000}"/>
    <cellStyle name="Total Bold 9 2 4 3" xfId="61100" xr:uid="{00000000-0005-0000-0000-000091EE0000}"/>
    <cellStyle name="Total Bold 9 2 5" xfId="61101" xr:uid="{00000000-0005-0000-0000-000092EE0000}"/>
    <cellStyle name="Total Bold 9 2 6" xfId="61102" xr:uid="{00000000-0005-0000-0000-000093EE0000}"/>
    <cellStyle name="Total Bold 9 3" xfId="61103" xr:uid="{00000000-0005-0000-0000-000094EE0000}"/>
    <cellStyle name="Total Bold 9 3 2" xfId="61104" xr:uid="{00000000-0005-0000-0000-000095EE0000}"/>
    <cellStyle name="Total Bold 9 3 3" xfId="61105" xr:uid="{00000000-0005-0000-0000-000096EE0000}"/>
    <cellStyle name="Total Bold 9 4" xfId="61106" xr:uid="{00000000-0005-0000-0000-000097EE0000}"/>
    <cellStyle name="Total Bold 9 4 2" xfId="61107" xr:uid="{00000000-0005-0000-0000-000098EE0000}"/>
    <cellStyle name="Total Bold 9 4 3" xfId="61108" xr:uid="{00000000-0005-0000-0000-000099EE0000}"/>
    <cellStyle name="Total Bold 9 5" xfId="61109" xr:uid="{00000000-0005-0000-0000-00009AEE0000}"/>
    <cellStyle name="Total Bold 9 5 2" xfId="61110" xr:uid="{00000000-0005-0000-0000-00009BEE0000}"/>
    <cellStyle name="Total Bold 9 5 3" xfId="61111" xr:uid="{00000000-0005-0000-0000-00009CEE0000}"/>
    <cellStyle name="Total Bold 9 6" xfId="61112" xr:uid="{00000000-0005-0000-0000-00009DEE0000}"/>
    <cellStyle name="Total Bold 9 6 2" xfId="61113" xr:uid="{00000000-0005-0000-0000-00009EEE0000}"/>
    <cellStyle name="Total Bold 9 6 3" xfId="61114" xr:uid="{00000000-0005-0000-0000-00009FEE0000}"/>
    <cellStyle name="Total Bold 9 7" xfId="61115" xr:uid="{00000000-0005-0000-0000-0000A0EE0000}"/>
    <cellStyle name="Total Bold 9 7 2" xfId="61116" xr:uid="{00000000-0005-0000-0000-0000A1EE0000}"/>
    <cellStyle name="Total Bold 9 7 3" xfId="61117" xr:uid="{00000000-0005-0000-0000-0000A2EE0000}"/>
    <cellStyle name="Total Bold 9 8" xfId="61118" xr:uid="{00000000-0005-0000-0000-0000A3EE0000}"/>
    <cellStyle name="Total Bold 9 9" xfId="61119" xr:uid="{00000000-0005-0000-0000-0000A4EE0000}"/>
    <cellStyle name="Total Bold_ADI" xfId="61120" xr:uid="{00000000-0005-0000-0000-0000A5EE0000}"/>
    <cellStyle name="Underline_Single" xfId="61121" xr:uid="{00000000-0005-0000-0000-0000A6EE0000}"/>
    <cellStyle name="Unprot" xfId="61122" xr:uid="{00000000-0005-0000-0000-0000A7EE0000}"/>
    <cellStyle name="Unprot$" xfId="61123" xr:uid="{00000000-0005-0000-0000-0000A8EE0000}"/>
    <cellStyle name="Unprot_CurrencySKorea" xfId="61124" xr:uid="{00000000-0005-0000-0000-0000A9EE0000}"/>
    <cellStyle name="Unprotect" xfId="61125" xr:uid="{00000000-0005-0000-0000-0000AAEE0000}"/>
    <cellStyle name="UNPROTECTED" xfId="61126" xr:uid="{00000000-0005-0000-0000-0000ABEE0000}"/>
    <cellStyle name="Update" xfId="7253" xr:uid="{00000000-0005-0000-0000-0000ACEE0000}"/>
    <cellStyle name="USD" xfId="7254" xr:uid="{00000000-0005-0000-0000-0000ADEE0000}"/>
    <cellStyle name="USD billion" xfId="7255" xr:uid="{00000000-0005-0000-0000-0000AEEE0000}"/>
    <cellStyle name="USD million" xfId="7256" xr:uid="{00000000-0005-0000-0000-0000AFEE0000}"/>
    <cellStyle name="USD thousand" xfId="7257" xr:uid="{00000000-0005-0000-0000-0000B0EE0000}"/>
    <cellStyle name="Validation" xfId="7258" xr:uid="{00000000-0005-0000-0000-0000B1EE0000}"/>
    <cellStyle name="Validation 2" xfId="7259" xr:uid="{00000000-0005-0000-0000-0000B2EE0000}"/>
    <cellStyle name="Validation 2 2" xfId="61127" xr:uid="{00000000-0005-0000-0000-0000B3EE0000}"/>
    <cellStyle name="Validation 2 2 2" xfId="61128" xr:uid="{00000000-0005-0000-0000-0000B4EE0000}"/>
    <cellStyle name="Validation 2 2 3" xfId="61129" xr:uid="{00000000-0005-0000-0000-0000B5EE0000}"/>
    <cellStyle name="Validation 3" xfId="61130" xr:uid="{00000000-0005-0000-0000-0000B6EE0000}"/>
    <cellStyle name="Validation 3 2" xfId="61131" xr:uid="{00000000-0005-0000-0000-0000B7EE0000}"/>
    <cellStyle name="Validation 4" xfId="61132" xr:uid="{00000000-0005-0000-0000-0000B8EE0000}"/>
    <cellStyle name="Validation_Journal 1" xfId="61133" xr:uid="{00000000-0005-0000-0000-0000B9EE0000}"/>
    <cellStyle name="Währung [0]_Compiling Utility Macros" xfId="61134" xr:uid="{00000000-0005-0000-0000-0000BAEE0000}"/>
    <cellStyle name="Währung_Compiling Utility Macros" xfId="61135" xr:uid="{00000000-0005-0000-0000-0000BBEE0000}"/>
    <cellStyle name="Warning" xfId="61136" xr:uid="{00000000-0005-0000-0000-0000BCEE0000}"/>
    <cellStyle name="Warning Text 10" xfId="7260" xr:uid="{00000000-0005-0000-0000-0000BDEE0000}"/>
    <cellStyle name="Warning Text 10 2" xfId="7261" xr:uid="{00000000-0005-0000-0000-0000BEEE0000}"/>
    <cellStyle name="Warning Text 10 2 2" xfId="61137" xr:uid="{00000000-0005-0000-0000-0000BFEE0000}"/>
    <cellStyle name="Warning Text 10 2 2 2" xfId="61138" xr:uid="{00000000-0005-0000-0000-0000C0EE0000}"/>
    <cellStyle name="Warning Text 10 2 2 3" xfId="61139" xr:uid="{00000000-0005-0000-0000-0000C1EE0000}"/>
    <cellStyle name="Warning Text 10 3" xfId="61140" xr:uid="{00000000-0005-0000-0000-0000C2EE0000}"/>
    <cellStyle name="Warning Text 10 3 2" xfId="61141" xr:uid="{00000000-0005-0000-0000-0000C3EE0000}"/>
    <cellStyle name="Warning Text 10 4" xfId="61142" xr:uid="{00000000-0005-0000-0000-0000C4EE0000}"/>
    <cellStyle name="Warning Text 11" xfId="7262" xr:uid="{00000000-0005-0000-0000-0000C5EE0000}"/>
    <cellStyle name="Warning Text 11 2" xfId="61143" xr:uid="{00000000-0005-0000-0000-0000C6EE0000}"/>
    <cellStyle name="Warning Text 11 3" xfId="61144" xr:uid="{00000000-0005-0000-0000-0000C7EE0000}"/>
    <cellStyle name="Warning Text 12" xfId="61145" xr:uid="{00000000-0005-0000-0000-0000C8EE0000}"/>
    <cellStyle name="Warning Text 12 2" xfId="61146" xr:uid="{00000000-0005-0000-0000-0000C9EE0000}"/>
    <cellStyle name="Warning Text 12 2 2" xfId="61147" xr:uid="{00000000-0005-0000-0000-0000CAEE0000}"/>
    <cellStyle name="Warning Text 12 3" xfId="61148" xr:uid="{00000000-0005-0000-0000-0000CBEE0000}"/>
    <cellStyle name="Warning Text 13" xfId="61149" xr:uid="{00000000-0005-0000-0000-0000CCEE0000}"/>
    <cellStyle name="Warning Text 13 2" xfId="61150" xr:uid="{00000000-0005-0000-0000-0000CDEE0000}"/>
    <cellStyle name="Warning Text 2" xfId="7263" xr:uid="{00000000-0005-0000-0000-0000CEEE0000}"/>
    <cellStyle name="Warning Text 2 2" xfId="7264" xr:uid="{00000000-0005-0000-0000-0000CFEE0000}"/>
    <cellStyle name="Warning Text 2 2 2" xfId="61151" xr:uid="{00000000-0005-0000-0000-0000D0EE0000}"/>
    <cellStyle name="Warning Text 2 2 3" xfId="61152" xr:uid="{00000000-0005-0000-0000-0000D1EE0000}"/>
    <cellStyle name="Warning Text 2 3" xfId="7265" xr:uid="{00000000-0005-0000-0000-0000D2EE0000}"/>
    <cellStyle name="Warning Text 2 3 2" xfId="61153" xr:uid="{00000000-0005-0000-0000-0000D3EE0000}"/>
    <cellStyle name="Warning Text 2 3 2 2" xfId="61154" xr:uid="{00000000-0005-0000-0000-0000D4EE0000}"/>
    <cellStyle name="Warning Text 2 4" xfId="61155" xr:uid="{00000000-0005-0000-0000-0000D5EE0000}"/>
    <cellStyle name="Warning Text 2 4 2" xfId="61156" xr:uid="{00000000-0005-0000-0000-0000D6EE0000}"/>
    <cellStyle name="Warning Text 2 5" xfId="61157" xr:uid="{00000000-0005-0000-0000-0000D7EE0000}"/>
    <cellStyle name="Warning Text 2 6" xfId="61158" xr:uid="{00000000-0005-0000-0000-0000D8EE0000}"/>
    <cellStyle name="Warning Text 3" xfId="7266" xr:uid="{00000000-0005-0000-0000-0000D9EE0000}"/>
    <cellStyle name="Warning Text 3 2" xfId="7267" xr:uid="{00000000-0005-0000-0000-0000DAEE0000}"/>
    <cellStyle name="Warning Text 3 2 2" xfId="61159" xr:uid="{00000000-0005-0000-0000-0000DBEE0000}"/>
    <cellStyle name="Warning Text 3 2 2 2" xfId="61160" xr:uid="{00000000-0005-0000-0000-0000DCEE0000}"/>
    <cellStyle name="Warning Text 3 2 2 3" xfId="61161" xr:uid="{00000000-0005-0000-0000-0000DDEE0000}"/>
    <cellStyle name="Warning Text 3 3" xfId="61162" xr:uid="{00000000-0005-0000-0000-0000DEEE0000}"/>
    <cellStyle name="Warning Text 3 3 2" xfId="61163" xr:uid="{00000000-0005-0000-0000-0000DFEE0000}"/>
    <cellStyle name="Warning Text 3 4" xfId="61164" xr:uid="{00000000-0005-0000-0000-0000E0EE0000}"/>
    <cellStyle name="Warning Text 4" xfId="7268" xr:uid="{00000000-0005-0000-0000-0000E1EE0000}"/>
    <cellStyle name="Warning Text 4 2" xfId="7269" xr:uid="{00000000-0005-0000-0000-0000E2EE0000}"/>
    <cellStyle name="Warning Text 4 2 2" xfId="61165" xr:uid="{00000000-0005-0000-0000-0000E3EE0000}"/>
    <cellStyle name="Warning Text 4 2 2 2" xfId="61166" xr:uid="{00000000-0005-0000-0000-0000E4EE0000}"/>
    <cellStyle name="Warning Text 4 2 2 3" xfId="61167" xr:uid="{00000000-0005-0000-0000-0000E5EE0000}"/>
    <cellStyle name="Warning Text 4 3" xfId="61168" xr:uid="{00000000-0005-0000-0000-0000E6EE0000}"/>
    <cellStyle name="Warning Text 4 3 2" xfId="61169" xr:uid="{00000000-0005-0000-0000-0000E7EE0000}"/>
    <cellStyle name="Warning Text 4 4" xfId="61170" xr:uid="{00000000-0005-0000-0000-0000E8EE0000}"/>
    <cellStyle name="Warning Text 5" xfId="7270" xr:uid="{00000000-0005-0000-0000-0000E9EE0000}"/>
    <cellStyle name="Warning Text 5 2" xfId="7271" xr:uid="{00000000-0005-0000-0000-0000EAEE0000}"/>
    <cellStyle name="Warning Text 5 2 2" xfId="61171" xr:uid="{00000000-0005-0000-0000-0000EBEE0000}"/>
    <cellStyle name="Warning Text 5 2 2 2" xfId="61172" xr:uid="{00000000-0005-0000-0000-0000ECEE0000}"/>
    <cellStyle name="Warning Text 5 2 2 3" xfId="61173" xr:uid="{00000000-0005-0000-0000-0000EDEE0000}"/>
    <cellStyle name="Warning Text 5 3" xfId="61174" xr:uid="{00000000-0005-0000-0000-0000EEEE0000}"/>
    <cellStyle name="Warning Text 5 3 2" xfId="61175" xr:uid="{00000000-0005-0000-0000-0000EFEE0000}"/>
    <cellStyle name="Warning Text 5 4" xfId="61176" xr:uid="{00000000-0005-0000-0000-0000F0EE0000}"/>
    <cellStyle name="Warning Text 6" xfId="7272" xr:uid="{00000000-0005-0000-0000-0000F1EE0000}"/>
    <cellStyle name="Warning Text 6 2" xfId="7273" xr:uid="{00000000-0005-0000-0000-0000F2EE0000}"/>
    <cellStyle name="Warning Text 6 2 2" xfId="61177" xr:uid="{00000000-0005-0000-0000-0000F3EE0000}"/>
    <cellStyle name="Warning Text 6 2 2 2" xfId="61178" xr:uid="{00000000-0005-0000-0000-0000F4EE0000}"/>
    <cellStyle name="Warning Text 6 2 2 3" xfId="61179" xr:uid="{00000000-0005-0000-0000-0000F5EE0000}"/>
    <cellStyle name="Warning Text 6 3" xfId="61180" xr:uid="{00000000-0005-0000-0000-0000F6EE0000}"/>
    <cellStyle name="Warning Text 6 3 2" xfId="61181" xr:uid="{00000000-0005-0000-0000-0000F7EE0000}"/>
    <cellStyle name="Warning Text 6 4" xfId="61182" xr:uid="{00000000-0005-0000-0000-0000F8EE0000}"/>
    <cellStyle name="Warning Text 7" xfId="7274" xr:uid="{00000000-0005-0000-0000-0000F9EE0000}"/>
    <cellStyle name="Warning Text 7 2" xfId="7275" xr:uid="{00000000-0005-0000-0000-0000FAEE0000}"/>
    <cellStyle name="Warning Text 7 2 2" xfId="61183" xr:uid="{00000000-0005-0000-0000-0000FBEE0000}"/>
    <cellStyle name="Warning Text 7 2 2 2" xfId="61184" xr:uid="{00000000-0005-0000-0000-0000FCEE0000}"/>
    <cellStyle name="Warning Text 7 2 2 3" xfId="61185" xr:uid="{00000000-0005-0000-0000-0000FDEE0000}"/>
    <cellStyle name="Warning Text 7 3" xfId="61186" xr:uid="{00000000-0005-0000-0000-0000FEEE0000}"/>
    <cellStyle name="Warning Text 7 3 2" xfId="61187" xr:uid="{00000000-0005-0000-0000-0000FFEE0000}"/>
    <cellStyle name="Warning Text 7 4" xfId="61188" xr:uid="{00000000-0005-0000-0000-000000EF0000}"/>
    <cellStyle name="Warning Text 8" xfId="7276" xr:uid="{00000000-0005-0000-0000-000001EF0000}"/>
    <cellStyle name="Warning Text 8 2" xfId="7277" xr:uid="{00000000-0005-0000-0000-000002EF0000}"/>
    <cellStyle name="Warning Text 8 2 2" xfId="61189" xr:uid="{00000000-0005-0000-0000-000003EF0000}"/>
    <cellStyle name="Warning Text 8 2 2 2" xfId="61190" xr:uid="{00000000-0005-0000-0000-000004EF0000}"/>
    <cellStyle name="Warning Text 8 2 2 3" xfId="61191" xr:uid="{00000000-0005-0000-0000-000005EF0000}"/>
    <cellStyle name="Warning Text 8 3" xfId="61192" xr:uid="{00000000-0005-0000-0000-000006EF0000}"/>
    <cellStyle name="Warning Text 8 3 2" xfId="61193" xr:uid="{00000000-0005-0000-0000-000007EF0000}"/>
    <cellStyle name="Warning Text 8 4" xfId="61194" xr:uid="{00000000-0005-0000-0000-000008EF0000}"/>
    <cellStyle name="Warning Text 9" xfId="7278" xr:uid="{00000000-0005-0000-0000-000009EF0000}"/>
    <cellStyle name="Warning Text 9 2" xfId="7279" xr:uid="{00000000-0005-0000-0000-00000AEF0000}"/>
    <cellStyle name="Warning Text 9 2 2" xfId="61195" xr:uid="{00000000-0005-0000-0000-00000BEF0000}"/>
    <cellStyle name="Warning Text 9 2 2 2" xfId="61196" xr:uid="{00000000-0005-0000-0000-00000CEF0000}"/>
    <cellStyle name="Warning Text 9 2 2 3" xfId="61197" xr:uid="{00000000-0005-0000-0000-00000DEF0000}"/>
    <cellStyle name="Warning Text 9 3" xfId="61198" xr:uid="{00000000-0005-0000-0000-00000EEF0000}"/>
    <cellStyle name="Warning Text 9 3 2" xfId="61199" xr:uid="{00000000-0005-0000-0000-00000FEF0000}"/>
    <cellStyle name="Warning Text 9 4" xfId="61200" xr:uid="{00000000-0005-0000-0000-000010EF0000}"/>
    <cellStyle name="Workpaper_Title" xfId="7280" xr:uid="{00000000-0005-0000-0000-000011EF0000}"/>
    <cellStyle name="WP_Name_11" xfId="7281" xr:uid="{00000000-0005-0000-0000-000012EF0000}"/>
    <cellStyle name="wrap" xfId="7282" xr:uid="{00000000-0005-0000-0000-000013EF0000}"/>
    <cellStyle name="x" xfId="61201" xr:uid="{00000000-0005-0000-0000-000014EF0000}"/>
    <cellStyle name="Year" xfId="61202" xr:uid="{00000000-0005-0000-0000-000015EF0000}"/>
    <cellStyle name="YEARS" xfId="61203" xr:uid="{00000000-0005-0000-0000-000016EF0000}"/>
    <cellStyle name="一般_Sheet1" xfId="7283" xr:uid="{00000000-0005-0000-0000-000017EF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externalLink" Target="externalLinks/externalLink1.xml" Id="rId13" /><Relationship Type="http://schemas.openxmlformats.org/officeDocument/2006/relationships/externalLink" Target="externalLinks/externalLink6.xml" Id="rId18" /><Relationship Type="http://schemas.openxmlformats.org/officeDocument/2006/relationships/styles" Target="styles.xml" Id="rId26" /><Relationship Type="http://schemas.openxmlformats.org/officeDocument/2006/relationships/worksheet" Target="worksheets/sheet3.xml" Id="rId3" /><Relationship Type="http://schemas.openxmlformats.org/officeDocument/2006/relationships/externalLink" Target="externalLinks/externalLink9.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externalLink" Target="externalLinks/externalLink5.xml" Id="rId17" /><Relationship Type="http://schemas.openxmlformats.org/officeDocument/2006/relationships/theme" Target="theme/theme1.xml" Id="rId25" /><Relationship Type="http://schemas.openxmlformats.org/officeDocument/2006/relationships/worksheet" Target="worksheets/sheet2.xml" Id="rId2" /><Relationship Type="http://schemas.openxmlformats.org/officeDocument/2006/relationships/externalLink" Target="externalLinks/externalLink4.xml" Id="rId16" /><Relationship Type="http://schemas.openxmlformats.org/officeDocument/2006/relationships/externalLink" Target="externalLinks/externalLink8.xml" Id="rId20" /><Relationship Type="http://schemas.openxmlformats.org/officeDocument/2006/relationships/customXml" Target="../customXml/item1.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externalLink" Target="externalLinks/externalLink12.xml" Id="rId24" /><Relationship Type="http://schemas.openxmlformats.org/officeDocument/2006/relationships/customXml" Target="../customXml/item4.xml" Id="rId32" /><Relationship Type="http://schemas.openxmlformats.org/officeDocument/2006/relationships/worksheet" Target="worksheets/sheet5.xml" Id="rId5" /><Relationship Type="http://schemas.openxmlformats.org/officeDocument/2006/relationships/externalLink" Target="externalLinks/externalLink3.xml" Id="rId15" /><Relationship Type="http://schemas.openxmlformats.org/officeDocument/2006/relationships/externalLink" Target="externalLinks/externalLink11.xml" Id="rId23" /><Relationship Type="http://schemas.openxmlformats.org/officeDocument/2006/relationships/calcChain" Target="calcChain.xml" Id="rId28" /><Relationship Type="http://schemas.openxmlformats.org/officeDocument/2006/relationships/worksheet" Target="worksheets/sheet10.xml" Id="rId10" /><Relationship Type="http://schemas.openxmlformats.org/officeDocument/2006/relationships/externalLink" Target="externalLinks/externalLink7.xml" Id="rId19" /><Relationship Type="http://schemas.openxmlformats.org/officeDocument/2006/relationships/customXml" Target="../customXml/item3.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externalLink" Target="externalLinks/externalLink2.xml" Id="rId14" /><Relationship Type="http://schemas.openxmlformats.org/officeDocument/2006/relationships/externalLink" Target="externalLinks/externalLink10.xml" Id="rId22" /><Relationship Type="http://schemas.openxmlformats.org/officeDocument/2006/relationships/sharedStrings" Target="sharedStrings.xml" Id="rId27" /><Relationship Type="http://schemas.openxmlformats.org/officeDocument/2006/relationships/customXml" Target="../customXml/item2.xml" Id="rId30" /><Relationship Type="http://schemas.openxmlformats.org/officeDocument/2006/relationships/customXml" Target="/customXML/item5.xml" Id="imanage.xml"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gif"/></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5</xdr:col>
      <xdr:colOff>818078</xdr:colOff>
      <xdr:row>42</xdr:row>
      <xdr:rowOff>95024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667000"/>
          <a:ext cx="8580953" cy="1809524"/>
        </a:xfrm>
        <a:prstGeom prst="rect">
          <a:avLst/>
        </a:prstGeom>
      </xdr:spPr>
    </xdr:pic>
    <xdr:clientData/>
  </xdr:twoCellAnchor>
  <xdr:twoCellAnchor editAs="oneCell">
    <xdr:from>
      <xdr:col>0</xdr:col>
      <xdr:colOff>0</xdr:colOff>
      <xdr:row>45</xdr:row>
      <xdr:rowOff>0</xdr:rowOff>
    </xdr:from>
    <xdr:to>
      <xdr:col>4</xdr:col>
      <xdr:colOff>1437428</xdr:colOff>
      <xdr:row>54</xdr:row>
      <xdr:rowOff>9310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4953000"/>
          <a:ext cx="6780953" cy="1723810"/>
        </a:xfrm>
        <a:prstGeom prst="rect">
          <a:avLst/>
        </a:prstGeom>
      </xdr:spPr>
    </xdr:pic>
    <xdr:clientData/>
  </xdr:twoCellAnchor>
  <xdr:twoCellAnchor editAs="oneCell">
    <xdr:from>
      <xdr:col>0</xdr:col>
      <xdr:colOff>0</xdr:colOff>
      <xdr:row>56</xdr:row>
      <xdr:rowOff>0</xdr:rowOff>
    </xdr:from>
    <xdr:to>
      <xdr:col>4</xdr:col>
      <xdr:colOff>285047</xdr:colOff>
      <xdr:row>63</xdr:row>
      <xdr:rowOff>171262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7048500"/>
          <a:ext cx="5628572" cy="1504762"/>
        </a:xfrm>
        <a:prstGeom prst="rect">
          <a:avLst/>
        </a:prstGeom>
      </xdr:spPr>
    </xdr:pic>
    <xdr:clientData/>
  </xdr:twoCellAnchor>
  <xdr:twoCellAnchor editAs="oneCell">
    <xdr:from>
      <xdr:col>0</xdr:col>
      <xdr:colOff>0</xdr:colOff>
      <xdr:row>66</xdr:row>
      <xdr:rowOff>0</xdr:rowOff>
    </xdr:from>
    <xdr:to>
      <xdr:col>4</xdr:col>
      <xdr:colOff>665999</xdr:colOff>
      <xdr:row>75</xdr:row>
      <xdr:rowOff>180738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0" y="8953500"/>
          <a:ext cx="6009524" cy="1895238"/>
        </a:xfrm>
        <a:prstGeom prst="rect">
          <a:avLst/>
        </a:prstGeom>
      </xdr:spPr>
    </xdr:pic>
    <xdr:clientData/>
  </xdr:twoCellAnchor>
  <xdr:twoCellAnchor editAs="oneCell">
    <xdr:from>
      <xdr:col>0</xdr:col>
      <xdr:colOff>0</xdr:colOff>
      <xdr:row>78</xdr:row>
      <xdr:rowOff>0</xdr:rowOff>
    </xdr:from>
    <xdr:to>
      <xdr:col>4</xdr:col>
      <xdr:colOff>418380</xdr:colOff>
      <xdr:row>85</xdr:row>
      <xdr:rowOff>18881</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0" y="11239500"/>
          <a:ext cx="5761905" cy="1352381"/>
        </a:xfrm>
        <a:prstGeom prst="rect">
          <a:avLst/>
        </a:prstGeom>
      </xdr:spPr>
    </xdr:pic>
    <xdr:clientData/>
  </xdr:twoCellAnchor>
  <xdr:twoCellAnchor editAs="oneCell">
    <xdr:from>
      <xdr:col>0</xdr:col>
      <xdr:colOff>0</xdr:colOff>
      <xdr:row>87</xdr:row>
      <xdr:rowOff>0</xdr:rowOff>
    </xdr:from>
    <xdr:to>
      <xdr:col>3</xdr:col>
      <xdr:colOff>523344</xdr:colOff>
      <xdr:row>95</xdr:row>
      <xdr:rowOff>133143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0" y="12954000"/>
          <a:ext cx="4247619" cy="1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228600</xdr:colOff>
      <xdr:row>47</xdr:row>
      <xdr:rowOff>85725</xdr:rowOff>
    </xdr:to>
    <xdr:pic>
      <xdr:nvPicPr>
        <xdr:cNvPr id="2" name="Picture 1" descr="Tables A-1 and A-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495800" cy="827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19</xdr:col>
      <xdr:colOff>231018</xdr:colOff>
      <xdr:row>69</xdr:row>
      <xdr:rowOff>39222</xdr:rowOff>
    </xdr:to>
    <xdr:pic>
      <xdr:nvPicPr>
        <xdr:cNvPr id="3" name="Picture 2">
          <a:extLst>
            <a:ext uri="{FF2B5EF4-FFF2-40B4-BE49-F238E27FC236}">
              <a16:creationId xmlns:a16="http://schemas.microsoft.com/office/drawing/2014/main" id="{F9C1AF68-398D-FFAD-AF3B-69F03904EC66}"/>
            </a:ext>
          </a:extLst>
        </xdr:cNvPr>
        <xdr:cNvPicPr>
          <a:picLocks noChangeAspect="1"/>
        </xdr:cNvPicPr>
      </xdr:nvPicPr>
      <xdr:blipFill>
        <a:blip xmlns:r="http://schemas.openxmlformats.org/officeDocument/2006/relationships" r:embed="rId1"/>
        <a:stretch>
          <a:fillRect/>
        </a:stretch>
      </xdr:blipFill>
      <xdr:spPr>
        <a:xfrm>
          <a:off x="0" y="5895975"/>
          <a:ext cx="17328393" cy="8040222"/>
        </a:xfrm>
        <a:prstGeom prst="rect">
          <a:avLst/>
        </a:prstGeom>
      </xdr:spPr>
    </xdr:pic>
    <xdr:clientData/>
  </xdr:twoCellAnchor>
  <xdr:twoCellAnchor>
    <xdr:from>
      <xdr:col>1</xdr:col>
      <xdr:colOff>0</xdr:colOff>
      <xdr:row>8</xdr:row>
      <xdr:rowOff>151771</xdr:rowOff>
    </xdr:from>
    <xdr:to>
      <xdr:col>1</xdr:col>
      <xdr:colOff>116186</xdr:colOff>
      <xdr:row>10</xdr:row>
      <xdr:rowOff>38729</xdr:rowOff>
    </xdr:to>
    <xdr:sp macro="" textlink="">
      <xdr:nvSpPr>
        <xdr:cNvPr id="2" name="TextBox 1" descr="E03720" title="eutm_reviewer1">
          <a:extLst>
            <a:ext uri="{FF2B5EF4-FFF2-40B4-BE49-F238E27FC236}">
              <a16:creationId xmlns:a16="http://schemas.microsoft.com/office/drawing/2014/main" id="{B1315C5E-4445-0A85-A3F7-1CD7E1ADF82A}"/>
            </a:ext>
          </a:extLst>
        </xdr:cNvPr>
        <xdr:cNvSpPr txBox="1"/>
      </xdr:nvSpPr>
      <xdr:spPr>
        <a:xfrm>
          <a:off x="4124325" y="2142496"/>
          <a:ext cx="116186" cy="26795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200">
              <a:solidFill>
                <a:srgbClr val="0070C0"/>
              </a:solidFill>
              <a:latin typeface="Arial Unicode MS" panose="020B0604020202020204" pitchFamily="34" charset="-128"/>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609</xdr:row>
      <xdr:rowOff>0</xdr:rowOff>
    </xdr:from>
    <xdr:to>
      <xdr:col>13</xdr:col>
      <xdr:colOff>774002</xdr:colOff>
      <xdr:row>646</xdr:row>
      <xdr:rowOff>20086</xdr:rowOff>
    </xdr:to>
    <xdr:pic>
      <xdr:nvPicPr>
        <xdr:cNvPr id="3" name="Picture 2">
          <a:extLst>
            <a:ext uri="{FF2B5EF4-FFF2-40B4-BE49-F238E27FC236}">
              <a16:creationId xmlns:a16="http://schemas.microsoft.com/office/drawing/2014/main" id="{0C59880F-7038-857B-6EEA-17700BFE06BB}"/>
            </a:ext>
          </a:extLst>
        </xdr:cNvPr>
        <xdr:cNvPicPr>
          <a:picLocks noChangeAspect="1"/>
        </xdr:cNvPicPr>
      </xdr:nvPicPr>
      <xdr:blipFill>
        <a:blip xmlns:r="http://schemas.openxmlformats.org/officeDocument/2006/relationships" r:embed="rId1"/>
        <a:stretch>
          <a:fillRect/>
        </a:stretch>
      </xdr:blipFill>
      <xdr:spPr>
        <a:xfrm>
          <a:off x="0" y="116014500"/>
          <a:ext cx="17747552" cy="74210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0</xdr:colOff>
      <xdr:row>51</xdr:row>
      <xdr:rowOff>84866</xdr:rowOff>
    </xdr:from>
    <xdr:to>
      <xdr:col>21</xdr:col>
      <xdr:colOff>192360</xdr:colOff>
      <xdr:row>53</xdr:row>
      <xdr:rowOff>0</xdr:rowOff>
    </xdr:to>
    <xdr:sp macro="" textlink="">
      <xdr:nvSpPr>
        <xdr:cNvPr id="4" name="TextBox 3">
          <a:extLst>
            <a:ext uri="{FF2B5EF4-FFF2-40B4-BE49-F238E27FC236}">
              <a16:creationId xmlns:a16="http://schemas.microsoft.com/office/drawing/2014/main" id="{EDBE9224-2EC4-4EE3-BAAC-D65C0A2CED06}"/>
            </a:ext>
          </a:extLst>
        </xdr:cNvPr>
        <xdr:cNvSpPr txBox="1"/>
      </xdr:nvSpPr>
      <xdr:spPr>
        <a:xfrm>
          <a:off x="3629025" y="10571891"/>
          <a:ext cx="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25</xdr:col>
      <xdr:colOff>0</xdr:colOff>
      <xdr:row>51</xdr:row>
      <xdr:rowOff>84866</xdr:rowOff>
    </xdr:from>
    <xdr:to>
      <xdr:col>25</xdr:col>
      <xdr:colOff>192360</xdr:colOff>
      <xdr:row>53</xdr:row>
      <xdr:rowOff>0</xdr:rowOff>
    </xdr:to>
    <xdr:sp macro="" textlink="">
      <xdr:nvSpPr>
        <xdr:cNvPr id="5" name="TextBox 4">
          <a:extLst>
            <a:ext uri="{FF2B5EF4-FFF2-40B4-BE49-F238E27FC236}">
              <a16:creationId xmlns:a16="http://schemas.microsoft.com/office/drawing/2014/main" id="{9C979B5C-CD34-41AD-A691-5222676FB9E9}"/>
            </a:ext>
          </a:extLst>
        </xdr:cNvPr>
        <xdr:cNvSpPr txBox="1"/>
      </xdr:nvSpPr>
      <xdr:spPr>
        <a:xfrm>
          <a:off x="3629025" y="10571891"/>
          <a:ext cx="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26</xdr:col>
      <xdr:colOff>0</xdr:colOff>
      <xdr:row>51</xdr:row>
      <xdr:rowOff>84866</xdr:rowOff>
    </xdr:from>
    <xdr:to>
      <xdr:col>26</xdr:col>
      <xdr:colOff>192360</xdr:colOff>
      <xdr:row>53</xdr:row>
      <xdr:rowOff>0</xdr:rowOff>
    </xdr:to>
    <xdr:sp macro="" textlink="">
      <xdr:nvSpPr>
        <xdr:cNvPr id="6" name="TextBox 5">
          <a:extLst>
            <a:ext uri="{FF2B5EF4-FFF2-40B4-BE49-F238E27FC236}">
              <a16:creationId xmlns:a16="http://schemas.microsoft.com/office/drawing/2014/main" id="{A5189716-D229-43C5-8156-30F2335B0C60}"/>
            </a:ext>
          </a:extLst>
        </xdr:cNvPr>
        <xdr:cNvSpPr txBox="1"/>
      </xdr:nvSpPr>
      <xdr:spPr>
        <a:xfrm>
          <a:off x="3629025" y="10571891"/>
          <a:ext cx="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34</xdr:col>
      <xdr:colOff>0</xdr:colOff>
      <xdr:row>95</xdr:row>
      <xdr:rowOff>84866</xdr:rowOff>
    </xdr:from>
    <xdr:to>
      <xdr:col>34</xdr:col>
      <xdr:colOff>137153</xdr:colOff>
      <xdr:row>97</xdr:row>
      <xdr:rowOff>86583</xdr:rowOff>
    </xdr:to>
    <xdr:sp macro="" textlink="">
      <xdr:nvSpPr>
        <xdr:cNvPr id="7" name="TextBox 6">
          <a:extLst>
            <a:ext uri="{FF2B5EF4-FFF2-40B4-BE49-F238E27FC236}">
              <a16:creationId xmlns:a16="http://schemas.microsoft.com/office/drawing/2014/main" id="{57BE59E6-9CDF-4498-B25E-11696C67E93A}"/>
            </a:ext>
          </a:extLst>
        </xdr:cNvPr>
        <xdr:cNvSpPr txBox="1"/>
      </xdr:nvSpPr>
      <xdr:spPr>
        <a:xfrm>
          <a:off x="9058275" y="19992116"/>
          <a:ext cx="137153" cy="38271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34</xdr:col>
      <xdr:colOff>180975</xdr:colOff>
      <xdr:row>95</xdr:row>
      <xdr:rowOff>84866</xdr:rowOff>
    </xdr:from>
    <xdr:to>
      <xdr:col>34</xdr:col>
      <xdr:colOff>373335</xdr:colOff>
      <xdr:row>97</xdr:row>
      <xdr:rowOff>86583</xdr:rowOff>
    </xdr:to>
    <xdr:sp macro="" textlink="">
      <xdr:nvSpPr>
        <xdr:cNvPr id="8" name="TextBox 7">
          <a:extLst>
            <a:ext uri="{FF2B5EF4-FFF2-40B4-BE49-F238E27FC236}">
              <a16:creationId xmlns:a16="http://schemas.microsoft.com/office/drawing/2014/main" id="{7942D89B-FABF-4838-A300-0C06C666797F}"/>
            </a:ext>
          </a:extLst>
        </xdr:cNvPr>
        <xdr:cNvSpPr txBox="1"/>
      </xdr:nvSpPr>
      <xdr:spPr>
        <a:xfrm>
          <a:off x="9239250" y="19992116"/>
          <a:ext cx="192360" cy="38271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34</xdr:col>
      <xdr:colOff>0</xdr:colOff>
      <xdr:row>51</xdr:row>
      <xdr:rowOff>84866</xdr:rowOff>
    </xdr:from>
    <xdr:to>
      <xdr:col>34</xdr:col>
      <xdr:colOff>192360</xdr:colOff>
      <xdr:row>53</xdr:row>
      <xdr:rowOff>0</xdr:rowOff>
    </xdr:to>
    <xdr:sp macro="" textlink="">
      <xdr:nvSpPr>
        <xdr:cNvPr id="9" name="TextBox 8">
          <a:extLst>
            <a:ext uri="{FF2B5EF4-FFF2-40B4-BE49-F238E27FC236}">
              <a16:creationId xmlns:a16="http://schemas.microsoft.com/office/drawing/2014/main" id="{5C58E949-562F-4DA4-9454-E9CCE5E41D0C}"/>
            </a:ext>
          </a:extLst>
        </xdr:cNvPr>
        <xdr:cNvSpPr txBox="1"/>
      </xdr:nvSpPr>
      <xdr:spPr>
        <a:xfrm>
          <a:off x="9058275" y="10571891"/>
          <a:ext cx="19236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38</xdr:col>
      <xdr:colOff>0</xdr:colOff>
      <xdr:row>51</xdr:row>
      <xdr:rowOff>84866</xdr:rowOff>
    </xdr:from>
    <xdr:to>
      <xdr:col>38</xdr:col>
      <xdr:colOff>192360</xdr:colOff>
      <xdr:row>53</xdr:row>
      <xdr:rowOff>0</xdr:rowOff>
    </xdr:to>
    <xdr:sp macro="" textlink="">
      <xdr:nvSpPr>
        <xdr:cNvPr id="10" name="TextBox 9">
          <a:extLst>
            <a:ext uri="{FF2B5EF4-FFF2-40B4-BE49-F238E27FC236}">
              <a16:creationId xmlns:a16="http://schemas.microsoft.com/office/drawing/2014/main" id="{3E9A88B1-E87C-4B54-960F-0ADCB6885B03}"/>
            </a:ext>
          </a:extLst>
        </xdr:cNvPr>
        <xdr:cNvSpPr txBox="1"/>
      </xdr:nvSpPr>
      <xdr:spPr>
        <a:xfrm>
          <a:off x="12763500" y="10571891"/>
          <a:ext cx="19236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39</xdr:col>
      <xdr:colOff>0</xdr:colOff>
      <xdr:row>51</xdr:row>
      <xdr:rowOff>84866</xdr:rowOff>
    </xdr:from>
    <xdr:to>
      <xdr:col>39</xdr:col>
      <xdr:colOff>192360</xdr:colOff>
      <xdr:row>53</xdr:row>
      <xdr:rowOff>0</xdr:rowOff>
    </xdr:to>
    <xdr:sp macro="" textlink="">
      <xdr:nvSpPr>
        <xdr:cNvPr id="11" name="TextBox 10">
          <a:extLst>
            <a:ext uri="{FF2B5EF4-FFF2-40B4-BE49-F238E27FC236}">
              <a16:creationId xmlns:a16="http://schemas.microsoft.com/office/drawing/2014/main" id="{5029A235-773F-4D28-AF61-3F6EC140DE60}"/>
            </a:ext>
          </a:extLst>
        </xdr:cNvPr>
        <xdr:cNvSpPr txBox="1"/>
      </xdr:nvSpPr>
      <xdr:spPr>
        <a:xfrm>
          <a:off x="13611225" y="10571891"/>
          <a:ext cx="192360" cy="30565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34</xdr:col>
      <xdr:colOff>0</xdr:colOff>
      <xdr:row>102</xdr:row>
      <xdr:rowOff>75341</xdr:rowOff>
    </xdr:from>
    <xdr:to>
      <xdr:col>34</xdr:col>
      <xdr:colOff>137153</xdr:colOff>
      <xdr:row>104</xdr:row>
      <xdr:rowOff>86583</xdr:rowOff>
    </xdr:to>
    <xdr:sp macro="" textlink="">
      <xdr:nvSpPr>
        <xdr:cNvPr id="12" name="TextBox 11">
          <a:extLst>
            <a:ext uri="{FF2B5EF4-FFF2-40B4-BE49-F238E27FC236}">
              <a16:creationId xmlns:a16="http://schemas.microsoft.com/office/drawing/2014/main" id="{9946C2C1-1807-46E4-B1B8-E5196375CD28}"/>
            </a:ext>
          </a:extLst>
        </xdr:cNvPr>
        <xdr:cNvSpPr txBox="1"/>
      </xdr:nvSpPr>
      <xdr:spPr>
        <a:xfrm>
          <a:off x="9058275" y="21887591"/>
          <a:ext cx="137153" cy="392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twoCellAnchor>
    <xdr:from>
      <xdr:col>34</xdr:col>
      <xdr:colOff>209550</xdr:colOff>
      <xdr:row>102</xdr:row>
      <xdr:rowOff>75341</xdr:rowOff>
    </xdr:from>
    <xdr:to>
      <xdr:col>34</xdr:col>
      <xdr:colOff>401910</xdr:colOff>
      <xdr:row>104</xdr:row>
      <xdr:rowOff>86583</xdr:rowOff>
    </xdr:to>
    <xdr:sp macro="" textlink="">
      <xdr:nvSpPr>
        <xdr:cNvPr id="13" name="TextBox 12">
          <a:extLst>
            <a:ext uri="{FF2B5EF4-FFF2-40B4-BE49-F238E27FC236}">
              <a16:creationId xmlns:a16="http://schemas.microsoft.com/office/drawing/2014/main" id="{A8DFE568-4570-40D5-980D-9787BBA7573A}"/>
            </a:ext>
          </a:extLst>
        </xdr:cNvPr>
        <xdr:cNvSpPr txBox="1"/>
      </xdr:nvSpPr>
      <xdr:spPr>
        <a:xfrm>
          <a:off x="9267825" y="21887591"/>
          <a:ext cx="192360" cy="392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0" tIns="0" rIns="0" bIns="0" rtlCol="0" anchor="ctr">
          <a:spAutoFit/>
        </a:bodyPr>
        <a:lstStyle/>
        <a:p>
          <a:pPr algn="l"/>
          <a:r>
            <a:rPr lang="en-US" sz="1500">
              <a:solidFill>
                <a:srgbClr val="FF0000"/>
              </a:solidFill>
              <a:latin typeface="Arial Unicode MS" panose="020B0604020202020204" pitchFamily="34" charset="-128"/>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2\c\SALES%20REPORT\DEC%201998\BIS%20MA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AXES\Accounting_Tax\Reporting\Regulatory\Rate%20Case%20(RS%20490)\RIE\2025%20Rate%20Case\Summary-Rev%20Rqmt%20Exh-Ele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ansv9\datadirs\ZAdminSVCFinancial\BUDGET%202007\CAPITAL_2006_S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r18.deloitteonline.com/Documents%20and%20Settings/joryan/My%20Documents/Company/Cinergy/263A/SSCM%20Settlements/2002%20M-1%20Calc/PSI%20M1%20Non%20R&amp;R-%20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TAXES\Accounting_Tax\Accounting\BMI%20Closings\Monthly%20Tax%20Calc%20Reports%20(RS%20255)\2025\Q3\TEC-RIE%20FINAL%2008-2025.xlsm" TargetMode="External"/><Relationship Id="rId1" Type="http://schemas.openxmlformats.org/officeDocument/2006/relationships/externalLinkPath" Target="file:///G:\TAXES\Accounting_Tax\Accounting\BMI%20Closings\Monthly%20Tax%20Calc%20Reports%20(RS%20255)\2025\Q3\TEC-RIE%20FINAL%2008-2025.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TAXES\Accounting_Tax\Accounting\BMI%20Closings\Monthly%20Tax%20Calc%20Reports%20(RS%20255)\2024\Q1\TEC-RIE%20FINAL%2003-2024.xlsm" TargetMode="External"/><Relationship Id="rId1" Type="http://schemas.openxmlformats.org/officeDocument/2006/relationships/externalLinkPath" Target="file:///G:\TAXES\Accounting_Tax\Accounting\BMI%20Closings\Monthly%20Tax%20Calc%20Reports%20(RS%20255)\2024\Q1\TEC-RIE%20FINAL%2003-2024.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b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Backup%20of%20MECO_NANT%20RATE%20CASE%20COS%2012mos%20June%202015%20-%20(REV%203)%20072516-v1%20-%20For%20BOSTON%20GAS%20Rate%20Case.xlk"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1017"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000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E03720/AppData/Local/Microsoft/Windows/INetCache/Content.Outlook/TZBRTTKF/Summary-Rev%20Rqmt%20Exh-Ele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BIS LIST_NTH 18"/>
      <sheetName val="CAPITAL"/>
      <sheetName val="BIS_LIST-C1_21_(2)"/>
      <sheetName val="BIS_LIST-C1_20_(2)"/>
      <sheetName val="BIS_LIST-C2_18"/>
      <sheetName val="BIS_LIST-C2_19"/>
      <sheetName val="BIS_LIST-C2_20"/>
      <sheetName val="BIS_LIST-C2_21"/>
      <sheetName val="BIS_LIST-NTH_18"/>
      <sheetName val="BIS_LIST-NTH_19"/>
      <sheetName val="BIS_LIST-NTH_20"/>
      <sheetName val="BIS_LIST-NTH_21"/>
      <sheetName val="BIS_LIST-NTH_19_(2)"/>
      <sheetName val="BIS_LIST-NTH_18_(2)"/>
      <sheetName val="BIS_LIST-STH_20_(2)"/>
      <sheetName val="BIS_LIST-STH_21_(2)"/>
      <sheetName val="BIS_LIST-C1_18_(2)"/>
      <sheetName val="BIS_LIST-C1_19_(2)"/>
      <sheetName val="BIS_LIST-C1_19_(3)"/>
      <sheetName val="BIS_LIST-EC_18_(2)"/>
      <sheetName val="BIS_LIST-EC_19_(2)"/>
      <sheetName val="BIS_LIST-STH_18_(2)"/>
      <sheetName val="BIS_LIST-EC_20_(2)"/>
      <sheetName val="BIS_LIST-EC_21_(2)"/>
      <sheetName val="BIS_LIST_NTH_18"/>
    </sheetNames>
    <sheetDataSet>
      <sheetData sheetId="0"/>
      <sheetData sheetId="1"/>
      <sheetData sheetId="2"/>
      <sheetData sheetId="3"/>
      <sheetData sheetId="4"/>
      <sheetData sheetId="5"/>
      <sheetData sheetId="6" refreshError="1">
        <row r="1">
          <cell r="A1" t="str">
            <v>BIS</v>
          </cell>
          <cell r="B1" t="str">
            <v>WK NO</v>
          </cell>
          <cell r="C1" t="str">
            <v>BK REF #</v>
          </cell>
          <cell r="D1" t="str">
            <v>BANK</v>
          </cell>
          <cell r="E1" t="str">
            <v>DATE</v>
          </cell>
          <cell r="F1" t="str">
            <v>RM</v>
          </cell>
          <cell r="G1" t="str">
            <v>COMM</v>
          </cell>
          <cell r="H1" t="str">
            <v>NET BIS</v>
          </cell>
        </row>
        <row r="2">
          <cell r="A2" t="str">
            <v>AZHAR</v>
          </cell>
          <cell r="B2">
            <v>18</v>
          </cell>
          <cell r="C2">
            <v>1</v>
          </cell>
          <cell r="D2" t="str">
            <v>PAB</v>
          </cell>
          <cell r="E2">
            <v>35924</v>
          </cell>
          <cell r="F2">
            <v>3949.98</v>
          </cell>
          <cell r="G2">
            <v>1.22</v>
          </cell>
          <cell r="H2">
            <v>3948.76</v>
          </cell>
        </row>
        <row r="3">
          <cell r="A3" t="str">
            <v>HAZIDI</v>
          </cell>
          <cell r="B3">
            <v>18</v>
          </cell>
          <cell r="C3">
            <v>1</v>
          </cell>
          <cell r="D3" t="str">
            <v>MBB</v>
          </cell>
          <cell r="E3">
            <v>35922</v>
          </cell>
          <cell r="F3">
            <v>1699.49</v>
          </cell>
          <cell r="G3">
            <v>0.51</v>
          </cell>
          <cell r="H3">
            <v>1698.98</v>
          </cell>
        </row>
        <row r="4">
          <cell r="A4" t="str">
            <v>HAZIDI</v>
          </cell>
          <cell r="B4">
            <v>18</v>
          </cell>
          <cell r="C4">
            <v>2</v>
          </cell>
          <cell r="D4" t="str">
            <v>MBB</v>
          </cell>
          <cell r="E4">
            <v>35922</v>
          </cell>
          <cell r="F4">
            <v>52.3</v>
          </cell>
          <cell r="G4">
            <v>0.5</v>
          </cell>
          <cell r="H4">
            <v>51.8</v>
          </cell>
        </row>
        <row r="5">
          <cell r="A5" t="str">
            <v>HAZIDI</v>
          </cell>
          <cell r="B5">
            <v>18</v>
          </cell>
          <cell r="C5">
            <v>3</v>
          </cell>
          <cell r="D5" t="str">
            <v>MBB</v>
          </cell>
          <cell r="E5">
            <v>35926</v>
          </cell>
          <cell r="F5">
            <v>3224.33</v>
          </cell>
          <cell r="G5">
            <v>0.97</v>
          </cell>
          <cell r="H5">
            <v>3223.36</v>
          </cell>
        </row>
        <row r="6">
          <cell r="A6" t="str">
            <v>KAMAL</v>
          </cell>
          <cell r="B6">
            <v>18</v>
          </cell>
          <cell r="C6">
            <v>1</v>
          </cell>
          <cell r="D6" t="str">
            <v>MBB</v>
          </cell>
          <cell r="E6">
            <v>35923</v>
          </cell>
          <cell r="F6">
            <v>3898.83</v>
          </cell>
          <cell r="G6">
            <v>1.17</v>
          </cell>
          <cell r="H6">
            <v>3897.66</v>
          </cell>
        </row>
        <row r="7">
          <cell r="A7" t="str">
            <v>KAMAL</v>
          </cell>
          <cell r="B7">
            <v>18</v>
          </cell>
          <cell r="C7">
            <v>2</v>
          </cell>
          <cell r="D7" t="str">
            <v>MBB</v>
          </cell>
          <cell r="E7">
            <v>35927</v>
          </cell>
          <cell r="F7">
            <v>323.07</v>
          </cell>
          <cell r="G7">
            <v>1.57</v>
          </cell>
          <cell r="H7">
            <v>321.5</v>
          </cell>
        </row>
        <row r="8">
          <cell r="A8" t="str">
            <v>LAM</v>
          </cell>
          <cell r="B8">
            <v>18</v>
          </cell>
          <cell r="C8">
            <v>1</v>
          </cell>
          <cell r="D8" t="str">
            <v>MBB</v>
          </cell>
          <cell r="E8">
            <v>35927</v>
          </cell>
          <cell r="F8">
            <v>647.44000000000005</v>
          </cell>
          <cell r="G8">
            <v>1.33</v>
          </cell>
          <cell r="H8">
            <v>646.11</v>
          </cell>
        </row>
        <row r="9">
          <cell r="A9" t="str">
            <v>LAM</v>
          </cell>
          <cell r="B9">
            <v>18</v>
          </cell>
          <cell r="C9">
            <v>2</v>
          </cell>
          <cell r="D9" t="str">
            <v>MBB</v>
          </cell>
          <cell r="E9">
            <v>35923</v>
          </cell>
          <cell r="F9">
            <v>2398.56</v>
          </cell>
          <cell r="G9">
            <v>0.72</v>
          </cell>
          <cell r="H9">
            <v>2397.84</v>
          </cell>
        </row>
        <row r="10">
          <cell r="A10" t="str">
            <v>LAM</v>
          </cell>
          <cell r="B10">
            <v>18</v>
          </cell>
          <cell r="C10">
            <v>3</v>
          </cell>
          <cell r="D10" t="str">
            <v>MBB</v>
          </cell>
          <cell r="E10">
            <v>35921</v>
          </cell>
          <cell r="F10">
            <v>2098.7399999999998</v>
          </cell>
          <cell r="G10">
            <v>0.63</v>
          </cell>
          <cell r="H10">
            <v>2098.11</v>
          </cell>
        </row>
        <row r="11">
          <cell r="A11" t="str">
            <v>MEOR</v>
          </cell>
          <cell r="B11">
            <v>18</v>
          </cell>
          <cell r="C11">
            <v>1</v>
          </cell>
          <cell r="D11" t="str">
            <v>MBB</v>
          </cell>
          <cell r="E11">
            <v>35927</v>
          </cell>
          <cell r="F11">
            <v>736.6</v>
          </cell>
          <cell r="G11">
            <v>0</v>
          </cell>
          <cell r="H11">
            <v>736.6</v>
          </cell>
        </row>
        <row r="12">
          <cell r="A12" t="str">
            <v>MEOR</v>
          </cell>
          <cell r="B12">
            <v>18</v>
          </cell>
          <cell r="C12">
            <v>2</v>
          </cell>
          <cell r="D12" t="str">
            <v>MBB</v>
          </cell>
          <cell r="E12">
            <v>35921</v>
          </cell>
          <cell r="F12">
            <v>2448.52</v>
          </cell>
          <cell r="G12">
            <v>0.74</v>
          </cell>
          <cell r="H12">
            <v>2447.7800000000002</v>
          </cell>
        </row>
        <row r="13">
          <cell r="A13" t="str">
            <v>MEOR</v>
          </cell>
          <cell r="B13">
            <v>18</v>
          </cell>
          <cell r="C13">
            <v>3</v>
          </cell>
          <cell r="D13" t="str">
            <v>MBB</v>
          </cell>
          <cell r="E13">
            <v>35923</v>
          </cell>
          <cell r="F13">
            <v>3497.9</v>
          </cell>
          <cell r="G13">
            <v>1.05</v>
          </cell>
          <cell r="H13">
            <v>3496.85</v>
          </cell>
        </row>
        <row r="14">
          <cell r="A14" t="str">
            <v>RAMLI</v>
          </cell>
          <cell r="B14">
            <v>18</v>
          </cell>
          <cell r="C14">
            <v>1</v>
          </cell>
          <cell r="D14" t="str">
            <v>MBB</v>
          </cell>
          <cell r="E14">
            <v>35922</v>
          </cell>
          <cell r="F14">
            <v>4163.75</v>
          </cell>
          <cell r="G14">
            <v>1.25</v>
          </cell>
          <cell r="H14">
            <v>4162.5</v>
          </cell>
        </row>
        <row r="15">
          <cell r="A15" t="str">
            <v>RAMLI</v>
          </cell>
          <cell r="B15">
            <v>18</v>
          </cell>
          <cell r="C15">
            <v>2</v>
          </cell>
          <cell r="D15" t="str">
            <v>MBB</v>
          </cell>
          <cell r="E15">
            <v>35923</v>
          </cell>
          <cell r="F15">
            <v>940.15</v>
          </cell>
          <cell r="G15">
            <v>1.65</v>
          </cell>
          <cell r="H15">
            <v>938.5</v>
          </cell>
        </row>
        <row r="16">
          <cell r="A16" t="str">
            <v>TARMIZI</v>
          </cell>
          <cell r="B16">
            <v>18</v>
          </cell>
          <cell r="C16">
            <v>1</v>
          </cell>
          <cell r="D16" t="str">
            <v>MBB</v>
          </cell>
          <cell r="E16">
            <v>35926</v>
          </cell>
          <cell r="F16">
            <v>4035.79</v>
          </cell>
          <cell r="G16">
            <v>1.71</v>
          </cell>
          <cell r="H16">
            <v>4034.08</v>
          </cell>
        </row>
        <row r="17">
          <cell r="A17" t="str">
            <v>VASU</v>
          </cell>
          <cell r="B17">
            <v>18</v>
          </cell>
          <cell r="C17">
            <v>1</v>
          </cell>
          <cell r="D17" t="str">
            <v>PAB</v>
          </cell>
          <cell r="E17">
            <v>35923</v>
          </cell>
          <cell r="F17">
            <v>1369</v>
          </cell>
          <cell r="G17">
            <v>1.5</v>
          </cell>
          <cell r="H17">
            <v>1367.5</v>
          </cell>
        </row>
        <row r="18">
          <cell r="A18" t="str">
            <v>VASU</v>
          </cell>
          <cell r="B18">
            <v>18</v>
          </cell>
          <cell r="C18">
            <v>2</v>
          </cell>
          <cell r="D18" t="str">
            <v>PAB</v>
          </cell>
          <cell r="E18">
            <v>35921</v>
          </cell>
          <cell r="F18">
            <v>1399</v>
          </cell>
          <cell r="G18">
            <v>0.5</v>
          </cell>
          <cell r="H18">
            <v>1398.5</v>
          </cell>
        </row>
        <row r="19">
          <cell r="A19" t="str">
            <v>YUSOP</v>
          </cell>
          <cell r="B19">
            <v>18</v>
          </cell>
          <cell r="C19">
            <v>2</v>
          </cell>
          <cell r="D19" t="str">
            <v>BBMB</v>
          </cell>
          <cell r="E19">
            <v>35922</v>
          </cell>
          <cell r="F19">
            <v>1799.46</v>
          </cell>
          <cell r="G19">
            <v>0.54</v>
          </cell>
          <cell r="H19">
            <v>1798.92</v>
          </cell>
        </row>
        <row r="20">
          <cell r="A20" t="str">
            <v>YUSOP</v>
          </cell>
          <cell r="B20">
            <v>18</v>
          </cell>
          <cell r="C20">
            <v>1</v>
          </cell>
          <cell r="D20" t="str">
            <v>MBB</v>
          </cell>
          <cell r="E20">
            <v>35927</v>
          </cell>
          <cell r="F20">
            <v>1662.1</v>
          </cell>
          <cell r="G20">
            <v>0</v>
          </cell>
          <cell r="H20">
            <v>1662.1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BIS</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Page 2"/>
      <sheetName val="Page 3"/>
      <sheetName val="Page 4"/>
      <sheetName val="File Update"/>
      <sheetName val="Global"/>
      <sheetName val="Corrections &amp; Update Summary"/>
      <sheetName val="Sheet1"/>
      <sheetName val="Summary-Rev Rqmt Exh-Elec"/>
    </sheetNames>
    <sheetDataSet>
      <sheetData sheetId="0">
        <row r="19">
          <cell r="F19" t="str">
            <v>Schedule 2-ELEC</v>
          </cell>
        </row>
      </sheetData>
      <sheetData sheetId="1">
        <row r="19">
          <cell r="L19">
            <v>291130878.62159789</v>
          </cell>
        </row>
      </sheetData>
      <sheetData sheetId="2">
        <row r="19">
          <cell r="L19">
            <v>295001189.80895472</v>
          </cell>
        </row>
      </sheetData>
      <sheetData sheetId="3">
        <row r="18">
          <cell r="G18">
            <v>1E-4</v>
          </cell>
        </row>
      </sheetData>
      <sheetData sheetId="4" refreshError="1"/>
      <sheetData sheetId="5">
        <row r="7">
          <cell r="C7" t="str">
            <v>Test Year Ended June 30, 2017</v>
          </cell>
        </row>
        <row r="8">
          <cell r="C8" t="str">
            <v>Rate Year Ending August 31, 2019</v>
          </cell>
        </row>
      </sheetData>
      <sheetData sheetId="6" refreshError="1"/>
      <sheetData sheetId="7" refreshError="1"/>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SCREEN"/>
      <sheetName val="CONTROLS"/>
      <sheetName val="SUMMARY"/>
      <sheetName val="DETAIL REPORT"/>
      <sheetName val="POST DATA"/>
      <sheetName val="DATA"/>
      <sheetName val="TABLE"/>
      <sheetName val="IN"/>
    </sheetNames>
    <sheetDataSet>
      <sheetData sheetId="0" refreshError="1"/>
      <sheetData sheetId="1" refreshError="1">
        <row r="11">
          <cell r="B11" t="str">
            <v>SYSTEM &amp; TRANSMISSION OPERATIONS</v>
          </cell>
        </row>
        <row r="27">
          <cell r="A27" t="str">
            <v>-</v>
          </cell>
          <cell r="B27" t="str">
            <v>-</v>
          </cell>
        </row>
        <row r="28">
          <cell r="A28" t="str">
            <v>A. CHIN</v>
          </cell>
          <cell r="B28" t="str">
            <v>R. BOYLE</v>
          </cell>
        </row>
        <row r="29">
          <cell r="A29" t="str">
            <v xml:space="preserve">P. SIMPSON </v>
          </cell>
          <cell r="B29" t="str">
            <v>A. ADINOLFI</v>
          </cell>
        </row>
        <row r="30">
          <cell r="A30" t="str">
            <v>S. BECCALORI</v>
          </cell>
          <cell r="B30" t="str">
            <v>R. BOYLE</v>
          </cell>
        </row>
        <row r="31">
          <cell r="A31" t="str">
            <v>T. CELENTANO</v>
          </cell>
          <cell r="B31" t="str">
            <v>R. BOYLE</v>
          </cell>
        </row>
        <row r="32">
          <cell r="A32" t="str">
            <v>T. STEWART</v>
          </cell>
          <cell r="B32" t="str">
            <v>R. BOYLE</v>
          </cell>
        </row>
        <row r="33">
          <cell r="A33" t="str">
            <v>W. OLANSEN</v>
          </cell>
          <cell r="B33" t="str">
            <v>A. ADINOLFI</v>
          </cell>
        </row>
        <row r="34">
          <cell r="A34" t="str">
            <v>-</v>
          </cell>
          <cell r="B34" t="str">
            <v>-</v>
          </cell>
        </row>
        <row r="37">
          <cell r="A37" t="str">
            <v>-</v>
          </cell>
          <cell r="B37" t="str">
            <v>-</v>
          </cell>
        </row>
        <row r="38">
          <cell r="A38" t="str">
            <v>CONSTR</v>
          </cell>
          <cell r="B38" t="str">
            <v>R. BOYLE</v>
          </cell>
        </row>
        <row r="39">
          <cell r="A39" t="str">
            <v>SO</v>
          </cell>
          <cell r="B39" t="str">
            <v>J. MCAVOY</v>
          </cell>
        </row>
        <row r="40">
          <cell r="A40" t="str">
            <v>TO</v>
          </cell>
          <cell r="B40" t="str">
            <v>T. CAWLEY</v>
          </cell>
        </row>
        <row r="41">
          <cell r="A41" t="str">
            <v>-</v>
          </cell>
          <cell r="B41" t="str">
            <v>-</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Fuels Adjustment"/>
      <sheetName val="Book to Tax"/>
      <sheetName val="2002Pool"/>
      <sheetName val="3.1 MSCs 2002"/>
      <sheetName val="2 Ineligible Assets"/>
      <sheetName val="1 Asset Classes"/>
      <sheetName val="Input Page"/>
      <sheetName val="Pools Summary"/>
      <sheetName val="CWIP"/>
      <sheetName val="Fuels Summary"/>
    </sheetNames>
    <sheetDataSet>
      <sheetData sheetId="0"/>
      <sheetData sheetId="1"/>
      <sheetData sheetId="2"/>
      <sheetData sheetId="3"/>
      <sheetData sheetId="4"/>
      <sheetData sheetId="5"/>
      <sheetData sheetId="6"/>
      <sheetData sheetId="7">
        <row r="7">
          <cell r="E7">
            <v>1564642827</v>
          </cell>
        </row>
        <row r="10">
          <cell r="E10">
            <v>7606981</v>
          </cell>
        </row>
        <row r="13">
          <cell r="E13">
            <v>130489985</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C"/>
      <sheetName val="Org Structure"/>
      <sheetName val="Instructions"/>
      <sheetName val="Layout Changes"/>
      <sheetName val="JE"/>
      <sheetName val="Dashboard"/>
      <sheetName val="FIT-SIT Check"/>
      <sheetName val="Provision Upload"/>
      <sheetName val="NI Check"/>
      <sheetName val="Manual JEs"/>
      <sheetName val="ETR"/>
      <sheetName val="ETR2"/>
      <sheetName val="New ETR2"/>
      <sheetName val="DeprNotNorm"/>
      <sheetName val="Import"/>
      <sheetName val="INPUTS"/>
      <sheetName val="ITC Reg "/>
      <sheetName val="MTM-OCI"/>
      <sheetName val="Reg-Plt-CONS"/>
      <sheetName val="Reg-Elect Trans"/>
      <sheetName val="Reg-Elect Dist"/>
      <sheetName val="Reg-Gas Dist"/>
      <sheetName val="Reg-Elect Gen"/>
      <sheetName val="Reg-NonPlt"/>
      <sheetName val="EDIT Detail"/>
      <sheetName val="NECO Rev Reduction"/>
      <sheetName val="Reclasses"/>
      <sheetName val="Def Tax Recs --&gt;"/>
      <sheetName val="NECO Cons DIT Rec"/>
      <sheetName val="75001 NECO Cons"/>
      <sheetName val="75001 SEC"/>
      <sheetName val="75002 FERC Cons"/>
      <sheetName val="75002"/>
      <sheetName val="FERC Electric (G,T,D)"/>
      <sheetName val="75100 Gen"/>
      <sheetName val="75200 Trans"/>
      <sheetName val="75300 Dist"/>
      <sheetName val="75400 Gas"/>
      <sheetName val="Checklist"/>
      <sheetName val="Acct Rec Upload PPL"/>
      <sheetName val="RI Formula Rate"/>
      <sheetName val="Trans - WS 10 ADIT WS"/>
      <sheetName val="Dist FERC Pg"/>
      <sheetName val="Gas FERC Pg"/>
      <sheetName val="2022 FF1 TCJA Discl"/>
      <sheetName val="TEC Entry"/>
      <sheetName val="Sort"/>
      <sheetName val="Reg Liab Flux--&gt;"/>
      <sheetName val="Total"/>
      <sheetName val="Plant"/>
      <sheetName val="Plant Support--&gt;"/>
      <sheetName val="Notes"/>
      <sheetName val="Acctg"/>
      <sheetName val="Gen Rec 75100"/>
      <sheetName val="Rpt Checks-Gen"/>
      <sheetName val="BOY Rpt257-Gen"/>
      <sheetName val="P2R Rpt257-Gen"/>
      <sheetName val="CY Rpt216-Gen"/>
      <sheetName val="EOY Rpt257-Gen"/>
      <sheetName val="Trans Rec 75200"/>
      <sheetName val="Rpt Checks-T"/>
      <sheetName val="BOY Rpt257-T"/>
      <sheetName val="P2R Rpt257-T"/>
      <sheetName val="CY Rpt216-T"/>
      <sheetName val="EOY Rpt257-T"/>
      <sheetName val="Dist Rec 75300"/>
      <sheetName val="Rpt Checks-D"/>
      <sheetName val="BOY Rpt257-D"/>
      <sheetName val="P2R Rpt257-D"/>
      <sheetName val="CY Rpt216-D"/>
      <sheetName val="EOY Rpt257-D"/>
      <sheetName val="Gas Rec 75400"/>
      <sheetName val="Rpt Checks-Gas"/>
      <sheetName val="BOY Rpt257-Gas"/>
      <sheetName val="P2R Rpt257-Gas"/>
      <sheetName val="CY Rpt216-Gas"/>
      <sheetName val="EOY Rpt257-Gas"/>
      <sheetName val="Plant Summary"/>
      <sheetName val="Plant Sch M's"/>
      <sheetName val="ETR - APB28"/>
      <sheetName val="Translate Table"/>
      <sheetName val="Might not need ---&gt;"/>
    </sheetNames>
    <sheetDataSet>
      <sheetData sheetId="0">
        <row r="2">
          <cell r="BJ2" t="str">
            <v>2025-08-31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C"/>
      <sheetName val="Org Structure"/>
      <sheetName val="Instructions"/>
      <sheetName val="Layout Changes"/>
      <sheetName val="JE"/>
      <sheetName val="Dashboard"/>
      <sheetName val="FIT-SIT Check"/>
      <sheetName val="Provision Upload"/>
      <sheetName val="NI Check"/>
      <sheetName val="Manual JEs"/>
      <sheetName val="ETR"/>
      <sheetName val="ETR2"/>
      <sheetName val="DeprNotNorm"/>
      <sheetName val="Import"/>
      <sheetName val="INPUTS"/>
      <sheetName val="ITC Reg "/>
      <sheetName val="MTM-OCI"/>
      <sheetName val="Reg-Plt-CONS"/>
      <sheetName val="Reg-Elect Trans"/>
      <sheetName val="Reg-Elect Dist"/>
      <sheetName val="Reg-Gas Dist"/>
      <sheetName val="Reg-Elect Gen"/>
      <sheetName val="Reg-NonPlt"/>
      <sheetName val="EDIT Detail"/>
      <sheetName val="NECO Rev Reduction"/>
      <sheetName val="Reclasses"/>
      <sheetName val="Rate Impact on NonPlant"/>
      <sheetName val="Rate Change"/>
      <sheetName val="Def Tax Recs --&gt;"/>
      <sheetName val="NECO Cons DIT Rec"/>
      <sheetName val="75001 NECO Cons"/>
      <sheetName val="75001 SEC"/>
      <sheetName val="75002 FERC Cons"/>
      <sheetName val="75002"/>
      <sheetName val="FERC Electric (G,T,D)"/>
      <sheetName val="75100 Gen"/>
      <sheetName val="75200 Trans"/>
      <sheetName val="75300 Dist"/>
      <sheetName val="75400 Gas"/>
      <sheetName val="Checklist"/>
      <sheetName val="Acct Rec Upload PPL"/>
      <sheetName val="RI Formula Rate"/>
      <sheetName val="Trans - WS 10 ADIT WS"/>
      <sheetName val="Dist FERC Pg"/>
      <sheetName val="Gas FERC Pg"/>
      <sheetName val="2022 FF1 TCJA Discl"/>
      <sheetName val="TEC Entry"/>
      <sheetName val="Sort"/>
      <sheetName val="Reg Liab Flux--&gt;"/>
      <sheetName val="Total"/>
      <sheetName val="Plant"/>
      <sheetName val="Plant Support--&gt;"/>
      <sheetName val="Notes"/>
      <sheetName val="Acctg"/>
      <sheetName val="Gen Rec 75100"/>
      <sheetName val="Rpt Checks-Gen"/>
      <sheetName val="BOY Rpt257-Gen"/>
      <sheetName val="P2R Rpt257-Gen"/>
      <sheetName val="CY Rpt216-Gen"/>
      <sheetName val="EOY Rpt257-Gen"/>
      <sheetName val="Trans Rec 75200"/>
      <sheetName val="Rpt Checks-T"/>
      <sheetName val="BOY Rpt257-T"/>
      <sheetName val="P2R Rpt257-T"/>
      <sheetName val="CY Rpt216-T"/>
      <sheetName val="EOY Rpt257-T"/>
      <sheetName val="Dist Rec 75300"/>
      <sheetName val="Rpt Checks-D"/>
      <sheetName val="BOY Rpt257-D"/>
      <sheetName val="P2R Rpt257-D"/>
      <sheetName val="CY Rpt216-D"/>
      <sheetName val="EOY Rpt257-D"/>
      <sheetName val="Gas Rec 75400"/>
      <sheetName val="Rpt Checks-Gas"/>
      <sheetName val="BOY Rpt257-Gas"/>
      <sheetName val="P2R Rpt257-Gas"/>
      <sheetName val="CY Rpt216-Gas"/>
      <sheetName val="EOY Rpt257-Gas"/>
      <sheetName val="Plant Summary"/>
      <sheetName val="Plant Sch M's"/>
      <sheetName val="ETR - APB28"/>
      <sheetName val="Translate Table"/>
      <sheetName val="Might not need ---&gt;"/>
    </sheetNames>
    <sheetDataSet>
      <sheetData sheetId="0">
        <row r="2">
          <cell r="BJ2" t="str">
            <v>2024-03-31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48 (2)"/>
      <sheetName val="Book4"/>
      <sheetName val="Sheet1"/>
      <sheetName val="2| FERC Balance Sheet - FCC (2)"/>
      <sheetName val="RB Combine"/>
    </sheetNames>
    <definedNames>
      <definedName name="Month" refersTo="#REF!"/>
    </definedNames>
    <sheetDataSet>
      <sheetData sheetId="0" refreshError="1"/>
      <sheetData sheetId="1" refreshError="1"/>
      <sheetData sheetId="2"/>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bs"/>
      <sheetName val="Reference_Data"/>
      <sheetName val="Period"/>
      <sheetName val="Opex"/>
      <sheetName val="Disposals"/>
      <sheetName val="Sep-Mar Calculations"/>
      <sheetName val="ANE Deals"/>
      <sheetName val="GasActivity"/>
      <sheetName val="DOER A&amp;G"/>
      <sheetName val="MA data"/>
      <sheetName val="NH data"/>
      <sheetName val="RIGas data"/>
      <sheetName val="RIDist data"/>
      <sheetName val="RegExpenseTypes"/>
      <sheetName val="MAExtExpA&amp;GAlloc"/>
      <sheetName val="NHExtExpA&amp;GAlloc"/>
      <sheetName val="RIGasExtExpA&amp;GAlloc"/>
      <sheetName val="RIDistExtExpA&amp;GAlloc"/>
      <sheetName val="NHOutput"/>
      <sheetName val="DOER A&amp;G Alloc"/>
      <sheetName val="RIDistOutput"/>
      <sheetName val="RIGasOutput"/>
      <sheetName val="RegAcctgMatrix"/>
      <sheetName val="Lists"/>
      <sheetName val="Sep-Mar_Calculations"/>
      <sheetName val="ANE_Deals"/>
      <sheetName val="DOER_A&amp;G"/>
      <sheetName val="MA_data"/>
      <sheetName val="NH_data"/>
      <sheetName val="RIGas_data"/>
      <sheetName val="RIDist_data"/>
      <sheetName val="DOER_A&amp;G_Alloc"/>
      <sheetName val="Farmers AM"/>
      <sheetName val="Sep-Mar_Calculations1"/>
      <sheetName val="ANE_Deals1"/>
      <sheetName val="DOER_A&amp;G1"/>
      <sheetName val="MA_data1"/>
      <sheetName val="NH_data1"/>
      <sheetName val="RIGas_data1"/>
      <sheetName val="RIDist_data1"/>
      <sheetName val="DOER_A&amp;G_Alloc1"/>
      <sheetName val="Farmers_AM"/>
      <sheetName val="AC lookup"/>
      <sheetName val="Hyp Figures"/>
      <sheetName val="CC lookup"/>
      <sheetName val="Vendor List"/>
      <sheetName val="CoA Frame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 Lead Sheet (REV-3)"/>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sheetName val="DPU 1"/>
      <sheetName val="DPU 2"/>
      <sheetName val="DPU 3"/>
      <sheetName val="DPU 4"/>
      <sheetName val="DPU 5"/>
      <sheetName val="DPU 6"/>
      <sheetName val="DPU 7"/>
      <sheetName val="DPU 8"/>
      <sheetName val="DPU 9"/>
      <sheetName val="IncSt"/>
      <sheetName val="BalSheet"/>
      <sheetName val="Inflation Data"/>
      <sheetName val="Solar PhII"/>
    </sheetNames>
    <sheetDataSet>
      <sheetData sheetId="0"/>
      <sheetData sheetId="1">
        <row r="1">
          <cell r="D1" t="str">
            <v>Boston Gas Company</v>
          </cell>
        </row>
        <row r="2">
          <cell r="D2" t="str">
            <v>d/b/a National Grid</v>
          </cell>
        </row>
        <row r="3">
          <cell r="D3" t="str">
            <v>D.P.U. 17-XXX</v>
          </cell>
        </row>
        <row r="4">
          <cell r="D4" t="str">
            <v>Exhibit NG-RRP-2</v>
          </cell>
        </row>
        <row r="5">
          <cell r="D5" t="str">
            <v>June 1, 2016</v>
          </cell>
        </row>
        <row r="6">
          <cell r="D6" t="str">
            <v>H.O. Tassone</v>
          </cell>
        </row>
        <row r="9">
          <cell r="A9" t="str">
            <v>Boston Gas Company d/b/a National Grid</v>
          </cell>
        </row>
        <row r="17">
          <cell r="F17" t="str">
            <v>Index</v>
          </cell>
          <cell r="G17">
            <v>0</v>
          </cell>
        </row>
        <row r="18">
          <cell r="F18" t="str">
            <v>Summary</v>
          </cell>
          <cell r="G18">
            <v>1</v>
          </cell>
        </row>
        <row r="19">
          <cell r="F19" t="str">
            <v>Increase</v>
          </cell>
          <cell r="G19">
            <v>2</v>
          </cell>
        </row>
        <row r="20">
          <cell r="F20" t="str">
            <v>Revenue</v>
          </cell>
          <cell r="G20">
            <v>3</v>
          </cell>
        </row>
        <row r="21">
          <cell r="F21" t="str">
            <v>OpExp</v>
          </cell>
          <cell r="G21">
            <v>4</v>
          </cell>
        </row>
        <row r="22">
          <cell r="F22" t="str">
            <v>Normalization</v>
          </cell>
          <cell r="G22">
            <v>5</v>
          </cell>
        </row>
        <row r="23">
          <cell r="F23" t="str">
            <v>Known_Meas</v>
          </cell>
          <cell r="G23">
            <v>6</v>
          </cell>
        </row>
        <row r="24">
          <cell r="F24" t="str">
            <v>IFA</v>
          </cell>
          <cell r="G24">
            <v>7</v>
          </cell>
        </row>
        <row r="25">
          <cell r="F25" t="str">
            <v>Labor_Utility</v>
          </cell>
          <cell r="G25">
            <v>8</v>
          </cell>
        </row>
        <row r="26">
          <cell r="F26" t="str">
            <v>Labor_Service</v>
          </cell>
          <cell r="G26">
            <v>9</v>
          </cell>
        </row>
        <row r="27">
          <cell r="F27" t="str">
            <v>Labor_Affiliates</v>
          </cell>
          <cell r="G27">
            <v>10</v>
          </cell>
        </row>
        <row r="28">
          <cell r="F28" t="str">
            <v>Health Care</v>
          </cell>
          <cell r="G28">
            <v>11</v>
          </cell>
        </row>
        <row r="29">
          <cell r="F29" t="str">
            <v>Group Ins</v>
          </cell>
          <cell r="G29">
            <v>12</v>
          </cell>
        </row>
        <row r="30">
          <cell r="F30" t="str">
            <v>Employee Thrift</v>
          </cell>
          <cell r="G30">
            <v>13</v>
          </cell>
        </row>
        <row r="31">
          <cell r="F31" t="str">
            <v>FAS 112-ASC 712</v>
          </cell>
          <cell r="G31">
            <v>14</v>
          </cell>
        </row>
        <row r="32">
          <cell r="F32" t="str">
            <v>IS Rents &amp; Facilities</v>
          </cell>
          <cell r="G32">
            <v>15</v>
          </cell>
        </row>
        <row r="33">
          <cell r="F33" t="str">
            <v>Claims</v>
          </cell>
          <cell r="G33">
            <v>16</v>
          </cell>
        </row>
        <row r="34">
          <cell r="F34" t="str">
            <v>Ins Premiums</v>
          </cell>
          <cell r="G34">
            <v>17</v>
          </cell>
        </row>
        <row r="35">
          <cell r="F35" t="str">
            <v>Reg Assessments</v>
          </cell>
          <cell r="G35">
            <v>18</v>
          </cell>
        </row>
        <row r="36">
          <cell r="F36" t="str">
            <v>Uncollectible</v>
          </cell>
          <cell r="G36">
            <v>19</v>
          </cell>
        </row>
        <row r="37">
          <cell r="F37" t="str">
            <v>Overnite Pers</v>
          </cell>
          <cell r="G37">
            <v>20</v>
          </cell>
        </row>
        <row r="38">
          <cell r="F38" t="str">
            <v>Paperless Bill</v>
          </cell>
          <cell r="G38">
            <v>21</v>
          </cell>
        </row>
        <row r="39">
          <cell r="F39" t="str">
            <v>Rate Case Exp</v>
          </cell>
          <cell r="G39">
            <v>22</v>
          </cell>
        </row>
        <row r="40">
          <cell r="F40" t="str">
            <v>Inflation</v>
          </cell>
          <cell r="G40">
            <v>23</v>
          </cell>
        </row>
        <row r="41">
          <cell r="F41" t="str">
            <v>Hardships</v>
          </cell>
          <cell r="G41">
            <v>24</v>
          </cell>
        </row>
        <row r="42">
          <cell r="F42" t="str">
            <v>Environmental</v>
          </cell>
          <cell r="G42">
            <v>25</v>
          </cell>
        </row>
        <row r="43">
          <cell r="F43" t="str">
            <v>Storm Fund</v>
          </cell>
          <cell r="G43">
            <v>26</v>
          </cell>
        </row>
        <row r="44">
          <cell r="F44" t="str">
            <v>Deprec Exp</v>
          </cell>
          <cell r="G44">
            <v>27</v>
          </cell>
        </row>
        <row r="45">
          <cell r="F45" t="str">
            <v>Muni Taxes</v>
          </cell>
          <cell r="G45">
            <v>28</v>
          </cell>
        </row>
        <row r="46">
          <cell r="F46" t="str">
            <v>Payroll Tax</v>
          </cell>
          <cell r="G46">
            <v>29</v>
          </cell>
        </row>
        <row r="47">
          <cell r="F47" t="str">
            <v>Rate Base</v>
          </cell>
          <cell r="G47">
            <v>30</v>
          </cell>
        </row>
        <row r="48">
          <cell r="F48" t="str">
            <v>IncTax</v>
          </cell>
          <cell r="G48">
            <v>31</v>
          </cell>
        </row>
        <row r="49">
          <cell r="F49" t="str">
            <v>Amort of Net Tax Lia</v>
          </cell>
          <cell r="G49">
            <v>32</v>
          </cell>
        </row>
        <row r="50">
          <cell r="F50" t="str">
            <v>Cap Struct</v>
          </cell>
          <cell r="G50">
            <v>33</v>
          </cell>
        </row>
        <row r="51">
          <cell r="F51" t="str">
            <v>CWC</v>
          </cell>
          <cell r="G51">
            <v>34</v>
          </cell>
        </row>
        <row r="52">
          <cell r="F52">
            <v>0</v>
          </cell>
          <cell r="G52">
            <v>0</v>
          </cell>
        </row>
        <row r="53">
          <cell r="F53">
            <v>0</v>
          </cell>
          <cell r="G53">
            <v>0</v>
          </cell>
        </row>
        <row r="54">
          <cell r="F54">
            <v>0</v>
          </cell>
          <cell r="G54">
            <v>0</v>
          </cell>
        </row>
        <row r="55">
          <cell r="F55">
            <v>0</v>
          </cell>
          <cell r="G55">
            <v>0</v>
          </cell>
        </row>
        <row r="56">
          <cell r="F56">
            <v>0</v>
          </cell>
          <cell r="G56">
            <v>0</v>
          </cell>
        </row>
        <row r="57">
          <cell r="F57" t="str">
            <v>DPU 1</v>
          </cell>
          <cell r="G57">
            <v>1</v>
          </cell>
        </row>
        <row r="58">
          <cell r="F58" t="str">
            <v>DPU 2</v>
          </cell>
          <cell r="G58">
            <v>2</v>
          </cell>
        </row>
        <row r="59">
          <cell r="F59" t="str">
            <v>DPU 3</v>
          </cell>
          <cell r="G59">
            <v>3</v>
          </cell>
        </row>
        <row r="60">
          <cell r="F60" t="str">
            <v>DPU 4</v>
          </cell>
          <cell r="G60">
            <v>4</v>
          </cell>
        </row>
        <row r="61">
          <cell r="F61" t="str">
            <v>DPU 5</v>
          </cell>
          <cell r="G61">
            <v>5</v>
          </cell>
        </row>
        <row r="62">
          <cell r="F62" t="str">
            <v>DPU 6</v>
          </cell>
          <cell r="G62">
            <v>6</v>
          </cell>
        </row>
        <row r="63">
          <cell r="F63" t="str">
            <v>DPU 7</v>
          </cell>
          <cell r="G63">
            <v>7</v>
          </cell>
        </row>
        <row r="64">
          <cell r="F64" t="str">
            <v>DPU 8</v>
          </cell>
          <cell r="G64">
            <v>8</v>
          </cell>
        </row>
        <row r="65">
          <cell r="F65" t="str">
            <v>DPU 9</v>
          </cell>
          <cell r="G65">
            <v>9</v>
          </cell>
        </row>
        <row r="67">
          <cell r="G67">
            <v>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017"/>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Page 2"/>
      <sheetName val="Page 3"/>
      <sheetName val="Page 4"/>
      <sheetName val="File Update"/>
      <sheetName val="Global"/>
      <sheetName val="Corrections &amp; Update Summary"/>
      <sheetName val="Sheet1"/>
    </sheetNames>
    <sheetDataSet>
      <sheetData sheetId="0">
        <row r="19">
          <cell r="F19" t="str">
            <v>Schedule 2-ELEC</v>
          </cell>
        </row>
      </sheetData>
      <sheetData sheetId="1">
        <row r="19">
          <cell r="L19">
            <v>291130878.62159789</v>
          </cell>
        </row>
      </sheetData>
      <sheetData sheetId="2">
        <row r="19">
          <cell r="L19">
            <v>295001189.80895472</v>
          </cell>
        </row>
      </sheetData>
      <sheetData sheetId="3">
        <row r="18">
          <cell r="G18">
            <v>1E-4</v>
          </cell>
        </row>
      </sheetData>
      <sheetData sheetId="4" refreshError="1"/>
      <sheetData sheetId="5">
        <row r="7">
          <cell r="C7" t="str">
            <v>Test Year Ended June 30, 2017</v>
          </cell>
        </row>
        <row r="8">
          <cell r="C8" t="str">
            <v>Rate Year Ending August 31, 2019</v>
          </cell>
        </row>
      </sheetData>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s://www.irs.gov/publications/p946/ar0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L83"/>
  <sheetViews>
    <sheetView zoomScaleNormal="100" zoomScaleSheetLayoutView="90" workbookViewId="0">
      <selection activeCell="G6" sqref="G1:G6"/>
    </sheetView>
  </sheetViews>
  <sheetFormatPr defaultColWidth="11.42578125" defaultRowHeight="15"/>
  <cols>
    <col min="1" max="1" width="6.5703125" style="40" customWidth="1"/>
    <col min="2" max="2" width="53.5703125" style="37" customWidth="1"/>
    <col min="3" max="3" width="16.140625" style="37" customWidth="1"/>
    <col min="4" max="4" width="2.42578125" style="37" customWidth="1"/>
    <col min="5" max="5" width="16.140625" style="37" customWidth="1"/>
    <col min="6" max="6" width="2.42578125" style="37" customWidth="1"/>
    <col min="7" max="7" width="16.140625" style="37" customWidth="1"/>
    <col min="8" max="8" width="2.5703125" style="37" customWidth="1"/>
    <col min="9" max="9" width="16" style="37" bestFit="1" customWidth="1"/>
    <col min="10" max="11" width="11.42578125" style="37"/>
    <col min="12" max="12" width="5.85546875" style="37" customWidth="1"/>
    <col min="13" max="16384" width="11.42578125" style="37"/>
  </cols>
  <sheetData>
    <row r="1" spans="1:12">
      <c r="A1" s="48" t="s">
        <v>0</v>
      </c>
      <c r="B1" s="36"/>
      <c r="C1" s="36"/>
      <c r="D1" s="36"/>
      <c r="F1" s="36"/>
      <c r="G1" s="176" t="s">
        <v>134</v>
      </c>
    </row>
    <row r="2" spans="1:12">
      <c r="A2" s="49"/>
      <c r="B2" s="36"/>
      <c r="C2" s="36"/>
      <c r="D2" s="36"/>
      <c r="F2" s="36"/>
      <c r="G2" s="176" t="s">
        <v>528</v>
      </c>
    </row>
    <row r="3" spans="1:12">
      <c r="B3" s="36"/>
      <c r="C3" s="36"/>
      <c r="D3" s="36"/>
      <c r="F3" s="36"/>
      <c r="G3" s="176" t="s">
        <v>497</v>
      </c>
    </row>
    <row r="4" spans="1:12" hidden="1">
      <c r="A4" s="49"/>
      <c r="B4" s="36"/>
      <c r="C4" s="36"/>
      <c r="D4" s="36"/>
      <c r="G4" s="177" t="s">
        <v>135</v>
      </c>
    </row>
    <row r="5" spans="1:12">
      <c r="A5" s="49"/>
      <c r="B5" s="36"/>
      <c r="C5" s="36"/>
      <c r="D5" s="36"/>
      <c r="G5" s="178" t="s">
        <v>145</v>
      </c>
      <c r="J5" s="52"/>
    </row>
    <row r="6" spans="1:12">
      <c r="A6" s="49"/>
      <c r="B6" s="36"/>
      <c r="C6" s="36"/>
      <c r="D6" s="36"/>
      <c r="F6" s="36"/>
      <c r="G6" s="179" t="s">
        <v>146</v>
      </c>
    </row>
    <row r="7" spans="1:12">
      <c r="A7" s="49"/>
      <c r="B7" s="36"/>
      <c r="C7" s="36"/>
      <c r="D7" s="36"/>
      <c r="G7" s="46"/>
    </row>
    <row r="8" spans="1:12">
      <c r="A8" s="49"/>
      <c r="B8" s="36"/>
      <c r="C8" s="36"/>
      <c r="D8" s="36"/>
      <c r="G8" s="47"/>
    </row>
    <row r="9" spans="1:12" s="141" customFormat="1" ht="15.75">
      <c r="A9" s="140" t="s">
        <v>136</v>
      </c>
      <c r="B9" s="140"/>
      <c r="C9" s="140"/>
      <c r="D9" s="140"/>
      <c r="E9" s="140"/>
      <c r="F9" s="140"/>
      <c r="G9" s="140"/>
    </row>
    <row r="10" spans="1:12" s="141" customFormat="1" ht="15.75">
      <c r="A10" s="140" t="s">
        <v>1</v>
      </c>
      <c r="B10" s="140"/>
      <c r="C10" s="140"/>
      <c r="D10" s="140"/>
      <c r="E10" s="140"/>
      <c r="F10" s="140"/>
      <c r="G10" s="140"/>
    </row>
    <row r="11" spans="1:12" s="141" customFormat="1" ht="15.75">
      <c r="A11" s="140" t="s">
        <v>509</v>
      </c>
      <c r="B11" s="140"/>
      <c r="C11" s="140"/>
      <c r="D11" s="140"/>
      <c r="E11" s="140"/>
      <c r="F11" s="140"/>
      <c r="G11" s="140"/>
    </row>
    <row r="12" spans="1:12" s="141" customFormat="1" ht="15.75">
      <c r="A12" s="142"/>
      <c r="B12" s="143"/>
      <c r="C12" s="143"/>
      <c r="D12" s="143"/>
      <c r="E12" s="143"/>
      <c r="F12" s="143"/>
      <c r="G12" s="143"/>
    </row>
    <row r="13" spans="1:12" s="141" customFormat="1" ht="59.45" customHeight="1">
      <c r="A13" s="144" t="s">
        <v>401</v>
      </c>
      <c r="B13" s="145" t="s">
        <v>0</v>
      </c>
      <c r="C13" s="144" t="s">
        <v>513</v>
      </c>
      <c r="D13" s="146"/>
      <c r="E13" s="147" t="s">
        <v>2</v>
      </c>
      <c r="F13" s="146"/>
      <c r="G13" s="148" t="s">
        <v>514</v>
      </c>
    </row>
    <row r="14" spans="1:12" s="141" customFormat="1" ht="15.75">
      <c r="A14" s="143"/>
      <c r="B14" s="149"/>
      <c r="C14" s="150" t="s">
        <v>3</v>
      </c>
      <c r="D14" s="149"/>
      <c r="E14" s="150" t="s">
        <v>4</v>
      </c>
      <c r="F14" s="149"/>
      <c r="G14" s="150" t="s">
        <v>5</v>
      </c>
    </row>
    <row r="15" spans="1:12" s="141" customFormat="1" ht="15.75">
      <c r="A15" s="143"/>
      <c r="B15" s="149"/>
      <c r="C15" s="150"/>
      <c r="D15" s="149"/>
      <c r="E15" s="150"/>
      <c r="F15" s="149"/>
      <c r="G15" s="150"/>
      <c r="J15" s="151"/>
      <c r="K15" s="151"/>
      <c r="L15" s="151"/>
    </row>
    <row r="16" spans="1:12" s="141" customFormat="1" ht="15" customHeight="1">
      <c r="A16" s="143">
        <v>1</v>
      </c>
      <c r="B16" s="149" t="s">
        <v>6</v>
      </c>
      <c r="C16" s="152">
        <v>362822058</v>
      </c>
      <c r="D16" s="153"/>
      <c r="E16" s="152">
        <v>65927762.399999999</v>
      </c>
      <c r="F16" s="153"/>
      <c r="G16" s="152">
        <f>SUM(C16:E16)</f>
        <v>428749820.39999998</v>
      </c>
      <c r="I16" s="154"/>
      <c r="J16" s="151"/>
      <c r="K16" s="151"/>
      <c r="L16" s="151"/>
    </row>
    <row r="17" spans="1:12" s="141" customFormat="1" ht="15" customHeight="1">
      <c r="A17" s="143">
        <f t="shared" ref="A17:A44" si="0">A16+1</f>
        <v>2</v>
      </c>
      <c r="B17" s="149" t="s">
        <v>7</v>
      </c>
      <c r="C17" s="155">
        <v>-305734029</v>
      </c>
      <c r="D17" s="153"/>
      <c r="E17" s="155">
        <v>-1456298</v>
      </c>
      <c r="F17" s="156"/>
      <c r="G17" s="155">
        <f>SUM(C17:E17)</f>
        <v>-307190327</v>
      </c>
      <c r="I17" s="157"/>
      <c r="J17" s="151"/>
      <c r="K17" s="151"/>
      <c r="L17" s="151"/>
    </row>
    <row r="18" spans="1:12" s="141" customFormat="1" ht="15.75">
      <c r="A18" s="143">
        <f t="shared" si="0"/>
        <v>3</v>
      </c>
      <c r="B18" s="149" t="s">
        <v>8</v>
      </c>
      <c r="C18" s="152">
        <f>SUM(C16:C17)</f>
        <v>57088029</v>
      </c>
      <c r="D18" s="153"/>
      <c r="E18" s="152">
        <f>SUM(E16:E17)</f>
        <v>64471464.399999999</v>
      </c>
      <c r="F18" s="153"/>
      <c r="G18" s="152">
        <f>SUM(G16:G17)</f>
        <v>121559493.39999998</v>
      </c>
      <c r="I18" s="157"/>
      <c r="J18" s="151"/>
      <c r="K18" s="151"/>
      <c r="L18" s="151"/>
    </row>
    <row r="19" spans="1:12" s="141" customFormat="1" ht="15.75">
      <c r="A19" s="143">
        <f t="shared" si="0"/>
        <v>4</v>
      </c>
      <c r="B19" s="149"/>
      <c r="C19" s="153"/>
      <c r="D19" s="153"/>
      <c r="E19" s="153"/>
      <c r="F19" s="153"/>
      <c r="G19" s="153"/>
      <c r="J19" s="151"/>
      <c r="K19" s="151"/>
      <c r="L19" s="151"/>
    </row>
    <row r="20" spans="1:12" s="141" customFormat="1" ht="15.75">
      <c r="A20" s="143">
        <f t="shared" si="0"/>
        <v>5</v>
      </c>
      <c r="B20" s="158" t="s">
        <v>9</v>
      </c>
      <c r="C20" s="153"/>
      <c r="D20" s="153"/>
      <c r="E20" s="153"/>
      <c r="F20" s="153"/>
      <c r="G20" s="153"/>
      <c r="J20" s="151"/>
      <c r="K20" s="151"/>
      <c r="L20" s="151"/>
    </row>
    <row r="21" spans="1:12" s="141" customFormat="1" ht="15" customHeight="1">
      <c r="A21" s="143">
        <f t="shared" si="0"/>
        <v>6</v>
      </c>
      <c r="B21" s="149" t="s">
        <v>10</v>
      </c>
      <c r="C21" s="152">
        <v>1429069150</v>
      </c>
      <c r="D21" s="153"/>
      <c r="E21" s="152"/>
      <c r="F21" s="153"/>
      <c r="G21" s="152">
        <f>SUM(C21:E21)</f>
        <v>1429069150</v>
      </c>
      <c r="J21" s="151"/>
      <c r="K21" s="151"/>
      <c r="L21" s="151"/>
    </row>
    <row r="22" spans="1:12" s="141" customFormat="1" ht="15" customHeight="1">
      <c r="A22" s="143">
        <f t="shared" si="0"/>
        <v>7</v>
      </c>
      <c r="B22" s="149" t="s">
        <v>11</v>
      </c>
      <c r="C22" s="159">
        <v>2.0500000000000001E-2</v>
      </c>
      <c r="D22" s="160"/>
      <c r="E22" s="159">
        <f>+C22</f>
        <v>2.0500000000000001E-2</v>
      </c>
      <c r="F22" s="160"/>
      <c r="G22" s="159">
        <f>+E22</f>
        <v>2.0500000000000001E-2</v>
      </c>
    </row>
    <row r="23" spans="1:12" s="141" customFormat="1" ht="15.75">
      <c r="A23" s="143">
        <f t="shared" si="0"/>
        <v>8</v>
      </c>
      <c r="B23" s="149" t="s">
        <v>9</v>
      </c>
      <c r="C23" s="153">
        <f>C21*C22</f>
        <v>29295917.575000003</v>
      </c>
      <c r="D23" s="153"/>
      <c r="E23" s="153"/>
      <c r="F23" s="153"/>
      <c r="G23" s="153">
        <f>G21*G22</f>
        <v>29295917.575000003</v>
      </c>
    </row>
    <row r="24" spans="1:12" s="141" customFormat="1" ht="15.75">
      <c r="A24" s="143">
        <f t="shared" si="0"/>
        <v>9</v>
      </c>
      <c r="B24" s="149"/>
      <c r="C24" s="153"/>
      <c r="D24" s="153"/>
      <c r="E24" s="153"/>
      <c r="F24" s="153"/>
      <c r="G24" s="153"/>
    </row>
    <row r="25" spans="1:12" s="141" customFormat="1" ht="15.75">
      <c r="A25" s="143">
        <f t="shared" si="0"/>
        <v>10</v>
      </c>
      <c r="B25" s="161" t="s">
        <v>12</v>
      </c>
      <c r="C25" s="152">
        <f>C18-C23</f>
        <v>27792111.424999997</v>
      </c>
      <c r="D25" s="153"/>
      <c r="E25" s="152">
        <f>E18-E23</f>
        <v>64471464.399999999</v>
      </c>
      <c r="F25" s="153"/>
      <c r="G25" s="152">
        <f>G18-G23</f>
        <v>92263575.824999973</v>
      </c>
      <c r="I25" s="162"/>
    </row>
    <row r="26" spans="1:12" s="141" customFormat="1" ht="15.75">
      <c r="A26" s="143">
        <f t="shared" si="0"/>
        <v>11</v>
      </c>
      <c r="B26" s="161" t="s">
        <v>13</v>
      </c>
      <c r="C26" s="159">
        <v>0</v>
      </c>
      <c r="D26" s="160"/>
      <c r="E26" s="159">
        <f>+C26</f>
        <v>0</v>
      </c>
      <c r="F26" s="160"/>
      <c r="G26" s="159">
        <f>+E26</f>
        <v>0</v>
      </c>
      <c r="I26" s="163"/>
    </row>
    <row r="27" spans="1:12" s="141" customFormat="1" ht="16.5" thickBot="1">
      <c r="A27" s="143">
        <f t="shared" si="0"/>
        <v>12</v>
      </c>
      <c r="B27" s="161" t="s">
        <v>14</v>
      </c>
      <c r="C27" s="164">
        <f>C25*C26</f>
        <v>0</v>
      </c>
      <c r="D27" s="165"/>
      <c r="E27" s="164">
        <f>E25*E26</f>
        <v>0</v>
      </c>
      <c r="F27" s="165"/>
      <c r="G27" s="164">
        <f>G25*G26</f>
        <v>0</v>
      </c>
    </row>
    <row r="28" spans="1:12" s="141" customFormat="1" ht="16.5" thickTop="1">
      <c r="A28" s="143">
        <f t="shared" si="0"/>
        <v>13</v>
      </c>
      <c r="B28" s="149"/>
      <c r="C28" s="166"/>
      <c r="D28" s="165"/>
      <c r="E28" s="166"/>
      <c r="F28" s="165"/>
      <c r="G28" s="165"/>
    </row>
    <row r="29" spans="1:12" s="141" customFormat="1" ht="15.75">
      <c r="A29" s="143">
        <f t="shared" si="0"/>
        <v>14</v>
      </c>
      <c r="B29" s="161" t="s">
        <v>12</v>
      </c>
      <c r="C29" s="165">
        <f>C25</f>
        <v>27792111.424999997</v>
      </c>
      <c r="D29" s="165"/>
      <c r="E29" s="165">
        <f>E25</f>
        <v>64471464.399999999</v>
      </c>
      <c r="F29" s="165"/>
      <c r="G29" s="165">
        <f>G25</f>
        <v>92263575.824999973</v>
      </c>
    </row>
    <row r="30" spans="1:12" s="141" customFormat="1" ht="15.75">
      <c r="A30" s="143">
        <f t="shared" si="0"/>
        <v>15</v>
      </c>
      <c r="B30" s="161" t="s">
        <v>14</v>
      </c>
      <c r="C30" s="156">
        <f>-C27</f>
        <v>0</v>
      </c>
      <c r="D30" s="165"/>
      <c r="E30" s="156">
        <f>-E27</f>
        <v>0</v>
      </c>
      <c r="F30" s="165"/>
      <c r="G30" s="156">
        <f>-G27</f>
        <v>0</v>
      </c>
    </row>
    <row r="31" spans="1:12" s="141" customFormat="1" ht="15.75">
      <c r="A31" s="143">
        <f t="shared" si="0"/>
        <v>16</v>
      </c>
      <c r="B31" s="161" t="s">
        <v>15</v>
      </c>
      <c r="C31" s="165">
        <f>SUM(C29:C30)</f>
        <v>27792111.424999997</v>
      </c>
      <c r="D31" s="165"/>
      <c r="E31" s="165">
        <f>SUM(E29:E30)</f>
        <v>64471464.399999999</v>
      </c>
      <c r="F31" s="165"/>
      <c r="G31" s="165">
        <f>SUM(G29:G30)</f>
        <v>92263575.824999973</v>
      </c>
    </row>
    <row r="32" spans="1:12" s="141" customFormat="1" ht="15.75">
      <c r="A32" s="143">
        <f t="shared" si="0"/>
        <v>17</v>
      </c>
      <c r="B32" s="161" t="s">
        <v>16</v>
      </c>
      <c r="C32" s="159">
        <v>0.21</v>
      </c>
      <c r="D32" s="160"/>
      <c r="E32" s="159">
        <f>+C32</f>
        <v>0.21</v>
      </c>
      <c r="F32" s="160"/>
      <c r="G32" s="159">
        <f>+E32</f>
        <v>0.21</v>
      </c>
    </row>
    <row r="33" spans="1:9" s="141" customFormat="1" ht="16.5" thickBot="1">
      <c r="A33" s="143">
        <f t="shared" si="0"/>
        <v>18</v>
      </c>
      <c r="B33" s="161" t="s">
        <v>17</v>
      </c>
      <c r="C33" s="164">
        <f>C31*C32</f>
        <v>5836343.3992499989</v>
      </c>
      <c r="D33" s="165"/>
      <c r="E33" s="164">
        <f>E31*E32</f>
        <v>13539007.523999998</v>
      </c>
      <c r="F33" s="165"/>
      <c r="G33" s="164">
        <f>G31*G32</f>
        <v>19375350.923249993</v>
      </c>
      <c r="I33" s="167"/>
    </row>
    <row r="34" spans="1:9" s="141" customFormat="1" ht="16.5" thickTop="1">
      <c r="A34" s="143">
        <f t="shared" si="0"/>
        <v>19</v>
      </c>
      <c r="B34" s="161" t="s">
        <v>18</v>
      </c>
      <c r="C34" s="160">
        <f>IFERROR((C27+C33)/C25,0)</f>
        <v>0.21</v>
      </c>
      <c r="D34" s="168"/>
      <c r="E34" s="160">
        <f>IFERROR((E27+E33)/E25,0)</f>
        <v>0.21</v>
      </c>
      <c r="F34" s="168"/>
      <c r="G34" s="160">
        <f>IFERROR((G27+G33)/G25,0)</f>
        <v>0.21</v>
      </c>
    </row>
    <row r="35" spans="1:9" s="141" customFormat="1" ht="15.75">
      <c r="A35" s="143">
        <f t="shared" si="0"/>
        <v>20</v>
      </c>
      <c r="B35" s="161"/>
      <c r="C35" s="160"/>
      <c r="D35" s="168"/>
      <c r="E35" s="160"/>
      <c r="F35" s="168"/>
      <c r="G35" s="160"/>
    </row>
    <row r="36" spans="1:9" s="141" customFormat="1" ht="15.75">
      <c r="A36" s="143">
        <f t="shared" si="0"/>
        <v>21</v>
      </c>
      <c r="B36" s="158" t="s">
        <v>144</v>
      </c>
      <c r="C36" s="160"/>
      <c r="D36" s="168"/>
      <c r="E36" s="160"/>
      <c r="F36" s="168"/>
      <c r="G36" s="160"/>
    </row>
    <row r="37" spans="1:9" s="141" customFormat="1" ht="15.75">
      <c r="A37" s="143">
        <f t="shared" si="0"/>
        <v>22</v>
      </c>
      <c r="B37" s="141" t="s">
        <v>139</v>
      </c>
      <c r="C37" s="153">
        <v>-4905613.3918595202</v>
      </c>
      <c r="E37" s="153">
        <v>0</v>
      </c>
      <c r="G37" s="153">
        <f t="shared" ref="G37:G39" si="1">SUM(C37:F37)</f>
        <v>-4905613.3918595202</v>
      </c>
    </row>
    <row r="38" spans="1:9" s="141" customFormat="1" ht="15.75">
      <c r="A38" s="143">
        <f t="shared" si="0"/>
        <v>23</v>
      </c>
      <c r="B38" s="169" t="s">
        <v>19</v>
      </c>
      <c r="C38" s="153">
        <v>0</v>
      </c>
      <c r="D38" s="153"/>
      <c r="E38" s="153">
        <v>0</v>
      </c>
      <c r="F38" s="153"/>
      <c r="G38" s="153">
        <f t="shared" si="1"/>
        <v>0</v>
      </c>
      <c r="I38" s="170"/>
    </row>
    <row r="39" spans="1:9" s="141" customFormat="1" ht="15.75">
      <c r="A39" s="143">
        <f t="shared" si="0"/>
        <v>24</v>
      </c>
      <c r="B39" s="169" t="s">
        <v>20</v>
      </c>
      <c r="C39" s="153">
        <f>+'1 AFUDC Equity'!G14</f>
        <v>100237.03569557999</v>
      </c>
      <c r="D39" s="153"/>
      <c r="E39" s="153">
        <v>0</v>
      </c>
      <c r="F39" s="153"/>
      <c r="G39" s="153">
        <f t="shared" si="1"/>
        <v>100237.03569557999</v>
      </c>
      <c r="I39" s="170"/>
    </row>
    <row r="40" spans="1:9" s="141" customFormat="1" ht="15.75">
      <c r="A40" s="143">
        <f t="shared" si="0"/>
        <v>25</v>
      </c>
      <c r="B40" s="141" t="str">
        <f>B27</f>
        <v>Normalized State income tax expense</v>
      </c>
      <c r="C40" s="153">
        <f>C27</f>
        <v>0</v>
      </c>
      <c r="D40" s="153"/>
      <c r="E40" s="153">
        <f>E27</f>
        <v>0</v>
      </c>
      <c r="F40" s="153"/>
      <c r="G40" s="153">
        <f>G27</f>
        <v>0</v>
      </c>
      <c r="I40" s="170"/>
    </row>
    <row r="41" spans="1:9" s="141" customFormat="1" ht="15.75">
      <c r="A41" s="143">
        <f t="shared" si="0"/>
        <v>26</v>
      </c>
      <c r="B41" s="141" t="str">
        <f>B33</f>
        <v>Normalized Federal income tax expense</v>
      </c>
      <c r="C41" s="153">
        <f>C33</f>
        <v>5836343.3992499989</v>
      </c>
      <c r="D41" s="153"/>
      <c r="E41" s="153">
        <f>E33</f>
        <v>13539007.523999998</v>
      </c>
      <c r="F41" s="153"/>
      <c r="G41" s="153">
        <f>G33+0.02</f>
        <v>19375350.943249993</v>
      </c>
      <c r="I41" s="170"/>
    </row>
    <row r="42" spans="1:9" s="141" customFormat="1" ht="16.5" thickBot="1">
      <c r="A42" s="143">
        <f t="shared" si="0"/>
        <v>27</v>
      </c>
      <c r="B42" s="161" t="s">
        <v>511</v>
      </c>
      <c r="C42" s="164">
        <f>SUM(C37:C41)</f>
        <v>1030967.0430860585</v>
      </c>
      <c r="D42" s="166"/>
      <c r="E42" s="164">
        <f>SUM(E37:E41)</f>
        <v>13539007.523999998</v>
      </c>
      <c r="F42" s="166"/>
      <c r="G42" s="164">
        <f>SUM(G37:G41)</f>
        <v>14569974.587086052</v>
      </c>
    </row>
    <row r="43" spans="1:9" s="141" customFormat="1" ht="16.5" thickTop="1">
      <c r="A43" s="143">
        <f t="shared" si="0"/>
        <v>28</v>
      </c>
      <c r="C43" s="153"/>
      <c r="D43" s="153"/>
      <c r="E43" s="153"/>
      <c r="F43" s="153"/>
      <c r="G43" s="153"/>
    </row>
    <row r="44" spans="1:9" s="141" customFormat="1" ht="15.75">
      <c r="A44" s="143">
        <f t="shared" si="0"/>
        <v>29</v>
      </c>
      <c r="B44" s="141" t="s">
        <v>21</v>
      </c>
      <c r="C44" s="153">
        <f>C16+C17-C42</f>
        <v>56057061.956913941</v>
      </c>
      <c r="D44" s="153"/>
      <c r="E44" s="153">
        <f>E16+E17-E42</f>
        <v>50932456.876000002</v>
      </c>
      <c r="F44" s="153"/>
      <c r="G44" s="153">
        <f>G16+G17-G42</f>
        <v>106989518.81291392</v>
      </c>
      <c r="I44" s="171"/>
    </row>
    <row r="45" spans="1:9" s="141" customFormat="1" ht="15.75">
      <c r="A45" s="172"/>
      <c r="C45" s="170"/>
      <c r="E45" s="170"/>
    </row>
    <row r="46" spans="1:9" s="141" customFormat="1" ht="15.75" hidden="1">
      <c r="A46" s="172">
        <v>29</v>
      </c>
      <c r="B46" s="161" t="s">
        <v>22</v>
      </c>
      <c r="G46" s="153">
        <v>0</v>
      </c>
    </row>
    <row r="47" spans="1:9" s="141" customFormat="1" ht="15.75" hidden="1">
      <c r="A47" s="172">
        <v>30</v>
      </c>
      <c r="B47" s="141" t="s">
        <v>23</v>
      </c>
      <c r="G47" s="153">
        <f>+G42-G46</f>
        <v>14569974.587086052</v>
      </c>
    </row>
    <row r="48" spans="1:9" s="141" customFormat="1" ht="15.75" hidden="1">
      <c r="A48" s="172"/>
      <c r="G48" s="153"/>
    </row>
    <row r="49" spans="1:4" s="141" customFormat="1" ht="15.75" hidden="1">
      <c r="A49" s="172"/>
    </row>
    <row r="50" spans="1:4" s="141" customFormat="1" ht="15.75">
      <c r="A50" s="173" t="s">
        <v>24</v>
      </c>
      <c r="B50" s="149"/>
      <c r="C50" s="174"/>
    </row>
    <row r="51" spans="1:4" s="141" customFormat="1" ht="15.75">
      <c r="A51" s="143">
        <v>1</v>
      </c>
      <c r="B51" s="175" t="s">
        <v>515</v>
      </c>
      <c r="C51" s="143">
        <f>+A62+1</f>
        <v>17</v>
      </c>
      <c r="D51" s="141" t="s">
        <v>25</v>
      </c>
    </row>
    <row r="52" spans="1:4" s="141" customFormat="1" ht="15.75">
      <c r="A52" s="143">
        <f>+A51+1</f>
        <v>2</v>
      </c>
      <c r="B52" s="175" t="s">
        <v>516</v>
      </c>
      <c r="C52" s="143">
        <f>+C51+1</f>
        <v>18</v>
      </c>
      <c r="D52" s="141" t="s">
        <v>26</v>
      </c>
    </row>
    <row r="53" spans="1:4" s="141" customFormat="1" ht="15.75">
      <c r="A53" s="143">
        <f t="shared" ref="A53:A56" si="2">+A52+1</f>
        <v>3</v>
      </c>
      <c r="B53" s="141" t="s">
        <v>27</v>
      </c>
      <c r="C53" s="143">
        <f>+C52+1</f>
        <v>19</v>
      </c>
      <c r="D53" s="141" t="s">
        <v>28</v>
      </c>
    </row>
    <row r="54" spans="1:4" s="141" customFormat="1" ht="15.75">
      <c r="A54" s="143">
        <v>6</v>
      </c>
      <c r="B54" s="175" t="s">
        <v>517</v>
      </c>
      <c r="C54" s="143">
        <f>+A37</f>
        <v>22</v>
      </c>
      <c r="D54" s="175" t="s">
        <v>521</v>
      </c>
    </row>
    <row r="55" spans="1:4" s="141" customFormat="1" ht="15.75">
      <c r="A55" s="143">
        <f t="shared" si="2"/>
        <v>7</v>
      </c>
      <c r="B55" s="175" t="s">
        <v>402</v>
      </c>
      <c r="C55" s="143">
        <f t="shared" ref="C55:C58" si="3">+A38</f>
        <v>23</v>
      </c>
      <c r="D55" s="175" t="s">
        <v>138</v>
      </c>
    </row>
    <row r="56" spans="1:4" s="141" customFormat="1" ht="15.75">
      <c r="A56" s="143">
        <f t="shared" si="2"/>
        <v>8</v>
      </c>
      <c r="B56" s="141" t="s">
        <v>30</v>
      </c>
      <c r="C56" s="143">
        <f t="shared" si="3"/>
        <v>24</v>
      </c>
      <c r="D56" s="175" t="s">
        <v>29</v>
      </c>
    </row>
    <row r="57" spans="1:4" s="141" customFormat="1" ht="15.75">
      <c r="A57" s="143">
        <v>10</v>
      </c>
      <c r="B57" s="141" t="s">
        <v>31</v>
      </c>
      <c r="C57" s="143">
        <f t="shared" si="3"/>
        <v>25</v>
      </c>
      <c r="D57" s="141" t="s">
        <v>34</v>
      </c>
    </row>
    <row r="58" spans="1:4" s="141" customFormat="1" ht="15.75">
      <c r="A58" s="143">
        <f>+A57+1</f>
        <v>11</v>
      </c>
      <c r="B58" s="175" t="s">
        <v>137</v>
      </c>
      <c r="C58" s="143">
        <f t="shared" si="3"/>
        <v>26</v>
      </c>
      <c r="D58" s="141" t="s">
        <v>36</v>
      </c>
    </row>
    <row r="59" spans="1:4" s="141" customFormat="1" ht="15.75">
      <c r="A59" s="143">
        <f>+A58+1</f>
        <v>12</v>
      </c>
      <c r="B59" s="141" t="s">
        <v>33</v>
      </c>
      <c r="C59" s="172">
        <f>C58+1</f>
        <v>27</v>
      </c>
      <c r="D59" s="141" t="s">
        <v>149</v>
      </c>
    </row>
    <row r="60" spans="1:4" s="141" customFormat="1" ht="15.75">
      <c r="A60" s="143">
        <v>14</v>
      </c>
      <c r="B60" s="141" t="s">
        <v>35</v>
      </c>
      <c r="C60" s="172">
        <f>C59+2</f>
        <v>29</v>
      </c>
      <c r="D60" s="141" t="s">
        <v>150</v>
      </c>
    </row>
    <row r="61" spans="1:4" s="141" customFormat="1" ht="15.75">
      <c r="A61" s="143">
        <f>+A60+1</f>
        <v>15</v>
      </c>
      <c r="B61" s="141" t="s">
        <v>37</v>
      </c>
      <c r="C61" s="172"/>
    </row>
    <row r="62" spans="1:4" s="141" customFormat="1" ht="15.75">
      <c r="A62" s="143">
        <f>+A61+1</f>
        <v>16</v>
      </c>
      <c r="B62" s="141" t="s">
        <v>38</v>
      </c>
      <c r="C62" s="172"/>
    </row>
    <row r="63" spans="1:4" s="141" customFormat="1" ht="15.75">
      <c r="A63" s="172"/>
    </row>
    <row r="64" spans="1:4">
      <c r="B64" s="37" t="s">
        <v>0</v>
      </c>
    </row>
    <row r="66" spans="2:3">
      <c r="C66" s="39"/>
    </row>
    <row r="67" spans="2:3">
      <c r="B67" s="41"/>
      <c r="C67" s="39"/>
    </row>
    <row r="68" spans="2:3">
      <c r="B68" s="39"/>
      <c r="C68" s="39"/>
    </row>
    <row r="69" spans="2:3">
      <c r="B69" s="39"/>
      <c r="C69" s="38"/>
    </row>
    <row r="70" spans="2:3">
      <c r="B70" s="39"/>
      <c r="C70" s="42"/>
    </row>
    <row r="71" spans="2:3">
      <c r="B71" s="39"/>
      <c r="C71" s="39"/>
    </row>
    <row r="72" spans="2:3">
      <c r="B72" s="39"/>
    </row>
    <row r="73" spans="2:3">
      <c r="B73" s="39"/>
    </row>
    <row r="74" spans="2:3">
      <c r="B74" s="39"/>
    </row>
    <row r="75" spans="2:3">
      <c r="B75" s="39"/>
    </row>
    <row r="76" spans="2:3">
      <c r="B76" s="39"/>
    </row>
    <row r="77" spans="2:3">
      <c r="B77" s="39"/>
    </row>
    <row r="78" spans="2:3">
      <c r="B78" s="39"/>
      <c r="C78" s="43"/>
    </row>
    <row r="79" spans="2:3">
      <c r="B79" s="39"/>
    </row>
    <row r="80" spans="2:3">
      <c r="B80" s="39"/>
    </row>
    <row r="81" spans="2:2">
      <c r="B81" s="39"/>
    </row>
    <row r="82" spans="2:2">
      <c r="B82" s="39"/>
    </row>
    <row r="83" spans="2:2">
      <c r="B83" s="39"/>
    </row>
  </sheetData>
  <mergeCells count="3">
    <mergeCell ref="A9:G9"/>
    <mergeCell ref="A10:G10"/>
    <mergeCell ref="A11:G11"/>
  </mergeCells>
  <printOptions horizontalCentered="1"/>
  <pageMargins left="0.8" right="0.5" top="0.5" bottom="0.5" header="0" footer="0"/>
  <pageSetup scale="7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8092-9B26-4A02-9A97-EA7C5CE7092E}">
  <dimension ref="A1:S26"/>
  <sheetViews>
    <sheetView tabSelected="1" workbookViewId="0">
      <selection sqref="A1:XFD1048576"/>
    </sheetView>
  </sheetViews>
  <sheetFormatPr defaultRowHeight="15.75"/>
  <cols>
    <col min="1" max="1" width="61.85546875" style="189" customWidth="1"/>
    <col min="2" max="2" width="13.42578125" style="193" customWidth="1"/>
    <col min="3" max="3" width="13.42578125" style="193" bestFit="1" customWidth="1"/>
    <col min="4" max="8" width="13.42578125" style="193" customWidth="1"/>
    <col min="9" max="16384" width="9.140625" style="189"/>
  </cols>
  <sheetData>
    <row r="1" spans="1:19">
      <c r="A1" s="189" t="s">
        <v>157</v>
      </c>
      <c r="S1" s="194" t="s">
        <v>134</v>
      </c>
    </row>
    <row r="2" spans="1:19">
      <c r="S2" s="194" t="s">
        <v>528</v>
      </c>
    </row>
    <row r="3" spans="1:19">
      <c r="B3" s="195"/>
      <c r="C3" s="195"/>
      <c r="D3" s="195"/>
      <c r="E3" s="195"/>
      <c r="F3" s="195"/>
      <c r="G3" s="195"/>
      <c r="H3" s="195"/>
      <c r="S3" s="194" t="s">
        <v>497</v>
      </c>
    </row>
    <row r="4" spans="1:19" ht="54">
      <c r="B4" s="196" t="s">
        <v>158</v>
      </c>
      <c r="C4" s="196" t="s">
        <v>489</v>
      </c>
      <c r="D4" s="196" t="s">
        <v>490</v>
      </c>
      <c r="E4" s="196" t="s">
        <v>159</v>
      </c>
      <c r="F4" s="197" t="s">
        <v>125</v>
      </c>
      <c r="G4" s="196" t="s">
        <v>164</v>
      </c>
      <c r="H4" s="195"/>
      <c r="R4" s="198"/>
      <c r="S4" s="199" t="s">
        <v>145</v>
      </c>
    </row>
    <row r="5" spans="1:19">
      <c r="A5" s="200" t="s">
        <v>162</v>
      </c>
      <c r="S5" s="186"/>
    </row>
    <row r="6" spans="1:19">
      <c r="A6" s="189" t="s">
        <v>161</v>
      </c>
      <c r="B6" s="193">
        <f>+'3 EDIT Detail from TEC'!P16</f>
        <v>11592672</v>
      </c>
      <c r="E6" s="193">
        <f>SUM(B6:D6)</f>
        <v>11592672</v>
      </c>
      <c r="I6" s="189" t="s">
        <v>163</v>
      </c>
    </row>
    <row r="7" spans="1:19">
      <c r="A7" s="189" t="s">
        <v>399</v>
      </c>
      <c r="C7" s="193">
        <f>-'2 PT Rpt72 - AFUDC-Dist'!N601</f>
        <v>5333541.3899999997</v>
      </c>
      <c r="D7" s="193">
        <f>SUM('3 EDIT Detail from TEC'!X36:X40)/0.21-C7</f>
        <v>5413606.2290476197</v>
      </c>
      <c r="E7" s="193">
        <f>SUM(B7:D7)</f>
        <v>10747147.619047619</v>
      </c>
      <c r="I7" s="189" t="s">
        <v>400</v>
      </c>
    </row>
    <row r="8" spans="1:19">
      <c r="A8" s="189" t="s">
        <v>160</v>
      </c>
      <c r="B8" s="201">
        <f>SUM(B6:B7)</f>
        <v>11592672</v>
      </c>
      <c r="C8" s="201">
        <f>SUM(C6:C7)</f>
        <v>5333541.3899999997</v>
      </c>
      <c r="D8" s="201">
        <f>SUM(D6:D7)</f>
        <v>5413606.2290476197</v>
      </c>
      <c r="E8" s="201">
        <f>SUM(E6:E7)</f>
        <v>22339819.619047619</v>
      </c>
    </row>
    <row r="10" spans="1:19">
      <c r="A10" s="189" t="s">
        <v>152</v>
      </c>
      <c r="B10" s="202">
        <v>2.8199999999999999E-2</v>
      </c>
      <c r="C10" s="202">
        <f>+B10</f>
        <v>2.8199999999999999E-2</v>
      </c>
      <c r="D10" s="203"/>
      <c r="F10" s="204" t="s">
        <v>505</v>
      </c>
      <c r="I10" s="189" t="s">
        <v>506</v>
      </c>
    </row>
    <row r="12" spans="1:19">
      <c r="A12" s="189" t="s">
        <v>491</v>
      </c>
      <c r="B12" s="193">
        <f>-'3 EDIT Detail from TEC'!P34</f>
        <v>2960723.1073166672</v>
      </c>
      <c r="C12" s="193">
        <f>-SUM('3 EDIT Detail from TEC'!X34)/0.21</f>
        <v>167983.43476190473</v>
      </c>
      <c r="D12" s="189"/>
      <c r="E12" s="193">
        <f>+B12+C12</f>
        <v>3128706.5420785719</v>
      </c>
      <c r="F12" s="189"/>
      <c r="G12" s="189"/>
      <c r="H12" s="189"/>
    </row>
    <row r="13" spans="1:19">
      <c r="A13" s="189" t="s">
        <v>153</v>
      </c>
      <c r="B13" s="193">
        <f>+B$8*B$10/12*11</f>
        <v>299670.57120000001</v>
      </c>
      <c r="C13" s="193">
        <f>+C$8*C$10/12*11</f>
        <v>137872.04493149999</v>
      </c>
      <c r="E13" s="193">
        <f>+B13+C13</f>
        <v>437542.61613149999</v>
      </c>
      <c r="F13" s="205">
        <v>0.21</v>
      </c>
      <c r="G13" s="206">
        <f>+E13*F13</f>
        <v>91883.949387614994</v>
      </c>
    </row>
    <row r="14" spans="1:19">
      <c r="A14" s="189" t="s">
        <v>154</v>
      </c>
      <c r="B14" s="193">
        <f t="shared" ref="B14:C16" si="0">+B$8*B$10</f>
        <v>326913.3504</v>
      </c>
      <c r="C14" s="193">
        <f t="shared" si="0"/>
        <v>150405.86719799999</v>
      </c>
      <c r="E14" s="193">
        <f t="shared" ref="E14:E16" si="1">+B14+C14</f>
        <v>477319.21759799996</v>
      </c>
      <c r="F14" s="205">
        <v>0.21</v>
      </c>
      <c r="G14" s="206">
        <f t="shared" ref="G14:G16" si="2">+E14*F14</f>
        <v>100237.03569557999</v>
      </c>
    </row>
    <row r="15" spans="1:19">
      <c r="A15" s="189" t="s">
        <v>155</v>
      </c>
      <c r="B15" s="193">
        <f t="shared" si="0"/>
        <v>326913.3504</v>
      </c>
      <c r="C15" s="193">
        <f t="shared" si="0"/>
        <v>150405.86719799999</v>
      </c>
      <c r="E15" s="193">
        <f t="shared" si="1"/>
        <v>477319.21759799996</v>
      </c>
      <c r="F15" s="205">
        <v>0.21</v>
      </c>
      <c r="G15" s="206">
        <f t="shared" si="2"/>
        <v>100237.03569557999</v>
      </c>
    </row>
    <row r="16" spans="1:19">
      <c r="A16" s="189" t="s">
        <v>156</v>
      </c>
      <c r="B16" s="193">
        <f t="shared" si="0"/>
        <v>326913.3504</v>
      </c>
      <c r="C16" s="193">
        <f t="shared" si="0"/>
        <v>150405.86719799999</v>
      </c>
      <c r="E16" s="193">
        <f t="shared" si="1"/>
        <v>477319.21759799996</v>
      </c>
      <c r="F16" s="205">
        <v>0.21</v>
      </c>
      <c r="G16" s="206">
        <f t="shared" si="2"/>
        <v>100237.03569557999</v>
      </c>
    </row>
    <row r="17" spans="1:5" ht="4.5" customHeight="1"/>
    <row r="18" spans="1:5" ht="16.5" thickBot="1">
      <c r="B18" s="207">
        <f>SUM(B12:B17)</f>
        <v>4241133.729716667</v>
      </c>
      <c r="C18" s="207">
        <f t="shared" ref="C18:E18" si="3">SUM(C12:C17)</f>
        <v>757073.08128740464</v>
      </c>
      <c r="D18" s="207">
        <f t="shared" si="3"/>
        <v>0</v>
      </c>
      <c r="E18" s="207">
        <f t="shared" si="3"/>
        <v>4998206.8110040715</v>
      </c>
    </row>
    <row r="19" spans="1:5" ht="16.5" thickTop="1"/>
    <row r="20" spans="1:5">
      <c r="A20" s="189" t="s">
        <v>492</v>
      </c>
      <c r="B20" s="193">
        <f>+B8-B18</f>
        <v>7351538.270283333</v>
      </c>
      <c r="C20" s="193">
        <f t="shared" ref="C20:D20" si="4">+C8-C18</f>
        <v>4576468.3087125951</v>
      </c>
      <c r="D20" s="193">
        <f t="shared" si="4"/>
        <v>5413606.2290476197</v>
      </c>
      <c r="E20" s="193">
        <f t="shared" ref="E20" si="5">+B20+C20</f>
        <v>11928006.578995928</v>
      </c>
    </row>
    <row r="22" spans="1:5">
      <c r="A22" s="189" t="s">
        <v>493</v>
      </c>
      <c r="B22" s="206"/>
      <c r="C22" s="206"/>
      <c r="D22" s="206"/>
      <c r="E22" s="206"/>
    </row>
    <row r="23" spans="1:5">
      <c r="D23" s="208" t="s">
        <v>494</v>
      </c>
      <c r="E23" s="193">
        <f>+E8-E12</f>
        <v>19211113.076969046</v>
      </c>
    </row>
    <row r="24" spans="1:5">
      <c r="E24" s="209">
        <v>0.21</v>
      </c>
    </row>
    <row r="25" spans="1:5" ht="16.5" thickBot="1">
      <c r="D25" s="208" t="s">
        <v>495</v>
      </c>
      <c r="E25" s="207">
        <f>+E23*E24</f>
        <v>4034333.7461634995</v>
      </c>
    </row>
    <row r="26" spans="1:5" ht="16.5" thickTop="1">
      <c r="D26" s="208" t="s">
        <v>496</v>
      </c>
      <c r="E26" s="204">
        <f>+'3 EDIT Detail from TEC'!W47+'3 EDIT Detail from TEC'!X47</f>
        <v>4034333.7486999999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418BF-9719-4922-A037-8D9B495C3699}">
  <dimension ref="A1:AF608"/>
  <sheetViews>
    <sheetView workbookViewId="0">
      <pane xSplit="6" ySplit="1" topLeftCell="AD485" activePane="bottomRight" state="frozen"/>
      <selection activeCell="A31" sqref="A31"/>
      <selection pane="topRight" activeCell="A31" sqref="A31"/>
      <selection pane="bottomLeft" activeCell="A31" sqref="A31"/>
      <selection pane="bottomRight" sqref="A1:XFD1048576"/>
    </sheetView>
  </sheetViews>
  <sheetFormatPr defaultRowHeight="15.75"/>
  <cols>
    <col min="1" max="1" width="21.5703125" style="189" bestFit="1" customWidth="1"/>
    <col min="2" max="2" width="33.85546875" style="189" bestFit="1" customWidth="1"/>
    <col min="3" max="3" width="9.28515625" style="189" bestFit="1" customWidth="1"/>
    <col min="4" max="4" width="18.7109375" style="189" bestFit="1" customWidth="1"/>
    <col min="5" max="5" width="17.42578125" style="189" bestFit="1" customWidth="1"/>
    <col min="6" max="6" width="32.7109375" style="189" customWidth="1"/>
    <col min="7" max="7" width="12.140625" style="189" bestFit="1" customWidth="1"/>
    <col min="8" max="8" width="13.85546875" style="189" customWidth="1"/>
    <col min="9" max="9" width="19.85546875" style="189" bestFit="1" customWidth="1"/>
    <col min="10" max="10" width="19.140625" style="189" bestFit="1" customWidth="1"/>
    <col min="11" max="11" width="14.140625" style="189" bestFit="1" customWidth="1"/>
    <col min="12" max="12" width="26.140625" style="189" bestFit="1" customWidth="1"/>
    <col min="13" max="14" width="15.7109375" style="189" bestFit="1" customWidth="1"/>
    <col min="15" max="15" width="20.85546875" style="189" bestFit="1" customWidth="1"/>
    <col min="16" max="16" width="19.28515625" style="189" bestFit="1" customWidth="1"/>
    <col min="17" max="17" width="21.85546875" style="189" bestFit="1" customWidth="1"/>
    <col min="18" max="18" width="25.28515625" style="189" bestFit="1" customWidth="1"/>
    <col min="19" max="19" width="15" style="189" bestFit="1" customWidth="1"/>
    <col min="20" max="20" width="22.42578125" style="189" bestFit="1" customWidth="1"/>
    <col min="21" max="21" width="22.85546875" style="189" bestFit="1" customWidth="1"/>
    <col min="22" max="22" width="15.7109375" style="189" bestFit="1" customWidth="1"/>
    <col min="23" max="23" width="15" style="189" bestFit="1" customWidth="1"/>
    <col min="24" max="24" width="24.5703125" style="189" bestFit="1" customWidth="1"/>
    <col min="25" max="25" width="16.140625" style="189" bestFit="1" customWidth="1"/>
    <col min="26" max="26" width="23.42578125" style="189" bestFit="1" customWidth="1"/>
    <col min="27" max="27" width="18.5703125" style="189" bestFit="1" customWidth="1"/>
    <col min="28" max="28" width="18.140625" style="189" bestFit="1" customWidth="1"/>
    <col min="29" max="29" width="24.5703125" style="189" bestFit="1" customWidth="1"/>
    <col min="30" max="30" width="22.28515625" style="189" bestFit="1" customWidth="1"/>
    <col min="31" max="31" width="16.85546875" style="189" bestFit="1" customWidth="1"/>
    <col min="32" max="32" width="21.28515625" style="189" bestFit="1" customWidth="1"/>
    <col min="33" max="16384" width="9.140625" style="189"/>
  </cols>
  <sheetData>
    <row r="1" spans="1:32">
      <c r="A1" s="189" t="s">
        <v>165</v>
      </c>
      <c r="B1" s="189" t="s">
        <v>166</v>
      </c>
      <c r="C1" s="189" t="s">
        <v>167</v>
      </c>
      <c r="D1" s="189" t="s">
        <v>168</v>
      </c>
      <c r="E1" s="189" t="s">
        <v>169</v>
      </c>
      <c r="F1" s="189" t="s">
        <v>170</v>
      </c>
      <c r="G1" s="189" t="s">
        <v>171</v>
      </c>
      <c r="H1" s="189" t="s">
        <v>172</v>
      </c>
      <c r="I1" s="189" t="s">
        <v>173</v>
      </c>
      <c r="J1" s="189" t="s">
        <v>174</v>
      </c>
      <c r="K1" s="189" t="s">
        <v>175</v>
      </c>
      <c r="L1" s="189" t="s">
        <v>176</v>
      </c>
      <c r="M1" s="189" t="s">
        <v>177</v>
      </c>
      <c r="N1" s="190" t="s">
        <v>151</v>
      </c>
      <c r="O1" s="189" t="s">
        <v>178</v>
      </c>
      <c r="P1" s="189" t="s">
        <v>179</v>
      </c>
      <c r="Q1" s="189" t="s">
        <v>180</v>
      </c>
      <c r="R1" s="189" t="s">
        <v>181</v>
      </c>
      <c r="S1" s="189" t="s">
        <v>182</v>
      </c>
      <c r="T1" s="189" t="s">
        <v>183</v>
      </c>
      <c r="U1" s="189" t="s">
        <v>184</v>
      </c>
      <c r="V1" s="189" t="s">
        <v>185</v>
      </c>
      <c r="W1" s="189" t="s">
        <v>186</v>
      </c>
      <c r="X1" s="189" t="s">
        <v>187</v>
      </c>
      <c r="Y1" s="189" t="s">
        <v>188</v>
      </c>
      <c r="Z1" s="189" t="s">
        <v>189</v>
      </c>
      <c r="AA1" s="189" t="s">
        <v>190</v>
      </c>
      <c r="AB1" s="189" t="s">
        <v>191</v>
      </c>
      <c r="AC1" s="189" t="s">
        <v>192</v>
      </c>
      <c r="AD1" s="189" t="s">
        <v>193</v>
      </c>
      <c r="AE1" s="189" t="s">
        <v>194</v>
      </c>
      <c r="AF1" s="189" t="s">
        <v>195</v>
      </c>
    </row>
    <row r="2" spans="1:32">
      <c r="A2" s="189">
        <v>2025</v>
      </c>
      <c r="B2" s="189" t="s">
        <v>196</v>
      </c>
      <c r="C2" s="189" t="s">
        <v>197</v>
      </c>
      <c r="D2" s="189" t="s">
        <v>198</v>
      </c>
      <c r="E2" s="189" t="s">
        <v>199</v>
      </c>
      <c r="F2" s="189" t="s">
        <v>200</v>
      </c>
      <c r="H2" s="189">
        <v>77940</v>
      </c>
      <c r="I2" s="191">
        <v>6988.64</v>
      </c>
      <c r="J2" s="191">
        <v>6988.64</v>
      </c>
      <c r="K2" s="191">
        <v>0</v>
      </c>
      <c r="L2" s="191">
        <v>0</v>
      </c>
      <c r="W2" s="191">
        <v>0</v>
      </c>
      <c r="AF2" s="191">
        <v>0</v>
      </c>
    </row>
    <row r="3" spans="1:32">
      <c r="A3" s="189">
        <v>2025</v>
      </c>
      <c r="B3" s="189" t="s">
        <v>196</v>
      </c>
      <c r="C3" s="189" t="s">
        <v>197</v>
      </c>
      <c r="D3" s="189" t="s">
        <v>198</v>
      </c>
      <c r="E3" s="189" t="s">
        <v>199</v>
      </c>
      <c r="F3" s="189" t="s">
        <v>201</v>
      </c>
      <c r="H3" s="189">
        <v>77805</v>
      </c>
      <c r="I3" s="191">
        <v>7976553.9100000001</v>
      </c>
      <c r="J3" s="191">
        <v>7976553.9100000001</v>
      </c>
      <c r="K3" s="191">
        <v>0</v>
      </c>
      <c r="L3" s="191">
        <v>0</v>
      </c>
      <c r="W3" s="191">
        <v>0</v>
      </c>
      <c r="AF3" s="191">
        <v>0</v>
      </c>
    </row>
    <row r="4" spans="1:32">
      <c r="A4" s="189">
        <v>2025</v>
      </c>
      <c r="B4" s="189" t="s">
        <v>196</v>
      </c>
      <c r="C4" s="189" t="s">
        <v>197</v>
      </c>
      <c r="D4" s="189" t="s">
        <v>198</v>
      </c>
      <c r="E4" s="189" t="s">
        <v>199</v>
      </c>
      <c r="F4" s="189" t="s">
        <v>202</v>
      </c>
      <c r="H4" s="189">
        <v>77941</v>
      </c>
      <c r="I4" s="191">
        <v>9992774.0299999993</v>
      </c>
      <c r="J4" s="191">
        <v>537637.88</v>
      </c>
      <c r="K4" s="191">
        <v>0</v>
      </c>
      <c r="L4" s="191">
        <v>0</v>
      </c>
      <c r="AB4" s="191">
        <v>-9455136.1500000004</v>
      </c>
      <c r="AF4" s="191">
        <v>-9455136.1500000004</v>
      </c>
    </row>
    <row r="5" spans="1:32">
      <c r="A5" s="189">
        <v>2025</v>
      </c>
      <c r="B5" s="189" t="s">
        <v>196</v>
      </c>
      <c r="C5" s="189" t="s">
        <v>197</v>
      </c>
      <c r="D5" s="189" t="s">
        <v>198</v>
      </c>
      <c r="E5" s="189" t="s">
        <v>199</v>
      </c>
      <c r="F5" s="189" t="s">
        <v>203</v>
      </c>
      <c r="H5" s="189">
        <v>77942</v>
      </c>
      <c r="I5" s="191">
        <v>1822440.48</v>
      </c>
      <c r="J5" s="191">
        <v>76729.84</v>
      </c>
      <c r="K5" s="191">
        <v>0</v>
      </c>
      <c r="L5" s="191">
        <v>0</v>
      </c>
      <c r="AB5" s="191">
        <v>-1745710.64</v>
      </c>
      <c r="AF5" s="191">
        <v>-1745710.64</v>
      </c>
    </row>
    <row r="6" spans="1:32">
      <c r="A6" s="189">
        <v>2025</v>
      </c>
      <c r="B6" s="189" t="s">
        <v>196</v>
      </c>
      <c r="C6" s="189" t="s">
        <v>197</v>
      </c>
      <c r="D6" s="189" t="s">
        <v>198</v>
      </c>
      <c r="E6" s="189" t="s">
        <v>199</v>
      </c>
      <c r="F6" s="189" t="s">
        <v>204</v>
      </c>
      <c r="H6" s="189">
        <v>77943</v>
      </c>
      <c r="I6" s="191">
        <v>15028060.960000001</v>
      </c>
      <c r="J6" s="191">
        <v>15028060.960000001</v>
      </c>
      <c r="K6" s="191">
        <v>0</v>
      </c>
      <c r="L6" s="191">
        <v>0</v>
      </c>
      <c r="W6" s="191">
        <v>0</v>
      </c>
      <c r="AF6" s="191">
        <v>0</v>
      </c>
    </row>
    <row r="7" spans="1:32">
      <c r="A7" s="189">
        <v>2025</v>
      </c>
      <c r="B7" s="189" t="s">
        <v>196</v>
      </c>
      <c r="C7" s="189" t="s">
        <v>197</v>
      </c>
      <c r="D7" s="189" t="s">
        <v>198</v>
      </c>
      <c r="E7" s="189" t="s">
        <v>199</v>
      </c>
      <c r="F7" s="189" t="s">
        <v>205</v>
      </c>
      <c r="H7" s="189">
        <v>77880</v>
      </c>
      <c r="I7" s="191">
        <v>950972.55</v>
      </c>
      <c r="J7" s="191">
        <v>950972.55</v>
      </c>
      <c r="K7" s="191">
        <v>0</v>
      </c>
      <c r="L7" s="191">
        <v>0</v>
      </c>
      <c r="W7" s="191">
        <v>0</v>
      </c>
      <c r="AF7" s="191">
        <v>0</v>
      </c>
    </row>
    <row r="8" spans="1:32">
      <c r="A8" s="189">
        <v>2025</v>
      </c>
      <c r="B8" s="189" t="s">
        <v>196</v>
      </c>
      <c r="C8" s="189" t="s">
        <v>197</v>
      </c>
      <c r="D8" s="189" t="s">
        <v>198</v>
      </c>
      <c r="E8" s="189" t="s">
        <v>199</v>
      </c>
      <c r="F8" s="189" t="s">
        <v>206</v>
      </c>
      <c r="H8" s="189">
        <v>78029</v>
      </c>
      <c r="I8" s="191">
        <v>853226.09</v>
      </c>
      <c r="J8" s="191">
        <v>853226.09</v>
      </c>
      <c r="K8" s="191">
        <v>0</v>
      </c>
      <c r="L8" s="191">
        <v>0</v>
      </c>
      <c r="W8" s="191">
        <v>0</v>
      </c>
      <c r="AF8" s="191">
        <v>0</v>
      </c>
    </row>
    <row r="9" spans="1:32">
      <c r="A9" s="189">
        <v>2025</v>
      </c>
      <c r="B9" s="189" t="s">
        <v>196</v>
      </c>
      <c r="C9" s="189" t="s">
        <v>197</v>
      </c>
      <c r="D9" s="189" t="s">
        <v>198</v>
      </c>
      <c r="E9" s="189" t="s">
        <v>199</v>
      </c>
      <c r="F9" s="189" t="s">
        <v>207</v>
      </c>
      <c r="H9" s="189">
        <v>77944</v>
      </c>
      <c r="I9" s="191">
        <v>105889.37</v>
      </c>
      <c r="J9" s="191">
        <v>62770.96</v>
      </c>
      <c r="K9" s="191">
        <v>0</v>
      </c>
      <c r="L9" s="191">
        <v>0</v>
      </c>
      <c r="AB9" s="191">
        <v>-43118.41</v>
      </c>
      <c r="AF9" s="191">
        <v>-43118.41</v>
      </c>
    </row>
    <row r="10" spans="1:32">
      <c r="A10" s="189" t="s">
        <v>208</v>
      </c>
      <c r="E10" s="191">
        <v>36736906.030000001</v>
      </c>
      <c r="F10" s="191">
        <v>25492940.829999998</v>
      </c>
      <c r="G10" s="191">
        <v>0</v>
      </c>
      <c r="H10" s="191">
        <v>0</v>
      </c>
      <c r="I10" s="191">
        <v>0</v>
      </c>
      <c r="J10" s="191">
        <v>0</v>
      </c>
      <c r="K10" s="191">
        <v>0</v>
      </c>
      <c r="L10" s="191">
        <v>0</v>
      </c>
      <c r="M10" s="191">
        <v>0</v>
      </c>
      <c r="N10" s="191">
        <v>0</v>
      </c>
      <c r="O10" s="191">
        <v>0</v>
      </c>
      <c r="P10" s="191">
        <v>0</v>
      </c>
      <c r="Q10" s="191">
        <v>0</v>
      </c>
      <c r="R10" s="191">
        <v>0</v>
      </c>
      <c r="S10" s="191">
        <v>0</v>
      </c>
      <c r="T10" s="191">
        <v>0</v>
      </c>
      <c r="U10" s="191">
        <v>0</v>
      </c>
      <c r="V10" s="191">
        <v>0</v>
      </c>
      <c r="W10" s="191">
        <v>0</v>
      </c>
      <c r="X10" s="191">
        <v>-11243965.199999999</v>
      </c>
      <c r="Y10" s="191">
        <v>0</v>
      </c>
      <c r="Z10" s="191">
        <v>0</v>
      </c>
      <c r="AA10" s="191">
        <v>0</v>
      </c>
      <c r="AB10" s="191">
        <v>-11243965.199999999</v>
      </c>
    </row>
    <row r="11" spans="1:32">
      <c r="D11" s="189" t="s">
        <v>209</v>
      </c>
      <c r="I11" s="191">
        <v>36736906.030000001</v>
      </c>
      <c r="J11" s="191">
        <v>25492940.829999998</v>
      </c>
      <c r="K11" s="191">
        <v>0</v>
      </c>
      <c r="L11" s="191">
        <v>0</v>
      </c>
      <c r="M11" s="191">
        <v>0</v>
      </c>
      <c r="N11" s="191">
        <v>0</v>
      </c>
      <c r="O11" s="191">
        <v>0</v>
      </c>
      <c r="P11" s="191">
        <v>0</v>
      </c>
      <c r="Q11" s="191">
        <v>0</v>
      </c>
      <c r="R11" s="191">
        <v>0</v>
      </c>
      <c r="S11" s="191">
        <v>0</v>
      </c>
      <c r="T11" s="191">
        <v>0</v>
      </c>
      <c r="U11" s="191">
        <v>0</v>
      </c>
      <c r="V11" s="191">
        <v>0</v>
      </c>
      <c r="W11" s="191">
        <v>0</v>
      </c>
      <c r="X11" s="191">
        <v>0</v>
      </c>
      <c r="Y11" s="191">
        <v>0</v>
      </c>
      <c r="Z11" s="191">
        <v>0</v>
      </c>
      <c r="AA11" s="191">
        <v>0</v>
      </c>
      <c r="AB11" s="191">
        <v>-11243965.199999999</v>
      </c>
      <c r="AC11" s="191">
        <v>0</v>
      </c>
      <c r="AD11" s="191">
        <v>0</v>
      </c>
      <c r="AE11" s="191">
        <v>0</v>
      </c>
      <c r="AF11" s="191">
        <v>-11243965.199999999</v>
      </c>
    </row>
    <row r="12" spans="1:32">
      <c r="A12" s="189">
        <v>2025</v>
      </c>
      <c r="B12" s="189" t="s">
        <v>196</v>
      </c>
      <c r="C12" s="189" t="s">
        <v>197</v>
      </c>
      <c r="D12" s="189" t="s">
        <v>210</v>
      </c>
      <c r="E12" s="189" t="s">
        <v>199</v>
      </c>
      <c r="F12" s="189" t="s">
        <v>201</v>
      </c>
      <c r="H12" s="189">
        <v>77838</v>
      </c>
      <c r="I12" s="191">
        <v>1882774.05</v>
      </c>
      <c r="J12" s="191">
        <v>1882774.05</v>
      </c>
      <c r="K12" s="191">
        <v>0</v>
      </c>
      <c r="L12" s="191">
        <v>0</v>
      </c>
      <c r="W12" s="191">
        <v>0</v>
      </c>
      <c r="AF12" s="191">
        <v>0</v>
      </c>
    </row>
    <row r="13" spans="1:32">
      <c r="A13" s="189">
        <v>2025</v>
      </c>
      <c r="B13" s="189" t="s">
        <v>196</v>
      </c>
      <c r="C13" s="189" t="s">
        <v>197</v>
      </c>
      <c r="D13" s="189" t="s">
        <v>210</v>
      </c>
      <c r="E13" s="189" t="s">
        <v>199</v>
      </c>
      <c r="F13" s="189" t="s">
        <v>202</v>
      </c>
      <c r="H13" s="189">
        <v>77877</v>
      </c>
      <c r="I13" s="191">
        <v>111080.26</v>
      </c>
      <c r="J13" s="191">
        <v>6236.81</v>
      </c>
      <c r="K13" s="191">
        <v>-0.01</v>
      </c>
      <c r="L13" s="191">
        <v>260.39</v>
      </c>
      <c r="AB13" s="191">
        <v>-105103.85</v>
      </c>
      <c r="AF13" s="191">
        <v>-105103.85</v>
      </c>
    </row>
    <row r="14" spans="1:32">
      <c r="A14" s="189" t="s">
        <v>208</v>
      </c>
      <c r="E14" s="191">
        <v>1993854.31</v>
      </c>
      <c r="F14" s="191">
        <v>1889010.86</v>
      </c>
      <c r="G14" s="191">
        <v>-0.01</v>
      </c>
      <c r="H14" s="191">
        <v>260.39</v>
      </c>
      <c r="I14" s="191">
        <v>0</v>
      </c>
      <c r="J14" s="191">
        <v>0</v>
      </c>
      <c r="K14" s="191">
        <v>0</v>
      </c>
      <c r="L14" s="191">
        <v>0</v>
      </c>
      <c r="M14" s="191">
        <v>0</v>
      </c>
      <c r="N14" s="191">
        <v>0</v>
      </c>
      <c r="O14" s="191">
        <v>0</v>
      </c>
      <c r="P14" s="191">
        <v>0</v>
      </c>
      <c r="Q14" s="191">
        <v>0</v>
      </c>
      <c r="R14" s="191">
        <v>0</v>
      </c>
      <c r="S14" s="191">
        <v>0</v>
      </c>
      <c r="T14" s="191">
        <v>0</v>
      </c>
      <c r="U14" s="191">
        <v>0</v>
      </c>
      <c r="V14" s="191">
        <v>0</v>
      </c>
      <c r="W14" s="191">
        <v>0</v>
      </c>
      <c r="X14" s="191">
        <v>-105103.85</v>
      </c>
      <c r="Y14" s="191">
        <v>0</v>
      </c>
      <c r="Z14" s="191">
        <v>0</v>
      </c>
      <c r="AA14" s="191">
        <v>0</v>
      </c>
      <c r="AB14" s="191">
        <v>-105103.85</v>
      </c>
    </row>
    <row r="15" spans="1:32">
      <c r="D15" s="189" t="s">
        <v>211</v>
      </c>
      <c r="I15" s="191">
        <v>1993854.31</v>
      </c>
      <c r="J15" s="191">
        <v>1889010.86</v>
      </c>
      <c r="K15" s="191">
        <v>-0.01</v>
      </c>
      <c r="L15" s="191">
        <v>260.39</v>
      </c>
      <c r="M15" s="191">
        <v>0</v>
      </c>
      <c r="N15" s="191">
        <v>0</v>
      </c>
      <c r="O15" s="191">
        <v>0</v>
      </c>
      <c r="P15" s="191">
        <v>0</v>
      </c>
      <c r="Q15" s="191">
        <v>0</v>
      </c>
      <c r="R15" s="191">
        <v>0</v>
      </c>
      <c r="S15" s="191">
        <v>0</v>
      </c>
      <c r="T15" s="191">
        <v>0</v>
      </c>
      <c r="U15" s="191">
        <v>0</v>
      </c>
      <c r="V15" s="191">
        <v>0</v>
      </c>
      <c r="W15" s="191">
        <v>0</v>
      </c>
      <c r="X15" s="191">
        <v>0</v>
      </c>
      <c r="Y15" s="191">
        <v>0</v>
      </c>
      <c r="Z15" s="191">
        <v>0</v>
      </c>
      <c r="AA15" s="191">
        <v>0</v>
      </c>
      <c r="AB15" s="191">
        <v>-105103.85</v>
      </c>
      <c r="AC15" s="191">
        <v>0</v>
      </c>
      <c r="AD15" s="191">
        <v>0</v>
      </c>
      <c r="AE15" s="191">
        <v>0</v>
      </c>
      <c r="AF15" s="191">
        <v>-105103.85</v>
      </c>
    </row>
    <row r="16" spans="1:32">
      <c r="A16" s="189">
        <v>2025</v>
      </c>
      <c r="B16" s="189" t="s">
        <v>196</v>
      </c>
      <c r="C16" s="189" t="s">
        <v>197</v>
      </c>
      <c r="D16" s="189" t="s">
        <v>212</v>
      </c>
      <c r="E16" s="189" t="s">
        <v>199</v>
      </c>
      <c r="F16" s="189" t="s">
        <v>202</v>
      </c>
      <c r="H16" s="189">
        <v>77837</v>
      </c>
      <c r="I16" s="191">
        <v>0</v>
      </c>
      <c r="J16" s="191">
        <v>0</v>
      </c>
      <c r="K16" s="191">
        <v>0</v>
      </c>
      <c r="L16" s="191">
        <v>0</v>
      </c>
      <c r="AB16" s="191">
        <v>0</v>
      </c>
      <c r="AF16" s="191">
        <v>0</v>
      </c>
    </row>
    <row r="17" spans="1:32">
      <c r="A17" s="189">
        <v>2025</v>
      </c>
      <c r="B17" s="189" t="s">
        <v>196</v>
      </c>
      <c r="C17" s="189" t="s">
        <v>197</v>
      </c>
      <c r="D17" s="189" t="s">
        <v>212</v>
      </c>
      <c r="E17" s="189" t="s">
        <v>199</v>
      </c>
      <c r="F17" s="189" t="s">
        <v>213</v>
      </c>
      <c r="H17" s="189">
        <v>77888</v>
      </c>
      <c r="I17" s="191">
        <v>43197.15</v>
      </c>
      <c r="J17" s="191">
        <v>8875.2099999999991</v>
      </c>
      <c r="K17" s="191">
        <v>0</v>
      </c>
      <c r="L17" s="191">
        <v>0</v>
      </c>
      <c r="AB17" s="191">
        <v>-34321.94</v>
      </c>
      <c r="AF17" s="191">
        <v>-34321.94</v>
      </c>
    </row>
    <row r="18" spans="1:32">
      <c r="A18" s="189" t="s">
        <v>208</v>
      </c>
      <c r="E18" s="191">
        <v>43197.15</v>
      </c>
      <c r="F18" s="191">
        <v>8875.2099999999991</v>
      </c>
      <c r="G18" s="191">
        <v>0</v>
      </c>
      <c r="H18" s="191">
        <v>0</v>
      </c>
      <c r="I18" s="191">
        <v>0</v>
      </c>
      <c r="J18" s="191">
        <v>0</v>
      </c>
      <c r="K18" s="191">
        <v>0</v>
      </c>
      <c r="L18" s="191">
        <v>0</v>
      </c>
      <c r="M18" s="191">
        <v>0</v>
      </c>
      <c r="N18" s="191">
        <v>0</v>
      </c>
      <c r="O18" s="191">
        <v>0</v>
      </c>
      <c r="P18" s="191">
        <v>0</v>
      </c>
      <c r="Q18" s="191">
        <v>0</v>
      </c>
      <c r="R18" s="191">
        <v>0</v>
      </c>
      <c r="S18" s="191">
        <v>0</v>
      </c>
      <c r="T18" s="191">
        <v>0</v>
      </c>
      <c r="U18" s="191">
        <v>0</v>
      </c>
      <c r="V18" s="191">
        <v>0</v>
      </c>
      <c r="W18" s="191">
        <v>0</v>
      </c>
      <c r="X18" s="191">
        <v>-34321.94</v>
      </c>
      <c r="Y18" s="191">
        <v>0</v>
      </c>
      <c r="Z18" s="191">
        <v>0</v>
      </c>
      <c r="AA18" s="191">
        <v>0</v>
      </c>
      <c r="AB18" s="191">
        <v>-34321.94</v>
      </c>
    </row>
    <row r="19" spans="1:32">
      <c r="D19" s="189" t="s">
        <v>214</v>
      </c>
      <c r="I19" s="191">
        <v>43197.15</v>
      </c>
      <c r="J19" s="191">
        <v>8875.2099999999991</v>
      </c>
      <c r="K19" s="191">
        <v>0</v>
      </c>
      <c r="L19" s="191">
        <v>0</v>
      </c>
      <c r="M19" s="191">
        <v>0</v>
      </c>
      <c r="N19" s="191">
        <v>0</v>
      </c>
      <c r="O19" s="191">
        <v>0</v>
      </c>
      <c r="P19" s="191">
        <v>0</v>
      </c>
      <c r="Q19" s="191">
        <v>0</v>
      </c>
      <c r="R19" s="191">
        <v>0</v>
      </c>
      <c r="S19" s="191">
        <v>0</v>
      </c>
      <c r="T19" s="191">
        <v>0</v>
      </c>
      <c r="U19" s="191">
        <v>0</v>
      </c>
      <c r="V19" s="191">
        <v>0</v>
      </c>
      <c r="W19" s="191">
        <v>0</v>
      </c>
      <c r="X19" s="191">
        <v>0</v>
      </c>
      <c r="Y19" s="191">
        <v>0</v>
      </c>
      <c r="Z19" s="191">
        <v>0</v>
      </c>
      <c r="AA19" s="191">
        <v>0</v>
      </c>
      <c r="AB19" s="191">
        <v>-34321.94</v>
      </c>
      <c r="AC19" s="191">
        <v>0</v>
      </c>
      <c r="AD19" s="191">
        <v>0</v>
      </c>
      <c r="AE19" s="191">
        <v>0</v>
      </c>
      <c r="AF19" s="191">
        <v>-34321.94</v>
      </c>
    </row>
    <row r="20" spans="1:32">
      <c r="A20" s="189">
        <v>2025</v>
      </c>
      <c r="B20" s="189" t="s">
        <v>196</v>
      </c>
      <c r="C20" s="189" t="s">
        <v>197</v>
      </c>
      <c r="D20" s="189" t="s">
        <v>215</v>
      </c>
      <c r="E20" s="189" t="s">
        <v>199</v>
      </c>
      <c r="F20" s="189" t="s">
        <v>216</v>
      </c>
      <c r="H20" s="189">
        <v>77732</v>
      </c>
      <c r="I20" s="191">
        <v>0</v>
      </c>
      <c r="J20" s="191">
        <v>0</v>
      </c>
      <c r="K20" s="191">
        <v>0</v>
      </c>
      <c r="L20" s="191">
        <v>0</v>
      </c>
      <c r="AB20" s="191">
        <v>0</v>
      </c>
      <c r="AF20" s="191">
        <v>0</v>
      </c>
    </row>
    <row r="21" spans="1:32">
      <c r="A21" s="189">
        <v>2025</v>
      </c>
      <c r="B21" s="189" t="s">
        <v>196</v>
      </c>
      <c r="C21" s="189" t="s">
        <v>197</v>
      </c>
      <c r="D21" s="189" t="s">
        <v>215</v>
      </c>
      <c r="E21" s="189" t="s">
        <v>199</v>
      </c>
      <c r="F21" s="189" t="s">
        <v>202</v>
      </c>
      <c r="H21" s="189">
        <v>77945</v>
      </c>
      <c r="I21" s="191">
        <v>39213621.210000001</v>
      </c>
      <c r="J21" s="191">
        <v>2111670.66</v>
      </c>
      <c r="K21" s="191">
        <v>0</v>
      </c>
      <c r="L21" s="191">
        <v>1873.27</v>
      </c>
      <c r="AB21" s="191">
        <v>-37103823.82</v>
      </c>
      <c r="AF21" s="191">
        <v>-37103823.82</v>
      </c>
    </row>
    <row r="22" spans="1:32">
      <c r="A22" s="189">
        <v>2025</v>
      </c>
      <c r="B22" s="189" t="s">
        <v>196</v>
      </c>
      <c r="C22" s="189" t="s">
        <v>197</v>
      </c>
      <c r="D22" s="189" t="s">
        <v>215</v>
      </c>
      <c r="E22" s="189" t="s">
        <v>199</v>
      </c>
      <c r="F22" s="189" t="s">
        <v>213</v>
      </c>
      <c r="H22" s="189">
        <v>77916</v>
      </c>
      <c r="I22" s="191">
        <v>1113026.4099999999</v>
      </c>
      <c r="J22" s="191">
        <v>228680.65</v>
      </c>
      <c r="K22" s="191">
        <v>0</v>
      </c>
      <c r="L22" s="191">
        <v>0</v>
      </c>
      <c r="AB22" s="191">
        <v>-884345.76</v>
      </c>
      <c r="AF22" s="191">
        <v>-884345.76</v>
      </c>
    </row>
    <row r="23" spans="1:32">
      <c r="A23" s="189" t="s">
        <v>208</v>
      </c>
      <c r="E23" s="191">
        <v>40326647.619999997</v>
      </c>
      <c r="F23" s="191">
        <v>2340351.31</v>
      </c>
      <c r="G23" s="191">
        <v>0</v>
      </c>
      <c r="H23" s="191">
        <v>1873.27</v>
      </c>
      <c r="I23" s="191">
        <v>0</v>
      </c>
      <c r="J23" s="191">
        <v>0</v>
      </c>
      <c r="K23" s="191">
        <v>0</v>
      </c>
      <c r="L23" s="191">
        <v>0</v>
      </c>
      <c r="M23" s="191">
        <v>0</v>
      </c>
      <c r="N23" s="191">
        <v>0</v>
      </c>
      <c r="O23" s="191">
        <v>0</v>
      </c>
      <c r="P23" s="191">
        <v>0</v>
      </c>
      <c r="Q23" s="191">
        <v>0</v>
      </c>
      <c r="R23" s="191">
        <v>0</v>
      </c>
      <c r="S23" s="191">
        <v>0</v>
      </c>
      <c r="T23" s="191">
        <v>0</v>
      </c>
      <c r="U23" s="191">
        <v>0</v>
      </c>
      <c r="V23" s="191">
        <v>0</v>
      </c>
      <c r="W23" s="191">
        <v>0</v>
      </c>
      <c r="X23" s="191">
        <v>-37988169.579999998</v>
      </c>
      <c r="Y23" s="191">
        <v>0</v>
      </c>
      <c r="Z23" s="191">
        <v>0</v>
      </c>
      <c r="AA23" s="191">
        <v>0</v>
      </c>
      <c r="AB23" s="191">
        <v>-37988169.579999998</v>
      </c>
    </row>
    <row r="24" spans="1:32">
      <c r="D24" s="189" t="s">
        <v>217</v>
      </c>
      <c r="I24" s="191">
        <v>40326647.619999997</v>
      </c>
      <c r="J24" s="191">
        <v>2340351.31</v>
      </c>
      <c r="K24" s="191">
        <v>0</v>
      </c>
      <c r="L24" s="191">
        <v>1873.27</v>
      </c>
      <c r="M24" s="191">
        <v>0</v>
      </c>
      <c r="N24" s="191">
        <v>0</v>
      </c>
      <c r="O24" s="191">
        <v>0</v>
      </c>
      <c r="P24" s="191">
        <v>0</v>
      </c>
      <c r="Q24" s="191">
        <v>0</v>
      </c>
      <c r="R24" s="191">
        <v>0</v>
      </c>
      <c r="S24" s="191">
        <v>0</v>
      </c>
      <c r="T24" s="191">
        <v>0</v>
      </c>
      <c r="U24" s="191">
        <v>0</v>
      </c>
      <c r="V24" s="191">
        <v>0</v>
      </c>
      <c r="W24" s="191">
        <v>0</v>
      </c>
      <c r="X24" s="191">
        <v>0</v>
      </c>
      <c r="Y24" s="191">
        <v>0</v>
      </c>
      <c r="Z24" s="191">
        <v>0</v>
      </c>
      <c r="AA24" s="191">
        <v>0</v>
      </c>
      <c r="AB24" s="191">
        <v>-37988169.579999998</v>
      </c>
      <c r="AC24" s="191">
        <v>0</v>
      </c>
      <c r="AD24" s="191">
        <v>0</v>
      </c>
      <c r="AE24" s="191">
        <v>0</v>
      </c>
      <c r="AF24" s="191">
        <v>-37988169.579999998</v>
      </c>
    </row>
    <row r="25" spans="1:32">
      <c r="A25" s="189">
        <v>2025</v>
      </c>
      <c r="B25" s="189" t="s">
        <v>196</v>
      </c>
      <c r="C25" s="189" t="s">
        <v>197</v>
      </c>
      <c r="D25" s="189">
        <v>1967</v>
      </c>
      <c r="E25" s="189" t="s">
        <v>199</v>
      </c>
      <c r="F25" s="189" t="s">
        <v>202</v>
      </c>
      <c r="H25" s="189">
        <v>77836</v>
      </c>
      <c r="I25" s="191">
        <v>0</v>
      </c>
      <c r="J25" s="191">
        <v>0</v>
      </c>
      <c r="K25" s="191">
        <v>0</v>
      </c>
      <c r="L25" s="191">
        <v>0</v>
      </c>
      <c r="AB25" s="191">
        <v>0</v>
      </c>
      <c r="AF25" s="191">
        <v>0</v>
      </c>
    </row>
    <row r="26" spans="1:32">
      <c r="A26" s="189" t="s">
        <v>208</v>
      </c>
      <c r="E26" s="191">
        <v>0</v>
      </c>
      <c r="F26" s="191">
        <v>0</v>
      </c>
      <c r="G26" s="191">
        <v>0</v>
      </c>
      <c r="H26" s="191">
        <v>0</v>
      </c>
      <c r="I26" s="191">
        <v>0</v>
      </c>
      <c r="J26" s="191">
        <v>0</v>
      </c>
      <c r="K26" s="191">
        <v>0</v>
      </c>
      <c r="L26" s="191">
        <v>0</v>
      </c>
      <c r="M26" s="191">
        <v>0</v>
      </c>
      <c r="N26" s="191">
        <v>0</v>
      </c>
      <c r="O26" s="191">
        <v>0</v>
      </c>
      <c r="P26" s="191">
        <v>0</v>
      </c>
      <c r="Q26" s="191">
        <v>0</v>
      </c>
      <c r="R26" s="191">
        <v>0</v>
      </c>
      <c r="S26" s="191">
        <v>0</v>
      </c>
      <c r="T26" s="191">
        <v>0</v>
      </c>
      <c r="U26" s="191">
        <v>0</v>
      </c>
      <c r="V26" s="191">
        <v>0</v>
      </c>
      <c r="W26" s="191">
        <v>0</v>
      </c>
      <c r="X26" s="191">
        <v>0</v>
      </c>
      <c r="Y26" s="191">
        <v>0</v>
      </c>
      <c r="Z26" s="191">
        <v>0</v>
      </c>
      <c r="AA26" s="191">
        <v>0</v>
      </c>
      <c r="AB26" s="191">
        <v>0</v>
      </c>
    </row>
    <row r="27" spans="1:32">
      <c r="D27" s="189" t="s">
        <v>218</v>
      </c>
      <c r="I27" s="191">
        <v>0</v>
      </c>
      <c r="J27" s="191">
        <v>0</v>
      </c>
      <c r="K27" s="191">
        <v>0</v>
      </c>
      <c r="L27" s="191">
        <v>0</v>
      </c>
      <c r="M27" s="191">
        <v>0</v>
      </c>
      <c r="N27" s="191">
        <v>0</v>
      </c>
      <c r="O27" s="191">
        <v>0</v>
      </c>
      <c r="P27" s="191">
        <v>0</v>
      </c>
      <c r="Q27" s="191">
        <v>0</v>
      </c>
      <c r="R27" s="191">
        <v>0</v>
      </c>
      <c r="S27" s="191">
        <v>0</v>
      </c>
      <c r="T27" s="191">
        <v>0</v>
      </c>
      <c r="U27" s="191">
        <v>0</v>
      </c>
      <c r="V27" s="191">
        <v>0</v>
      </c>
      <c r="W27" s="191">
        <v>0</v>
      </c>
      <c r="X27" s="191">
        <v>0</v>
      </c>
      <c r="Y27" s="191">
        <v>0</v>
      </c>
      <c r="Z27" s="191">
        <v>0</v>
      </c>
      <c r="AA27" s="191">
        <v>0</v>
      </c>
      <c r="AB27" s="191">
        <v>0</v>
      </c>
      <c r="AC27" s="191">
        <v>0</v>
      </c>
      <c r="AD27" s="191">
        <v>0</v>
      </c>
      <c r="AE27" s="191">
        <v>0</v>
      </c>
      <c r="AF27" s="191">
        <v>0</v>
      </c>
    </row>
    <row r="28" spans="1:32">
      <c r="A28" s="189">
        <v>2025</v>
      </c>
      <c r="B28" s="189" t="s">
        <v>196</v>
      </c>
      <c r="C28" s="189" t="s">
        <v>197</v>
      </c>
      <c r="D28" s="189">
        <v>1969</v>
      </c>
      <c r="E28" s="189" t="s">
        <v>199</v>
      </c>
      <c r="F28" s="189" t="s">
        <v>202</v>
      </c>
      <c r="H28" s="189">
        <v>77829</v>
      </c>
      <c r="I28" s="191">
        <v>2385802.75</v>
      </c>
      <c r="J28" s="191">
        <v>129232.32000000001</v>
      </c>
      <c r="K28" s="191">
        <v>0</v>
      </c>
      <c r="L28" s="191">
        <v>869.76</v>
      </c>
      <c r="AB28" s="191">
        <v>-2257440.19</v>
      </c>
      <c r="AF28" s="191">
        <v>-2257440.19</v>
      </c>
    </row>
    <row r="29" spans="1:32">
      <c r="A29" s="189" t="s">
        <v>208</v>
      </c>
      <c r="E29" s="191">
        <v>2385802.75</v>
      </c>
      <c r="F29" s="191">
        <v>129232.32000000001</v>
      </c>
      <c r="G29" s="191">
        <v>0</v>
      </c>
      <c r="H29" s="191">
        <v>869.76</v>
      </c>
      <c r="I29" s="191">
        <v>0</v>
      </c>
      <c r="J29" s="191">
        <v>0</v>
      </c>
      <c r="K29" s="191">
        <v>0</v>
      </c>
      <c r="L29" s="191">
        <v>0</v>
      </c>
      <c r="M29" s="191">
        <v>0</v>
      </c>
      <c r="N29" s="191">
        <v>0</v>
      </c>
      <c r="O29" s="191">
        <v>0</v>
      </c>
      <c r="P29" s="191">
        <v>0</v>
      </c>
      <c r="Q29" s="191">
        <v>0</v>
      </c>
      <c r="R29" s="191">
        <v>0</v>
      </c>
      <c r="S29" s="191">
        <v>0</v>
      </c>
      <c r="T29" s="191">
        <v>0</v>
      </c>
      <c r="U29" s="191">
        <v>0</v>
      </c>
      <c r="V29" s="191">
        <v>0</v>
      </c>
      <c r="W29" s="191">
        <v>0</v>
      </c>
      <c r="X29" s="191">
        <v>-2257440.19</v>
      </c>
      <c r="Y29" s="191">
        <v>0</v>
      </c>
      <c r="Z29" s="191">
        <v>0</v>
      </c>
      <c r="AA29" s="191">
        <v>0</v>
      </c>
      <c r="AB29" s="191">
        <v>-2257440.19</v>
      </c>
    </row>
    <row r="30" spans="1:32">
      <c r="D30" s="189" t="s">
        <v>219</v>
      </c>
      <c r="I30" s="191">
        <v>2385802.75</v>
      </c>
      <c r="J30" s="191">
        <v>129232.32000000001</v>
      </c>
      <c r="K30" s="191">
        <v>0</v>
      </c>
      <c r="L30" s="191">
        <v>869.76</v>
      </c>
      <c r="M30" s="191">
        <v>0</v>
      </c>
      <c r="N30" s="191">
        <v>0</v>
      </c>
      <c r="O30" s="191">
        <v>0</v>
      </c>
      <c r="P30" s="191">
        <v>0</v>
      </c>
      <c r="Q30" s="191">
        <v>0</v>
      </c>
      <c r="R30" s="191">
        <v>0</v>
      </c>
      <c r="S30" s="191">
        <v>0</v>
      </c>
      <c r="T30" s="191">
        <v>0</v>
      </c>
      <c r="U30" s="191">
        <v>0</v>
      </c>
      <c r="V30" s="191">
        <v>0</v>
      </c>
      <c r="W30" s="191">
        <v>0</v>
      </c>
      <c r="X30" s="191">
        <v>0</v>
      </c>
      <c r="Y30" s="191">
        <v>0</v>
      </c>
      <c r="Z30" s="191">
        <v>0</v>
      </c>
      <c r="AA30" s="191">
        <v>0</v>
      </c>
      <c r="AB30" s="191">
        <v>-2257440.19</v>
      </c>
      <c r="AC30" s="191">
        <v>0</v>
      </c>
      <c r="AD30" s="191">
        <v>0</v>
      </c>
      <c r="AE30" s="191">
        <v>0</v>
      </c>
      <c r="AF30" s="191">
        <v>-2257440.19</v>
      </c>
    </row>
    <row r="31" spans="1:32">
      <c r="A31" s="189">
        <v>2025</v>
      </c>
      <c r="B31" s="189" t="s">
        <v>196</v>
      </c>
      <c r="C31" s="189" t="s">
        <v>197</v>
      </c>
      <c r="D31" s="189">
        <v>1970</v>
      </c>
      <c r="E31" s="189" t="s">
        <v>199</v>
      </c>
      <c r="F31" s="189" t="s">
        <v>202</v>
      </c>
      <c r="H31" s="189">
        <v>77830</v>
      </c>
      <c r="I31" s="191">
        <v>6948079.0499999998</v>
      </c>
      <c r="J31" s="191">
        <v>374278.73</v>
      </c>
      <c r="K31" s="191">
        <v>-0.01</v>
      </c>
      <c r="L31" s="191">
        <v>453.55</v>
      </c>
      <c r="AB31" s="191">
        <v>-6574253.8799999999</v>
      </c>
      <c r="AF31" s="191">
        <v>-6574253.8799999999</v>
      </c>
    </row>
    <row r="32" spans="1:32">
      <c r="A32" s="189">
        <v>2025</v>
      </c>
      <c r="B32" s="189" t="s">
        <v>196</v>
      </c>
      <c r="C32" s="189" t="s">
        <v>197</v>
      </c>
      <c r="D32" s="189">
        <v>1970</v>
      </c>
      <c r="E32" s="189" t="s">
        <v>199</v>
      </c>
      <c r="F32" s="189" t="s">
        <v>213</v>
      </c>
      <c r="H32" s="189">
        <v>77908</v>
      </c>
      <c r="I32" s="191">
        <v>44570.59</v>
      </c>
      <c r="J32" s="191">
        <v>13221.35</v>
      </c>
      <c r="K32" s="191">
        <v>0</v>
      </c>
      <c r="L32" s="191">
        <v>0</v>
      </c>
      <c r="AB32" s="191">
        <v>-31349.24</v>
      </c>
      <c r="AF32" s="191">
        <v>-31349.24</v>
      </c>
    </row>
    <row r="33" spans="1:32">
      <c r="A33" s="189" t="s">
        <v>208</v>
      </c>
      <c r="E33" s="191">
        <v>6992649.6399999997</v>
      </c>
      <c r="F33" s="191">
        <v>387500.08</v>
      </c>
      <c r="G33" s="191">
        <v>-0.01</v>
      </c>
      <c r="H33" s="191">
        <v>453.55</v>
      </c>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-6605603.1200000001</v>
      </c>
      <c r="Y33" s="191">
        <v>0</v>
      </c>
      <c r="Z33" s="191">
        <v>0</v>
      </c>
      <c r="AA33" s="191">
        <v>0</v>
      </c>
      <c r="AB33" s="191">
        <v>-6605603.1200000001</v>
      </c>
    </row>
    <row r="34" spans="1:32">
      <c r="D34" s="189" t="s">
        <v>220</v>
      </c>
      <c r="I34" s="191">
        <v>6992649.6399999997</v>
      </c>
      <c r="J34" s="191">
        <v>387500.08</v>
      </c>
      <c r="K34" s="191">
        <v>-0.01</v>
      </c>
      <c r="L34" s="191">
        <v>453.55</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-6605603.1200000001</v>
      </c>
      <c r="AC34" s="191">
        <v>0</v>
      </c>
      <c r="AD34" s="191">
        <v>0</v>
      </c>
      <c r="AE34" s="191">
        <v>0</v>
      </c>
      <c r="AF34" s="191">
        <v>-6605603.1200000001</v>
      </c>
    </row>
    <row r="35" spans="1:32">
      <c r="A35" s="189">
        <v>2025</v>
      </c>
      <c r="B35" s="189" t="s">
        <v>196</v>
      </c>
      <c r="C35" s="189" t="s">
        <v>197</v>
      </c>
      <c r="D35" s="189">
        <v>1971</v>
      </c>
      <c r="E35" s="189" t="s">
        <v>199</v>
      </c>
      <c r="F35" s="189" t="s">
        <v>202</v>
      </c>
      <c r="H35" s="189">
        <v>77795</v>
      </c>
      <c r="I35" s="191">
        <v>8186562.7999999998</v>
      </c>
      <c r="J35" s="191">
        <v>457680.26</v>
      </c>
      <c r="K35" s="191">
        <v>0</v>
      </c>
      <c r="L35" s="191">
        <v>17221.36</v>
      </c>
      <c r="AB35" s="191">
        <v>-7746103.9000000004</v>
      </c>
      <c r="AF35" s="191">
        <v>-7746103.9000000004</v>
      </c>
    </row>
    <row r="36" spans="1:32">
      <c r="A36" s="189" t="s">
        <v>208</v>
      </c>
      <c r="E36" s="191">
        <v>8186562.7999999998</v>
      </c>
      <c r="F36" s="191">
        <v>457680.26</v>
      </c>
      <c r="G36" s="191">
        <v>0</v>
      </c>
      <c r="H36" s="191">
        <v>17221.36</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v>-7746103.9000000004</v>
      </c>
      <c r="Y36" s="191">
        <v>0</v>
      </c>
      <c r="Z36" s="191">
        <v>0</v>
      </c>
      <c r="AA36" s="191">
        <v>0</v>
      </c>
      <c r="AB36" s="191">
        <v>-7746103.9000000004</v>
      </c>
    </row>
    <row r="37" spans="1:32">
      <c r="D37" s="189" t="s">
        <v>221</v>
      </c>
      <c r="I37" s="191">
        <v>8186562.7999999998</v>
      </c>
      <c r="J37" s="191">
        <v>457680.26</v>
      </c>
      <c r="K37" s="191">
        <v>0</v>
      </c>
      <c r="L37" s="191">
        <v>17221.36</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-7746103.9000000004</v>
      </c>
      <c r="AC37" s="191">
        <v>0</v>
      </c>
      <c r="AD37" s="191">
        <v>0</v>
      </c>
      <c r="AE37" s="191">
        <v>0</v>
      </c>
      <c r="AF37" s="191">
        <v>-7746103.9000000004</v>
      </c>
    </row>
    <row r="38" spans="1:32">
      <c r="A38" s="189">
        <v>2025</v>
      </c>
      <c r="B38" s="189" t="s">
        <v>196</v>
      </c>
      <c r="C38" s="189" t="s">
        <v>197</v>
      </c>
      <c r="D38" s="189" t="s">
        <v>222</v>
      </c>
      <c r="E38" s="189" t="s">
        <v>199</v>
      </c>
      <c r="F38" s="189" t="s">
        <v>213</v>
      </c>
      <c r="H38" s="189">
        <v>77887</v>
      </c>
      <c r="I38" s="191">
        <v>1050823.22</v>
      </c>
      <c r="J38" s="191">
        <v>326331.23</v>
      </c>
      <c r="K38" s="191">
        <v>0</v>
      </c>
      <c r="L38" s="191">
        <v>928.99</v>
      </c>
      <c r="AB38" s="191">
        <v>-725420.98</v>
      </c>
      <c r="AF38" s="191">
        <v>-725420.98</v>
      </c>
    </row>
    <row r="39" spans="1:32">
      <c r="A39" s="189" t="s">
        <v>208</v>
      </c>
      <c r="E39" s="191">
        <v>1050823.22</v>
      </c>
      <c r="F39" s="191">
        <v>326331.23</v>
      </c>
      <c r="G39" s="191">
        <v>0</v>
      </c>
      <c r="H39" s="191">
        <v>928.99</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v>-725420.98</v>
      </c>
      <c r="Y39" s="191">
        <v>0</v>
      </c>
      <c r="Z39" s="191">
        <v>0</v>
      </c>
      <c r="AA39" s="191">
        <v>0</v>
      </c>
      <c r="AB39" s="191">
        <v>-725420.98</v>
      </c>
    </row>
    <row r="40" spans="1:32">
      <c r="D40" s="189" t="s">
        <v>223</v>
      </c>
      <c r="I40" s="191">
        <v>1050823.22</v>
      </c>
      <c r="J40" s="191">
        <v>326331.23</v>
      </c>
      <c r="K40" s="191">
        <v>0</v>
      </c>
      <c r="L40" s="191">
        <v>928.99</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-725420.98</v>
      </c>
      <c r="AC40" s="191">
        <v>0</v>
      </c>
      <c r="AD40" s="191">
        <v>0</v>
      </c>
      <c r="AE40" s="191">
        <v>0</v>
      </c>
      <c r="AF40" s="191">
        <v>-725420.98</v>
      </c>
    </row>
    <row r="41" spans="1:32">
      <c r="A41" s="189">
        <v>2025</v>
      </c>
      <c r="B41" s="189" t="s">
        <v>196</v>
      </c>
      <c r="C41" s="189" t="s">
        <v>197</v>
      </c>
      <c r="D41" s="189">
        <v>1972</v>
      </c>
      <c r="E41" s="189" t="s">
        <v>199</v>
      </c>
      <c r="F41" s="189" t="s">
        <v>201</v>
      </c>
      <c r="H41" s="189">
        <v>78021</v>
      </c>
      <c r="I41" s="191">
        <v>381581</v>
      </c>
      <c r="J41" s="191">
        <v>381581</v>
      </c>
      <c r="K41" s="191">
        <v>0</v>
      </c>
      <c r="L41" s="191">
        <v>0</v>
      </c>
      <c r="W41" s="191">
        <v>0</v>
      </c>
      <c r="AF41" s="191">
        <v>0</v>
      </c>
    </row>
    <row r="42" spans="1:32">
      <c r="A42" s="189">
        <v>2025</v>
      </c>
      <c r="B42" s="189" t="s">
        <v>196</v>
      </c>
      <c r="C42" s="189" t="s">
        <v>197</v>
      </c>
      <c r="D42" s="189">
        <v>1972</v>
      </c>
      <c r="E42" s="189" t="s">
        <v>199</v>
      </c>
      <c r="F42" s="189" t="s">
        <v>202</v>
      </c>
      <c r="H42" s="189">
        <v>77857</v>
      </c>
      <c r="I42" s="191">
        <v>7726189.7000000002</v>
      </c>
      <c r="J42" s="191">
        <v>416279.95</v>
      </c>
      <c r="K42" s="191">
        <v>0.02</v>
      </c>
      <c r="L42" s="191">
        <v>590.35</v>
      </c>
      <c r="AB42" s="191">
        <v>-7310500.0800000001</v>
      </c>
      <c r="AF42" s="191">
        <v>-7310500.0800000001</v>
      </c>
    </row>
    <row r="43" spans="1:32">
      <c r="A43" s="189" t="s">
        <v>208</v>
      </c>
      <c r="E43" s="191">
        <v>8107770.7000000002</v>
      </c>
      <c r="F43" s="191">
        <v>797860.95</v>
      </c>
      <c r="G43" s="191">
        <v>0.02</v>
      </c>
      <c r="H43" s="191">
        <v>590.35</v>
      </c>
      <c r="I43" s="191">
        <v>0</v>
      </c>
      <c r="J43" s="191">
        <v>0</v>
      </c>
      <c r="K43" s="191">
        <v>0</v>
      </c>
      <c r="L43" s="191">
        <v>0</v>
      </c>
      <c r="M43" s="191">
        <v>0</v>
      </c>
      <c r="N43" s="191">
        <v>0</v>
      </c>
      <c r="O43" s="191">
        <v>0</v>
      </c>
      <c r="P43" s="191">
        <v>0</v>
      </c>
      <c r="Q43" s="191">
        <v>0</v>
      </c>
      <c r="R43" s="191">
        <v>0</v>
      </c>
      <c r="S43" s="191">
        <v>0</v>
      </c>
      <c r="T43" s="191">
        <v>0</v>
      </c>
      <c r="U43" s="191">
        <v>0</v>
      </c>
      <c r="V43" s="191">
        <v>0</v>
      </c>
      <c r="W43" s="191">
        <v>0</v>
      </c>
      <c r="X43" s="191">
        <v>-7310500.0800000001</v>
      </c>
      <c r="Y43" s="191">
        <v>0</v>
      </c>
      <c r="Z43" s="191">
        <v>0</v>
      </c>
      <c r="AA43" s="191">
        <v>0</v>
      </c>
      <c r="AB43" s="191">
        <v>-7310500.0800000001</v>
      </c>
    </row>
    <row r="44" spans="1:32">
      <c r="D44" s="189" t="s">
        <v>224</v>
      </c>
      <c r="I44" s="191">
        <v>8107770.7000000002</v>
      </c>
      <c r="J44" s="191">
        <v>797860.95</v>
      </c>
      <c r="K44" s="191">
        <v>0.02</v>
      </c>
      <c r="L44" s="191">
        <v>590.35</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-7310500.0800000001</v>
      </c>
      <c r="AC44" s="191">
        <v>0</v>
      </c>
      <c r="AD44" s="191">
        <v>0</v>
      </c>
      <c r="AE44" s="191">
        <v>0</v>
      </c>
      <c r="AF44" s="191">
        <v>-7310500.0800000001</v>
      </c>
    </row>
    <row r="45" spans="1:32">
      <c r="A45" s="189">
        <v>2025</v>
      </c>
      <c r="B45" s="189" t="s">
        <v>196</v>
      </c>
      <c r="C45" s="189" t="s">
        <v>197</v>
      </c>
      <c r="D45" s="189">
        <v>1973</v>
      </c>
      <c r="E45" s="189" t="s">
        <v>199</v>
      </c>
      <c r="F45" s="189" t="s">
        <v>202</v>
      </c>
      <c r="H45" s="189">
        <v>77859</v>
      </c>
      <c r="I45" s="191">
        <v>19430193.5</v>
      </c>
      <c r="J45" s="191">
        <v>1055561.82</v>
      </c>
      <c r="K45" s="191">
        <v>0</v>
      </c>
      <c r="L45" s="191">
        <v>10165.620000000001</v>
      </c>
      <c r="AB45" s="191">
        <v>-18384797.300000001</v>
      </c>
      <c r="AF45" s="191">
        <v>-18384797.300000001</v>
      </c>
    </row>
    <row r="46" spans="1:32">
      <c r="A46" s="189" t="s">
        <v>208</v>
      </c>
      <c r="E46" s="191">
        <v>19430193.5</v>
      </c>
      <c r="F46" s="191">
        <v>1055561.82</v>
      </c>
      <c r="G46" s="191">
        <v>0</v>
      </c>
      <c r="H46" s="191">
        <v>10165.620000000001</v>
      </c>
      <c r="I46" s="191">
        <v>0</v>
      </c>
      <c r="J46" s="191">
        <v>0</v>
      </c>
      <c r="K46" s="191">
        <v>0</v>
      </c>
      <c r="L46" s="191">
        <v>0</v>
      </c>
      <c r="M46" s="191">
        <v>0</v>
      </c>
      <c r="N46" s="191">
        <v>0</v>
      </c>
      <c r="O46" s="191">
        <v>0</v>
      </c>
      <c r="P46" s="191">
        <v>0</v>
      </c>
      <c r="Q46" s="191">
        <v>0</v>
      </c>
      <c r="R46" s="191">
        <v>0</v>
      </c>
      <c r="S46" s="191">
        <v>0</v>
      </c>
      <c r="T46" s="191">
        <v>0</v>
      </c>
      <c r="U46" s="191">
        <v>0</v>
      </c>
      <c r="V46" s="191">
        <v>0</v>
      </c>
      <c r="W46" s="191">
        <v>0</v>
      </c>
      <c r="X46" s="191">
        <v>-18384797.300000001</v>
      </c>
      <c r="Y46" s="191">
        <v>0</v>
      </c>
      <c r="Z46" s="191">
        <v>0</v>
      </c>
      <c r="AA46" s="191">
        <v>0</v>
      </c>
      <c r="AB46" s="191">
        <v>-18384797.300000001</v>
      </c>
    </row>
    <row r="47" spans="1:32">
      <c r="D47" s="189" t="s">
        <v>225</v>
      </c>
      <c r="I47" s="191">
        <v>19430193.5</v>
      </c>
      <c r="J47" s="191">
        <v>1055561.82</v>
      </c>
      <c r="K47" s="191">
        <v>0</v>
      </c>
      <c r="L47" s="191">
        <v>10165.620000000001</v>
      </c>
      <c r="M47" s="191">
        <v>0</v>
      </c>
      <c r="N47" s="191">
        <v>0</v>
      </c>
      <c r="O47" s="191">
        <v>0</v>
      </c>
      <c r="P47" s="191">
        <v>0</v>
      </c>
      <c r="Q47" s="191">
        <v>0</v>
      </c>
      <c r="R47" s="191">
        <v>0</v>
      </c>
      <c r="S47" s="191">
        <v>0</v>
      </c>
      <c r="T47" s="191">
        <v>0</v>
      </c>
      <c r="U47" s="191">
        <v>0</v>
      </c>
      <c r="V47" s="191">
        <v>0</v>
      </c>
      <c r="W47" s="191">
        <v>0</v>
      </c>
      <c r="X47" s="191">
        <v>0</v>
      </c>
      <c r="Y47" s="191">
        <v>0</v>
      </c>
      <c r="Z47" s="191">
        <v>0</v>
      </c>
      <c r="AA47" s="191">
        <v>0</v>
      </c>
      <c r="AB47" s="191">
        <v>-18384797.300000001</v>
      </c>
      <c r="AC47" s="191">
        <v>0</v>
      </c>
      <c r="AD47" s="191">
        <v>0</v>
      </c>
      <c r="AE47" s="191">
        <v>0</v>
      </c>
      <c r="AF47" s="191">
        <v>-18384797.300000001</v>
      </c>
    </row>
    <row r="48" spans="1:32">
      <c r="A48" s="189">
        <v>2025</v>
      </c>
      <c r="B48" s="189" t="s">
        <v>196</v>
      </c>
      <c r="C48" s="189" t="s">
        <v>197</v>
      </c>
      <c r="D48" s="189">
        <v>1974</v>
      </c>
      <c r="E48" s="189" t="s">
        <v>199</v>
      </c>
      <c r="F48" s="189" t="s">
        <v>202</v>
      </c>
      <c r="H48" s="189">
        <v>77860</v>
      </c>
      <c r="I48" s="191">
        <v>14895050.039999999</v>
      </c>
      <c r="J48" s="191">
        <v>802074.05</v>
      </c>
      <c r="K48" s="191">
        <v>0.01</v>
      </c>
      <c r="L48" s="191">
        <v>680.65</v>
      </c>
      <c r="AB48" s="191">
        <v>-14093656.630000001</v>
      </c>
      <c r="AF48" s="191">
        <v>-14093656.630000001</v>
      </c>
    </row>
    <row r="49" spans="1:32">
      <c r="A49" s="189">
        <v>2025</v>
      </c>
      <c r="B49" s="189" t="s">
        <v>196</v>
      </c>
      <c r="C49" s="189" t="s">
        <v>197</v>
      </c>
      <c r="D49" s="189">
        <v>1974</v>
      </c>
      <c r="E49" s="189" t="s">
        <v>199</v>
      </c>
      <c r="F49" s="189" t="s">
        <v>226</v>
      </c>
      <c r="H49" s="189">
        <v>78022</v>
      </c>
      <c r="I49" s="191">
        <v>-23072</v>
      </c>
      <c r="J49" s="191">
        <v>-2985.33</v>
      </c>
      <c r="K49" s="191">
        <v>0</v>
      </c>
      <c r="L49" s="191">
        <v>0</v>
      </c>
      <c r="AB49" s="191">
        <v>20086.669999999998</v>
      </c>
      <c r="AF49" s="191">
        <v>20086.669999999998</v>
      </c>
    </row>
    <row r="50" spans="1:32">
      <c r="A50" s="189" t="s">
        <v>208</v>
      </c>
      <c r="E50" s="191">
        <v>14871978.039999999</v>
      </c>
      <c r="F50" s="191">
        <v>799088.72</v>
      </c>
      <c r="G50" s="191">
        <v>0.01</v>
      </c>
      <c r="H50" s="191">
        <v>680.65</v>
      </c>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-14073569.960000001</v>
      </c>
      <c r="Y50" s="191">
        <v>0</v>
      </c>
      <c r="Z50" s="191">
        <v>0</v>
      </c>
      <c r="AA50" s="191">
        <v>0</v>
      </c>
      <c r="AB50" s="191">
        <v>-14073569.960000001</v>
      </c>
    </row>
    <row r="51" spans="1:32">
      <c r="D51" s="189" t="s">
        <v>227</v>
      </c>
      <c r="I51" s="191">
        <v>14871978.039999999</v>
      </c>
      <c r="J51" s="191">
        <v>799088.72</v>
      </c>
      <c r="K51" s="191">
        <v>0.01</v>
      </c>
      <c r="L51" s="191">
        <v>680.65</v>
      </c>
      <c r="M51" s="191">
        <v>0</v>
      </c>
      <c r="N51" s="191">
        <v>0</v>
      </c>
      <c r="O51" s="191">
        <v>0</v>
      </c>
      <c r="P51" s="191">
        <v>0</v>
      </c>
      <c r="Q51" s="191">
        <v>0</v>
      </c>
      <c r="R51" s="191">
        <v>0</v>
      </c>
      <c r="S51" s="191">
        <v>0</v>
      </c>
      <c r="T51" s="191">
        <v>0</v>
      </c>
      <c r="U51" s="191">
        <v>0</v>
      </c>
      <c r="V51" s="191">
        <v>0</v>
      </c>
      <c r="W51" s="191">
        <v>0</v>
      </c>
      <c r="X51" s="191">
        <v>0</v>
      </c>
      <c r="Y51" s="191">
        <v>0</v>
      </c>
      <c r="Z51" s="191">
        <v>0</v>
      </c>
      <c r="AA51" s="191">
        <v>0</v>
      </c>
      <c r="AB51" s="191">
        <v>-14073569.960000001</v>
      </c>
      <c r="AC51" s="191">
        <v>0</v>
      </c>
      <c r="AD51" s="191">
        <v>0</v>
      </c>
      <c r="AE51" s="191">
        <v>0</v>
      </c>
      <c r="AF51" s="191">
        <v>-14073569.960000001</v>
      </c>
    </row>
    <row r="52" spans="1:32">
      <c r="A52" s="189">
        <v>2025</v>
      </c>
      <c r="B52" s="189" t="s">
        <v>196</v>
      </c>
      <c r="C52" s="189" t="s">
        <v>197</v>
      </c>
      <c r="D52" s="189">
        <v>1975</v>
      </c>
      <c r="E52" s="189" t="s">
        <v>199</v>
      </c>
      <c r="F52" s="189" t="s">
        <v>202</v>
      </c>
      <c r="H52" s="189">
        <v>77735</v>
      </c>
      <c r="I52" s="191">
        <v>1968079.16</v>
      </c>
      <c r="J52" s="191">
        <v>118334.79</v>
      </c>
      <c r="K52" s="191">
        <v>0</v>
      </c>
      <c r="L52" s="191">
        <v>12446.88</v>
      </c>
      <c r="AB52" s="191">
        <v>-1862191.25</v>
      </c>
      <c r="AF52" s="191">
        <v>-1862191.25</v>
      </c>
    </row>
    <row r="53" spans="1:32">
      <c r="A53" s="189">
        <v>2025</v>
      </c>
      <c r="B53" s="189" t="s">
        <v>196</v>
      </c>
      <c r="C53" s="189" t="s">
        <v>197</v>
      </c>
      <c r="D53" s="189">
        <v>1975</v>
      </c>
      <c r="E53" s="189" t="s">
        <v>199</v>
      </c>
      <c r="F53" s="189" t="s">
        <v>226</v>
      </c>
      <c r="H53" s="189">
        <v>77778</v>
      </c>
      <c r="I53" s="191">
        <v>-12627.43</v>
      </c>
      <c r="J53" s="191">
        <v>-1633.89</v>
      </c>
      <c r="K53" s="191">
        <v>0</v>
      </c>
      <c r="L53" s="191">
        <v>0</v>
      </c>
      <c r="AB53" s="191">
        <v>10993.54</v>
      </c>
      <c r="AF53" s="191">
        <v>10993.54</v>
      </c>
    </row>
    <row r="54" spans="1:32">
      <c r="A54" s="189" t="s">
        <v>208</v>
      </c>
      <c r="E54" s="191">
        <v>1955451.73</v>
      </c>
      <c r="F54" s="191">
        <v>116700.9</v>
      </c>
      <c r="G54" s="191">
        <v>0</v>
      </c>
      <c r="H54" s="191">
        <v>12446.88</v>
      </c>
      <c r="I54" s="191">
        <v>0</v>
      </c>
      <c r="J54" s="191">
        <v>0</v>
      </c>
      <c r="K54" s="191">
        <v>0</v>
      </c>
      <c r="L54" s="191">
        <v>0</v>
      </c>
      <c r="M54" s="191">
        <v>0</v>
      </c>
      <c r="N54" s="191">
        <v>0</v>
      </c>
      <c r="O54" s="191">
        <v>0</v>
      </c>
      <c r="P54" s="191">
        <v>0</v>
      </c>
      <c r="Q54" s="191">
        <v>0</v>
      </c>
      <c r="R54" s="191">
        <v>0</v>
      </c>
      <c r="S54" s="191">
        <v>0</v>
      </c>
      <c r="T54" s="191">
        <v>0</v>
      </c>
      <c r="U54" s="191">
        <v>0</v>
      </c>
      <c r="V54" s="191">
        <v>0</v>
      </c>
      <c r="W54" s="191">
        <v>0</v>
      </c>
      <c r="X54" s="191">
        <v>-1851197.71</v>
      </c>
      <c r="Y54" s="191">
        <v>0</v>
      </c>
      <c r="Z54" s="191">
        <v>0</v>
      </c>
      <c r="AA54" s="191">
        <v>0</v>
      </c>
      <c r="AB54" s="191">
        <v>-1851197.71</v>
      </c>
    </row>
    <row r="55" spans="1:32">
      <c r="D55" s="189" t="s">
        <v>228</v>
      </c>
      <c r="I55" s="191">
        <v>1955451.73</v>
      </c>
      <c r="J55" s="191">
        <v>116700.9</v>
      </c>
      <c r="K55" s="191">
        <v>0</v>
      </c>
      <c r="L55" s="191">
        <v>12446.88</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-1851197.71</v>
      </c>
      <c r="AC55" s="191">
        <v>0</v>
      </c>
      <c r="AD55" s="191">
        <v>0</v>
      </c>
      <c r="AE55" s="191">
        <v>0</v>
      </c>
      <c r="AF55" s="191">
        <v>-1851197.71</v>
      </c>
    </row>
    <row r="56" spans="1:32">
      <c r="A56" s="189">
        <v>2025</v>
      </c>
      <c r="B56" s="189" t="s">
        <v>196</v>
      </c>
      <c r="C56" s="189" t="s">
        <v>197</v>
      </c>
      <c r="D56" s="189">
        <v>1976</v>
      </c>
      <c r="E56" s="189" t="s">
        <v>199</v>
      </c>
      <c r="F56" s="189" t="s">
        <v>202</v>
      </c>
      <c r="H56" s="189">
        <v>77807</v>
      </c>
      <c r="I56" s="191">
        <v>3395904.97</v>
      </c>
      <c r="J56" s="191">
        <v>200329.95</v>
      </c>
      <c r="K56" s="191">
        <v>0</v>
      </c>
      <c r="L56" s="191">
        <v>17621.21</v>
      </c>
      <c r="AB56" s="191">
        <v>-3213196.23</v>
      </c>
      <c r="AF56" s="191">
        <v>-3213196.23</v>
      </c>
    </row>
    <row r="57" spans="1:32">
      <c r="A57" s="189">
        <v>2025</v>
      </c>
      <c r="B57" s="189" t="s">
        <v>196</v>
      </c>
      <c r="C57" s="189" t="s">
        <v>197</v>
      </c>
      <c r="D57" s="189">
        <v>1976</v>
      </c>
      <c r="E57" s="189" t="s">
        <v>199</v>
      </c>
      <c r="F57" s="189" t="s">
        <v>226</v>
      </c>
      <c r="H57" s="189">
        <v>77957</v>
      </c>
      <c r="I57" s="191">
        <v>-22152.7</v>
      </c>
      <c r="J57" s="191">
        <v>-2866.38</v>
      </c>
      <c r="K57" s="191">
        <v>0</v>
      </c>
      <c r="L57" s="191">
        <v>0</v>
      </c>
      <c r="AB57" s="191">
        <v>19286.32</v>
      </c>
      <c r="AF57" s="191">
        <v>19286.32</v>
      </c>
    </row>
    <row r="58" spans="1:32">
      <c r="A58" s="189">
        <v>2025</v>
      </c>
      <c r="B58" s="189" t="s">
        <v>196</v>
      </c>
      <c r="C58" s="189" t="s">
        <v>197</v>
      </c>
      <c r="D58" s="189">
        <v>1976</v>
      </c>
      <c r="E58" s="189" t="s">
        <v>199</v>
      </c>
      <c r="F58" s="189" t="s">
        <v>229</v>
      </c>
      <c r="H58" s="189">
        <v>77958</v>
      </c>
      <c r="I58" s="191">
        <v>-44460.42</v>
      </c>
      <c r="J58" s="191">
        <v>-33547.65</v>
      </c>
      <c r="K58" s="191">
        <v>0</v>
      </c>
      <c r="L58" s="191">
        <v>0</v>
      </c>
      <c r="AB58" s="191">
        <v>10912.77</v>
      </c>
      <c r="AF58" s="191">
        <v>10912.77</v>
      </c>
    </row>
    <row r="59" spans="1:32">
      <c r="A59" s="189" t="s">
        <v>208</v>
      </c>
      <c r="E59" s="191">
        <v>3329291.85</v>
      </c>
      <c r="F59" s="191">
        <v>163915.92000000001</v>
      </c>
      <c r="G59" s="191">
        <v>0</v>
      </c>
      <c r="H59" s="191">
        <v>17621.21</v>
      </c>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-3182997.14</v>
      </c>
      <c r="Y59" s="191">
        <v>0</v>
      </c>
      <c r="Z59" s="191">
        <v>0</v>
      </c>
      <c r="AA59" s="191">
        <v>0</v>
      </c>
      <c r="AB59" s="191">
        <v>-3182997.14</v>
      </c>
    </row>
    <row r="60" spans="1:32">
      <c r="D60" s="189" t="s">
        <v>230</v>
      </c>
      <c r="I60" s="191">
        <v>3329291.85</v>
      </c>
      <c r="J60" s="191">
        <v>163915.92000000001</v>
      </c>
      <c r="K60" s="191">
        <v>0</v>
      </c>
      <c r="L60" s="191">
        <v>17621.21</v>
      </c>
      <c r="M60" s="191">
        <v>0</v>
      </c>
      <c r="N60" s="191">
        <v>0</v>
      </c>
      <c r="O60" s="191">
        <v>0</v>
      </c>
      <c r="P60" s="191">
        <v>0</v>
      </c>
      <c r="Q60" s="191">
        <v>0</v>
      </c>
      <c r="R60" s="191">
        <v>0</v>
      </c>
      <c r="S60" s="191">
        <v>0</v>
      </c>
      <c r="T60" s="191">
        <v>0</v>
      </c>
      <c r="U60" s="191">
        <v>0</v>
      </c>
      <c r="V60" s="191">
        <v>0</v>
      </c>
      <c r="W60" s="191">
        <v>0</v>
      </c>
      <c r="X60" s="191">
        <v>0</v>
      </c>
      <c r="Y60" s="191">
        <v>0</v>
      </c>
      <c r="Z60" s="191">
        <v>0</v>
      </c>
      <c r="AA60" s="191">
        <v>0</v>
      </c>
      <c r="AB60" s="191">
        <v>-3182997.14</v>
      </c>
      <c r="AC60" s="191">
        <v>0</v>
      </c>
      <c r="AD60" s="191">
        <v>0</v>
      </c>
      <c r="AE60" s="191">
        <v>0</v>
      </c>
      <c r="AF60" s="191">
        <v>-3182997.14</v>
      </c>
    </row>
    <row r="61" spans="1:32">
      <c r="A61" s="189">
        <v>2025</v>
      </c>
      <c r="B61" s="189" t="s">
        <v>196</v>
      </c>
      <c r="C61" s="189" t="s">
        <v>197</v>
      </c>
      <c r="D61" s="189">
        <v>1977</v>
      </c>
      <c r="E61" s="189" t="s">
        <v>199</v>
      </c>
      <c r="F61" s="189" t="s">
        <v>202</v>
      </c>
      <c r="H61" s="189">
        <v>77780</v>
      </c>
      <c r="I61" s="191">
        <v>6957530.6299999999</v>
      </c>
      <c r="J61" s="191">
        <v>393956.19</v>
      </c>
      <c r="K61" s="191">
        <v>0</v>
      </c>
      <c r="L61" s="191">
        <v>19622.5</v>
      </c>
      <c r="AB61" s="191">
        <v>-6583196.9400000004</v>
      </c>
      <c r="AF61" s="191">
        <v>-6583196.9400000004</v>
      </c>
    </row>
    <row r="62" spans="1:32">
      <c r="A62" s="189">
        <v>2025</v>
      </c>
      <c r="B62" s="189" t="s">
        <v>196</v>
      </c>
      <c r="C62" s="189" t="s">
        <v>197</v>
      </c>
      <c r="D62" s="189">
        <v>1977</v>
      </c>
      <c r="E62" s="189" t="s">
        <v>199</v>
      </c>
      <c r="F62" s="189" t="s">
        <v>226</v>
      </c>
      <c r="H62" s="189">
        <v>77781</v>
      </c>
      <c r="I62" s="191">
        <v>-20352.03</v>
      </c>
      <c r="J62" s="191">
        <v>-2633.39</v>
      </c>
      <c r="K62" s="191">
        <v>0</v>
      </c>
      <c r="L62" s="191">
        <v>0</v>
      </c>
      <c r="AB62" s="191">
        <v>17718.64</v>
      </c>
      <c r="AF62" s="191">
        <v>17718.64</v>
      </c>
    </row>
    <row r="63" spans="1:32">
      <c r="A63" s="189" t="s">
        <v>208</v>
      </c>
      <c r="E63" s="191">
        <v>6937178.5999999996</v>
      </c>
      <c r="F63" s="191">
        <v>391322.8</v>
      </c>
      <c r="G63" s="191">
        <v>0</v>
      </c>
      <c r="H63" s="191">
        <v>19622.5</v>
      </c>
      <c r="I63" s="191">
        <v>0</v>
      </c>
      <c r="J63" s="191">
        <v>0</v>
      </c>
      <c r="K63" s="191">
        <v>0</v>
      </c>
      <c r="L63" s="191">
        <v>0</v>
      </c>
      <c r="M63" s="191">
        <v>0</v>
      </c>
      <c r="N63" s="191">
        <v>0</v>
      </c>
      <c r="O63" s="191">
        <v>0</v>
      </c>
      <c r="P63" s="191">
        <v>0</v>
      </c>
      <c r="Q63" s="191">
        <v>0</v>
      </c>
      <c r="R63" s="191">
        <v>0</v>
      </c>
      <c r="S63" s="191">
        <v>0</v>
      </c>
      <c r="T63" s="191">
        <v>0</v>
      </c>
      <c r="U63" s="191">
        <v>0</v>
      </c>
      <c r="V63" s="191">
        <v>0</v>
      </c>
      <c r="W63" s="191">
        <v>0</v>
      </c>
      <c r="X63" s="191">
        <v>-6565478.2999999998</v>
      </c>
      <c r="Y63" s="191">
        <v>0</v>
      </c>
      <c r="Z63" s="191">
        <v>0</v>
      </c>
      <c r="AA63" s="191">
        <v>0</v>
      </c>
      <c r="AB63" s="191">
        <v>-6565478.2999999998</v>
      </c>
    </row>
    <row r="64" spans="1:32">
      <c r="D64" s="189" t="s">
        <v>231</v>
      </c>
      <c r="I64" s="191">
        <v>6937178.5999999996</v>
      </c>
      <c r="J64" s="191">
        <v>391322.8</v>
      </c>
      <c r="K64" s="191">
        <v>0</v>
      </c>
      <c r="L64" s="191">
        <v>19622.5</v>
      </c>
      <c r="M64" s="191">
        <v>0</v>
      </c>
      <c r="N64" s="191">
        <v>0</v>
      </c>
      <c r="O64" s="191">
        <v>0</v>
      </c>
      <c r="P64" s="191">
        <v>0</v>
      </c>
      <c r="Q64" s="191">
        <v>0</v>
      </c>
      <c r="R64" s="191">
        <v>0</v>
      </c>
      <c r="S64" s="191">
        <v>0</v>
      </c>
      <c r="T64" s="191">
        <v>0</v>
      </c>
      <c r="U64" s="191">
        <v>0</v>
      </c>
      <c r="V64" s="191">
        <v>0</v>
      </c>
      <c r="W64" s="191">
        <v>0</v>
      </c>
      <c r="X64" s="191">
        <v>0</v>
      </c>
      <c r="Y64" s="191">
        <v>0</v>
      </c>
      <c r="Z64" s="191">
        <v>0</v>
      </c>
      <c r="AA64" s="191">
        <v>0</v>
      </c>
      <c r="AB64" s="191">
        <v>-6565478.2999999998</v>
      </c>
      <c r="AC64" s="191">
        <v>0</v>
      </c>
      <c r="AD64" s="191">
        <v>0</v>
      </c>
      <c r="AE64" s="191">
        <v>0</v>
      </c>
      <c r="AF64" s="191">
        <v>-6565478.2999999998</v>
      </c>
    </row>
    <row r="65" spans="1:32">
      <c r="A65" s="189">
        <v>2025</v>
      </c>
      <c r="B65" s="189" t="s">
        <v>196</v>
      </c>
      <c r="C65" s="189" t="s">
        <v>197</v>
      </c>
      <c r="D65" s="189">
        <v>1978</v>
      </c>
      <c r="E65" s="189" t="s">
        <v>199</v>
      </c>
      <c r="F65" s="189" t="s">
        <v>202</v>
      </c>
      <c r="H65" s="189">
        <v>77862</v>
      </c>
      <c r="I65" s="191">
        <v>16845290.449999999</v>
      </c>
      <c r="J65" s="191">
        <v>907419.91</v>
      </c>
      <c r="K65" s="191">
        <v>0</v>
      </c>
      <c r="L65" s="191">
        <v>1098.3800000000001</v>
      </c>
      <c r="AB65" s="191">
        <v>-15938968.92</v>
      </c>
      <c r="AF65" s="191">
        <v>-15938968.92</v>
      </c>
    </row>
    <row r="66" spans="1:32">
      <c r="A66" s="189">
        <v>2025</v>
      </c>
      <c r="B66" s="189" t="s">
        <v>196</v>
      </c>
      <c r="C66" s="189" t="s">
        <v>197</v>
      </c>
      <c r="D66" s="189">
        <v>1978</v>
      </c>
      <c r="E66" s="189" t="s">
        <v>199</v>
      </c>
      <c r="F66" s="189" t="s">
        <v>226</v>
      </c>
      <c r="H66" s="189">
        <v>78096</v>
      </c>
      <c r="I66" s="191">
        <v>-91492.62</v>
      </c>
      <c r="J66" s="191">
        <v>-11838.4</v>
      </c>
      <c r="K66" s="191">
        <v>0</v>
      </c>
      <c r="L66" s="191">
        <v>0</v>
      </c>
      <c r="AB66" s="191">
        <v>79654.22</v>
      </c>
      <c r="AF66" s="191">
        <v>79654.22</v>
      </c>
    </row>
    <row r="67" spans="1:32">
      <c r="A67" s="189">
        <v>2025</v>
      </c>
      <c r="B67" s="189" t="s">
        <v>196</v>
      </c>
      <c r="C67" s="189" t="s">
        <v>197</v>
      </c>
      <c r="D67" s="189">
        <v>1978</v>
      </c>
      <c r="E67" s="189" t="s">
        <v>199</v>
      </c>
      <c r="F67" s="189" t="s">
        <v>213</v>
      </c>
      <c r="H67" s="189">
        <v>78007</v>
      </c>
      <c r="I67" s="191">
        <v>9274.1299999999992</v>
      </c>
      <c r="J67" s="191">
        <v>4240.97</v>
      </c>
      <c r="K67" s="191">
        <v>0</v>
      </c>
      <c r="L67" s="191">
        <v>523.49</v>
      </c>
      <c r="AB67" s="191">
        <v>-5556.65</v>
      </c>
      <c r="AF67" s="191">
        <v>-5556.65</v>
      </c>
    </row>
    <row r="68" spans="1:32">
      <c r="A68" s="189" t="s">
        <v>208</v>
      </c>
      <c r="E68" s="191">
        <v>16763071.960000001</v>
      </c>
      <c r="F68" s="191">
        <v>899822.48</v>
      </c>
      <c r="G68" s="191">
        <v>0</v>
      </c>
      <c r="H68" s="191">
        <v>1621.87</v>
      </c>
      <c r="I68" s="191">
        <v>0</v>
      </c>
      <c r="J68" s="191">
        <v>0</v>
      </c>
      <c r="K68" s="191">
        <v>0</v>
      </c>
      <c r="L68" s="191">
        <v>0</v>
      </c>
      <c r="M68" s="191">
        <v>0</v>
      </c>
      <c r="N68" s="191">
        <v>0</v>
      </c>
      <c r="O68" s="191">
        <v>0</v>
      </c>
      <c r="P68" s="191">
        <v>0</v>
      </c>
      <c r="Q68" s="191">
        <v>0</v>
      </c>
      <c r="R68" s="191">
        <v>0</v>
      </c>
      <c r="S68" s="191">
        <v>0</v>
      </c>
      <c r="T68" s="191">
        <v>0</v>
      </c>
      <c r="U68" s="191">
        <v>0</v>
      </c>
      <c r="V68" s="191">
        <v>0</v>
      </c>
      <c r="W68" s="191">
        <v>0</v>
      </c>
      <c r="X68" s="191">
        <v>-15864871.35</v>
      </c>
      <c r="Y68" s="191">
        <v>0</v>
      </c>
      <c r="Z68" s="191">
        <v>0</v>
      </c>
      <c r="AA68" s="191">
        <v>0</v>
      </c>
      <c r="AB68" s="191">
        <v>-15864871.35</v>
      </c>
    </row>
    <row r="69" spans="1:32">
      <c r="D69" s="189" t="s">
        <v>232</v>
      </c>
      <c r="I69" s="191">
        <v>16763071.960000001</v>
      </c>
      <c r="J69" s="191">
        <v>899822.48</v>
      </c>
      <c r="K69" s="191">
        <v>0</v>
      </c>
      <c r="L69" s="191">
        <v>1621.87</v>
      </c>
      <c r="M69" s="191">
        <v>0</v>
      </c>
      <c r="N69" s="191">
        <v>0</v>
      </c>
      <c r="O69" s="191">
        <v>0</v>
      </c>
      <c r="P69" s="191">
        <v>0</v>
      </c>
      <c r="Q69" s="191">
        <v>0</v>
      </c>
      <c r="R69" s="191">
        <v>0</v>
      </c>
      <c r="S69" s="191">
        <v>0</v>
      </c>
      <c r="T69" s="191">
        <v>0</v>
      </c>
      <c r="U69" s="191">
        <v>0</v>
      </c>
      <c r="V69" s="191">
        <v>0</v>
      </c>
      <c r="W69" s="191">
        <v>0</v>
      </c>
      <c r="X69" s="191">
        <v>0</v>
      </c>
      <c r="Y69" s="191">
        <v>0</v>
      </c>
      <c r="Z69" s="191">
        <v>0</v>
      </c>
      <c r="AA69" s="191">
        <v>0</v>
      </c>
      <c r="AB69" s="191">
        <v>-15864871.35</v>
      </c>
      <c r="AC69" s="191">
        <v>0</v>
      </c>
      <c r="AD69" s="191">
        <v>0</v>
      </c>
      <c r="AE69" s="191">
        <v>0</v>
      </c>
      <c r="AF69" s="191">
        <v>-15864871.35</v>
      </c>
    </row>
    <row r="70" spans="1:32">
      <c r="A70" s="189">
        <v>2025</v>
      </c>
      <c r="B70" s="189" t="s">
        <v>196</v>
      </c>
      <c r="C70" s="189" t="s">
        <v>197</v>
      </c>
      <c r="D70" s="189">
        <v>1979</v>
      </c>
      <c r="E70" s="189" t="s">
        <v>199</v>
      </c>
      <c r="F70" s="189" t="s">
        <v>202</v>
      </c>
      <c r="H70" s="189">
        <v>77863</v>
      </c>
      <c r="I70" s="191">
        <v>9170883.7699999996</v>
      </c>
      <c r="J70" s="191">
        <v>513232.09</v>
      </c>
      <c r="K70" s="191">
        <v>0</v>
      </c>
      <c r="L70" s="191">
        <v>19814.099999999999</v>
      </c>
      <c r="AB70" s="191">
        <v>-8677465.7799999993</v>
      </c>
      <c r="AF70" s="191">
        <v>-8677465.7799999993</v>
      </c>
    </row>
    <row r="71" spans="1:32">
      <c r="A71" s="189">
        <v>2025</v>
      </c>
      <c r="B71" s="189" t="s">
        <v>196</v>
      </c>
      <c r="C71" s="189" t="s">
        <v>197</v>
      </c>
      <c r="D71" s="189">
        <v>1979</v>
      </c>
      <c r="E71" s="189" t="s">
        <v>199</v>
      </c>
      <c r="F71" s="189" t="s">
        <v>226</v>
      </c>
      <c r="H71" s="189">
        <v>77864</v>
      </c>
      <c r="I71" s="191">
        <v>-119580.16</v>
      </c>
      <c r="J71" s="191">
        <v>-15472.69</v>
      </c>
      <c r="K71" s="191">
        <v>0</v>
      </c>
      <c r="L71" s="191">
        <v>0</v>
      </c>
      <c r="AB71" s="191">
        <v>104107.47</v>
      </c>
      <c r="AF71" s="191">
        <v>104107.47</v>
      </c>
    </row>
    <row r="72" spans="1:32">
      <c r="A72" s="189" t="s">
        <v>208</v>
      </c>
      <c r="E72" s="191">
        <v>9051303.6099999994</v>
      </c>
      <c r="F72" s="191">
        <v>497759.4</v>
      </c>
      <c r="G72" s="191">
        <v>0</v>
      </c>
      <c r="H72" s="191">
        <v>19814.099999999999</v>
      </c>
      <c r="I72" s="191">
        <v>0</v>
      </c>
      <c r="J72" s="191">
        <v>0</v>
      </c>
      <c r="K72" s="191">
        <v>0</v>
      </c>
      <c r="L72" s="191">
        <v>0</v>
      </c>
      <c r="M72" s="191">
        <v>0</v>
      </c>
      <c r="N72" s="191">
        <v>0</v>
      </c>
      <c r="O72" s="191">
        <v>0</v>
      </c>
      <c r="P72" s="191">
        <v>0</v>
      </c>
      <c r="Q72" s="191">
        <v>0</v>
      </c>
      <c r="R72" s="191">
        <v>0</v>
      </c>
      <c r="S72" s="191">
        <v>0</v>
      </c>
      <c r="T72" s="191">
        <v>0</v>
      </c>
      <c r="U72" s="191">
        <v>0</v>
      </c>
      <c r="V72" s="191">
        <v>0</v>
      </c>
      <c r="W72" s="191">
        <v>0</v>
      </c>
      <c r="X72" s="191">
        <v>-8573358.3100000005</v>
      </c>
      <c r="Y72" s="191">
        <v>0</v>
      </c>
      <c r="Z72" s="191">
        <v>0</v>
      </c>
      <c r="AA72" s="191">
        <v>0</v>
      </c>
      <c r="AB72" s="191">
        <v>-8573358.3100000005</v>
      </c>
    </row>
    <row r="73" spans="1:32">
      <c r="D73" s="189" t="s">
        <v>233</v>
      </c>
      <c r="I73" s="191">
        <v>9051303.6099999994</v>
      </c>
      <c r="J73" s="191">
        <v>497759.4</v>
      </c>
      <c r="K73" s="191">
        <v>0</v>
      </c>
      <c r="L73" s="191">
        <v>19814.099999999999</v>
      </c>
      <c r="M73" s="191">
        <v>0</v>
      </c>
      <c r="N73" s="191">
        <v>0</v>
      </c>
      <c r="O73" s="191">
        <v>0</v>
      </c>
      <c r="P73" s="191">
        <v>0</v>
      </c>
      <c r="Q73" s="191">
        <v>0</v>
      </c>
      <c r="R73" s="191">
        <v>0</v>
      </c>
      <c r="S73" s="191">
        <v>0</v>
      </c>
      <c r="T73" s="191">
        <v>0</v>
      </c>
      <c r="U73" s="191">
        <v>0</v>
      </c>
      <c r="V73" s="191">
        <v>0</v>
      </c>
      <c r="W73" s="191">
        <v>0</v>
      </c>
      <c r="X73" s="191">
        <v>0</v>
      </c>
      <c r="Y73" s="191">
        <v>0</v>
      </c>
      <c r="Z73" s="191">
        <v>0</v>
      </c>
      <c r="AA73" s="191">
        <v>0</v>
      </c>
      <c r="AB73" s="191">
        <v>-8573358.3100000005</v>
      </c>
      <c r="AC73" s="191">
        <v>0</v>
      </c>
      <c r="AD73" s="191">
        <v>0</v>
      </c>
      <c r="AE73" s="191">
        <v>0</v>
      </c>
      <c r="AF73" s="191">
        <v>-8573358.3100000005</v>
      </c>
    </row>
    <row r="74" spans="1:32">
      <c r="A74" s="189">
        <v>2025</v>
      </c>
      <c r="B74" s="189" t="s">
        <v>196</v>
      </c>
      <c r="C74" s="189" t="s">
        <v>197</v>
      </c>
      <c r="D74" s="189">
        <v>1980</v>
      </c>
      <c r="E74" s="189" t="s">
        <v>199</v>
      </c>
      <c r="F74" s="189" t="s">
        <v>202</v>
      </c>
      <c r="H74" s="189">
        <v>77736</v>
      </c>
      <c r="I74" s="191">
        <v>6464083.1100000003</v>
      </c>
      <c r="J74" s="191">
        <v>372216.19</v>
      </c>
      <c r="K74" s="191">
        <v>0</v>
      </c>
      <c r="L74" s="191">
        <v>24431.279999999999</v>
      </c>
      <c r="AB74" s="191">
        <v>-6116298.2000000002</v>
      </c>
      <c r="AF74" s="191">
        <v>-6116298.2000000002</v>
      </c>
    </row>
    <row r="75" spans="1:32">
      <c r="A75" s="189">
        <v>2025</v>
      </c>
      <c r="B75" s="189" t="s">
        <v>196</v>
      </c>
      <c r="C75" s="189" t="s">
        <v>197</v>
      </c>
      <c r="D75" s="189">
        <v>1980</v>
      </c>
      <c r="E75" s="189" t="s">
        <v>199</v>
      </c>
      <c r="F75" s="189" t="s">
        <v>226</v>
      </c>
      <c r="H75" s="189">
        <v>77878</v>
      </c>
      <c r="I75" s="191">
        <v>-65597.17</v>
      </c>
      <c r="J75" s="191">
        <v>-8487.74</v>
      </c>
      <c r="K75" s="191">
        <v>0</v>
      </c>
      <c r="L75" s="191">
        <v>0</v>
      </c>
      <c r="AB75" s="191">
        <v>57109.43</v>
      </c>
      <c r="AF75" s="191">
        <v>57109.43</v>
      </c>
    </row>
    <row r="76" spans="1:32">
      <c r="A76" s="189" t="s">
        <v>208</v>
      </c>
      <c r="E76" s="191">
        <v>6398485.9400000004</v>
      </c>
      <c r="F76" s="191">
        <v>363728.45</v>
      </c>
      <c r="G76" s="191">
        <v>0</v>
      </c>
      <c r="H76" s="191">
        <v>24431.279999999999</v>
      </c>
      <c r="I76" s="191">
        <v>0</v>
      </c>
      <c r="J76" s="191">
        <v>0</v>
      </c>
      <c r="K76" s="191">
        <v>0</v>
      </c>
      <c r="L76" s="191">
        <v>0</v>
      </c>
      <c r="M76" s="191">
        <v>0</v>
      </c>
      <c r="N76" s="191">
        <v>0</v>
      </c>
      <c r="O76" s="191">
        <v>0</v>
      </c>
      <c r="P76" s="191">
        <v>0</v>
      </c>
      <c r="Q76" s="191">
        <v>0</v>
      </c>
      <c r="R76" s="191">
        <v>0</v>
      </c>
      <c r="S76" s="191">
        <v>0</v>
      </c>
      <c r="T76" s="191">
        <v>0</v>
      </c>
      <c r="U76" s="191">
        <v>0</v>
      </c>
      <c r="V76" s="191">
        <v>0</v>
      </c>
      <c r="W76" s="191">
        <v>0</v>
      </c>
      <c r="X76" s="191">
        <v>-6059188.7699999996</v>
      </c>
      <c r="Y76" s="191">
        <v>0</v>
      </c>
      <c r="Z76" s="191">
        <v>0</v>
      </c>
      <c r="AA76" s="191">
        <v>0</v>
      </c>
      <c r="AB76" s="191">
        <v>-6059188.7699999996</v>
      </c>
    </row>
    <row r="77" spans="1:32">
      <c r="D77" s="189" t="s">
        <v>234</v>
      </c>
      <c r="I77" s="191">
        <v>6398485.9400000004</v>
      </c>
      <c r="J77" s="191">
        <v>363728.45</v>
      </c>
      <c r="K77" s="191">
        <v>0</v>
      </c>
      <c r="L77" s="191">
        <v>24431.279999999999</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-6059188.7699999996</v>
      </c>
      <c r="AC77" s="191">
        <v>0</v>
      </c>
      <c r="AD77" s="191">
        <v>0</v>
      </c>
      <c r="AE77" s="191">
        <v>0</v>
      </c>
      <c r="AF77" s="191">
        <v>-6059188.7699999996</v>
      </c>
    </row>
    <row r="78" spans="1:32">
      <c r="A78" s="189">
        <v>2025</v>
      </c>
      <c r="B78" s="189" t="s">
        <v>196</v>
      </c>
      <c r="C78" s="189" t="s">
        <v>197</v>
      </c>
      <c r="D78" s="189">
        <v>1981</v>
      </c>
      <c r="E78" s="189" t="s">
        <v>199</v>
      </c>
      <c r="F78" s="189" t="s">
        <v>213</v>
      </c>
      <c r="H78" s="189">
        <v>77924</v>
      </c>
      <c r="I78" s="191">
        <v>2709251.4</v>
      </c>
      <c r="J78" s="191">
        <v>1191857.18</v>
      </c>
      <c r="K78" s="191">
        <v>0</v>
      </c>
      <c r="L78" s="191">
        <v>0</v>
      </c>
      <c r="AB78" s="191">
        <v>-1517394.22</v>
      </c>
      <c r="AF78" s="191">
        <v>-1517394.22</v>
      </c>
    </row>
    <row r="79" spans="1:32">
      <c r="A79" s="189" t="s">
        <v>208</v>
      </c>
      <c r="E79" s="191">
        <v>2709251.4</v>
      </c>
      <c r="F79" s="191">
        <v>1191857.18</v>
      </c>
      <c r="G79" s="191">
        <v>0</v>
      </c>
      <c r="H79" s="191">
        <v>0</v>
      </c>
      <c r="I79" s="191">
        <v>0</v>
      </c>
      <c r="J79" s="191">
        <v>0</v>
      </c>
      <c r="K79" s="191">
        <v>0</v>
      </c>
      <c r="L79" s="191">
        <v>0</v>
      </c>
      <c r="M79" s="191">
        <v>0</v>
      </c>
      <c r="N79" s="191">
        <v>0</v>
      </c>
      <c r="O79" s="191">
        <v>0</v>
      </c>
      <c r="P79" s="191">
        <v>0</v>
      </c>
      <c r="Q79" s="191">
        <v>0</v>
      </c>
      <c r="R79" s="191">
        <v>0</v>
      </c>
      <c r="S79" s="191">
        <v>0</v>
      </c>
      <c r="T79" s="191">
        <v>0</v>
      </c>
      <c r="U79" s="191">
        <v>0</v>
      </c>
      <c r="V79" s="191">
        <v>0</v>
      </c>
      <c r="W79" s="191">
        <v>0</v>
      </c>
      <c r="X79" s="191">
        <v>-1517394.22</v>
      </c>
      <c r="Y79" s="191">
        <v>0</v>
      </c>
      <c r="Z79" s="191">
        <v>0</v>
      </c>
      <c r="AA79" s="191">
        <v>0</v>
      </c>
      <c r="AB79" s="191">
        <v>-1517394.22</v>
      </c>
    </row>
    <row r="80" spans="1:32">
      <c r="D80" s="189" t="s">
        <v>235</v>
      </c>
      <c r="I80" s="191">
        <v>2709251.4</v>
      </c>
      <c r="J80" s="191">
        <v>1191857.18</v>
      </c>
      <c r="K80" s="191">
        <v>0</v>
      </c>
      <c r="L80" s="191">
        <v>0</v>
      </c>
      <c r="M80" s="191">
        <v>0</v>
      </c>
      <c r="N80" s="191">
        <v>0</v>
      </c>
      <c r="O80" s="191">
        <v>0</v>
      </c>
      <c r="P80" s="191">
        <v>0</v>
      </c>
      <c r="Q80" s="191">
        <v>0</v>
      </c>
      <c r="R80" s="191">
        <v>0</v>
      </c>
      <c r="S80" s="191">
        <v>0</v>
      </c>
      <c r="T80" s="191">
        <v>0</v>
      </c>
      <c r="U80" s="191">
        <v>0</v>
      </c>
      <c r="V80" s="191">
        <v>0</v>
      </c>
      <c r="W80" s="191">
        <v>0</v>
      </c>
      <c r="X80" s="191">
        <v>0</v>
      </c>
      <c r="Y80" s="191">
        <v>0</v>
      </c>
      <c r="Z80" s="191">
        <v>0</v>
      </c>
      <c r="AA80" s="191">
        <v>0</v>
      </c>
      <c r="AB80" s="191">
        <v>-1517394.22</v>
      </c>
      <c r="AC80" s="191">
        <v>0</v>
      </c>
      <c r="AD80" s="191">
        <v>0</v>
      </c>
      <c r="AE80" s="191">
        <v>0</v>
      </c>
      <c r="AF80" s="191">
        <v>-1517394.22</v>
      </c>
    </row>
    <row r="81" spans="1:32">
      <c r="A81" s="189">
        <v>2025</v>
      </c>
      <c r="B81" s="189" t="s">
        <v>196</v>
      </c>
      <c r="C81" s="189" t="s">
        <v>197</v>
      </c>
      <c r="D81" s="189">
        <v>1982</v>
      </c>
      <c r="E81" s="189" t="s">
        <v>199</v>
      </c>
      <c r="F81" s="189" t="s">
        <v>202</v>
      </c>
      <c r="H81" s="189">
        <v>77737</v>
      </c>
      <c r="I81" s="191">
        <v>4739493.21</v>
      </c>
      <c r="J81" s="191">
        <v>490414.24</v>
      </c>
      <c r="K81" s="191">
        <v>0</v>
      </c>
      <c r="L81" s="191">
        <v>3549.83</v>
      </c>
      <c r="AB81" s="191">
        <v>-4252628.8</v>
      </c>
      <c r="AF81" s="191">
        <v>-4252628.8</v>
      </c>
    </row>
    <row r="82" spans="1:32">
      <c r="A82" s="189" t="s">
        <v>208</v>
      </c>
      <c r="E82" s="191">
        <v>4739493.21</v>
      </c>
      <c r="F82" s="191">
        <v>490414.24</v>
      </c>
      <c r="G82" s="191">
        <v>0</v>
      </c>
      <c r="H82" s="191">
        <v>3549.83</v>
      </c>
      <c r="I82" s="191">
        <v>0</v>
      </c>
      <c r="J82" s="191">
        <v>0</v>
      </c>
      <c r="K82" s="191">
        <v>0</v>
      </c>
      <c r="L82" s="191">
        <v>0</v>
      </c>
      <c r="M82" s="191">
        <v>0</v>
      </c>
      <c r="N82" s="191">
        <v>0</v>
      </c>
      <c r="O82" s="191">
        <v>0</v>
      </c>
      <c r="P82" s="191">
        <v>0</v>
      </c>
      <c r="Q82" s="191">
        <v>0</v>
      </c>
      <c r="R82" s="191">
        <v>0</v>
      </c>
      <c r="S82" s="191">
        <v>0</v>
      </c>
      <c r="T82" s="191">
        <v>0</v>
      </c>
      <c r="U82" s="191">
        <v>0</v>
      </c>
      <c r="V82" s="191">
        <v>0</v>
      </c>
      <c r="W82" s="191">
        <v>0</v>
      </c>
      <c r="X82" s="191">
        <v>-4252628.8</v>
      </c>
      <c r="Y82" s="191">
        <v>0</v>
      </c>
      <c r="Z82" s="191">
        <v>0</v>
      </c>
      <c r="AA82" s="191">
        <v>0</v>
      </c>
      <c r="AB82" s="191">
        <v>-4252628.8</v>
      </c>
    </row>
    <row r="83" spans="1:32">
      <c r="D83" s="189" t="s">
        <v>236</v>
      </c>
      <c r="I83" s="191">
        <v>4739493.21</v>
      </c>
      <c r="J83" s="191">
        <v>490414.24</v>
      </c>
      <c r="K83" s="191">
        <v>0</v>
      </c>
      <c r="L83" s="191">
        <v>3549.83</v>
      </c>
      <c r="M83" s="191">
        <v>0</v>
      </c>
      <c r="N83" s="191">
        <v>0</v>
      </c>
      <c r="O83" s="191">
        <v>0</v>
      </c>
      <c r="P83" s="191">
        <v>0</v>
      </c>
      <c r="Q83" s="191">
        <v>0</v>
      </c>
      <c r="R83" s="191">
        <v>0</v>
      </c>
      <c r="S83" s="191">
        <v>0</v>
      </c>
      <c r="T83" s="191">
        <v>0</v>
      </c>
      <c r="U83" s="191">
        <v>0</v>
      </c>
      <c r="V83" s="191">
        <v>0</v>
      </c>
      <c r="W83" s="191">
        <v>0</v>
      </c>
      <c r="X83" s="191">
        <v>0</v>
      </c>
      <c r="Y83" s="191">
        <v>0</v>
      </c>
      <c r="Z83" s="191">
        <v>0</v>
      </c>
      <c r="AA83" s="191">
        <v>0</v>
      </c>
      <c r="AB83" s="191">
        <v>-4252628.8</v>
      </c>
      <c r="AC83" s="191">
        <v>0</v>
      </c>
      <c r="AD83" s="191">
        <v>0</v>
      </c>
      <c r="AE83" s="191">
        <v>0</v>
      </c>
      <c r="AF83" s="191">
        <v>-4252628.8</v>
      </c>
    </row>
    <row r="84" spans="1:32">
      <c r="A84" s="189">
        <v>2025</v>
      </c>
      <c r="B84" s="189" t="s">
        <v>196</v>
      </c>
      <c r="C84" s="189" t="s">
        <v>197</v>
      </c>
      <c r="D84" s="189">
        <v>1983</v>
      </c>
      <c r="E84" s="189" t="s">
        <v>199</v>
      </c>
      <c r="F84" s="189" t="s">
        <v>202</v>
      </c>
      <c r="H84" s="189">
        <v>78087</v>
      </c>
      <c r="I84" s="191">
        <v>7891999.1200000001</v>
      </c>
      <c r="J84" s="191">
        <v>1041290.58</v>
      </c>
      <c r="K84" s="191">
        <v>0</v>
      </c>
      <c r="L84" s="191">
        <v>5478.25</v>
      </c>
      <c r="AB84" s="191">
        <v>-6856186.79</v>
      </c>
      <c r="AF84" s="191">
        <v>-6856186.79</v>
      </c>
    </row>
    <row r="85" spans="1:32">
      <c r="A85" s="189">
        <v>2025</v>
      </c>
      <c r="B85" s="189" t="s">
        <v>196</v>
      </c>
      <c r="C85" s="189" t="s">
        <v>197</v>
      </c>
      <c r="D85" s="189">
        <v>1983</v>
      </c>
      <c r="E85" s="189" t="s">
        <v>199</v>
      </c>
      <c r="F85" s="189" t="s">
        <v>213</v>
      </c>
      <c r="H85" s="189">
        <v>77886</v>
      </c>
      <c r="I85" s="191">
        <v>1883995.31</v>
      </c>
      <c r="J85" s="191">
        <v>877890.27</v>
      </c>
      <c r="K85" s="191">
        <v>0</v>
      </c>
      <c r="L85" s="191">
        <v>0</v>
      </c>
      <c r="AB85" s="191">
        <v>-1006105.04</v>
      </c>
      <c r="AF85" s="191">
        <v>-1006105.04</v>
      </c>
    </row>
    <row r="86" spans="1:32">
      <c r="A86" s="189" t="s">
        <v>208</v>
      </c>
      <c r="E86" s="191">
        <v>9775994.4299999997</v>
      </c>
      <c r="F86" s="191">
        <v>1919180.85</v>
      </c>
      <c r="G86" s="191">
        <v>0</v>
      </c>
      <c r="H86" s="191">
        <v>5478.25</v>
      </c>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-7862291.8300000001</v>
      </c>
      <c r="Y86" s="191">
        <v>0</v>
      </c>
      <c r="Z86" s="191">
        <v>0</v>
      </c>
      <c r="AA86" s="191">
        <v>0</v>
      </c>
      <c r="AB86" s="191">
        <v>-7862291.8300000001</v>
      </c>
    </row>
    <row r="87" spans="1:32">
      <c r="D87" s="189" t="s">
        <v>237</v>
      </c>
      <c r="I87" s="191">
        <v>9775994.4299999997</v>
      </c>
      <c r="J87" s="191">
        <v>1919180.85</v>
      </c>
      <c r="K87" s="191">
        <v>0</v>
      </c>
      <c r="L87" s="191">
        <v>5478.25</v>
      </c>
      <c r="M87" s="191">
        <v>0</v>
      </c>
      <c r="N87" s="191">
        <v>0</v>
      </c>
      <c r="O87" s="191">
        <v>0</v>
      </c>
      <c r="P87" s="191">
        <v>0</v>
      </c>
      <c r="Q87" s="191">
        <v>0</v>
      </c>
      <c r="R87" s="191">
        <v>0</v>
      </c>
      <c r="S87" s="191">
        <v>0</v>
      </c>
      <c r="T87" s="191">
        <v>0</v>
      </c>
      <c r="U87" s="191">
        <v>0</v>
      </c>
      <c r="V87" s="191">
        <v>0</v>
      </c>
      <c r="W87" s="191">
        <v>0</v>
      </c>
      <c r="X87" s="191">
        <v>0</v>
      </c>
      <c r="Y87" s="191">
        <v>0</v>
      </c>
      <c r="Z87" s="191">
        <v>0</v>
      </c>
      <c r="AA87" s="191">
        <v>0</v>
      </c>
      <c r="AB87" s="191">
        <v>-7862291.8300000001</v>
      </c>
      <c r="AC87" s="191">
        <v>0</v>
      </c>
      <c r="AD87" s="191">
        <v>0</v>
      </c>
      <c r="AE87" s="191">
        <v>0</v>
      </c>
      <c r="AF87" s="191">
        <v>-7862291.8300000001</v>
      </c>
    </row>
    <row r="88" spans="1:32">
      <c r="A88" s="189">
        <v>2025</v>
      </c>
      <c r="B88" s="189" t="s">
        <v>196</v>
      </c>
      <c r="C88" s="189" t="s">
        <v>197</v>
      </c>
      <c r="D88" s="189">
        <v>1984</v>
      </c>
      <c r="E88" s="189" t="s">
        <v>199</v>
      </c>
      <c r="F88" s="189" t="s">
        <v>216</v>
      </c>
      <c r="H88" s="189">
        <v>77779</v>
      </c>
      <c r="I88" s="191">
        <v>1890815.19</v>
      </c>
      <c r="J88" s="191">
        <v>313.37</v>
      </c>
      <c r="K88" s="191">
        <v>0</v>
      </c>
      <c r="L88" s="191">
        <v>0</v>
      </c>
      <c r="AB88" s="191">
        <v>-1890501.82</v>
      </c>
      <c r="AF88" s="191">
        <v>-1890501.82</v>
      </c>
    </row>
    <row r="89" spans="1:32">
      <c r="A89" s="189">
        <v>2025</v>
      </c>
      <c r="B89" s="189" t="s">
        <v>196</v>
      </c>
      <c r="C89" s="189" t="s">
        <v>197</v>
      </c>
      <c r="D89" s="189">
        <v>1984</v>
      </c>
      <c r="E89" s="189" t="s">
        <v>199</v>
      </c>
      <c r="F89" s="189" t="s">
        <v>202</v>
      </c>
      <c r="H89" s="189">
        <v>77839</v>
      </c>
      <c r="I89" s="191">
        <v>12727378.199999999</v>
      </c>
      <c r="J89" s="191">
        <v>1947331.82</v>
      </c>
      <c r="K89" s="191">
        <v>-0.01</v>
      </c>
      <c r="L89" s="191">
        <v>2579.48</v>
      </c>
      <c r="AB89" s="191">
        <v>-10782625.869999999</v>
      </c>
      <c r="AF89" s="191">
        <v>-10782625.869999999</v>
      </c>
    </row>
    <row r="90" spans="1:32">
      <c r="A90" s="189">
        <v>2025</v>
      </c>
      <c r="B90" s="189" t="s">
        <v>196</v>
      </c>
      <c r="C90" s="189" t="s">
        <v>197</v>
      </c>
      <c r="D90" s="189">
        <v>1984</v>
      </c>
      <c r="E90" s="189" t="s">
        <v>199</v>
      </c>
      <c r="F90" s="189" t="s">
        <v>213</v>
      </c>
      <c r="H90" s="189">
        <v>77909</v>
      </c>
      <c r="I90" s="191">
        <v>521417.37</v>
      </c>
      <c r="J90" s="191">
        <v>249758.06</v>
      </c>
      <c r="K90" s="191">
        <v>0</v>
      </c>
      <c r="L90" s="191">
        <v>0</v>
      </c>
      <c r="AB90" s="191">
        <v>-271659.31</v>
      </c>
      <c r="AF90" s="191">
        <v>-271659.31</v>
      </c>
    </row>
    <row r="91" spans="1:32">
      <c r="A91" s="189" t="s">
        <v>208</v>
      </c>
      <c r="E91" s="191">
        <v>15139610.76</v>
      </c>
      <c r="F91" s="191">
        <v>2197403.25</v>
      </c>
      <c r="G91" s="191">
        <v>-0.01</v>
      </c>
      <c r="H91" s="191">
        <v>2579.48</v>
      </c>
      <c r="I91" s="191">
        <v>0</v>
      </c>
      <c r="J91" s="191">
        <v>0</v>
      </c>
      <c r="K91" s="191">
        <v>0</v>
      </c>
      <c r="L91" s="191">
        <v>0</v>
      </c>
      <c r="M91" s="191">
        <v>0</v>
      </c>
      <c r="N91" s="191">
        <v>0</v>
      </c>
      <c r="O91" s="191">
        <v>0</v>
      </c>
      <c r="P91" s="191">
        <v>0</v>
      </c>
      <c r="Q91" s="191">
        <v>0</v>
      </c>
      <c r="R91" s="191">
        <v>0</v>
      </c>
      <c r="S91" s="191">
        <v>0</v>
      </c>
      <c r="T91" s="191">
        <v>0</v>
      </c>
      <c r="U91" s="191">
        <v>0</v>
      </c>
      <c r="V91" s="191">
        <v>0</v>
      </c>
      <c r="W91" s="191">
        <v>0</v>
      </c>
      <c r="X91" s="191">
        <v>-12944787</v>
      </c>
      <c r="Y91" s="191">
        <v>0</v>
      </c>
      <c r="Z91" s="191">
        <v>0</v>
      </c>
      <c r="AA91" s="191">
        <v>0</v>
      </c>
      <c r="AB91" s="191">
        <v>-12944787</v>
      </c>
    </row>
    <row r="92" spans="1:32">
      <c r="D92" s="189" t="s">
        <v>238</v>
      </c>
      <c r="I92" s="191">
        <v>15139610.76</v>
      </c>
      <c r="J92" s="191">
        <v>2197403.25</v>
      </c>
      <c r="K92" s="191">
        <v>-0.01</v>
      </c>
      <c r="L92" s="191">
        <v>2579.48</v>
      </c>
      <c r="M92" s="191">
        <v>0</v>
      </c>
      <c r="N92" s="191">
        <v>0</v>
      </c>
      <c r="O92" s="191">
        <v>0</v>
      </c>
      <c r="P92" s="191">
        <v>0</v>
      </c>
      <c r="Q92" s="191">
        <v>0</v>
      </c>
      <c r="R92" s="191">
        <v>0</v>
      </c>
      <c r="S92" s="191">
        <v>0</v>
      </c>
      <c r="T92" s="191">
        <v>0</v>
      </c>
      <c r="U92" s="191">
        <v>0</v>
      </c>
      <c r="V92" s="191">
        <v>0</v>
      </c>
      <c r="W92" s="191">
        <v>0</v>
      </c>
      <c r="X92" s="191">
        <v>0</v>
      </c>
      <c r="Y92" s="191">
        <v>0</v>
      </c>
      <c r="Z92" s="191">
        <v>0</v>
      </c>
      <c r="AA92" s="191">
        <v>0</v>
      </c>
      <c r="AB92" s="191">
        <v>-12944787</v>
      </c>
      <c r="AC92" s="191">
        <v>0</v>
      </c>
      <c r="AD92" s="191">
        <v>0</v>
      </c>
      <c r="AE92" s="191">
        <v>0</v>
      </c>
      <c r="AF92" s="191">
        <v>-12944787</v>
      </c>
    </row>
    <row r="93" spans="1:32">
      <c r="A93" s="189">
        <v>2025</v>
      </c>
      <c r="B93" s="189" t="s">
        <v>196</v>
      </c>
      <c r="C93" s="189" t="s">
        <v>197</v>
      </c>
      <c r="D93" s="189">
        <v>1985</v>
      </c>
      <c r="E93" s="189" t="s">
        <v>199</v>
      </c>
      <c r="F93" s="189" t="s">
        <v>216</v>
      </c>
      <c r="H93" s="189">
        <v>77861</v>
      </c>
      <c r="I93" s="191">
        <v>102941</v>
      </c>
      <c r="J93" s="191">
        <v>17.059999999999999</v>
      </c>
      <c r="K93" s="191">
        <v>0</v>
      </c>
      <c r="L93" s="191">
        <v>0</v>
      </c>
      <c r="AB93" s="191">
        <v>-102923.94</v>
      </c>
      <c r="AF93" s="191">
        <v>-102923.94</v>
      </c>
    </row>
    <row r="94" spans="1:32">
      <c r="A94" s="189">
        <v>2025</v>
      </c>
      <c r="B94" s="189" t="s">
        <v>196</v>
      </c>
      <c r="C94" s="189" t="s">
        <v>197</v>
      </c>
      <c r="D94" s="189">
        <v>1985</v>
      </c>
      <c r="E94" s="189" t="s">
        <v>199</v>
      </c>
      <c r="F94" s="189" t="s">
        <v>202</v>
      </c>
      <c r="H94" s="189">
        <v>78095</v>
      </c>
      <c r="I94" s="191">
        <v>16163432.76</v>
      </c>
      <c r="J94" s="191">
        <v>2702694.22</v>
      </c>
      <c r="K94" s="191">
        <v>0</v>
      </c>
      <c r="L94" s="191">
        <v>4740.12</v>
      </c>
      <c r="AB94" s="191">
        <v>-13465478.66</v>
      </c>
      <c r="AF94" s="191">
        <v>-13465478.66</v>
      </c>
    </row>
    <row r="95" spans="1:32">
      <c r="A95" s="189">
        <v>2025</v>
      </c>
      <c r="B95" s="189" t="s">
        <v>196</v>
      </c>
      <c r="C95" s="189" t="s">
        <v>197</v>
      </c>
      <c r="D95" s="189">
        <v>1985</v>
      </c>
      <c r="E95" s="189" t="s">
        <v>199</v>
      </c>
      <c r="F95" s="189" t="s">
        <v>213</v>
      </c>
      <c r="H95" s="189">
        <v>77934</v>
      </c>
      <c r="I95" s="191">
        <v>121792.97</v>
      </c>
      <c r="J95" s="191">
        <v>59925.07</v>
      </c>
      <c r="K95" s="191">
        <v>0</v>
      </c>
      <c r="L95" s="191">
        <v>0</v>
      </c>
      <c r="AB95" s="191">
        <v>-61867.9</v>
      </c>
      <c r="AF95" s="191">
        <v>-61867.9</v>
      </c>
    </row>
    <row r="96" spans="1:32">
      <c r="A96" s="189" t="s">
        <v>208</v>
      </c>
      <c r="E96" s="191">
        <v>16388166.73</v>
      </c>
      <c r="F96" s="191">
        <v>2762636.35</v>
      </c>
      <c r="G96" s="191">
        <v>0</v>
      </c>
      <c r="H96" s="191">
        <v>4740.12</v>
      </c>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-13630270.5</v>
      </c>
      <c r="Y96" s="191">
        <v>0</v>
      </c>
      <c r="Z96" s="191">
        <v>0</v>
      </c>
      <c r="AA96" s="191">
        <v>0</v>
      </c>
      <c r="AB96" s="191">
        <v>-13630270.5</v>
      </c>
    </row>
    <row r="97" spans="1:32">
      <c r="D97" s="189" t="s">
        <v>239</v>
      </c>
      <c r="I97" s="191">
        <v>16388166.73</v>
      </c>
      <c r="J97" s="191">
        <v>2762636.35</v>
      </c>
      <c r="K97" s="191">
        <v>0</v>
      </c>
      <c r="L97" s="191">
        <v>4740.12</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-13630270.5</v>
      </c>
      <c r="AC97" s="191">
        <v>0</v>
      </c>
      <c r="AD97" s="191">
        <v>0</v>
      </c>
      <c r="AE97" s="191">
        <v>0</v>
      </c>
      <c r="AF97" s="191">
        <v>-13630270.5</v>
      </c>
    </row>
    <row r="98" spans="1:32">
      <c r="A98" s="189">
        <v>2025</v>
      </c>
      <c r="B98" s="189" t="s">
        <v>196</v>
      </c>
      <c r="C98" s="189" t="s">
        <v>197</v>
      </c>
      <c r="D98" s="189">
        <v>1986</v>
      </c>
      <c r="E98" s="189" t="s">
        <v>199</v>
      </c>
      <c r="F98" s="189" t="s">
        <v>202</v>
      </c>
      <c r="H98" s="189">
        <v>77730</v>
      </c>
      <c r="I98" s="191">
        <v>16717101.67</v>
      </c>
      <c r="J98" s="191">
        <v>2962213.16</v>
      </c>
      <c r="K98" s="191">
        <v>-0.02</v>
      </c>
      <c r="L98" s="191">
        <v>5691.48</v>
      </c>
      <c r="AB98" s="191">
        <v>-13760580.01</v>
      </c>
      <c r="AF98" s="191">
        <v>-13760580.01</v>
      </c>
    </row>
    <row r="99" spans="1:32">
      <c r="A99" s="189">
        <v>2025</v>
      </c>
      <c r="B99" s="189" t="s">
        <v>196</v>
      </c>
      <c r="C99" s="189" t="s">
        <v>197</v>
      </c>
      <c r="D99" s="189">
        <v>1986</v>
      </c>
      <c r="E99" s="189" t="s">
        <v>199</v>
      </c>
      <c r="F99" s="189" t="s">
        <v>213</v>
      </c>
      <c r="H99" s="189">
        <v>77898</v>
      </c>
      <c r="I99" s="191">
        <v>2348826.36</v>
      </c>
      <c r="J99" s="191">
        <v>1186274.22</v>
      </c>
      <c r="K99" s="191">
        <v>0</v>
      </c>
      <c r="L99" s="191">
        <v>0</v>
      </c>
      <c r="AB99" s="191">
        <v>-1162552.1399999999</v>
      </c>
      <c r="AF99" s="191">
        <v>-1162552.1399999999</v>
      </c>
    </row>
    <row r="100" spans="1:32">
      <c r="A100" s="189" t="s">
        <v>208</v>
      </c>
      <c r="E100" s="191">
        <v>19065928.030000001</v>
      </c>
      <c r="F100" s="191">
        <v>4148487.38</v>
      </c>
      <c r="G100" s="191">
        <v>-0.02</v>
      </c>
      <c r="H100" s="191">
        <v>5691.48</v>
      </c>
      <c r="I100" s="191">
        <v>0</v>
      </c>
      <c r="J100" s="191">
        <v>0</v>
      </c>
      <c r="K100" s="191">
        <v>0</v>
      </c>
      <c r="L100" s="191">
        <v>0</v>
      </c>
      <c r="M100" s="191">
        <v>0</v>
      </c>
      <c r="N100" s="191">
        <v>0</v>
      </c>
      <c r="O100" s="191">
        <v>0</v>
      </c>
      <c r="P100" s="191">
        <v>0</v>
      </c>
      <c r="Q100" s="191">
        <v>0</v>
      </c>
      <c r="R100" s="191">
        <v>0</v>
      </c>
      <c r="S100" s="191">
        <v>0</v>
      </c>
      <c r="T100" s="191">
        <v>0</v>
      </c>
      <c r="U100" s="191">
        <v>0</v>
      </c>
      <c r="V100" s="191">
        <v>0</v>
      </c>
      <c r="W100" s="191">
        <v>0</v>
      </c>
      <c r="X100" s="191">
        <v>-14923132.15</v>
      </c>
      <c r="Y100" s="191">
        <v>0</v>
      </c>
      <c r="Z100" s="191">
        <v>0</v>
      </c>
      <c r="AA100" s="191">
        <v>0</v>
      </c>
      <c r="AB100" s="191">
        <v>-14923132.15</v>
      </c>
    </row>
    <row r="101" spans="1:32">
      <c r="D101" s="189" t="s">
        <v>240</v>
      </c>
      <c r="I101" s="191">
        <v>19065928.030000001</v>
      </c>
      <c r="J101" s="191">
        <v>4148487.38</v>
      </c>
      <c r="K101" s="191">
        <v>-0.02</v>
      </c>
      <c r="L101" s="191">
        <v>5691.48</v>
      </c>
      <c r="M101" s="191">
        <v>0</v>
      </c>
      <c r="N101" s="191">
        <v>0</v>
      </c>
      <c r="O101" s="191">
        <v>0</v>
      </c>
      <c r="P101" s="191">
        <v>0</v>
      </c>
      <c r="Q101" s="191">
        <v>0</v>
      </c>
      <c r="R101" s="191">
        <v>0</v>
      </c>
      <c r="S101" s="191">
        <v>0</v>
      </c>
      <c r="T101" s="191">
        <v>0</v>
      </c>
      <c r="U101" s="191">
        <v>0</v>
      </c>
      <c r="V101" s="191">
        <v>0</v>
      </c>
      <c r="W101" s="191">
        <v>0</v>
      </c>
      <c r="X101" s="191">
        <v>0</v>
      </c>
      <c r="Y101" s="191">
        <v>0</v>
      </c>
      <c r="Z101" s="191">
        <v>0</v>
      </c>
      <c r="AA101" s="191">
        <v>0</v>
      </c>
      <c r="AB101" s="191">
        <v>-14923132.15</v>
      </c>
      <c r="AC101" s="191">
        <v>0</v>
      </c>
      <c r="AD101" s="191">
        <v>0</v>
      </c>
      <c r="AE101" s="191">
        <v>0</v>
      </c>
      <c r="AF101" s="191">
        <v>-14923132.15</v>
      </c>
    </row>
    <row r="102" spans="1:32">
      <c r="A102" s="189">
        <v>2025</v>
      </c>
      <c r="B102" s="189" t="s">
        <v>196</v>
      </c>
      <c r="C102" s="189" t="s">
        <v>197</v>
      </c>
      <c r="D102" s="189">
        <v>1987</v>
      </c>
      <c r="E102" s="189" t="s">
        <v>199</v>
      </c>
      <c r="F102" s="189" t="s">
        <v>216</v>
      </c>
      <c r="H102" s="189">
        <v>77754</v>
      </c>
      <c r="I102" s="191">
        <v>0</v>
      </c>
      <c r="J102" s="191">
        <v>0</v>
      </c>
      <c r="K102" s="191">
        <v>0</v>
      </c>
      <c r="L102" s="191">
        <v>0</v>
      </c>
      <c r="AB102" s="191">
        <v>0</v>
      </c>
      <c r="AF102" s="191">
        <v>0</v>
      </c>
    </row>
    <row r="103" spans="1:32">
      <c r="A103" s="189">
        <v>2025</v>
      </c>
      <c r="B103" s="189" t="s">
        <v>196</v>
      </c>
      <c r="C103" s="189" t="s">
        <v>197</v>
      </c>
      <c r="D103" s="189">
        <v>1987</v>
      </c>
      <c r="E103" s="189" t="s">
        <v>199</v>
      </c>
      <c r="F103" s="189" t="s">
        <v>202</v>
      </c>
      <c r="H103" s="189">
        <v>78001</v>
      </c>
      <c r="I103" s="191">
        <v>21739130.079999998</v>
      </c>
      <c r="J103" s="191">
        <v>4318184.1399999997</v>
      </c>
      <c r="K103" s="191">
        <v>0</v>
      </c>
      <c r="L103" s="191">
        <v>5666.32</v>
      </c>
      <c r="AB103" s="191">
        <v>-17426612.260000002</v>
      </c>
      <c r="AF103" s="191">
        <v>-17426612.260000002</v>
      </c>
    </row>
    <row r="104" spans="1:32">
      <c r="A104" s="189">
        <v>2025</v>
      </c>
      <c r="B104" s="189" t="s">
        <v>196</v>
      </c>
      <c r="C104" s="189" t="s">
        <v>197</v>
      </c>
      <c r="D104" s="189">
        <v>1987</v>
      </c>
      <c r="E104" s="189" t="s">
        <v>199</v>
      </c>
      <c r="F104" s="189" t="s">
        <v>203</v>
      </c>
      <c r="H104" s="189">
        <v>78088</v>
      </c>
      <c r="I104" s="191">
        <v>92312.46</v>
      </c>
      <c r="J104" s="191">
        <v>3886.61</v>
      </c>
      <c r="K104" s="191">
        <v>0</v>
      </c>
      <c r="L104" s="191">
        <v>0</v>
      </c>
      <c r="AB104" s="191">
        <v>-88425.85</v>
      </c>
      <c r="AF104" s="191">
        <v>-88425.85</v>
      </c>
    </row>
    <row r="105" spans="1:32">
      <c r="A105" s="189">
        <v>2025</v>
      </c>
      <c r="B105" s="189" t="s">
        <v>196</v>
      </c>
      <c r="C105" s="189" t="s">
        <v>197</v>
      </c>
      <c r="D105" s="189">
        <v>1987</v>
      </c>
      <c r="E105" s="189" t="s">
        <v>199</v>
      </c>
      <c r="F105" s="189" t="s">
        <v>213</v>
      </c>
      <c r="H105" s="189">
        <v>77901</v>
      </c>
      <c r="I105" s="191">
        <v>1267193.8799999999</v>
      </c>
      <c r="J105" s="191">
        <v>656502.07999999996</v>
      </c>
      <c r="K105" s="191">
        <v>0</v>
      </c>
      <c r="L105" s="191">
        <v>0</v>
      </c>
      <c r="AB105" s="191">
        <v>-610691.80000000005</v>
      </c>
      <c r="AF105" s="191">
        <v>-610691.80000000005</v>
      </c>
    </row>
    <row r="106" spans="1:32">
      <c r="A106" s="189" t="s">
        <v>208</v>
      </c>
      <c r="E106" s="191">
        <v>23098636.420000002</v>
      </c>
      <c r="F106" s="191">
        <v>4978572.83</v>
      </c>
      <c r="G106" s="191">
        <v>0</v>
      </c>
      <c r="H106" s="191">
        <v>5666.32</v>
      </c>
      <c r="I106" s="191">
        <v>0</v>
      </c>
      <c r="J106" s="191">
        <v>0</v>
      </c>
      <c r="K106" s="191">
        <v>0</v>
      </c>
      <c r="L106" s="191">
        <v>0</v>
      </c>
      <c r="M106" s="191">
        <v>0</v>
      </c>
      <c r="N106" s="191">
        <v>0</v>
      </c>
      <c r="O106" s="191">
        <v>0</v>
      </c>
      <c r="P106" s="191">
        <v>0</v>
      </c>
      <c r="Q106" s="191">
        <v>0</v>
      </c>
      <c r="R106" s="191">
        <v>0</v>
      </c>
      <c r="S106" s="191">
        <v>0</v>
      </c>
      <c r="T106" s="191">
        <v>0</v>
      </c>
      <c r="U106" s="191">
        <v>0</v>
      </c>
      <c r="V106" s="191">
        <v>0</v>
      </c>
      <c r="W106" s="191">
        <v>0</v>
      </c>
      <c r="X106" s="191">
        <v>-18125729.91</v>
      </c>
      <c r="Y106" s="191">
        <v>0</v>
      </c>
      <c r="Z106" s="191">
        <v>0</v>
      </c>
      <c r="AA106" s="191">
        <v>0</v>
      </c>
      <c r="AB106" s="191">
        <v>-18125729.91</v>
      </c>
    </row>
    <row r="107" spans="1:32">
      <c r="D107" s="189" t="s">
        <v>241</v>
      </c>
      <c r="I107" s="191">
        <v>23098636.420000002</v>
      </c>
      <c r="J107" s="191">
        <v>4978572.83</v>
      </c>
      <c r="K107" s="191">
        <v>0</v>
      </c>
      <c r="L107" s="191">
        <v>5666.32</v>
      </c>
      <c r="M107" s="191">
        <v>0</v>
      </c>
      <c r="N107" s="191">
        <v>0</v>
      </c>
      <c r="O107" s="191">
        <v>0</v>
      </c>
      <c r="P107" s="191">
        <v>0</v>
      </c>
      <c r="Q107" s="191">
        <v>0</v>
      </c>
      <c r="R107" s="191">
        <v>0</v>
      </c>
      <c r="S107" s="191">
        <v>0</v>
      </c>
      <c r="T107" s="191">
        <v>0</v>
      </c>
      <c r="U107" s="191">
        <v>0</v>
      </c>
      <c r="V107" s="191">
        <v>0</v>
      </c>
      <c r="W107" s="191">
        <v>0</v>
      </c>
      <c r="X107" s="191">
        <v>0</v>
      </c>
      <c r="Y107" s="191">
        <v>0</v>
      </c>
      <c r="Z107" s="191">
        <v>0</v>
      </c>
      <c r="AA107" s="191">
        <v>0</v>
      </c>
      <c r="AB107" s="191">
        <v>-18125729.91</v>
      </c>
      <c r="AC107" s="191">
        <v>0</v>
      </c>
      <c r="AD107" s="191">
        <v>0</v>
      </c>
      <c r="AE107" s="191">
        <v>0</v>
      </c>
      <c r="AF107" s="191">
        <v>-18125729.91</v>
      </c>
    </row>
    <row r="108" spans="1:32">
      <c r="A108" s="189">
        <v>2025</v>
      </c>
      <c r="B108" s="189" t="s">
        <v>196</v>
      </c>
      <c r="C108" s="189" t="s">
        <v>197</v>
      </c>
      <c r="D108" s="189" t="s">
        <v>242</v>
      </c>
      <c r="E108" s="189" t="s">
        <v>199</v>
      </c>
      <c r="F108" s="189" t="s">
        <v>216</v>
      </c>
      <c r="H108" s="189">
        <v>77782</v>
      </c>
      <c r="I108" s="191">
        <v>0</v>
      </c>
      <c r="J108" s="191">
        <v>0</v>
      </c>
      <c r="K108" s="191">
        <v>0</v>
      </c>
      <c r="L108" s="191">
        <v>0</v>
      </c>
      <c r="AB108" s="191">
        <v>0</v>
      </c>
      <c r="AF108" s="191">
        <v>0</v>
      </c>
    </row>
    <row r="109" spans="1:32">
      <c r="A109" s="189">
        <v>2025</v>
      </c>
      <c r="B109" s="189" t="s">
        <v>196</v>
      </c>
      <c r="C109" s="189" t="s">
        <v>197</v>
      </c>
      <c r="D109" s="189" t="s">
        <v>242</v>
      </c>
      <c r="E109" s="189" t="s">
        <v>199</v>
      </c>
      <c r="F109" s="189" t="s">
        <v>202</v>
      </c>
      <c r="H109" s="189">
        <v>77959</v>
      </c>
      <c r="I109" s="191">
        <v>811857.45</v>
      </c>
      <c r="J109" s="191">
        <v>161258.06</v>
      </c>
      <c r="K109" s="191">
        <v>0</v>
      </c>
      <c r="L109" s="191">
        <v>211.6</v>
      </c>
      <c r="AB109" s="191">
        <v>-650810.99</v>
      </c>
      <c r="AF109" s="191">
        <v>-650810.99</v>
      </c>
    </row>
    <row r="110" spans="1:32">
      <c r="A110" s="189">
        <v>2025</v>
      </c>
      <c r="B110" s="189" t="s">
        <v>196</v>
      </c>
      <c r="C110" s="189" t="s">
        <v>197</v>
      </c>
      <c r="D110" s="189" t="s">
        <v>242</v>
      </c>
      <c r="E110" s="189" t="s">
        <v>199</v>
      </c>
      <c r="F110" s="189" t="s">
        <v>203</v>
      </c>
      <c r="H110" s="189">
        <v>77960</v>
      </c>
      <c r="I110" s="191">
        <v>3451.48</v>
      </c>
      <c r="J110" s="191">
        <v>145.31</v>
      </c>
      <c r="K110" s="191">
        <v>0</v>
      </c>
      <c r="L110" s="191">
        <v>0</v>
      </c>
      <c r="AB110" s="191">
        <v>-3306.17</v>
      </c>
      <c r="AF110" s="191">
        <v>-3306.17</v>
      </c>
    </row>
    <row r="111" spans="1:32">
      <c r="A111" s="189" t="s">
        <v>208</v>
      </c>
      <c r="E111" s="191">
        <v>815308.93</v>
      </c>
      <c r="F111" s="191">
        <v>161403.37</v>
      </c>
      <c r="G111" s="191">
        <v>0</v>
      </c>
      <c r="H111" s="191">
        <v>211.6</v>
      </c>
      <c r="I111" s="191">
        <v>0</v>
      </c>
      <c r="J111" s="191">
        <v>0</v>
      </c>
      <c r="K111" s="191">
        <v>0</v>
      </c>
      <c r="L111" s="191">
        <v>0</v>
      </c>
      <c r="M111" s="191">
        <v>0</v>
      </c>
      <c r="N111" s="191">
        <v>0</v>
      </c>
      <c r="O111" s="191">
        <v>0</v>
      </c>
      <c r="P111" s="191">
        <v>0</v>
      </c>
      <c r="Q111" s="191">
        <v>0</v>
      </c>
      <c r="R111" s="191">
        <v>0</v>
      </c>
      <c r="S111" s="191">
        <v>0</v>
      </c>
      <c r="T111" s="191">
        <v>0</v>
      </c>
      <c r="U111" s="191">
        <v>0</v>
      </c>
      <c r="V111" s="191">
        <v>0</v>
      </c>
      <c r="W111" s="191">
        <v>0</v>
      </c>
      <c r="X111" s="191">
        <v>-654117.16</v>
      </c>
      <c r="Y111" s="191">
        <v>0</v>
      </c>
      <c r="Z111" s="191">
        <v>0</v>
      </c>
      <c r="AA111" s="191">
        <v>0</v>
      </c>
      <c r="AB111" s="191">
        <v>-654117.16</v>
      </c>
    </row>
    <row r="112" spans="1:32">
      <c r="D112" s="189" t="s">
        <v>243</v>
      </c>
      <c r="I112" s="191">
        <v>815308.93</v>
      </c>
      <c r="J112" s="191">
        <v>161403.37</v>
      </c>
      <c r="K112" s="191">
        <v>0</v>
      </c>
      <c r="L112" s="191">
        <v>211.6</v>
      </c>
      <c r="M112" s="191">
        <v>0</v>
      </c>
      <c r="N112" s="191">
        <v>0</v>
      </c>
      <c r="O112" s="191">
        <v>0</v>
      </c>
      <c r="P112" s="191">
        <v>0</v>
      </c>
      <c r="Q112" s="191">
        <v>0</v>
      </c>
      <c r="R112" s="191">
        <v>0</v>
      </c>
      <c r="S112" s="191">
        <v>0</v>
      </c>
      <c r="T112" s="191">
        <v>0</v>
      </c>
      <c r="U112" s="191">
        <v>0</v>
      </c>
      <c r="V112" s="191">
        <v>0</v>
      </c>
      <c r="W112" s="191">
        <v>0</v>
      </c>
      <c r="X112" s="191">
        <v>0</v>
      </c>
      <c r="Y112" s="191">
        <v>0</v>
      </c>
      <c r="Z112" s="191">
        <v>0</v>
      </c>
      <c r="AA112" s="191">
        <v>0</v>
      </c>
      <c r="AB112" s="191">
        <v>-654117.16</v>
      </c>
      <c r="AC112" s="191">
        <v>0</v>
      </c>
      <c r="AD112" s="191">
        <v>0</v>
      </c>
      <c r="AE112" s="191">
        <v>0</v>
      </c>
      <c r="AF112" s="191">
        <v>-654117.16</v>
      </c>
    </row>
    <row r="113" spans="1:32">
      <c r="A113" s="189">
        <v>2025</v>
      </c>
      <c r="B113" s="189" t="s">
        <v>196</v>
      </c>
      <c r="C113" s="189" t="s">
        <v>197</v>
      </c>
      <c r="D113" s="189">
        <v>1988</v>
      </c>
      <c r="E113" s="189" t="s">
        <v>199</v>
      </c>
      <c r="F113" s="189" t="s">
        <v>216</v>
      </c>
      <c r="H113" s="189">
        <v>77865</v>
      </c>
      <c r="I113" s="191">
        <v>0</v>
      </c>
      <c r="J113" s="191">
        <v>0</v>
      </c>
      <c r="K113" s="191">
        <v>0</v>
      </c>
      <c r="L113" s="191">
        <v>0</v>
      </c>
      <c r="AB113" s="191">
        <v>0</v>
      </c>
      <c r="AF113" s="191">
        <v>0</v>
      </c>
    </row>
    <row r="114" spans="1:32">
      <c r="A114" s="189">
        <v>2025</v>
      </c>
      <c r="B114" s="189" t="s">
        <v>196</v>
      </c>
      <c r="C114" s="189" t="s">
        <v>197</v>
      </c>
      <c r="D114" s="189">
        <v>1988</v>
      </c>
      <c r="E114" s="189" t="s">
        <v>199</v>
      </c>
      <c r="F114" s="189" t="s">
        <v>202</v>
      </c>
      <c r="H114" s="189">
        <v>77866</v>
      </c>
      <c r="I114" s="191">
        <v>27570262.84</v>
      </c>
      <c r="J114" s="191">
        <v>6099479.6500000004</v>
      </c>
      <c r="K114" s="191">
        <v>0</v>
      </c>
      <c r="L114" s="191">
        <v>4617.26</v>
      </c>
      <c r="AB114" s="191">
        <v>-21475400.449999999</v>
      </c>
      <c r="AF114" s="191">
        <v>-21475400.449999999</v>
      </c>
    </row>
    <row r="115" spans="1:32">
      <c r="A115" s="189">
        <v>2025</v>
      </c>
      <c r="B115" s="189" t="s">
        <v>196</v>
      </c>
      <c r="C115" s="189" t="s">
        <v>197</v>
      </c>
      <c r="D115" s="189">
        <v>1988</v>
      </c>
      <c r="E115" s="189" t="s">
        <v>199</v>
      </c>
      <c r="F115" s="189" t="s">
        <v>213</v>
      </c>
      <c r="H115" s="189">
        <v>78009</v>
      </c>
      <c r="I115" s="191">
        <v>561407.52</v>
      </c>
      <c r="J115" s="191">
        <v>298164.21000000002</v>
      </c>
      <c r="K115" s="191">
        <v>0</v>
      </c>
      <c r="L115" s="191">
        <v>0</v>
      </c>
      <c r="AB115" s="191">
        <v>-263243.31</v>
      </c>
      <c r="AF115" s="191">
        <v>-263243.31</v>
      </c>
    </row>
    <row r="116" spans="1:32">
      <c r="A116" s="189" t="s">
        <v>208</v>
      </c>
      <c r="E116" s="191">
        <v>28131670.359999999</v>
      </c>
      <c r="F116" s="191">
        <v>6397643.8600000003</v>
      </c>
      <c r="G116" s="191">
        <v>0</v>
      </c>
      <c r="H116" s="191">
        <v>4617.26</v>
      </c>
      <c r="I116" s="191">
        <v>0</v>
      </c>
      <c r="J116" s="191">
        <v>0</v>
      </c>
      <c r="K116" s="191">
        <v>0</v>
      </c>
      <c r="L116" s="191">
        <v>0</v>
      </c>
      <c r="M116" s="191">
        <v>0</v>
      </c>
      <c r="N116" s="191">
        <v>0</v>
      </c>
      <c r="O116" s="191">
        <v>0</v>
      </c>
      <c r="P116" s="191">
        <v>0</v>
      </c>
      <c r="Q116" s="191">
        <v>0</v>
      </c>
      <c r="R116" s="191">
        <v>0</v>
      </c>
      <c r="S116" s="191">
        <v>0</v>
      </c>
      <c r="T116" s="191">
        <v>0</v>
      </c>
      <c r="U116" s="191">
        <v>0</v>
      </c>
      <c r="V116" s="191">
        <v>0</v>
      </c>
      <c r="W116" s="191">
        <v>0</v>
      </c>
      <c r="X116" s="191">
        <v>-21738643.760000002</v>
      </c>
      <c r="Y116" s="191">
        <v>0</v>
      </c>
      <c r="Z116" s="191">
        <v>0</v>
      </c>
      <c r="AA116" s="191">
        <v>0</v>
      </c>
      <c r="AB116" s="191">
        <v>-21738643.760000002</v>
      </c>
    </row>
    <row r="117" spans="1:32">
      <c r="D117" s="189" t="s">
        <v>244</v>
      </c>
      <c r="I117" s="191">
        <v>28131670.359999999</v>
      </c>
      <c r="J117" s="191">
        <v>6397643.8600000003</v>
      </c>
      <c r="K117" s="191">
        <v>0</v>
      </c>
      <c r="L117" s="191">
        <v>4617.26</v>
      </c>
      <c r="M117" s="191">
        <v>0</v>
      </c>
      <c r="N117" s="191">
        <v>0</v>
      </c>
      <c r="O117" s="191">
        <v>0</v>
      </c>
      <c r="P117" s="191">
        <v>0</v>
      </c>
      <c r="Q117" s="191">
        <v>0</v>
      </c>
      <c r="R117" s="191">
        <v>0</v>
      </c>
      <c r="S117" s="191">
        <v>0</v>
      </c>
      <c r="T117" s="191">
        <v>0</v>
      </c>
      <c r="U117" s="191">
        <v>0</v>
      </c>
      <c r="V117" s="191">
        <v>0</v>
      </c>
      <c r="W117" s="191">
        <v>0</v>
      </c>
      <c r="X117" s="191">
        <v>0</v>
      </c>
      <c r="Y117" s="191">
        <v>0</v>
      </c>
      <c r="Z117" s="191">
        <v>0</v>
      </c>
      <c r="AA117" s="191">
        <v>0</v>
      </c>
      <c r="AB117" s="191">
        <v>-21738643.760000002</v>
      </c>
      <c r="AC117" s="191">
        <v>0</v>
      </c>
      <c r="AD117" s="191">
        <v>0</v>
      </c>
      <c r="AE117" s="191">
        <v>0</v>
      </c>
      <c r="AF117" s="191">
        <v>-21738643.760000002</v>
      </c>
    </row>
    <row r="118" spans="1:32">
      <c r="A118" s="189">
        <v>2025</v>
      </c>
      <c r="B118" s="189" t="s">
        <v>196</v>
      </c>
      <c r="C118" s="189" t="s">
        <v>197</v>
      </c>
      <c r="D118" s="189" t="s">
        <v>245</v>
      </c>
      <c r="E118" s="189" t="s">
        <v>199</v>
      </c>
      <c r="F118" s="189" t="s">
        <v>202</v>
      </c>
      <c r="H118" s="189">
        <v>77961</v>
      </c>
      <c r="I118" s="191">
        <v>85476.92</v>
      </c>
      <c r="J118" s="191">
        <v>18913.88</v>
      </c>
      <c r="K118" s="191">
        <v>-0.01</v>
      </c>
      <c r="L118" s="191">
        <v>14.32</v>
      </c>
      <c r="AB118" s="191">
        <v>-66577.37</v>
      </c>
      <c r="AF118" s="191">
        <v>-66577.37</v>
      </c>
    </row>
    <row r="119" spans="1:32">
      <c r="A119" s="189">
        <v>2025</v>
      </c>
      <c r="B119" s="189" t="s">
        <v>196</v>
      </c>
      <c r="C119" s="189" t="s">
        <v>197</v>
      </c>
      <c r="D119" s="189" t="s">
        <v>245</v>
      </c>
      <c r="E119" s="189" t="s">
        <v>199</v>
      </c>
      <c r="F119" s="189" t="s">
        <v>213</v>
      </c>
      <c r="H119" s="189">
        <v>77902</v>
      </c>
      <c r="I119" s="191">
        <v>540.89</v>
      </c>
      <c r="J119" s="191">
        <v>287.26</v>
      </c>
      <c r="K119" s="191">
        <v>0</v>
      </c>
      <c r="L119" s="191">
        <v>0</v>
      </c>
      <c r="AB119" s="191">
        <v>-253.63</v>
      </c>
      <c r="AF119" s="191">
        <v>-253.63</v>
      </c>
    </row>
    <row r="120" spans="1:32">
      <c r="A120" s="189" t="s">
        <v>208</v>
      </c>
      <c r="E120" s="191">
        <v>86017.81</v>
      </c>
      <c r="F120" s="191">
        <v>19201.14</v>
      </c>
      <c r="G120" s="191">
        <v>-0.01</v>
      </c>
      <c r="H120" s="191">
        <v>14.32</v>
      </c>
      <c r="I120" s="191">
        <v>0</v>
      </c>
      <c r="J120" s="191">
        <v>0</v>
      </c>
      <c r="K120" s="191">
        <v>0</v>
      </c>
      <c r="L120" s="191">
        <v>0</v>
      </c>
      <c r="M120" s="191">
        <v>0</v>
      </c>
      <c r="N120" s="191">
        <v>0</v>
      </c>
      <c r="O120" s="191">
        <v>0</v>
      </c>
      <c r="P120" s="191">
        <v>0</v>
      </c>
      <c r="Q120" s="191">
        <v>0</v>
      </c>
      <c r="R120" s="191">
        <v>0</v>
      </c>
      <c r="S120" s="191">
        <v>0</v>
      </c>
      <c r="T120" s="191">
        <v>0</v>
      </c>
      <c r="U120" s="191">
        <v>0</v>
      </c>
      <c r="V120" s="191">
        <v>0</v>
      </c>
      <c r="W120" s="191">
        <v>0</v>
      </c>
      <c r="X120" s="191">
        <v>-66831</v>
      </c>
      <c r="Y120" s="191">
        <v>0</v>
      </c>
      <c r="Z120" s="191">
        <v>0</v>
      </c>
      <c r="AA120" s="191">
        <v>0</v>
      </c>
      <c r="AB120" s="191">
        <v>-66831</v>
      </c>
    </row>
    <row r="121" spans="1:32">
      <c r="D121" s="189" t="s">
        <v>246</v>
      </c>
      <c r="I121" s="191">
        <v>86017.81</v>
      </c>
      <c r="J121" s="191">
        <v>19201.14</v>
      </c>
      <c r="K121" s="191">
        <v>-0.01</v>
      </c>
      <c r="L121" s="191">
        <v>14.32</v>
      </c>
      <c r="M121" s="191">
        <v>0</v>
      </c>
      <c r="N121" s="191">
        <v>0</v>
      </c>
      <c r="O121" s="191">
        <v>0</v>
      </c>
      <c r="P121" s="191">
        <v>0</v>
      </c>
      <c r="Q121" s="191">
        <v>0</v>
      </c>
      <c r="R121" s="191">
        <v>0</v>
      </c>
      <c r="S121" s="191">
        <v>0</v>
      </c>
      <c r="T121" s="191">
        <v>0</v>
      </c>
      <c r="U121" s="191">
        <v>0</v>
      </c>
      <c r="V121" s="191">
        <v>0</v>
      </c>
      <c r="W121" s="191">
        <v>0</v>
      </c>
      <c r="X121" s="191">
        <v>0</v>
      </c>
      <c r="Y121" s="191">
        <v>0</v>
      </c>
      <c r="Z121" s="191">
        <v>0</v>
      </c>
      <c r="AA121" s="191">
        <v>0</v>
      </c>
      <c r="AB121" s="191">
        <v>-66831</v>
      </c>
      <c r="AC121" s="191">
        <v>0</v>
      </c>
      <c r="AD121" s="191">
        <v>0</v>
      </c>
      <c r="AE121" s="191">
        <v>0</v>
      </c>
      <c r="AF121" s="191">
        <v>-66831</v>
      </c>
    </row>
    <row r="122" spans="1:32">
      <c r="A122" s="189">
        <v>2025</v>
      </c>
      <c r="B122" s="189" t="s">
        <v>196</v>
      </c>
      <c r="C122" s="189" t="s">
        <v>197</v>
      </c>
      <c r="D122" s="189">
        <v>1989</v>
      </c>
      <c r="E122" s="189" t="s">
        <v>199</v>
      </c>
      <c r="F122" s="189" t="s">
        <v>202</v>
      </c>
      <c r="H122" s="189">
        <v>77793</v>
      </c>
      <c r="I122" s="191">
        <v>38267184.93</v>
      </c>
      <c r="J122" s="191">
        <v>9293055.1999999993</v>
      </c>
      <c r="K122" s="191">
        <v>0</v>
      </c>
      <c r="L122" s="191">
        <v>8019.66</v>
      </c>
      <c r="AB122" s="191">
        <v>-28982149.390000001</v>
      </c>
      <c r="AF122" s="191">
        <v>-28982149.390000001</v>
      </c>
    </row>
    <row r="123" spans="1:32">
      <c r="A123" s="189">
        <v>2025</v>
      </c>
      <c r="B123" s="189" t="s">
        <v>196</v>
      </c>
      <c r="C123" s="189" t="s">
        <v>197</v>
      </c>
      <c r="D123" s="189">
        <v>1989</v>
      </c>
      <c r="E123" s="189" t="s">
        <v>199</v>
      </c>
      <c r="F123" s="189" t="s">
        <v>213</v>
      </c>
      <c r="H123" s="189">
        <v>77897</v>
      </c>
      <c r="I123" s="191">
        <v>6104.74</v>
      </c>
      <c r="J123" s="191">
        <v>3321.75</v>
      </c>
      <c r="K123" s="191">
        <v>0</v>
      </c>
      <c r="L123" s="191">
        <v>0</v>
      </c>
      <c r="AB123" s="191">
        <v>-2782.99</v>
      </c>
      <c r="AF123" s="191">
        <v>-2782.99</v>
      </c>
    </row>
    <row r="124" spans="1:32">
      <c r="A124" s="189" t="s">
        <v>208</v>
      </c>
      <c r="E124" s="191">
        <v>38273289.670000002</v>
      </c>
      <c r="F124" s="191">
        <v>9296376.9499999993</v>
      </c>
      <c r="G124" s="191">
        <v>0</v>
      </c>
      <c r="H124" s="191">
        <v>8019.66</v>
      </c>
      <c r="I124" s="191">
        <v>0</v>
      </c>
      <c r="J124" s="191">
        <v>0</v>
      </c>
      <c r="K124" s="191">
        <v>0</v>
      </c>
      <c r="L124" s="191">
        <v>0</v>
      </c>
      <c r="M124" s="191">
        <v>0</v>
      </c>
      <c r="N124" s="191">
        <v>0</v>
      </c>
      <c r="O124" s="191">
        <v>0</v>
      </c>
      <c r="P124" s="191">
        <v>0</v>
      </c>
      <c r="Q124" s="191">
        <v>0</v>
      </c>
      <c r="R124" s="191">
        <v>0</v>
      </c>
      <c r="S124" s="191">
        <v>0</v>
      </c>
      <c r="T124" s="191">
        <v>0</v>
      </c>
      <c r="U124" s="191">
        <v>0</v>
      </c>
      <c r="V124" s="191">
        <v>0</v>
      </c>
      <c r="W124" s="191">
        <v>0</v>
      </c>
      <c r="X124" s="191">
        <v>-28984932.379999999</v>
      </c>
      <c r="Y124" s="191">
        <v>0</v>
      </c>
      <c r="Z124" s="191">
        <v>0</v>
      </c>
      <c r="AA124" s="191">
        <v>0</v>
      </c>
      <c r="AB124" s="191">
        <v>-28984932.379999999</v>
      </c>
    </row>
    <row r="125" spans="1:32">
      <c r="D125" s="189" t="s">
        <v>247</v>
      </c>
      <c r="I125" s="191">
        <v>38273289.670000002</v>
      </c>
      <c r="J125" s="191">
        <v>9296376.9499999993</v>
      </c>
      <c r="K125" s="191">
        <v>0</v>
      </c>
      <c r="L125" s="191">
        <v>8019.66</v>
      </c>
      <c r="M125" s="191">
        <v>0</v>
      </c>
      <c r="N125" s="191">
        <v>0</v>
      </c>
      <c r="O125" s="191">
        <v>0</v>
      </c>
      <c r="P125" s="191">
        <v>0</v>
      </c>
      <c r="Q125" s="191">
        <v>0</v>
      </c>
      <c r="R125" s="191">
        <v>0</v>
      </c>
      <c r="S125" s="191">
        <v>0</v>
      </c>
      <c r="T125" s="191">
        <v>0</v>
      </c>
      <c r="U125" s="191">
        <v>0</v>
      </c>
      <c r="V125" s="191">
        <v>0</v>
      </c>
      <c r="W125" s="191">
        <v>0</v>
      </c>
      <c r="X125" s="191">
        <v>0</v>
      </c>
      <c r="Y125" s="191">
        <v>0</v>
      </c>
      <c r="Z125" s="191">
        <v>0</v>
      </c>
      <c r="AA125" s="191">
        <v>0</v>
      </c>
      <c r="AB125" s="191">
        <v>-28984932.379999999</v>
      </c>
      <c r="AC125" s="191">
        <v>0</v>
      </c>
      <c r="AD125" s="191">
        <v>0</v>
      </c>
      <c r="AE125" s="191">
        <v>0</v>
      </c>
      <c r="AF125" s="191">
        <v>-28984932.379999999</v>
      </c>
    </row>
    <row r="126" spans="1:32">
      <c r="A126" s="189">
        <v>2025</v>
      </c>
      <c r="B126" s="189" t="s">
        <v>196</v>
      </c>
      <c r="C126" s="189" t="s">
        <v>197</v>
      </c>
      <c r="D126" s="189" t="s">
        <v>248</v>
      </c>
      <c r="E126" s="189" t="s">
        <v>199</v>
      </c>
      <c r="F126" s="189" t="s">
        <v>202</v>
      </c>
      <c r="H126" s="189">
        <v>77745</v>
      </c>
      <c r="I126" s="191">
        <v>4513.05</v>
      </c>
      <c r="J126" s="191">
        <v>1095.99</v>
      </c>
      <c r="K126" s="191">
        <v>0.01</v>
      </c>
      <c r="L126" s="191">
        <v>0.95</v>
      </c>
      <c r="AB126" s="191">
        <v>-3418</v>
      </c>
      <c r="AF126" s="191">
        <v>-3418</v>
      </c>
    </row>
    <row r="127" spans="1:32">
      <c r="A127" s="189" t="s">
        <v>208</v>
      </c>
      <c r="E127" s="191">
        <v>4513.05</v>
      </c>
      <c r="F127" s="191">
        <v>1095.99</v>
      </c>
      <c r="G127" s="191">
        <v>0.01</v>
      </c>
      <c r="H127" s="191">
        <v>0.95</v>
      </c>
      <c r="I127" s="191">
        <v>0</v>
      </c>
      <c r="J127" s="191">
        <v>0</v>
      </c>
      <c r="K127" s="191">
        <v>0</v>
      </c>
      <c r="L127" s="191">
        <v>0</v>
      </c>
      <c r="M127" s="191">
        <v>0</v>
      </c>
      <c r="N127" s="191">
        <v>0</v>
      </c>
      <c r="O127" s="191">
        <v>0</v>
      </c>
      <c r="P127" s="191">
        <v>0</v>
      </c>
      <c r="Q127" s="191">
        <v>0</v>
      </c>
      <c r="R127" s="191">
        <v>0</v>
      </c>
      <c r="S127" s="191">
        <v>0</v>
      </c>
      <c r="T127" s="191">
        <v>0</v>
      </c>
      <c r="U127" s="191">
        <v>0</v>
      </c>
      <c r="V127" s="191">
        <v>0</v>
      </c>
      <c r="W127" s="191">
        <v>0</v>
      </c>
      <c r="X127" s="191">
        <v>-3418</v>
      </c>
      <c r="Y127" s="191">
        <v>0</v>
      </c>
      <c r="Z127" s="191">
        <v>0</v>
      </c>
      <c r="AA127" s="191">
        <v>0</v>
      </c>
      <c r="AB127" s="191">
        <v>-3418</v>
      </c>
    </row>
    <row r="128" spans="1:32">
      <c r="D128" s="189" t="s">
        <v>249</v>
      </c>
      <c r="I128" s="191">
        <v>4513.05</v>
      </c>
      <c r="J128" s="191">
        <v>1095.99</v>
      </c>
      <c r="K128" s="191">
        <v>0.01</v>
      </c>
      <c r="L128" s="191">
        <v>0.95</v>
      </c>
      <c r="M128" s="191">
        <v>0</v>
      </c>
      <c r="N128" s="191">
        <v>0</v>
      </c>
      <c r="O128" s="191">
        <v>0</v>
      </c>
      <c r="P128" s="191">
        <v>0</v>
      </c>
      <c r="Q128" s="191">
        <v>0</v>
      </c>
      <c r="R128" s="191">
        <v>0</v>
      </c>
      <c r="S128" s="191">
        <v>0</v>
      </c>
      <c r="T128" s="191">
        <v>0</v>
      </c>
      <c r="U128" s="191">
        <v>0</v>
      </c>
      <c r="V128" s="191">
        <v>0</v>
      </c>
      <c r="W128" s="191">
        <v>0</v>
      </c>
      <c r="X128" s="191">
        <v>0</v>
      </c>
      <c r="Y128" s="191">
        <v>0</v>
      </c>
      <c r="Z128" s="191">
        <v>0</v>
      </c>
      <c r="AA128" s="191">
        <v>0</v>
      </c>
      <c r="AB128" s="191">
        <v>-3418</v>
      </c>
      <c r="AC128" s="191">
        <v>0</v>
      </c>
      <c r="AD128" s="191">
        <v>0</v>
      </c>
      <c r="AE128" s="191">
        <v>0</v>
      </c>
      <c r="AF128" s="191">
        <v>-3418</v>
      </c>
    </row>
    <row r="129" spans="1:32">
      <c r="A129" s="189">
        <v>2025</v>
      </c>
      <c r="B129" s="189" t="s">
        <v>196</v>
      </c>
      <c r="C129" s="189" t="s">
        <v>197</v>
      </c>
      <c r="D129" s="189">
        <v>1990</v>
      </c>
      <c r="E129" s="189" t="s">
        <v>199</v>
      </c>
      <c r="F129" s="189" t="s">
        <v>202</v>
      </c>
      <c r="H129" s="189">
        <v>77794</v>
      </c>
      <c r="I129" s="191">
        <v>25407202.66</v>
      </c>
      <c r="J129" s="191">
        <v>7081898.6200000001</v>
      </c>
      <c r="K129" s="191">
        <v>-0.01</v>
      </c>
      <c r="L129" s="191">
        <v>23696.66</v>
      </c>
      <c r="AB129" s="191">
        <v>-18349000.710000001</v>
      </c>
      <c r="AF129" s="191">
        <v>-18349000.710000001</v>
      </c>
    </row>
    <row r="130" spans="1:32">
      <c r="A130" s="189">
        <v>2025</v>
      </c>
      <c r="B130" s="189" t="s">
        <v>196</v>
      </c>
      <c r="C130" s="189" t="s">
        <v>197</v>
      </c>
      <c r="D130" s="189">
        <v>1990</v>
      </c>
      <c r="E130" s="189" t="s">
        <v>199</v>
      </c>
      <c r="F130" s="189" t="s">
        <v>213</v>
      </c>
      <c r="H130" s="189">
        <v>77933</v>
      </c>
      <c r="I130" s="191">
        <v>85865.14</v>
      </c>
      <c r="J130" s="191">
        <v>47839.99</v>
      </c>
      <c r="K130" s="191">
        <v>0</v>
      </c>
      <c r="L130" s="191">
        <v>0</v>
      </c>
      <c r="AB130" s="191">
        <v>-38025.15</v>
      </c>
      <c r="AF130" s="191">
        <v>-38025.15</v>
      </c>
    </row>
    <row r="131" spans="1:32">
      <c r="A131" s="189" t="s">
        <v>208</v>
      </c>
      <c r="E131" s="191">
        <v>25493067.800000001</v>
      </c>
      <c r="F131" s="191">
        <v>7129738.6100000003</v>
      </c>
      <c r="G131" s="191">
        <v>-0.01</v>
      </c>
      <c r="H131" s="191">
        <v>23696.66</v>
      </c>
      <c r="I131" s="191">
        <v>0</v>
      </c>
      <c r="J131" s="191">
        <v>0</v>
      </c>
      <c r="K131" s="191">
        <v>0</v>
      </c>
      <c r="L131" s="191">
        <v>0</v>
      </c>
      <c r="M131" s="191">
        <v>0</v>
      </c>
      <c r="N131" s="191">
        <v>0</v>
      </c>
      <c r="O131" s="191">
        <v>0</v>
      </c>
      <c r="P131" s="191">
        <v>0</v>
      </c>
      <c r="Q131" s="191">
        <v>0</v>
      </c>
      <c r="R131" s="191">
        <v>0</v>
      </c>
      <c r="S131" s="191">
        <v>0</v>
      </c>
      <c r="T131" s="191">
        <v>0</v>
      </c>
      <c r="U131" s="191">
        <v>0</v>
      </c>
      <c r="V131" s="191">
        <v>0</v>
      </c>
      <c r="W131" s="191">
        <v>0</v>
      </c>
      <c r="X131" s="191">
        <v>-18387025.859999999</v>
      </c>
      <c r="Y131" s="191">
        <v>0</v>
      </c>
      <c r="Z131" s="191">
        <v>0</v>
      </c>
      <c r="AA131" s="191">
        <v>0</v>
      </c>
      <c r="AB131" s="191">
        <v>-18387025.859999999</v>
      </c>
    </row>
    <row r="132" spans="1:32">
      <c r="D132" s="189" t="s">
        <v>250</v>
      </c>
      <c r="I132" s="191">
        <v>25493067.800000001</v>
      </c>
      <c r="J132" s="191">
        <v>7129738.6100000003</v>
      </c>
      <c r="K132" s="191">
        <v>-0.01</v>
      </c>
      <c r="L132" s="191">
        <v>23696.66</v>
      </c>
      <c r="M132" s="191">
        <v>0</v>
      </c>
      <c r="N132" s="191">
        <v>0</v>
      </c>
      <c r="O132" s="191">
        <v>0</v>
      </c>
      <c r="P132" s="191">
        <v>0</v>
      </c>
      <c r="Q132" s="191">
        <v>0</v>
      </c>
      <c r="R132" s="191">
        <v>0</v>
      </c>
      <c r="S132" s="191">
        <v>0</v>
      </c>
      <c r="T132" s="191">
        <v>0</v>
      </c>
      <c r="U132" s="191">
        <v>0</v>
      </c>
      <c r="V132" s="191">
        <v>0</v>
      </c>
      <c r="W132" s="191">
        <v>0</v>
      </c>
      <c r="X132" s="191">
        <v>0</v>
      </c>
      <c r="Y132" s="191">
        <v>0</v>
      </c>
      <c r="Z132" s="191">
        <v>0</v>
      </c>
      <c r="AA132" s="191">
        <v>0</v>
      </c>
      <c r="AB132" s="191">
        <v>-18387025.859999999</v>
      </c>
      <c r="AC132" s="191">
        <v>0</v>
      </c>
      <c r="AD132" s="191">
        <v>0</v>
      </c>
      <c r="AE132" s="191">
        <v>0</v>
      </c>
      <c r="AF132" s="191">
        <v>-18387025.859999999</v>
      </c>
    </row>
    <row r="133" spans="1:32">
      <c r="A133" s="189">
        <v>2025</v>
      </c>
      <c r="B133" s="189" t="s">
        <v>196</v>
      </c>
      <c r="C133" s="189" t="s">
        <v>197</v>
      </c>
      <c r="D133" s="189" t="s">
        <v>251</v>
      </c>
      <c r="E133" s="189" t="s">
        <v>199</v>
      </c>
      <c r="F133" s="189" t="s">
        <v>202</v>
      </c>
      <c r="H133" s="189">
        <v>77962</v>
      </c>
      <c r="I133" s="191">
        <v>2115556.35</v>
      </c>
      <c r="J133" s="191">
        <v>589790.35</v>
      </c>
      <c r="K133" s="191">
        <v>0.02</v>
      </c>
      <c r="L133" s="191">
        <v>1973.5</v>
      </c>
      <c r="AB133" s="191">
        <v>-1527739.48</v>
      </c>
      <c r="AF133" s="191">
        <v>-1527739.48</v>
      </c>
    </row>
    <row r="134" spans="1:32">
      <c r="A134" s="189" t="s">
        <v>208</v>
      </c>
      <c r="E134" s="191">
        <v>2115556.35</v>
      </c>
      <c r="F134" s="191">
        <v>589790.35</v>
      </c>
      <c r="G134" s="191">
        <v>0.02</v>
      </c>
      <c r="H134" s="191">
        <v>1973.5</v>
      </c>
      <c r="I134" s="191">
        <v>0</v>
      </c>
      <c r="J134" s="191">
        <v>0</v>
      </c>
      <c r="K134" s="191">
        <v>0</v>
      </c>
      <c r="L134" s="191">
        <v>0</v>
      </c>
      <c r="M134" s="191">
        <v>0</v>
      </c>
      <c r="N134" s="191">
        <v>0</v>
      </c>
      <c r="O134" s="191">
        <v>0</v>
      </c>
      <c r="P134" s="191">
        <v>0</v>
      </c>
      <c r="Q134" s="191">
        <v>0</v>
      </c>
      <c r="R134" s="191">
        <v>0</v>
      </c>
      <c r="S134" s="191">
        <v>0</v>
      </c>
      <c r="T134" s="191">
        <v>0</v>
      </c>
      <c r="U134" s="191">
        <v>0</v>
      </c>
      <c r="V134" s="191">
        <v>0</v>
      </c>
      <c r="W134" s="191">
        <v>0</v>
      </c>
      <c r="X134" s="191">
        <v>-1527739.48</v>
      </c>
      <c r="Y134" s="191">
        <v>0</v>
      </c>
      <c r="Z134" s="191">
        <v>0</v>
      </c>
      <c r="AA134" s="191">
        <v>0</v>
      </c>
      <c r="AB134" s="191">
        <v>-1527739.48</v>
      </c>
    </row>
    <row r="135" spans="1:32">
      <c r="D135" s="189" t="s">
        <v>252</v>
      </c>
      <c r="I135" s="191">
        <v>2115556.35</v>
      </c>
      <c r="J135" s="191">
        <v>589790.35</v>
      </c>
      <c r="K135" s="191">
        <v>0.02</v>
      </c>
      <c r="L135" s="191">
        <v>1973.5</v>
      </c>
      <c r="M135" s="191">
        <v>0</v>
      </c>
      <c r="N135" s="191">
        <v>0</v>
      </c>
      <c r="O135" s="191">
        <v>0</v>
      </c>
      <c r="P135" s="191">
        <v>0</v>
      </c>
      <c r="Q135" s="191">
        <v>0</v>
      </c>
      <c r="R135" s="191">
        <v>0</v>
      </c>
      <c r="S135" s="191">
        <v>0</v>
      </c>
      <c r="T135" s="191">
        <v>0</v>
      </c>
      <c r="U135" s="191">
        <v>0</v>
      </c>
      <c r="V135" s="191">
        <v>0</v>
      </c>
      <c r="W135" s="191">
        <v>0</v>
      </c>
      <c r="X135" s="191">
        <v>0</v>
      </c>
      <c r="Y135" s="191">
        <v>0</v>
      </c>
      <c r="Z135" s="191">
        <v>0</v>
      </c>
      <c r="AA135" s="191">
        <v>0</v>
      </c>
      <c r="AB135" s="191">
        <v>-1527739.48</v>
      </c>
      <c r="AC135" s="191">
        <v>0</v>
      </c>
      <c r="AD135" s="191">
        <v>0</v>
      </c>
      <c r="AE135" s="191">
        <v>0</v>
      </c>
      <c r="AF135" s="191">
        <v>-1527739.48</v>
      </c>
    </row>
    <row r="136" spans="1:32">
      <c r="A136" s="189">
        <v>2025</v>
      </c>
      <c r="B136" s="189" t="s">
        <v>196</v>
      </c>
      <c r="C136" s="189" t="s">
        <v>197</v>
      </c>
      <c r="D136" s="189">
        <v>1991</v>
      </c>
      <c r="E136" s="189" t="s">
        <v>199</v>
      </c>
      <c r="F136" s="189" t="s">
        <v>202</v>
      </c>
      <c r="H136" s="189">
        <v>77729</v>
      </c>
      <c r="I136" s="191">
        <v>24418891.039999999</v>
      </c>
      <c r="J136" s="191">
        <v>7231712.9800000004</v>
      </c>
      <c r="K136" s="191">
        <v>0.01</v>
      </c>
      <c r="L136" s="191">
        <v>19290.310000000001</v>
      </c>
      <c r="AB136" s="191">
        <v>-17206468.359999999</v>
      </c>
      <c r="AF136" s="191">
        <v>-17206468.359999999</v>
      </c>
    </row>
    <row r="137" spans="1:32">
      <c r="A137" s="189">
        <v>2025</v>
      </c>
      <c r="B137" s="189" t="s">
        <v>196</v>
      </c>
      <c r="C137" s="189" t="s">
        <v>197</v>
      </c>
      <c r="D137" s="189">
        <v>1991</v>
      </c>
      <c r="E137" s="189" t="s">
        <v>199</v>
      </c>
      <c r="F137" s="189" t="s">
        <v>213</v>
      </c>
      <c r="H137" s="189">
        <v>77906</v>
      </c>
      <c r="I137" s="191">
        <v>179449.89</v>
      </c>
      <c r="J137" s="191">
        <v>102318.44</v>
      </c>
      <c r="K137" s="191">
        <v>0</v>
      </c>
      <c r="L137" s="191">
        <v>0</v>
      </c>
      <c r="AB137" s="191">
        <v>-77131.45</v>
      </c>
      <c r="AF137" s="191">
        <v>-77131.45</v>
      </c>
    </row>
    <row r="138" spans="1:32">
      <c r="A138" s="189">
        <v>2025</v>
      </c>
      <c r="B138" s="189" t="s">
        <v>196</v>
      </c>
      <c r="C138" s="189" t="s">
        <v>197</v>
      </c>
      <c r="D138" s="189">
        <v>1991</v>
      </c>
      <c r="E138" s="189" t="s">
        <v>199</v>
      </c>
      <c r="F138" s="189" t="s">
        <v>207</v>
      </c>
      <c r="H138" s="189">
        <v>77813</v>
      </c>
      <c r="I138" s="191">
        <v>102977.74</v>
      </c>
      <c r="J138" s="191">
        <v>83120.91</v>
      </c>
      <c r="K138" s="191">
        <v>0</v>
      </c>
      <c r="L138" s="191">
        <v>0</v>
      </c>
      <c r="AB138" s="191">
        <v>-19856.830000000002</v>
      </c>
      <c r="AF138" s="191">
        <v>-19856.830000000002</v>
      </c>
    </row>
    <row r="139" spans="1:32">
      <c r="A139" s="189" t="s">
        <v>208</v>
      </c>
      <c r="E139" s="191">
        <v>24701318.670000002</v>
      </c>
      <c r="F139" s="191">
        <v>7417152.3300000001</v>
      </c>
      <c r="G139" s="191">
        <v>0.01</v>
      </c>
      <c r="H139" s="191">
        <v>19290.310000000001</v>
      </c>
      <c r="I139" s="191">
        <v>0</v>
      </c>
      <c r="J139" s="191">
        <v>0</v>
      </c>
      <c r="K139" s="191">
        <v>0</v>
      </c>
      <c r="L139" s="191">
        <v>0</v>
      </c>
      <c r="M139" s="191">
        <v>0</v>
      </c>
      <c r="N139" s="191">
        <v>0</v>
      </c>
      <c r="O139" s="191">
        <v>0</v>
      </c>
      <c r="P139" s="191">
        <v>0</v>
      </c>
      <c r="Q139" s="191">
        <v>0</v>
      </c>
      <c r="R139" s="191">
        <v>0</v>
      </c>
      <c r="S139" s="191">
        <v>0</v>
      </c>
      <c r="T139" s="191">
        <v>0</v>
      </c>
      <c r="U139" s="191">
        <v>0</v>
      </c>
      <c r="V139" s="191">
        <v>0</v>
      </c>
      <c r="W139" s="191">
        <v>0</v>
      </c>
      <c r="X139" s="191">
        <v>-17303456.640000001</v>
      </c>
      <c r="Y139" s="191">
        <v>0</v>
      </c>
      <c r="Z139" s="191">
        <v>0</v>
      </c>
      <c r="AA139" s="191">
        <v>0</v>
      </c>
      <c r="AB139" s="191">
        <v>-17303456.640000001</v>
      </c>
    </row>
    <row r="140" spans="1:32">
      <c r="D140" s="189" t="s">
        <v>253</v>
      </c>
      <c r="I140" s="191">
        <v>24701318.670000002</v>
      </c>
      <c r="J140" s="191">
        <v>7417152.3300000001</v>
      </c>
      <c r="K140" s="191">
        <v>0.01</v>
      </c>
      <c r="L140" s="191">
        <v>19290.310000000001</v>
      </c>
      <c r="M140" s="191">
        <v>0</v>
      </c>
      <c r="N140" s="191">
        <v>0</v>
      </c>
      <c r="O140" s="191">
        <v>0</v>
      </c>
      <c r="P140" s="191">
        <v>0</v>
      </c>
      <c r="Q140" s="191">
        <v>0</v>
      </c>
      <c r="R140" s="191">
        <v>0</v>
      </c>
      <c r="S140" s="191">
        <v>0</v>
      </c>
      <c r="T140" s="191">
        <v>0</v>
      </c>
      <c r="U140" s="191">
        <v>0</v>
      </c>
      <c r="V140" s="191">
        <v>0</v>
      </c>
      <c r="W140" s="191">
        <v>0</v>
      </c>
      <c r="X140" s="191">
        <v>0</v>
      </c>
      <c r="Y140" s="191">
        <v>0</v>
      </c>
      <c r="Z140" s="191">
        <v>0</v>
      </c>
      <c r="AA140" s="191">
        <v>0</v>
      </c>
      <c r="AB140" s="191">
        <v>-17303456.640000001</v>
      </c>
      <c r="AC140" s="191">
        <v>0</v>
      </c>
      <c r="AD140" s="191">
        <v>0</v>
      </c>
      <c r="AE140" s="191">
        <v>0</v>
      </c>
      <c r="AF140" s="191">
        <v>-17303456.640000001</v>
      </c>
    </row>
    <row r="141" spans="1:32">
      <c r="A141" s="189">
        <v>2025</v>
      </c>
      <c r="B141" s="189" t="s">
        <v>196</v>
      </c>
      <c r="C141" s="189" t="s">
        <v>197</v>
      </c>
      <c r="D141" s="189">
        <v>1992</v>
      </c>
      <c r="E141" s="189" t="s">
        <v>199</v>
      </c>
      <c r="F141" s="189" t="s">
        <v>202</v>
      </c>
      <c r="H141" s="189">
        <v>77814</v>
      </c>
      <c r="I141" s="191">
        <v>18748722.449999999</v>
      </c>
      <c r="J141" s="191">
        <v>6065588.0700000003</v>
      </c>
      <c r="K141" s="191">
        <v>-0.01</v>
      </c>
      <c r="L141" s="191">
        <v>16123.51</v>
      </c>
      <c r="AB141" s="191">
        <v>-12699257.9</v>
      </c>
      <c r="AF141" s="191">
        <v>-12699257.9</v>
      </c>
    </row>
    <row r="142" spans="1:32">
      <c r="A142" s="189">
        <v>2025</v>
      </c>
      <c r="B142" s="189" t="s">
        <v>196</v>
      </c>
      <c r="C142" s="189" t="s">
        <v>197</v>
      </c>
      <c r="D142" s="189">
        <v>1992</v>
      </c>
      <c r="E142" s="189" t="s">
        <v>199</v>
      </c>
      <c r="F142" s="189" t="s">
        <v>203</v>
      </c>
      <c r="H142" s="189">
        <v>77815</v>
      </c>
      <c r="I142" s="191">
        <v>470462.83</v>
      </c>
      <c r="J142" s="191">
        <v>19875.22</v>
      </c>
      <c r="K142" s="191">
        <v>0.01</v>
      </c>
      <c r="L142" s="191">
        <v>67.430000000000007</v>
      </c>
      <c r="AB142" s="191">
        <v>-450655.03</v>
      </c>
      <c r="AF142" s="191">
        <v>-450655.03</v>
      </c>
    </row>
    <row r="143" spans="1:32">
      <c r="A143" s="189">
        <v>2025</v>
      </c>
      <c r="B143" s="189" t="s">
        <v>196</v>
      </c>
      <c r="C143" s="189" t="s">
        <v>197</v>
      </c>
      <c r="D143" s="189">
        <v>1992</v>
      </c>
      <c r="E143" s="189" t="s">
        <v>199</v>
      </c>
      <c r="F143" s="189" t="s">
        <v>213</v>
      </c>
      <c r="H143" s="189">
        <v>77889</v>
      </c>
      <c r="I143" s="191">
        <v>63837.81</v>
      </c>
      <c r="J143" s="191">
        <v>37230.47</v>
      </c>
      <c r="K143" s="191">
        <v>0</v>
      </c>
      <c r="L143" s="191">
        <v>0</v>
      </c>
      <c r="AB143" s="191">
        <v>-26607.34</v>
      </c>
      <c r="AF143" s="191">
        <v>-26607.34</v>
      </c>
    </row>
    <row r="144" spans="1:32">
      <c r="A144" s="189" t="s">
        <v>208</v>
      </c>
      <c r="E144" s="191">
        <v>19283023.09</v>
      </c>
      <c r="F144" s="191">
        <v>6122693.7599999998</v>
      </c>
      <c r="G144" s="191">
        <v>0</v>
      </c>
      <c r="H144" s="191">
        <v>16190.94</v>
      </c>
      <c r="I144" s="191">
        <v>0</v>
      </c>
      <c r="J144" s="191">
        <v>0</v>
      </c>
      <c r="K144" s="191">
        <v>0</v>
      </c>
      <c r="L144" s="191">
        <v>0</v>
      </c>
      <c r="M144" s="191">
        <v>0</v>
      </c>
      <c r="N144" s="191">
        <v>0</v>
      </c>
      <c r="O144" s="191">
        <v>0</v>
      </c>
      <c r="P144" s="191">
        <v>0</v>
      </c>
      <c r="Q144" s="191">
        <v>0</v>
      </c>
      <c r="R144" s="191">
        <v>0</v>
      </c>
      <c r="S144" s="191">
        <v>0</v>
      </c>
      <c r="T144" s="191">
        <v>0</v>
      </c>
      <c r="U144" s="191">
        <v>0</v>
      </c>
      <c r="V144" s="191">
        <v>0</v>
      </c>
      <c r="W144" s="191">
        <v>0</v>
      </c>
      <c r="X144" s="191">
        <v>-13176520.27</v>
      </c>
      <c r="Y144" s="191">
        <v>0</v>
      </c>
      <c r="Z144" s="191">
        <v>0</v>
      </c>
      <c r="AA144" s="191">
        <v>0</v>
      </c>
      <c r="AB144" s="191">
        <v>-13176520.27</v>
      </c>
    </row>
    <row r="145" spans="1:32">
      <c r="D145" s="189" t="s">
        <v>254</v>
      </c>
      <c r="I145" s="191">
        <v>19283023.09</v>
      </c>
      <c r="J145" s="191">
        <v>6122693.7599999998</v>
      </c>
      <c r="K145" s="191">
        <v>0</v>
      </c>
      <c r="L145" s="191">
        <v>16190.94</v>
      </c>
      <c r="M145" s="191">
        <v>0</v>
      </c>
      <c r="N145" s="191">
        <v>0</v>
      </c>
      <c r="O145" s="191">
        <v>0</v>
      </c>
      <c r="P145" s="191">
        <v>0</v>
      </c>
      <c r="Q145" s="191">
        <v>0</v>
      </c>
      <c r="R145" s="191">
        <v>0</v>
      </c>
      <c r="S145" s="191">
        <v>0</v>
      </c>
      <c r="T145" s="191">
        <v>0</v>
      </c>
      <c r="U145" s="191">
        <v>0</v>
      </c>
      <c r="V145" s="191">
        <v>0</v>
      </c>
      <c r="W145" s="191">
        <v>0</v>
      </c>
      <c r="X145" s="191">
        <v>0</v>
      </c>
      <c r="Y145" s="191">
        <v>0</v>
      </c>
      <c r="Z145" s="191">
        <v>0</v>
      </c>
      <c r="AA145" s="191">
        <v>0</v>
      </c>
      <c r="AB145" s="191">
        <v>-13176520.27</v>
      </c>
      <c r="AC145" s="191">
        <v>0</v>
      </c>
      <c r="AD145" s="191">
        <v>0</v>
      </c>
      <c r="AE145" s="191">
        <v>0</v>
      </c>
      <c r="AF145" s="191">
        <v>-13176520.27</v>
      </c>
    </row>
    <row r="146" spans="1:32">
      <c r="A146" s="189">
        <v>2025</v>
      </c>
      <c r="B146" s="189" t="s">
        <v>196</v>
      </c>
      <c r="C146" s="189" t="s">
        <v>197</v>
      </c>
      <c r="D146" s="189">
        <v>1993</v>
      </c>
      <c r="E146" s="189" t="s">
        <v>199</v>
      </c>
      <c r="F146" s="189" t="s">
        <v>202</v>
      </c>
      <c r="H146" s="189">
        <v>77758</v>
      </c>
      <c r="I146" s="191">
        <v>26027661.140000001</v>
      </c>
      <c r="J146" s="191">
        <v>8793246.1199999992</v>
      </c>
      <c r="K146" s="191">
        <v>0</v>
      </c>
      <c r="L146" s="191">
        <v>14200.95</v>
      </c>
      <c r="AB146" s="191">
        <v>-17248615.969999999</v>
      </c>
      <c r="AF146" s="191">
        <v>-17248615.969999999</v>
      </c>
    </row>
    <row r="147" spans="1:32">
      <c r="A147" s="189">
        <v>2025</v>
      </c>
      <c r="B147" s="189" t="s">
        <v>196</v>
      </c>
      <c r="C147" s="189" t="s">
        <v>197</v>
      </c>
      <c r="D147" s="189">
        <v>1993</v>
      </c>
      <c r="E147" s="189" t="s">
        <v>199</v>
      </c>
      <c r="F147" s="189" t="s">
        <v>213</v>
      </c>
      <c r="H147" s="189">
        <v>77893</v>
      </c>
      <c r="I147" s="191">
        <v>1357576.96</v>
      </c>
      <c r="J147" s="191">
        <v>809427.77</v>
      </c>
      <c r="K147" s="191">
        <v>0</v>
      </c>
      <c r="L147" s="191">
        <v>0</v>
      </c>
      <c r="AB147" s="191">
        <v>-548149.18999999994</v>
      </c>
      <c r="AF147" s="191">
        <v>-548149.18999999994</v>
      </c>
    </row>
    <row r="148" spans="1:32">
      <c r="A148" s="189" t="s">
        <v>208</v>
      </c>
      <c r="E148" s="191">
        <v>27385238.100000001</v>
      </c>
      <c r="F148" s="191">
        <v>9602673.8900000006</v>
      </c>
      <c r="G148" s="191">
        <v>0</v>
      </c>
      <c r="H148" s="191">
        <v>14200.95</v>
      </c>
      <c r="I148" s="191">
        <v>0</v>
      </c>
      <c r="J148" s="191">
        <v>0</v>
      </c>
      <c r="K148" s="191">
        <v>0</v>
      </c>
      <c r="L148" s="191">
        <v>0</v>
      </c>
      <c r="M148" s="191">
        <v>0</v>
      </c>
      <c r="N148" s="191">
        <v>0</v>
      </c>
      <c r="O148" s="191">
        <v>0</v>
      </c>
      <c r="P148" s="191">
        <v>0</v>
      </c>
      <c r="Q148" s="191">
        <v>0</v>
      </c>
      <c r="R148" s="191">
        <v>0</v>
      </c>
      <c r="S148" s="191">
        <v>0</v>
      </c>
      <c r="T148" s="191">
        <v>0</v>
      </c>
      <c r="U148" s="191">
        <v>0</v>
      </c>
      <c r="V148" s="191">
        <v>0</v>
      </c>
      <c r="W148" s="191">
        <v>0</v>
      </c>
      <c r="X148" s="191">
        <v>-17796765.16</v>
      </c>
      <c r="Y148" s="191">
        <v>0</v>
      </c>
      <c r="Z148" s="191">
        <v>0</v>
      </c>
      <c r="AA148" s="191">
        <v>0</v>
      </c>
      <c r="AB148" s="191">
        <v>-17796765.16</v>
      </c>
    </row>
    <row r="149" spans="1:32">
      <c r="D149" s="189" t="s">
        <v>255</v>
      </c>
      <c r="I149" s="191">
        <v>27385238.100000001</v>
      </c>
      <c r="J149" s="191">
        <v>9602673.8900000006</v>
      </c>
      <c r="K149" s="191">
        <v>0</v>
      </c>
      <c r="L149" s="191">
        <v>14200.95</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-17796765.16</v>
      </c>
      <c r="AC149" s="191">
        <v>0</v>
      </c>
      <c r="AD149" s="191">
        <v>0</v>
      </c>
      <c r="AE149" s="191">
        <v>0</v>
      </c>
      <c r="AF149" s="191">
        <v>-17796765.16</v>
      </c>
    </row>
    <row r="150" spans="1:32">
      <c r="A150" s="189">
        <v>2025</v>
      </c>
      <c r="B150" s="189" t="s">
        <v>196</v>
      </c>
      <c r="C150" s="189" t="s">
        <v>197</v>
      </c>
      <c r="D150" s="189">
        <v>1994</v>
      </c>
      <c r="E150" s="189" t="s">
        <v>199</v>
      </c>
      <c r="F150" s="189" t="s">
        <v>202</v>
      </c>
      <c r="H150" s="189">
        <v>77748</v>
      </c>
      <c r="I150" s="191">
        <v>35408081.079999998</v>
      </c>
      <c r="J150" s="191">
        <v>12878137.57</v>
      </c>
      <c r="K150" s="191">
        <v>0</v>
      </c>
      <c r="L150" s="191">
        <v>22151.87</v>
      </c>
      <c r="AB150" s="191">
        <v>-22552095.379999999</v>
      </c>
      <c r="AF150" s="191">
        <v>-22552095.379999999</v>
      </c>
    </row>
    <row r="151" spans="1:32">
      <c r="A151" s="189">
        <v>2025</v>
      </c>
      <c r="B151" s="189" t="s">
        <v>196</v>
      </c>
      <c r="C151" s="189" t="s">
        <v>197</v>
      </c>
      <c r="D151" s="189">
        <v>1994</v>
      </c>
      <c r="E151" s="189" t="s">
        <v>199</v>
      </c>
      <c r="F151" s="189" t="s">
        <v>213</v>
      </c>
      <c r="H151" s="189">
        <v>77914</v>
      </c>
      <c r="I151" s="191">
        <v>1193595.47</v>
      </c>
      <c r="J151" s="191">
        <v>727204.55</v>
      </c>
      <c r="K151" s="191">
        <v>0</v>
      </c>
      <c r="L151" s="191">
        <v>0</v>
      </c>
      <c r="AB151" s="191">
        <v>-466390.92</v>
      </c>
      <c r="AF151" s="191">
        <v>-466390.92</v>
      </c>
    </row>
    <row r="152" spans="1:32">
      <c r="A152" s="189" t="s">
        <v>208</v>
      </c>
      <c r="E152" s="191">
        <v>36601676.549999997</v>
      </c>
      <c r="F152" s="191">
        <v>13605342.119999999</v>
      </c>
      <c r="G152" s="191">
        <v>0</v>
      </c>
      <c r="H152" s="191">
        <v>22151.87</v>
      </c>
      <c r="I152" s="191">
        <v>0</v>
      </c>
      <c r="J152" s="191">
        <v>0</v>
      </c>
      <c r="K152" s="191">
        <v>0</v>
      </c>
      <c r="L152" s="191">
        <v>0</v>
      </c>
      <c r="M152" s="191">
        <v>0</v>
      </c>
      <c r="N152" s="191">
        <v>0</v>
      </c>
      <c r="O152" s="191">
        <v>0</v>
      </c>
      <c r="P152" s="191">
        <v>0</v>
      </c>
      <c r="Q152" s="191">
        <v>0</v>
      </c>
      <c r="R152" s="191">
        <v>0</v>
      </c>
      <c r="S152" s="191">
        <v>0</v>
      </c>
      <c r="T152" s="191">
        <v>0</v>
      </c>
      <c r="U152" s="191">
        <v>0</v>
      </c>
      <c r="V152" s="191">
        <v>0</v>
      </c>
      <c r="W152" s="191">
        <v>0</v>
      </c>
      <c r="X152" s="191">
        <v>-23018486.300000001</v>
      </c>
      <c r="Y152" s="191">
        <v>0</v>
      </c>
      <c r="Z152" s="191">
        <v>0</v>
      </c>
      <c r="AA152" s="191">
        <v>0</v>
      </c>
      <c r="AB152" s="191">
        <v>-23018486.300000001</v>
      </c>
    </row>
    <row r="153" spans="1:32">
      <c r="D153" s="189" t="s">
        <v>256</v>
      </c>
      <c r="I153" s="191">
        <v>36601676.549999997</v>
      </c>
      <c r="J153" s="191">
        <v>13605342.119999999</v>
      </c>
      <c r="K153" s="191">
        <v>0</v>
      </c>
      <c r="L153" s="191">
        <v>22151.87</v>
      </c>
      <c r="M153" s="191">
        <v>0</v>
      </c>
      <c r="N153" s="191">
        <v>0</v>
      </c>
      <c r="O153" s="191">
        <v>0</v>
      </c>
      <c r="P153" s="191">
        <v>0</v>
      </c>
      <c r="Q153" s="191">
        <v>0</v>
      </c>
      <c r="R153" s="191">
        <v>0</v>
      </c>
      <c r="S153" s="191">
        <v>0</v>
      </c>
      <c r="T153" s="191">
        <v>0</v>
      </c>
      <c r="U153" s="191">
        <v>0</v>
      </c>
      <c r="V153" s="191">
        <v>0</v>
      </c>
      <c r="W153" s="191">
        <v>0</v>
      </c>
      <c r="X153" s="191">
        <v>0</v>
      </c>
      <c r="Y153" s="191">
        <v>0</v>
      </c>
      <c r="Z153" s="191">
        <v>0</v>
      </c>
      <c r="AA153" s="191">
        <v>0</v>
      </c>
      <c r="AB153" s="191">
        <v>-23018486.300000001</v>
      </c>
      <c r="AC153" s="191">
        <v>0</v>
      </c>
      <c r="AD153" s="191">
        <v>0</v>
      </c>
      <c r="AE153" s="191">
        <v>0</v>
      </c>
      <c r="AF153" s="191">
        <v>-23018486.300000001</v>
      </c>
    </row>
    <row r="154" spans="1:32">
      <c r="A154" s="189">
        <v>2025</v>
      </c>
      <c r="B154" s="189" t="s">
        <v>196</v>
      </c>
      <c r="C154" s="189" t="s">
        <v>197</v>
      </c>
      <c r="D154" s="189">
        <v>1995</v>
      </c>
      <c r="E154" s="189" t="s">
        <v>199</v>
      </c>
      <c r="F154" s="189" t="s">
        <v>202</v>
      </c>
      <c r="H154" s="189">
        <v>77852</v>
      </c>
      <c r="I154" s="191">
        <v>34606083.439999998</v>
      </c>
      <c r="J154" s="191">
        <v>13280307.82</v>
      </c>
      <c r="K154" s="191">
        <v>0</v>
      </c>
      <c r="L154" s="191">
        <v>7377.51</v>
      </c>
      <c r="AB154" s="191">
        <v>-21333153.129999999</v>
      </c>
      <c r="AF154" s="191">
        <v>-21333153.129999999</v>
      </c>
    </row>
    <row r="155" spans="1:32">
      <c r="A155" s="189">
        <v>2025</v>
      </c>
      <c r="B155" s="189" t="s">
        <v>196</v>
      </c>
      <c r="C155" s="189" t="s">
        <v>197</v>
      </c>
      <c r="D155" s="189">
        <v>1995</v>
      </c>
      <c r="E155" s="189" t="s">
        <v>199</v>
      </c>
      <c r="F155" s="189" t="s">
        <v>203</v>
      </c>
      <c r="H155" s="189">
        <v>77853</v>
      </c>
      <c r="I155" s="191">
        <v>2719303.33</v>
      </c>
      <c r="J155" s="191">
        <v>114493.29</v>
      </c>
      <c r="K155" s="191">
        <v>-0.01</v>
      </c>
      <c r="L155" s="191">
        <v>3.03</v>
      </c>
      <c r="AB155" s="191">
        <v>-2604813.08</v>
      </c>
      <c r="AF155" s="191">
        <v>-2604813.08</v>
      </c>
    </row>
    <row r="156" spans="1:32">
      <c r="A156" s="189">
        <v>2025</v>
      </c>
      <c r="B156" s="189" t="s">
        <v>196</v>
      </c>
      <c r="C156" s="189" t="s">
        <v>197</v>
      </c>
      <c r="D156" s="189">
        <v>1995</v>
      </c>
      <c r="E156" s="189" t="s">
        <v>199</v>
      </c>
      <c r="F156" s="189" t="s">
        <v>213</v>
      </c>
      <c r="H156" s="189">
        <v>77915</v>
      </c>
      <c r="I156" s="191">
        <v>1292436.18</v>
      </c>
      <c r="J156" s="191">
        <v>804258.7</v>
      </c>
      <c r="K156" s="191">
        <v>0</v>
      </c>
      <c r="L156" s="191">
        <v>0</v>
      </c>
      <c r="AB156" s="191">
        <v>-488177.48</v>
      </c>
      <c r="AF156" s="191">
        <v>-488177.48</v>
      </c>
    </row>
    <row r="157" spans="1:32">
      <c r="A157" s="189">
        <v>2025</v>
      </c>
      <c r="B157" s="189" t="s">
        <v>196</v>
      </c>
      <c r="C157" s="189" t="s">
        <v>197</v>
      </c>
      <c r="D157" s="189">
        <v>1995</v>
      </c>
      <c r="E157" s="189" t="s">
        <v>199</v>
      </c>
      <c r="F157" s="189" t="s">
        <v>207</v>
      </c>
      <c r="H157" s="189">
        <v>77731</v>
      </c>
      <c r="I157" s="191">
        <v>92751.4</v>
      </c>
      <c r="J157" s="191">
        <v>76959.5</v>
      </c>
      <c r="K157" s="191">
        <v>0</v>
      </c>
      <c r="L157" s="191">
        <v>0</v>
      </c>
      <c r="AB157" s="191">
        <v>-15791.9</v>
      </c>
      <c r="AF157" s="191">
        <v>-15791.9</v>
      </c>
    </row>
    <row r="158" spans="1:32">
      <c r="A158" s="189" t="s">
        <v>208</v>
      </c>
      <c r="E158" s="191">
        <v>38710574.350000001</v>
      </c>
      <c r="F158" s="191">
        <v>14276019.310000001</v>
      </c>
      <c r="G158" s="191">
        <v>-0.01</v>
      </c>
      <c r="H158" s="191">
        <v>7380.54</v>
      </c>
      <c r="I158" s="191">
        <v>0</v>
      </c>
      <c r="J158" s="191">
        <v>0</v>
      </c>
      <c r="K158" s="191">
        <v>0</v>
      </c>
      <c r="L158" s="191">
        <v>0</v>
      </c>
      <c r="M158" s="191">
        <v>0</v>
      </c>
      <c r="N158" s="191">
        <v>0</v>
      </c>
      <c r="O158" s="191">
        <v>0</v>
      </c>
      <c r="P158" s="191">
        <v>0</v>
      </c>
      <c r="Q158" s="191">
        <v>0</v>
      </c>
      <c r="R158" s="191">
        <v>0</v>
      </c>
      <c r="S158" s="191">
        <v>0</v>
      </c>
      <c r="T158" s="191">
        <v>0</v>
      </c>
      <c r="U158" s="191">
        <v>0</v>
      </c>
      <c r="V158" s="191">
        <v>0</v>
      </c>
      <c r="W158" s="191">
        <v>0</v>
      </c>
      <c r="X158" s="191">
        <v>-24441935.59</v>
      </c>
      <c r="Y158" s="191">
        <v>0</v>
      </c>
      <c r="Z158" s="191">
        <v>0</v>
      </c>
      <c r="AA158" s="191">
        <v>0</v>
      </c>
      <c r="AB158" s="191">
        <v>-24441935.59</v>
      </c>
    </row>
    <row r="159" spans="1:32">
      <c r="D159" s="189" t="s">
        <v>257</v>
      </c>
      <c r="I159" s="191">
        <v>38710574.350000001</v>
      </c>
      <c r="J159" s="191">
        <v>14276019.310000001</v>
      </c>
      <c r="K159" s="191">
        <v>-0.01</v>
      </c>
      <c r="L159" s="191">
        <v>7380.54</v>
      </c>
      <c r="M159" s="191">
        <v>0</v>
      </c>
      <c r="N159" s="191">
        <v>0</v>
      </c>
      <c r="O159" s="191">
        <v>0</v>
      </c>
      <c r="P159" s="191">
        <v>0</v>
      </c>
      <c r="Q159" s="191">
        <v>0</v>
      </c>
      <c r="R159" s="191">
        <v>0</v>
      </c>
      <c r="S159" s="191">
        <v>0</v>
      </c>
      <c r="T159" s="191">
        <v>0</v>
      </c>
      <c r="U159" s="191">
        <v>0</v>
      </c>
      <c r="V159" s="191">
        <v>0</v>
      </c>
      <c r="W159" s="191">
        <v>0</v>
      </c>
      <c r="X159" s="191">
        <v>0</v>
      </c>
      <c r="Y159" s="191">
        <v>0</v>
      </c>
      <c r="Z159" s="191">
        <v>0</v>
      </c>
      <c r="AA159" s="191">
        <v>0</v>
      </c>
      <c r="AB159" s="191">
        <v>-24441935.59</v>
      </c>
      <c r="AC159" s="191">
        <v>0</v>
      </c>
      <c r="AD159" s="191">
        <v>0</v>
      </c>
      <c r="AE159" s="191">
        <v>0</v>
      </c>
      <c r="AF159" s="191">
        <v>-24441935.59</v>
      </c>
    </row>
    <row r="160" spans="1:32">
      <c r="A160" s="189">
        <v>2025</v>
      </c>
      <c r="B160" s="189" t="s">
        <v>196</v>
      </c>
      <c r="C160" s="189" t="s">
        <v>197</v>
      </c>
      <c r="D160" s="189">
        <v>1996</v>
      </c>
      <c r="E160" s="189" t="s">
        <v>199</v>
      </c>
      <c r="F160" s="189" t="s">
        <v>202</v>
      </c>
      <c r="H160" s="189">
        <v>78091</v>
      </c>
      <c r="I160" s="191">
        <v>22694936.719999999</v>
      </c>
      <c r="J160" s="191">
        <v>9444089.8599999994</v>
      </c>
      <c r="K160" s="191">
        <v>0</v>
      </c>
      <c r="L160" s="191">
        <v>13883.08</v>
      </c>
      <c r="AB160" s="191">
        <v>-13264729.939999999</v>
      </c>
      <c r="AF160" s="191">
        <v>-13264729.939999999</v>
      </c>
    </row>
    <row r="161" spans="1:32">
      <c r="A161" s="189">
        <v>2025</v>
      </c>
      <c r="B161" s="189" t="s">
        <v>196</v>
      </c>
      <c r="C161" s="189" t="s">
        <v>197</v>
      </c>
      <c r="D161" s="189">
        <v>1996</v>
      </c>
      <c r="E161" s="189" t="s">
        <v>199</v>
      </c>
      <c r="F161" s="189" t="s">
        <v>203</v>
      </c>
      <c r="H161" s="189">
        <v>77773</v>
      </c>
      <c r="I161" s="191">
        <v>312555.28000000003</v>
      </c>
      <c r="J161" s="191">
        <v>13175.12</v>
      </c>
      <c r="K161" s="191">
        <v>0</v>
      </c>
      <c r="L161" s="191">
        <v>15.68</v>
      </c>
      <c r="AB161" s="191">
        <v>-299395.84000000003</v>
      </c>
      <c r="AF161" s="191">
        <v>-299395.84000000003</v>
      </c>
    </row>
    <row r="162" spans="1:32">
      <c r="A162" s="189">
        <v>2025</v>
      </c>
      <c r="B162" s="189" t="s">
        <v>196</v>
      </c>
      <c r="C162" s="189" t="s">
        <v>197</v>
      </c>
      <c r="D162" s="189">
        <v>1996</v>
      </c>
      <c r="E162" s="189" t="s">
        <v>199</v>
      </c>
      <c r="F162" s="189" t="s">
        <v>213</v>
      </c>
      <c r="H162" s="189">
        <v>77929</v>
      </c>
      <c r="I162" s="191">
        <v>1052167.57</v>
      </c>
      <c r="J162" s="191">
        <v>668449.30000000005</v>
      </c>
      <c r="K162" s="191">
        <v>0</v>
      </c>
      <c r="L162" s="191">
        <v>0</v>
      </c>
      <c r="AB162" s="191">
        <v>-383718.27</v>
      </c>
      <c r="AF162" s="191">
        <v>-383718.27</v>
      </c>
    </row>
    <row r="163" spans="1:32">
      <c r="A163" s="189" t="s">
        <v>208</v>
      </c>
      <c r="E163" s="191">
        <v>24059659.57</v>
      </c>
      <c r="F163" s="191">
        <v>10125714.279999999</v>
      </c>
      <c r="G163" s="191">
        <v>0</v>
      </c>
      <c r="H163" s="191">
        <v>13898.76</v>
      </c>
      <c r="I163" s="191">
        <v>0</v>
      </c>
      <c r="J163" s="191">
        <v>0</v>
      </c>
      <c r="K163" s="191">
        <v>0</v>
      </c>
      <c r="L163" s="191">
        <v>0</v>
      </c>
      <c r="M163" s="191">
        <v>0</v>
      </c>
      <c r="N163" s="191">
        <v>0</v>
      </c>
      <c r="O163" s="191">
        <v>0</v>
      </c>
      <c r="P163" s="191">
        <v>0</v>
      </c>
      <c r="Q163" s="191">
        <v>0</v>
      </c>
      <c r="R163" s="191">
        <v>0</v>
      </c>
      <c r="S163" s="191">
        <v>0</v>
      </c>
      <c r="T163" s="191">
        <v>0</v>
      </c>
      <c r="U163" s="191">
        <v>0</v>
      </c>
      <c r="V163" s="191">
        <v>0</v>
      </c>
      <c r="W163" s="191">
        <v>0</v>
      </c>
      <c r="X163" s="191">
        <v>-13947844.050000001</v>
      </c>
      <c r="Y163" s="191">
        <v>0</v>
      </c>
      <c r="Z163" s="191">
        <v>0</v>
      </c>
      <c r="AA163" s="191">
        <v>0</v>
      </c>
      <c r="AB163" s="191">
        <v>-13947844.050000001</v>
      </c>
    </row>
    <row r="164" spans="1:32">
      <c r="D164" s="189" t="s">
        <v>258</v>
      </c>
      <c r="I164" s="191">
        <v>24059659.57</v>
      </c>
      <c r="J164" s="191">
        <v>10125714.279999999</v>
      </c>
      <c r="K164" s="191">
        <v>0</v>
      </c>
      <c r="L164" s="191">
        <v>13898.76</v>
      </c>
      <c r="M164" s="191">
        <v>0</v>
      </c>
      <c r="N164" s="191">
        <v>0</v>
      </c>
      <c r="O164" s="191">
        <v>0</v>
      </c>
      <c r="P164" s="191">
        <v>0</v>
      </c>
      <c r="Q164" s="191">
        <v>0</v>
      </c>
      <c r="R164" s="191">
        <v>0</v>
      </c>
      <c r="S164" s="191">
        <v>0</v>
      </c>
      <c r="T164" s="191">
        <v>0</v>
      </c>
      <c r="U164" s="191">
        <v>0</v>
      </c>
      <c r="V164" s="191">
        <v>0</v>
      </c>
      <c r="W164" s="191">
        <v>0</v>
      </c>
      <c r="X164" s="191">
        <v>0</v>
      </c>
      <c r="Y164" s="191">
        <v>0</v>
      </c>
      <c r="Z164" s="191">
        <v>0</v>
      </c>
      <c r="AA164" s="191">
        <v>0</v>
      </c>
      <c r="AB164" s="191">
        <v>-13947844.050000001</v>
      </c>
      <c r="AC164" s="191">
        <v>0</v>
      </c>
      <c r="AD164" s="191">
        <v>0</v>
      </c>
      <c r="AE164" s="191">
        <v>0</v>
      </c>
      <c r="AF164" s="191">
        <v>-13947844.050000001</v>
      </c>
    </row>
    <row r="165" spans="1:32">
      <c r="A165" s="189">
        <v>2025</v>
      </c>
      <c r="B165" s="189" t="s">
        <v>196</v>
      </c>
      <c r="C165" s="189" t="s">
        <v>197</v>
      </c>
      <c r="D165" s="189">
        <v>1997</v>
      </c>
      <c r="E165" s="189" t="s">
        <v>199</v>
      </c>
      <c r="F165" s="189" t="s">
        <v>202</v>
      </c>
      <c r="H165" s="189">
        <v>78081</v>
      </c>
      <c r="I165" s="191">
        <v>23804928.809999999</v>
      </c>
      <c r="J165" s="191">
        <v>10250764.130000001</v>
      </c>
      <c r="K165" s="191">
        <v>0</v>
      </c>
      <c r="L165" s="191">
        <v>3993.6</v>
      </c>
      <c r="AB165" s="191">
        <v>-13558158.279999999</v>
      </c>
      <c r="AF165" s="191">
        <v>-13558158.279999999</v>
      </c>
    </row>
    <row r="166" spans="1:32">
      <c r="A166" s="189">
        <v>2025</v>
      </c>
      <c r="B166" s="189" t="s">
        <v>196</v>
      </c>
      <c r="C166" s="189" t="s">
        <v>197</v>
      </c>
      <c r="D166" s="189">
        <v>1997</v>
      </c>
      <c r="E166" s="189" t="s">
        <v>199</v>
      </c>
      <c r="F166" s="189" t="s">
        <v>203</v>
      </c>
      <c r="H166" s="189">
        <v>78082</v>
      </c>
      <c r="I166" s="191">
        <v>0</v>
      </c>
      <c r="J166" s="191">
        <v>-0.67</v>
      </c>
      <c r="K166" s="191">
        <v>0.7</v>
      </c>
      <c r="L166" s="191">
        <v>0.03</v>
      </c>
      <c r="AB166" s="191">
        <v>0</v>
      </c>
      <c r="AF166" s="191">
        <v>0</v>
      </c>
    </row>
    <row r="167" spans="1:32">
      <c r="A167" s="189">
        <v>2025</v>
      </c>
      <c r="B167" s="189" t="s">
        <v>196</v>
      </c>
      <c r="C167" s="189" t="s">
        <v>197</v>
      </c>
      <c r="D167" s="189">
        <v>1997</v>
      </c>
      <c r="E167" s="189" t="s">
        <v>199</v>
      </c>
      <c r="F167" s="189" t="s">
        <v>213</v>
      </c>
      <c r="H167" s="189">
        <v>77918</v>
      </c>
      <c r="I167" s="191">
        <v>208737.2</v>
      </c>
      <c r="J167" s="191">
        <v>135331.13</v>
      </c>
      <c r="K167" s="191">
        <v>0</v>
      </c>
      <c r="L167" s="191">
        <v>0</v>
      </c>
      <c r="AB167" s="191">
        <v>-73406.070000000007</v>
      </c>
      <c r="AF167" s="191">
        <v>-73406.070000000007</v>
      </c>
    </row>
    <row r="168" spans="1:32">
      <c r="A168" s="189" t="s">
        <v>208</v>
      </c>
      <c r="E168" s="191">
        <v>24013666.010000002</v>
      </c>
      <c r="F168" s="191">
        <v>10386094.59</v>
      </c>
      <c r="G168" s="191">
        <v>0.7</v>
      </c>
      <c r="H168" s="191">
        <v>3993.63</v>
      </c>
      <c r="I168" s="191">
        <v>0</v>
      </c>
      <c r="J168" s="191">
        <v>0</v>
      </c>
      <c r="K168" s="191">
        <v>0</v>
      </c>
      <c r="L168" s="191">
        <v>0</v>
      </c>
      <c r="M168" s="191">
        <v>0</v>
      </c>
      <c r="N168" s="191">
        <v>0</v>
      </c>
      <c r="O168" s="191">
        <v>0</v>
      </c>
      <c r="P168" s="191">
        <v>0</v>
      </c>
      <c r="Q168" s="191">
        <v>0</v>
      </c>
      <c r="R168" s="191">
        <v>0</v>
      </c>
      <c r="S168" s="191">
        <v>0</v>
      </c>
      <c r="T168" s="191">
        <v>0</v>
      </c>
      <c r="U168" s="191">
        <v>0</v>
      </c>
      <c r="V168" s="191">
        <v>0</v>
      </c>
      <c r="W168" s="191">
        <v>0</v>
      </c>
      <c r="X168" s="191">
        <v>-13631564.35</v>
      </c>
      <c r="Y168" s="191">
        <v>0</v>
      </c>
      <c r="Z168" s="191">
        <v>0</v>
      </c>
      <c r="AA168" s="191">
        <v>0</v>
      </c>
      <c r="AB168" s="191">
        <v>-13631564.35</v>
      </c>
    </row>
    <row r="169" spans="1:32">
      <c r="D169" s="189" t="s">
        <v>259</v>
      </c>
      <c r="I169" s="191">
        <v>24013666.010000002</v>
      </c>
      <c r="J169" s="191">
        <v>10386094.59</v>
      </c>
      <c r="K169" s="191">
        <v>0.7</v>
      </c>
      <c r="L169" s="191">
        <v>3993.63</v>
      </c>
      <c r="M169" s="191">
        <v>0</v>
      </c>
      <c r="N169" s="191">
        <v>0</v>
      </c>
      <c r="O169" s="191">
        <v>0</v>
      </c>
      <c r="P169" s="191">
        <v>0</v>
      </c>
      <c r="Q169" s="191">
        <v>0</v>
      </c>
      <c r="R169" s="191">
        <v>0</v>
      </c>
      <c r="S169" s="191">
        <v>0</v>
      </c>
      <c r="T169" s="191">
        <v>0</v>
      </c>
      <c r="U169" s="191">
        <v>0</v>
      </c>
      <c r="V169" s="191">
        <v>0</v>
      </c>
      <c r="W169" s="191">
        <v>0</v>
      </c>
      <c r="X169" s="191">
        <v>0</v>
      </c>
      <c r="Y169" s="191">
        <v>0</v>
      </c>
      <c r="Z169" s="191">
        <v>0</v>
      </c>
      <c r="AA169" s="191">
        <v>0</v>
      </c>
      <c r="AB169" s="191">
        <v>-13631564.35</v>
      </c>
      <c r="AC169" s="191">
        <v>0</v>
      </c>
      <c r="AD169" s="191">
        <v>0</v>
      </c>
      <c r="AE169" s="191">
        <v>0</v>
      </c>
      <c r="AF169" s="191">
        <v>-13631564.35</v>
      </c>
    </row>
    <row r="170" spans="1:32">
      <c r="A170" s="189">
        <v>2025</v>
      </c>
      <c r="B170" s="189" t="s">
        <v>196</v>
      </c>
      <c r="C170" s="189" t="s">
        <v>197</v>
      </c>
      <c r="D170" s="189">
        <v>1998</v>
      </c>
      <c r="E170" s="189" t="s">
        <v>199</v>
      </c>
      <c r="F170" s="189" t="s">
        <v>202</v>
      </c>
      <c r="H170" s="189">
        <v>77953</v>
      </c>
      <c r="I170" s="191">
        <v>23697652.16</v>
      </c>
      <c r="J170" s="191">
        <v>10661257.189999999</v>
      </c>
      <c r="K170" s="191">
        <v>0</v>
      </c>
      <c r="L170" s="191">
        <v>8205.2999999999993</v>
      </c>
      <c r="AB170" s="191">
        <v>-13044600.27</v>
      </c>
      <c r="AF170" s="191">
        <v>-13044600.27</v>
      </c>
    </row>
    <row r="171" spans="1:32">
      <c r="A171" s="189">
        <v>2025</v>
      </c>
      <c r="B171" s="189" t="s">
        <v>196</v>
      </c>
      <c r="C171" s="189" t="s">
        <v>197</v>
      </c>
      <c r="D171" s="189">
        <v>1998</v>
      </c>
      <c r="E171" s="189" t="s">
        <v>199</v>
      </c>
      <c r="F171" s="189" t="s">
        <v>203</v>
      </c>
      <c r="H171" s="189">
        <v>77752</v>
      </c>
      <c r="I171" s="191">
        <v>677345.9</v>
      </c>
      <c r="J171" s="191">
        <v>262052.6</v>
      </c>
      <c r="K171" s="191">
        <v>0</v>
      </c>
      <c r="L171" s="191">
        <v>43.19</v>
      </c>
      <c r="AB171" s="191">
        <v>-415336.49</v>
      </c>
      <c r="AF171" s="191">
        <v>-415336.49</v>
      </c>
    </row>
    <row r="172" spans="1:32">
      <c r="A172" s="189">
        <v>2025</v>
      </c>
      <c r="B172" s="189" t="s">
        <v>196</v>
      </c>
      <c r="C172" s="189" t="s">
        <v>197</v>
      </c>
      <c r="D172" s="189">
        <v>1998</v>
      </c>
      <c r="E172" s="189" t="s">
        <v>199</v>
      </c>
      <c r="F172" s="189" t="s">
        <v>229</v>
      </c>
      <c r="H172" s="189">
        <v>77753</v>
      </c>
      <c r="I172" s="191">
        <v>519925.55</v>
      </c>
      <c r="J172" s="191">
        <v>387798.68</v>
      </c>
      <c r="K172" s="191">
        <v>0</v>
      </c>
      <c r="L172" s="191">
        <v>0</v>
      </c>
      <c r="AB172" s="191">
        <v>-132126.87</v>
      </c>
      <c r="AF172" s="191">
        <v>-132126.87</v>
      </c>
    </row>
    <row r="173" spans="1:32">
      <c r="A173" s="189">
        <v>2025</v>
      </c>
      <c r="B173" s="189" t="s">
        <v>196</v>
      </c>
      <c r="C173" s="189" t="s">
        <v>197</v>
      </c>
      <c r="D173" s="189">
        <v>1998</v>
      </c>
      <c r="E173" s="189" t="s">
        <v>199</v>
      </c>
      <c r="F173" s="189" t="s">
        <v>213</v>
      </c>
      <c r="H173" s="189">
        <v>77926</v>
      </c>
      <c r="I173" s="191">
        <v>48097.73</v>
      </c>
      <c r="J173" s="191">
        <v>31809.83</v>
      </c>
      <c r="K173" s="191">
        <v>0</v>
      </c>
      <c r="L173" s="191">
        <v>0</v>
      </c>
      <c r="AB173" s="191">
        <v>-16287.9</v>
      </c>
      <c r="AF173" s="191">
        <v>-16287.9</v>
      </c>
    </row>
    <row r="174" spans="1:32">
      <c r="A174" s="189">
        <v>2025</v>
      </c>
      <c r="B174" s="189" t="s">
        <v>196</v>
      </c>
      <c r="C174" s="189" t="s">
        <v>197</v>
      </c>
      <c r="D174" s="189">
        <v>1998</v>
      </c>
      <c r="E174" s="189" t="s">
        <v>199</v>
      </c>
      <c r="F174" s="189" t="s">
        <v>207</v>
      </c>
      <c r="H174" s="189">
        <v>78000</v>
      </c>
      <c r="I174" s="191">
        <v>73950.100000000006</v>
      </c>
      <c r="J174" s="191">
        <v>62610.9</v>
      </c>
      <c r="K174" s="191">
        <v>0</v>
      </c>
      <c r="L174" s="191">
        <v>0</v>
      </c>
      <c r="AB174" s="191">
        <v>-11339.2</v>
      </c>
      <c r="AF174" s="191">
        <v>-11339.2</v>
      </c>
    </row>
    <row r="175" spans="1:32">
      <c r="A175" s="189" t="s">
        <v>208</v>
      </c>
      <c r="E175" s="191">
        <v>25016971.440000001</v>
      </c>
      <c r="F175" s="191">
        <v>11405529.199999999</v>
      </c>
      <c r="G175" s="191">
        <v>0</v>
      </c>
      <c r="H175" s="191">
        <v>8248.49</v>
      </c>
      <c r="I175" s="191">
        <v>0</v>
      </c>
      <c r="J175" s="191">
        <v>0</v>
      </c>
      <c r="K175" s="191">
        <v>0</v>
      </c>
      <c r="L175" s="191">
        <v>0</v>
      </c>
      <c r="M175" s="191">
        <v>0</v>
      </c>
      <c r="N175" s="191">
        <v>0</v>
      </c>
      <c r="O175" s="191">
        <v>0</v>
      </c>
      <c r="P175" s="191">
        <v>0</v>
      </c>
      <c r="Q175" s="191">
        <v>0</v>
      </c>
      <c r="R175" s="191">
        <v>0</v>
      </c>
      <c r="S175" s="191">
        <v>0</v>
      </c>
      <c r="T175" s="191">
        <v>0</v>
      </c>
      <c r="U175" s="191">
        <v>0</v>
      </c>
      <c r="V175" s="191">
        <v>0</v>
      </c>
      <c r="W175" s="191">
        <v>0</v>
      </c>
      <c r="X175" s="191">
        <v>-13619690.73</v>
      </c>
      <c r="Y175" s="191">
        <v>0</v>
      </c>
      <c r="Z175" s="191">
        <v>0</v>
      </c>
      <c r="AA175" s="191">
        <v>0</v>
      </c>
      <c r="AB175" s="191">
        <v>-13619690.73</v>
      </c>
    </row>
    <row r="176" spans="1:32">
      <c r="D176" s="189" t="s">
        <v>260</v>
      </c>
      <c r="I176" s="191">
        <v>25016971.440000001</v>
      </c>
      <c r="J176" s="191">
        <v>11405529.199999999</v>
      </c>
      <c r="K176" s="191">
        <v>0</v>
      </c>
      <c r="L176" s="191">
        <v>8248.49</v>
      </c>
      <c r="M176" s="191">
        <v>0</v>
      </c>
      <c r="N176" s="191">
        <v>0</v>
      </c>
      <c r="O176" s="191">
        <v>0</v>
      </c>
      <c r="P176" s="191">
        <v>0</v>
      </c>
      <c r="Q176" s="191">
        <v>0</v>
      </c>
      <c r="R176" s="191">
        <v>0</v>
      </c>
      <c r="S176" s="191">
        <v>0</v>
      </c>
      <c r="T176" s="191">
        <v>0</v>
      </c>
      <c r="U176" s="191">
        <v>0</v>
      </c>
      <c r="V176" s="191">
        <v>0</v>
      </c>
      <c r="W176" s="191">
        <v>0</v>
      </c>
      <c r="X176" s="191">
        <v>0</v>
      </c>
      <c r="Y176" s="191">
        <v>0</v>
      </c>
      <c r="Z176" s="191">
        <v>0</v>
      </c>
      <c r="AA176" s="191">
        <v>0</v>
      </c>
      <c r="AB176" s="191">
        <v>-13619690.73</v>
      </c>
      <c r="AC176" s="191">
        <v>0</v>
      </c>
      <c r="AD176" s="191">
        <v>0</v>
      </c>
      <c r="AE176" s="191">
        <v>0</v>
      </c>
      <c r="AF176" s="191">
        <v>-13619690.73</v>
      </c>
    </row>
    <row r="177" spans="1:32">
      <c r="A177" s="189">
        <v>2025</v>
      </c>
      <c r="B177" s="189" t="s">
        <v>196</v>
      </c>
      <c r="C177" s="189" t="s">
        <v>197</v>
      </c>
      <c r="D177" s="189">
        <v>1999</v>
      </c>
      <c r="E177" s="189" t="s">
        <v>199</v>
      </c>
      <c r="F177" s="189" t="s">
        <v>202</v>
      </c>
      <c r="H177" s="189">
        <v>77739</v>
      </c>
      <c r="I177" s="191">
        <v>21831075.309999999</v>
      </c>
      <c r="J177" s="191">
        <v>10316466.66</v>
      </c>
      <c r="K177" s="191">
        <v>-0.01</v>
      </c>
      <c r="L177" s="191">
        <v>8002.15</v>
      </c>
      <c r="AB177" s="191">
        <v>-11522610.810000001</v>
      </c>
      <c r="AF177" s="191">
        <v>-11522610.810000001</v>
      </c>
    </row>
    <row r="178" spans="1:32">
      <c r="A178" s="189">
        <v>2025</v>
      </c>
      <c r="B178" s="189" t="s">
        <v>196</v>
      </c>
      <c r="C178" s="189" t="s">
        <v>197</v>
      </c>
      <c r="D178" s="189">
        <v>1999</v>
      </c>
      <c r="E178" s="189" t="s">
        <v>199</v>
      </c>
      <c r="F178" s="189" t="s">
        <v>213</v>
      </c>
      <c r="H178" s="189">
        <v>77896</v>
      </c>
      <c r="I178" s="191">
        <v>264134.52</v>
      </c>
      <c r="J178" s="191">
        <v>178128.1</v>
      </c>
      <c r="K178" s="191">
        <v>0</v>
      </c>
      <c r="L178" s="191">
        <v>0</v>
      </c>
      <c r="AB178" s="191">
        <v>-86006.42</v>
      </c>
      <c r="AF178" s="191">
        <v>-86006.42</v>
      </c>
    </row>
    <row r="179" spans="1:32">
      <c r="A179" s="189" t="s">
        <v>208</v>
      </c>
      <c r="E179" s="191">
        <v>22095209.829999998</v>
      </c>
      <c r="F179" s="191">
        <v>10494594.76</v>
      </c>
      <c r="G179" s="191">
        <v>-0.01</v>
      </c>
      <c r="H179" s="191">
        <v>8002.15</v>
      </c>
      <c r="I179" s="191">
        <v>0</v>
      </c>
      <c r="J179" s="191">
        <v>0</v>
      </c>
      <c r="K179" s="191">
        <v>0</v>
      </c>
      <c r="L179" s="191">
        <v>0</v>
      </c>
      <c r="M179" s="191">
        <v>0</v>
      </c>
      <c r="N179" s="191">
        <v>0</v>
      </c>
      <c r="O179" s="191">
        <v>0</v>
      </c>
      <c r="P179" s="191">
        <v>0</v>
      </c>
      <c r="Q179" s="191">
        <v>0</v>
      </c>
      <c r="R179" s="191">
        <v>0</v>
      </c>
      <c r="S179" s="191">
        <v>0</v>
      </c>
      <c r="T179" s="191">
        <v>0</v>
      </c>
      <c r="U179" s="191">
        <v>0</v>
      </c>
      <c r="V179" s="191">
        <v>0</v>
      </c>
      <c r="W179" s="191">
        <v>0</v>
      </c>
      <c r="X179" s="191">
        <v>-11608617.23</v>
      </c>
      <c r="Y179" s="191">
        <v>0</v>
      </c>
      <c r="Z179" s="191">
        <v>0</v>
      </c>
      <c r="AA179" s="191">
        <v>0</v>
      </c>
      <c r="AB179" s="191">
        <v>-11608617.23</v>
      </c>
    </row>
    <row r="180" spans="1:32">
      <c r="D180" s="189" t="s">
        <v>261</v>
      </c>
      <c r="I180" s="191">
        <v>22095209.829999998</v>
      </c>
      <c r="J180" s="191">
        <v>10494594.76</v>
      </c>
      <c r="K180" s="191">
        <v>-0.01</v>
      </c>
      <c r="L180" s="191">
        <v>8002.15</v>
      </c>
      <c r="M180" s="191">
        <v>0</v>
      </c>
      <c r="N180" s="191">
        <v>0</v>
      </c>
      <c r="O180" s="191">
        <v>0</v>
      </c>
      <c r="P180" s="191">
        <v>0</v>
      </c>
      <c r="Q180" s="191">
        <v>0</v>
      </c>
      <c r="R180" s="191">
        <v>0</v>
      </c>
      <c r="S180" s="191">
        <v>0</v>
      </c>
      <c r="T180" s="191">
        <v>0</v>
      </c>
      <c r="U180" s="191">
        <v>0</v>
      </c>
      <c r="V180" s="191">
        <v>0</v>
      </c>
      <c r="W180" s="191">
        <v>0</v>
      </c>
      <c r="X180" s="191">
        <v>0</v>
      </c>
      <c r="Y180" s="191">
        <v>0</v>
      </c>
      <c r="Z180" s="191">
        <v>0</v>
      </c>
      <c r="AA180" s="191">
        <v>0</v>
      </c>
      <c r="AB180" s="191">
        <v>-11608617.23</v>
      </c>
      <c r="AC180" s="191">
        <v>0</v>
      </c>
      <c r="AD180" s="191">
        <v>0</v>
      </c>
      <c r="AE180" s="191">
        <v>0</v>
      </c>
      <c r="AF180" s="191">
        <v>-11608617.23</v>
      </c>
    </row>
    <row r="181" spans="1:32">
      <c r="A181" s="189">
        <v>2025</v>
      </c>
      <c r="B181" s="189" t="s">
        <v>196</v>
      </c>
      <c r="C181" s="189" t="s">
        <v>197</v>
      </c>
      <c r="D181" s="189">
        <v>2000.1</v>
      </c>
      <c r="E181" s="189" t="s">
        <v>199</v>
      </c>
      <c r="F181" s="189" t="s">
        <v>202</v>
      </c>
      <c r="H181" s="189">
        <v>77733</v>
      </c>
      <c r="I181" s="191">
        <v>3863169.91</v>
      </c>
      <c r="J181" s="191">
        <v>2026072.98</v>
      </c>
      <c r="K181" s="191">
        <v>0</v>
      </c>
      <c r="L181" s="191">
        <v>43862.84</v>
      </c>
      <c r="AB181" s="191">
        <v>-1880959.77</v>
      </c>
      <c r="AF181" s="191">
        <v>-1880959.77</v>
      </c>
    </row>
    <row r="182" spans="1:32">
      <c r="A182" s="189">
        <v>2025</v>
      </c>
      <c r="B182" s="189" t="s">
        <v>196</v>
      </c>
      <c r="C182" s="189" t="s">
        <v>197</v>
      </c>
      <c r="D182" s="189">
        <v>2000.1</v>
      </c>
      <c r="E182" s="189" t="s">
        <v>199</v>
      </c>
      <c r="F182" s="189" t="s">
        <v>203</v>
      </c>
      <c r="H182" s="189">
        <v>77755</v>
      </c>
      <c r="I182" s="191">
        <v>810946.13</v>
      </c>
      <c r="J182" s="191">
        <v>353468.98</v>
      </c>
      <c r="K182" s="191">
        <v>0</v>
      </c>
      <c r="L182" s="191">
        <v>0</v>
      </c>
      <c r="AB182" s="191">
        <v>-457477.15</v>
      </c>
      <c r="AF182" s="191">
        <v>-457477.15</v>
      </c>
    </row>
    <row r="183" spans="1:32">
      <c r="A183" s="189" t="s">
        <v>208</v>
      </c>
      <c r="E183" s="191">
        <v>4674116.04</v>
      </c>
      <c r="F183" s="191">
        <v>2379541.96</v>
      </c>
      <c r="G183" s="191">
        <v>0</v>
      </c>
      <c r="H183" s="191">
        <v>43862.84</v>
      </c>
      <c r="I183" s="191">
        <v>0</v>
      </c>
      <c r="J183" s="191">
        <v>0</v>
      </c>
      <c r="K183" s="191">
        <v>0</v>
      </c>
      <c r="L183" s="191">
        <v>0</v>
      </c>
      <c r="M183" s="191">
        <v>0</v>
      </c>
      <c r="N183" s="191">
        <v>0</v>
      </c>
      <c r="O183" s="191">
        <v>0</v>
      </c>
      <c r="P183" s="191">
        <v>0</v>
      </c>
      <c r="Q183" s="191">
        <v>0</v>
      </c>
      <c r="R183" s="191">
        <v>0</v>
      </c>
      <c r="S183" s="191">
        <v>0</v>
      </c>
      <c r="T183" s="191">
        <v>0</v>
      </c>
      <c r="U183" s="191">
        <v>0</v>
      </c>
      <c r="V183" s="191">
        <v>0</v>
      </c>
      <c r="W183" s="191">
        <v>0</v>
      </c>
      <c r="X183" s="191">
        <v>-2338436.92</v>
      </c>
      <c r="Y183" s="191">
        <v>0</v>
      </c>
      <c r="Z183" s="191">
        <v>0</v>
      </c>
      <c r="AA183" s="191">
        <v>0</v>
      </c>
      <c r="AB183" s="191">
        <v>-2338436.92</v>
      </c>
    </row>
    <row r="184" spans="1:32">
      <c r="D184" s="189" t="s">
        <v>262</v>
      </c>
      <c r="I184" s="191">
        <v>4674116.04</v>
      </c>
      <c r="J184" s="191">
        <v>2379541.96</v>
      </c>
      <c r="K184" s="191">
        <v>0</v>
      </c>
      <c r="L184" s="191">
        <v>43862.84</v>
      </c>
      <c r="M184" s="191">
        <v>0</v>
      </c>
      <c r="N184" s="191">
        <v>0</v>
      </c>
      <c r="O184" s="191">
        <v>0</v>
      </c>
      <c r="P184" s="191">
        <v>0</v>
      </c>
      <c r="Q184" s="191">
        <v>0</v>
      </c>
      <c r="R184" s="191">
        <v>0</v>
      </c>
      <c r="S184" s="191">
        <v>0</v>
      </c>
      <c r="T184" s="191">
        <v>0</v>
      </c>
      <c r="U184" s="191">
        <v>0</v>
      </c>
      <c r="V184" s="191">
        <v>0</v>
      </c>
      <c r="W184" s="191">
        <v>0</v>
      </c>
      <c r="X184" s="191">
        <v>0</v>
      </c>
      <c r="Y184" s="191">
        <v>0</v>
      </c>
      <c r="Z184" s="191">
        <v>0</v>
      </c>
      <c r="AA184" s="191">
        <v>0</v>
      </c>
      <c r="AB184" s="191">
        <v>-2338436.92</v>
      </c>
      <c r="AC184" s="191">
        <v>0</v>
      </c>
      <c r="AD184" s="191">
        <v>0</v>
      </c>
      <c r="AE184" s="191">
        <v>0</v>
      </c>
      <c r="AF184" s="191">
        <v>-2338436.92</v>
      </c>
    </row>
    <row r="185" spans="1:32">
      <c r="A185" s="189">
        <v>2025</v>
      </c>
      <c r="B185" s="189" t="s">
        <v>196</v>
      </c>
      <c r="C185" s="189" t="s">
        <v>197</v>
      </c>
      <c r="D185" s="189" t="s">
        <v>263</v>
      </c>
      <c r="E185" s="189" t="s">
        <v>199</v>
      </c>
      <c r="F185" s="189" t="s">
        <v>202</v>
      </c>
      <c r="H185" s="189">
        <v>77756</v>
      </c>
      <c r="I185" s="191">
        <v>30813088.530000001</v>
      </c>
      <c r="J185" s="191">
        <v>16021134.18</v>
      </c>
      <c r="K185" s="191">
        <v>0</v>
      </c>
      <c r="L185" s="191">
        <v>6110.89</v>
      </c>
      <c r="AB185" s="191">
        <v>-14798065.24</v>
      </c>
      <c r="AF185" s="191">
        <v>-14798065.24</v>
      </c>
    </row>
    <row r="186" spans="1:32">
      <c r="A186" s="189">
        <v>2025</v>
      </c>
      <c r="B186" s="189" t="s">
        <v>196</v>
      </c>
      <c r="C186" s="189" t="s">
        <v>197</v>
      </c>
      <c r="D186" s="189" t="s">
        <v>263</v>
      </c>
      <c r="E186" s="189" t="s">
        <v>199</v>
      </c>
      <c r="F186" s="189" t="s">
        <v>203</v>
      </c>
      <c r="H186" s="189">
        <v>77757</v>
      </c>
      <c r="I186" s="191">
        <v>988351.98</v>
      </c>
      <c r="J186" s="191">
        <v>455050.32</v>
      </c>
      <c r="K186" s="191">
        <v>0</v>
      </c>
      <c r="L186" s="191">
        <v>13.45</v>
      </c>
      <c r="AB186" s="191">
        <v>-533315.11</v>
      </c>
      <c r="AF186" s="191">
        <v>-533315.11</v>
      </c>
    </row>
    <row r="187" spans="1:32">
      <c r="A187" s="189">
        <v>2025</v>
      </c>
      <c r="B187" s="189" t="s">
        <v>196</v>
      </c>
      <c r="C187" s="189" t="s">
        <v>197</v>
      </c>
      <c r="D187" s="189" t="s">
        <v>263</v>
      </c>
      <c r="E187" s="189" t="s">
        <v>199</v>
      </c>
      <c r="F187" s="189" t="s">
        <v>213</v>
      </c>
      <c r="H187" s="189">
        <v>77927</v>
      </c>
      <c r="I187" s="191">
        <v>228476.88</v>
      </c>
      <c r="J187" s="191">
        <v>160033.29999999999</v>
      </c>
      <c r="K187" s="191">
        <v>0</v>
      </c>
      <c r="L187" s="191">
        <v>0</v>
      </c>
      <c r="AB187" s="191">
        <v>-68443.58</v>
      </c>
      <c r="AF187" s="191">
        <v>-68443.58</v>
      </c>
    </row>
    <row r="188" spans="1:32">
      <c r="A188" s="189" t="s">
        <v>208</v>
      </c>
      <c r="E188" s="191">
        <v>32029917.390000001</v>
      </c>
      <c r="F188" s="191">
        <v>16636217.800000001</v>
      </c>
      <c r="G188" s="191">
        <v>0</v>
      </c>
      <c r="H188" s="191">
        <v>6124.34</v>
      </c>
      <c r="I188" s="191">
        <v>0</v>
      </c>
      <c r="J188" s="191">
        <v>0</v>
      </c>
      <c r="K188" s="191">
        <v>0</v>
      </c>
      <c r="L188" s="191">
        <v>0</v>
      </c>
      <c r="M188" s="191">
        <v>0</v>
      </c>
      <c r="N188" s="191">
        <v>0</v>
      </c>
      <c r="O188" s="191">
        <v>0</v>
      </c>
      <c r="P188" s="191">
        <v>0</v>
      </c>
      <c r="Q188" s="191">
        <v>0</v>
      </c>
      <c r="R188" s="191">
        <v>0</v>
      </c>
      <c r="S188" s="191">
        <v>0</v>
      </c>
      <c r="T188" s="191">
        <v>0</v>
      </c>
      <c r="U188" s="191">
        <v>0</v>
      </c>
      <c r="V188" s="191">
        <v>0</v>
      </c>
      <c r="W188" s="191">
        <v>0</v>
      </c>
      <c r="X188" s="191">
        <v>-15399823.93</v>
      </c>
      <c r="Y188" s="191">
        <v>0</v>
      </c>
      <c r="Z188" s="191">
        <v>0</v>
      </c>
      <c r="AA188" s="191">
        <v>0</v>
      </c>
      <c r="AB188" s="191">
        <v>-15399823.93</v>
      </c>
    </row>
    <row r="189" spans="1:32">
      <c r="D189" s="189" t="s">
        <v>264</v>
      </c>
      <c r="I189" s="191">
        <v>32029917.390000001</v>
      </c>
      <c r="J189" s="191">
        <v>16636217.800000001</v>
      </c>
      <c r="K189" s="191">
        <v>0</v>
      </c>
      <c r="L189" s="191">
        <v>6124.34</v>
      </c>
      <c r="M189" s="191">
        <v>0</v>
      </c>
      <c r="N189" s="191">
        <v>0</v>
      </c>
      <c r="O189" s="191">
        <v>0</v>
      </c>
      <c r="P189" s="191">
        <v>0</v>
      </c>
      <c r="Q189" s="191">
        <v>0</v>
      </c>
      <c r="R189" s="191">
        <v>0</v>
      </c>
      <c r="S189" s="191">
        <v>0</v>
      </c>
      <c r="T189" s="191">
        <v>0</v>
      </c>
      <c r="U189" s="191">
        <v>0</v>
      </c>
      <c r="V189" s="191">
        <v>0</v>
      </c>
      <c r="W189" s="191">
        <v>0</v>
      </c>
      <c r="X189" s="191">
        <v>0</v>
      </c>
      <c r="Y189" s="191">
        <v>0</v>
      </c>
      <c r="Z189" s="191">
        <v>0</v>
      </c>
      <c r="AA189" s="191">
        <v>0</v>
      </c>
      <c r="AB189" s="191">
        <v>-15399823.93</v>
      </c>
      <c r="AC189" s="191">
        <v>0</v>
      </c>
      <c r="AD189" s="191">
        <v>0</v>
      </c>
      <c r="AE189" s="191">
        <v>0</v>
      </c>
      <c r="AF189" s="191">
        <v>-15399823.93</v>
      </c>
    </row>
    <row r="190" spans="1:32">
      <c r="A190" s="189">
        <v>2025</v>
      </c>
      <c r="B190" s="189" t="s">
        <v>196</v>
      </c>
      <c r="C190" s="189" t="s">
        <v>197</v>
      </c>
      <c r="D190" s="189" t="s">
        <v>265</v>
      </c>
      <c r="E190" s="189" t="s">
        <v>199</v>
      </c>
      <c r="F190" s="189" t="s">
        <v>202</v>
      </c>
      <c r="H190" s="189">
        <v>78035</v>
      </c>
      <c r="I190" s="191">
        <v>28351402.440000001</v>
      </c>
      <c r="J190" s="191">
        <v>15228411.710000001</v>
      </c>
      <c r="K190" s="191">
        <v>0</v>
      </c>
      <c r="L190" s="191">
        <v>6317.34</v>
      </c>
      <c r="AB190" s="191">
        <v>-13129308.07</v>
      </c>
      <c r="AF190" s="191">
        <v>-13129308.07</v>
      </c>
    </row>
    <row r="191" spans="1:32">
      <c r="A191" s="189">
        <v>2025</v>
      </c>
      <c r="B191" s="189" t="s">
        <v>196</v>
      </c>
      <c r="C191" s="189" t="s">
        <v>197</v>
      </c>
      <c r="D191" s="189" t="s">
        <v>265</v>
      </c>
      <c r="E191" s="189" t="s">
        <v>199</v>
      </c>
      <c r="F191" s="189" t="s">
        <v>203</v>
      </c>
      <c r="H191" s="189">
        <v>78074</v>
      </c>
      <c r="I191" s="191">
        <v>121533.05</v>
      </c>
      <c r="J191" s="191">
        <v>58934.64</v>
      </c>
      <c r="K191" s="191">
        <v>0</v>
      </c>
      <c r="L191" s="191">
        <v>0</v>
      </c>
      <c r="AB191" s="191">
        <v>-62598.41</v>
      </c>
      <c r="AF191" s="191">
        <v>-62598.41</v>
      </c>
    </row>
    <row r="192" spans="1:32">
      <c r="A192" s="189">
        <v>2025</v>
      </c>
      <c r="B192" s="189" t="s">
        <v>196</v>
      </c>
      <c r="C192" s="189" t="s">
        <v>197</v>
      </c>
      <c r="D192" s="189" t="s">
        <v>265</v>
      </c>
      <c r="E192" s="189" t="s">
        <v>199</v>
      </c>
      <c r="F192" s="189" t="s">
        <v>266</v>
      </c>
      <c r="H192" s="189">
        <v>78075</v>
      </c>
      <c r="I192" s="191">
        <v>34251.629999999997</v>
      </c>
      <c r="J192" s="191">
        <v>4431.88</v>
      </c>
      <c r="K192" s="191">
        <v>0</v>
      </c>
      <c r="L192" s="191">
        <v>0</v>
      </c>
      <c r="AB192" s="191">
        <v>-29819.75</v>
      </c>
      <c r="AF192" s="191">
        <v>-29819.75</v>
      </c>
    </row>
    <row r="193" spans="1:32">
      <c r="A193" s="189">
        <v>2025</v>
      </c>
      <c r="B193" s="189" t="s">
        <v>196</v>
      </c>
      <c r="C193" s="189" t="s">
        <v>197</v>
      </c>
      <c r="D193" s="189" t="s">
        <v>265</v>
      </c>
      <c r="E193" s="189" t="s">
        <v>199</v>
      </c>
      <c r="F193" s="189" t="s">
        <v>226</v>
      </c>
      <c r="H193" s="189">
        <v>78076</v>
      </c>
      <c r="I193" s="191">
        <v>191091.4</v>
      </c>
      <c r="J193" s="191">
        <v>24725.66</v>
      </c>
      <c r="K193" s="191">
        <v>0</v>
      </c>
      <c r="L193" s="191">
        <v>0</v>
      </c>
      <c r="AB193" s="191">
        <v>-166365.74</v>
      </c>
      <c r="AF193" s="191">
        <v>-166365.74</v>
      </c>
    </row>
    <row r="194" spans="1:32">
      <c r="A194" s="189">
        <v>2025</v>
      </c>
      <c r="B194" s="189" t="s">
        <v>196</v>
      </c>
      <c r="C194" s="189" t="s">
        <v>197</v>
      </c>
      <c r="D194" s="189" t="s">
        <v>265</v>
      </c>
      <c r="E194" s="189" t="s">
        <v>199</v>
      </c>
      <c r="F194" s="189" t="s">
        <v>213</v>
      </c>
      <c r="H194" s="189">
        <v>77894</v>
      </c>
      <c r="I194" s="191">
        <v>621629.27</v>
      </c>
      <c r="J194" s="191">
        <v>443508.33</v>
      </c>
      <c r="K194" s="191">
        <v>0</v>
      </c>
      <c r="L194" s="191">
        <v>0</v>
      </c>
      <c r="AB194" s="191">
        <v>-178120.94</v>
      </c>
      <c r="AF194" s="191">
        <v>-178120.94</v>
      </c>
    </row>
    <row r="195" spans="1:32">
      <c r="A195" s="189" t="s">
        <v>208</v>
      </c>
      <c r="E195" s="191">
        <v>29319907.789999999</v>
      </c>
      <c r="F195" s="191">
        <v>15760012.220000001</v>
      </c>
      <c r="G195" s="191">
        <v>0</v>
      </c>
      <c r="H195" s="191">
        <v>6317.34</v>
      </c>
      <c r="I195" s="191">
        <v>0</v>
      </c>
      <c r="J195" s="191">
        <v>0</v>
      </c>
      <c r="K195" s="191">
        <v>0</v>
      </c>
      <c r="L195" s="191">
        <v>0</v>
      </c>
      <c r="M195" s="191">
        <v>0</v>
      </c>
      <c r="N195" s="191">
        <v>0</v>
      </c>
      <c r="O195" s="191">
        <v>0</v>
      </c>
      <c r="P195" s="191">
        <v>0</v>
      </c>
      <c r="Q195" s="191">
        <v>0</v>
      </c>
      <c r="R195" s="191">
        <v>0</v>
      </c>
      <c r="S195" s="191">
        <v>0</v>
      </c>
      <c r="T195" s="191">
        <v>0</v>
      </c>
      <c r="U195" s="191">
        <v>0</v>
      </c>
      <c r="V195" s="191">
        <v>0</v>
      </c>
      <c r="W195" s="191">
        <v>0</v>
      </c>
      <c r="X195" s="191">
        <v>-13566212.91</v>
      </c>
      <c r="Y195" s="191">
        <v>0</v>
      </c>
      <c r="Z195" s="191">
        <v>0</v>
      </c>
      <c r="AA195" s="191">
        <v>0</v>
      </c>
      <c r="AB195" s="191">
        <v>-13566212.91</v>
      </c>
    </row>
    <row r="196" spans="1:32">
      <c r="D196" s="189" t="s">
        <v>267</v>
      </c>
      <c r="I196" s="191">
        <v>29319907.789999999</v>
      </c>
      <c r="J196" s="191">
        <v>15760012.220000001</v>
      </c>
      <c r="K196" s="191">
        <v>0</v>
      </c>
      <c r="L196" s="191">
        <v>6317.34</v>
      </c>
      <c r="M196" s="191">
        <v>0</v>
      </c>
      <c r="N196" s="191">
        <v>0</v>
      </c>
      <c r="O196" s="191">
        <v>0</v>
      </c>
      <c r="P196" s="191">
        <v>0</v>
      </c>
      <c r="Q196" s="191">
        <v>0</v>
      </c>
      <c r="R196" s="191">
        <v>0</v>
      </c>
      <c r="S196" s="191">
        <v>0</v>
      </c>
      <c r="T196" s="191">
        <v>0</v>
      </c>
      <c r="U196" s="191">
        <v>0</v>
      </c>
      <c r="V196" s="191">
        <v>0</v>
      </c>
      <c r="W196" s="191">
        <v>0</v>
      </c>
      <c r="X196" s="191">
        <v>0</v>
      </c>
      <c r="Y196" s="191">
        <v>0</v>
      </c>
      <c r="Z196" s="191">
        <v>0</v>
      </c>
      <c r="AA196" s="191">
        <v>0</v>
      </c>
      <c r="AB196" s="191">
        <v>-13566212.91</v>
      </c>
      <c r="AC196" s="191">
        <v>0</v>
      </c>
      <c r="AD196" s="191">
        <v>0</v>
      </c>
      <c r="AE196" s="191">
        <v>0</v>
      </c>
      <c r="AF196" s="191">
        <v>-13566212.91</v>
      </c>
    </row>
    <row r="197" spans="1:32">
      <c r="A197" s="189">
        <v>2025</v>
      </c>
      <c r="B197" s="189" t="s">
        <v>196</v>
      </c>
      <c r="C197" s="189" t="s">
        <v>197</v>
      </c>
      <c r="D197" s="189" t="s">
        <v>268</v>
      </c>
      <c r="E197" s="189" t="s">
        <v>199</v>
      </c>
      <c r="F197" s="189" t="s">
        <v>202</v>
      </c>
      <c r="H197" s="189">
        <v>78092</v>
      </c>
      <c r="I197" s="191">
        <v>4864489.96</v>
      </c>
      <c r="J197" s="191">
        <v>2612373.8199999998</v>
      </c>
      <c r="K197" s="191">
        <v>0</v>
      </c>
      <c r="L197" s="191">
        <v>1083.71</v>
      </c>
      <c r="AB197" s="191">
        <v>-2253199.85</v>
      </c>
      <c r="AF197" s="191">
        <v>-2253199.85</v>
      </c>
    </row>
    <row r="198" spans="1:32">
      <c r="A198" s="189">
        <v>2025</v>
      </c>
      <c r="B198" s="189" t="s">
        <v>196</v>
      </c>
      <c r="C198" s="189" t="s">
        <v>197</v>
      </c>
      <c r="D198" s="189" t="s">
        <v>268</v>
      </c>
      <c r="E198" s="189" t="s">
        <v>199</v>
      </c>
      <c r="F198" s="189" t="s">
        <v>203</v>
      </c>
      <c r="H198" s="189">
        <v>77875</v>
      </c>
      <c r="I198" s="191">
        <v>23710.14</v>
      </c>
      <c r="J198" s="191">
        <v>11497.69</v>
      </c>
      <c r="K198" s="191">
        <v>0</v>
      </c>
      <c r="L198" s="191">
        <v>0</v>
      </c>
      <c r="AB198" s="191">
        <v>-12212.45</v>
      </c>
      <c r="AF198" s="191">
        <v>-12212.45</v>
      </c>
    </row>
    <row r="199" spans="1:32">
      <c r="A199" s="189" t="s">
        <v>208</v>
      </c>
      <c r="E199" s="191">
        <v>4888200.0999999996</v>
      </c>
      <c r="F199" s="191">
        <v>2623871.5099999998</v>
      </c>
      <c r="G199" s="191">
        <v>0</v>
      </c>
      <c r="H199" s="191">
        <v>1083.71</v>
      </c>
      <c r="I199" s="191">
        <v>0</v>
      </c>
      <c r="J199" s="191">
        <v>0</v>
      </c>
      <c r="K199" s="191">
        <v>0</v>
      </c>
      <c r="L199" s="191">
        <v>0</v>
      </c>
      <c r="M199" s="191">
        <v>0</v>
      </c>
      <c r="N199" s="191">
        <v>0</v>
      </c>
      <c r="O199" s="191">
        <v>0</v>
      </c>
      <c r="P199" s="191">
        <v>0</v>
      </c>
      <c r="Q199" s="191">
        <v>0</v>
      </c>
      <c r="R199" s="191">
        <v>0</v>
      </c>
      <c r="S199" s="191">
        <v>0</v>
      </c>
      <c r="T199" s="191">
        <v>0</v>
      </c>
      <c r="U199" s="191">
        <v>0</v>
      </c>
      <c r="V199" s="191">
        <v>0</v>
      </c>
      <c r="W199" s="191">
        <v>0</v>
      </c>
      <c r="X199" s="191">
        <v>-2265412.2999999998</v>
      </c>
      <c r="Y199" s="191">
        <v>0</v>
      </c>
      <c r="Z199" s="191">
        <v>0</v>
      </c>
      <c r="AA199" s="191">
        <v>0</v>
      </c>
      <c r="AB199" s="191">
        <v>-2265412.2999999998</v>
      </c>
    </row>
    <row r="200" spans="1:32">
      <c r="D200" s="189" t="s">
        <v>269</v>
      </c>
      <c r="I200" s="191">
        <v>4888200.0999999996</v>
      </c>
      <c r="J200" s="191">
        <v>2623871.5099999998</v>
      </c>
      <c r="K200" s="191">
        <v>0</v>
      </c>
      <c r="L200" s="191">
        <v>1083.71</v>
      </c>
      <c r="M200" s="191">
        <v>0</v>
      </c>
      <c r="N200" s="191">
        <v>0</v>
      </c>
      <c r="O200" s="191">
        <v>0</v>
      </c>
      <c r="P200" s="191">
        <v>0</v>
      </c>
      <c r="Q200" s="191">
        <v>0</v>
      </c>
      <c r="R200" s="191">
        <v>0</v>
      </c>
      <c r="S200" s="191">
        <v>0</v>
      </c>
      <c r="T200" s="191">
        <v>0</v>
      </c>
      <c r="U200" s="191">
        <v>0</v>
      </c>
      <c r="V200" s="191">
        <v>0</v>
      </c>
      <c r="W200" s="191">
        <v>0</v>
      </c>
      <c r="X200" s="191">
        <v>0</v>
      </c>
      <c r="Y200" s="191">
        <v>0</v>
      </c>
      <c r="Z200" s="191">
        <v>0</v>
      </c>
      <c r="AA200" s="191">
        <v>0</v>
      </c>
      <c r="AB200" s="191">
        <v>-2265412.2999999998</v>
      </c>
      <c r="AC200" s="191">
        <v>0</v>
      </c>
      <c r="AD200" s="191">
        <v>0</v>
      </c>
      <c r="AE200" s="191">
        <v>0</v>
      </c>
      <c r="AF200" s="191">
        <v>-2265412.2999999998</v>
      </c>
    </row>
    <row r="201" spans="1:32">
      <c r="A201" s="189">
        <v>2025</v>
      </c>
      <c r="B201" s="189" t="s">
        <v>196</v>
      </c>
      <c r="C201" s="189" t="s">
        <v>197</v>
      </c>
      <c r="D201" s="189" t="s">
        <v>270</v>
      </c>
      <c r="E201" s="189" t="s">
        <v>199</v>
      </c>
      <c r="F201" s="189" t="s">
        <v>202</v>
      </c>
      <c r="H201" s="189">
        <v>77816</v>
      </c>
      <c r="I201" s="191">
        <v>4855745.76</v>
      </c>
      <c r="J201" s="191">
        <v>2767332.44</v>
      </c>
      <c r="K201" s="191">
        <v>0</v>
      </c>
      <c r="L201" s="191">
        <v>4211.63</v>
      </c>
      <c r="AB201" s="191">
        <v>-2092624.95</v>
      </c>
      <c r="AF201" s="191">
        <v>-2092624.95</v>
      </c>
    </row>
    <row r="202" spans="1:32">
      <c r="A202" s="189">
        <v>2025</v>
      </c>
      <c r="B202" s="189" t="s">
        <v>196</v>
      </c>
      <c r="C202" s="189" t="s">
        <v>197</v>
      </c>
      <c r="D202" s="189" t="s">
        <v>270</v>
      </c>
      <c r="E202" s="189" t="s">
        <v>199</v>
      </c>
      <c r="F202" s="189" t="s">
        <v>203</v>
      </c>
      <c r="H202" s="189">
        <v>77817</v>
      </c>
      <c r="I202" s="191">
        <v>31111.25</v>
      </c>
      <c r="J202" s="191">
        <v>15849.76</v>
      </c>
      <c r="K202" s="191">
        <v>0</v>
      </c>
      <c r="L202" s="191">
        <v>0</v>
      </c>
      <c r="AB202" s="191">
        <v>-15261.49</v>
      </c>
      <c r="AF202" s="191">
        <v>-15261.49</v>
      </c>
    </row>
    <row r="203" spans="1:32">
      <c r="A203" s="189">
        <v>2025</v>
      </c>
      <c r="B203" s="189" t="s">
        <v>196</v>
      </c>
      <c r="C203" s="189" t="s">
        <v>197</v>
      </c>
      <c r="D203" s="189" t="s">
        <v>270</v>
      </c>
      <c r="E203" s="189" t="s">
        <v>199</v>
      </c>
      <c r="F203" s="189" t="s">
        <v>266</v>
      </c>
      <c r="H203" s="189">
        <v>77818</v>
      </c>
      <c r="I203" s="191">
        <v>2083.4899999999998</v>
      </c>
      <c r="J203" s="191">
        <v>269.58999999999997</v>
      </c>
      <c r="K203" s="191">
        <v>0</v>
      </c>
      <c r="L203" s="191">
        <v>0</v>
      </c>
      <c r="AB203" s="191">
        <v>-1813.9</v>
      </c>
      <c r="AF203" s="191">
        <v>-1813.9</v>
      </c>
    </row>
    <row r="204" spans="1:32">
      <c r="A204" s="189">
        <v>2025</v>
      </c>
      <c r="B204" s="189" t="s">
        <v>196</v>
      </c>
      <c r="C204" s="189" t="s">
        <v>197</v>
      </c>
      <c r="D204" s="189" t="s">
        <v>270</v>
      </c>
      <c r="E204" s="189" t="s">
        <v>199</v>
      </c>
      <c r="F204" s="189" t="s">
        <v>226</v>
      </c>
      <c r="H204" s="189">
        <v>77819</v>
      </c>
      <c r="I204" s="191">
        <v>147783.76</v>
      </c>
      <c r="J204" s="191">
        <v>19122.009999999998</v>
      </c>
      <c r="K204" s="191">
        <v>0</v>
      </c>
      <c r="L204" s="191">
        <v>0</v>
      </c>
      <c r="AB204" s="191">
        <v>-128661.75</v>
      </c>
      <c r="AF204" s="191">
        <v>-128661.75</v>
      </c>
    </row>
    <row r="205" spans="1:32">
      <c r="A205" s="189">
        <v>2025</v>
      </c>
      <c r="B205" s="189" t="s">
        <v>196</v>
      </c>
      <c r="C205" s="189" t="s">
        <v>197</v>
      </c>
      <c r="D205" s="189" t="s">
        <v>270</v>
      </c>
      <c r="E205" s="189" t="s">
        <v>199</v>
      </c>
      <c r="F205" s="189" t="s">
        <v>213</v>
      </c>
      <c r="H205" s="189">
        <v>78008</v>
      </c>
      <c r="I205" s="191">
        <v>33421.5</v>
      </c>
      <c r="J205" s="191">
        <v>24280.28</v>
      </c>
      <c r="K205" s="191">
        <v>0</v>
      </c>
      <c r="L205" s="191">
        <v>0</v>
      </c>
      <c r="AB205" s="191">
        <v>-9141.2199999999993</v>
      </c>
      <c r="AF205" s="191">
        <v>-9141.2199999999993</v>
      </c>
    </row>
    <row r="206" spans="1:32">
      <c r="A206" s="189" t="s">
        <v>208</v>
      </c>
      <c r="E206" s="191">
        <v>5070145.76</v>
      </c>
      <c r="F206" s="191">
        <v>2826854.08</v>
      </c>
      <c r="G206" s="191">
        <v>0</v>
      </c>
      <c r="H206" s="191">
        <v>4211.63</v>
      </c>
      <c r="I206" s="191">
        <v>0</v>
      </c>
      <c r="J206" s="191">
        <v>0</v>
      </c>
      <c r="K206" s="191">
        <v>0</v>
      </c>
      <c r="L206" s="191">
        <v>0</v>
      </c>
      <c r="M206" s="191">
        <v>0</v>
      </c>
      <c r="N206" s="191">
        <v>0</v>
      </c>
      <c r="O206" s="191">
        <v>0</v>
      </c>
      <c r="P206" s="191">
        <v>0</v>
      </c>
      <c r="Q206" s="191">
        <v>0</v>
      </c>
      <c r="R206" s="191">
        <v>0</v>
      </c>
      <c r="S206" s="191">
        <v>0</v>
      </c>
      <c r="T206" s="191">
        <v>0</v>
      </c>
      <c r="U206" s="191">
        <v>0</v>
      </c>
      <c r="V206" s="191">
        <v>0</v>
      </c>
      <c r="W206" s="191">
        <v>0</v>
      </c>
      <c r="X206" s="191">
        <v>-2247503.31</v>
      </c>
      <c r="Y206" s="191">
        <v>0</v>
      </c>
      <c r="Z206" s="191">
        <v>0</v>
      </c>
      <c r="AA206" s="191">
        <v>0</v>
      </c>
      <c r="AB206" s="191">
        <v>-2247503.31</v>
      </c>
    </row>
    <row r="207" spans="1:32">
      <c r="D207" s="189" t="s">
        <v>271</v>
      </c>
      <c r="I207" s="191">
        <v>5070145.76</v>
      </c>
      <c r="J207" s="191">
        <v>2826854.08</v>
      </c>
      <c r="K207" s="191">
        <v>0</v>
      </c>
      <c r="L207" s="191">
        <v>4211.63</v>
      </c>
      <c r="M207" s="191">
        <v>0</v>
      </c>
      <c r="N207" s="191">
        <v>0</v>
      </c>
      <c r="O207" s="191">
        <v>0</v>
      </c>
      <c r="P207" s="191">
        <v>0</v>
      </c>
      <c r="Q207" s="191">
        <v>0</v>
      </c>
      <c r="R207" s="191">
        <v>0</v>
      </c>
      <c r="S207" s="191">
        <v>0</v>
      </c>
      <c r="T207" s="191">
        <v>0</v>
      </c>
      <c r="U207" s="191">
        <v>0</v>
      </c>
      <c r="V207" s="191">
        <v>0</v>
      </c>
      <c r="W207" s="191">
        <v>0</v>
      </c>
      <c r="X207" s="191">
        <v>0</v>
      </c>
      <c r="Y207" s="191">
        <v>0</v>
      </c>
      <c r="Z207" s="191">
        <v>0</v>
      </c>
      <c r="AA207" s="191">
        <v>0</v>
      </c>
      <c r="AB207" s="191">
        <v>-2247503.31</v>
      </c>
      <c r="AC207" s="191">
        <v>0</v>
      </c>
      <c r="AD207" s="191">
        <v>0</v>
      </c>
      <c r="AE207" s="191">
        <v>0</v>
      </c>
      <c r="AF207" s="191">
        <v>-2247503.31</v>
      </c>
    </row>
    <row r="208" spans="1:32">
      <c r="A208" s="189">
        <v>2025</v>
      </c>
      <c r="B208" s="189" t="s">
        <v>196</v>
      </c>
      <c r="C208" s="189" t="s">
        <v>197</v>
      </c>
      <c r="D208" s="189" t="s">
        <v>272</v>
      </c>
      <c r="E208" s="189" t="s">
        <v>199</v>
      </c>
      <c r="F208" s="189" t="s">
        <v>202</v>
      </c>
      <c r="H208" s="189">
        <v>77822</v>
      </c>
      <c r="I208" s="191">
        <v>24417385.260000002</v>
      </c>
      <c r="J208" s="191">
        <v>13915584.050000001</v>
      </c>
      <c r="K208" s="191">
        <v>0</v>
      </c>
      <c r="L208" s="191">
        <v>21178.18</v>
      </c>
      <c r="AB208" s="191">
        <v>-10522979.390000001</v>
      </c>
      <c r="AF208" s="191">
        <v>-10522979.390000001</v>
      </c>
    </row>
    <row r="209" spans="1:32">
      <c r="A209" s="189">
        <v>2025</v>
      </c>
      <c r="B209" s="189" t="s">
        <v>196</v>
      </c>
      <c r="C209" s="189" t="s">
        <v>197</v>
      </c>
      <c r="D209" s="189" t="s">
        <v>272</v>
      </c>
      <c r="E209" s="189" t="s">
        <v>199</v>
      </c>
      <c r="F209" s="189" t="s">
        <v>203</v>
      </c>
      <c r="H209" s="189">
        <v>78024</v>
      </c>
      <c r="I209" s="191">
        <v>157705.67000000001</v>
      </c>
      <c r="J209" s="191">
        <v>80343.820000000007</v>
      </c>
      <c r="K209" s="191">
        <v>0</v>
      </c>
      <c r="L209" s="191">
        <v>0</v>
      </c>
      <c r="AB209" s="191">
        <v>-77361.850000000006</v>
      </c>
      <c r="AF209" s="191">
        <v>-77361.850000000006</v>
      </c>
    </row>
    <row r="210" spans="1:32">
      <c r="A210" s="189">
        <v>2025</v>
      </c>
      <c r="B210" s="189" t="s">
        <v>196</v>
      </c>
      <c r="C210" s="189" t="s">
        <v>197</v>
      </c>
      <c r="D210" s="189" t="s">
        <v>272</v>
      </c>
      <c r="E210" s="189" t="s">
        <v>199</v>
      </c>
      <c r="F210" s="189" t="s">
        <v>266</v>
      </c>
      <c r="H210" s="189">
        <v>77823</v>
      </c>
      <c r="I210" s="191">
        <v>3837.45</v>
      </c>
      <c r="J210" s="191">
        <v>496.54</v>
      </c>
      <c r="K210" s="191">
        <v>0</v>
      </c>
      <c r="L210" s="191">
        <v>0</v>
      </c>
      <c r="O210" s="191">
        <v>0</v>
      </c>
      <c r="AB210" s="191">
        <v>-3340.91</v>
      </c>
      <c r="AF210" s="191">
        <v>-3340.91</v>
      </c>
    </row>
    <row r="211" spans="1:32">
      <c r="A211" s="189">
        <v>2025</v>
      </c>
      <c r="B211" s="189" t="s">
        <v>196</v>
      </c>
      <c r="C211" s="189" t="s">
        <v>197</v>
      </c>
      <c r="D211" s="189" t="s">
        <v>272</v>
      </c>
      <c r="E211" s="189" t="s">
        <v>199</v>
      </c>
      <c r="F211" s="189" t="s">
        <v>226</v>
      </c>
      <c r="H211" s="189">
        <v>77824</v>
      </c>
      <c r="I211" s="191">
        <v>53095.58</v>
      </c>
      <c r="J211" s="191">
        <v>6870.13</v>
      </c>
      <c r="K211" s="191">
        <v>0</v>
      </c>
      <c r="L211" s="191">
        <v>0</v>
      </c>
      <c r="O211" s="191">
        <v>0</v>
      </c>
      <c r="AB211" s="191">
        <v>-46225.45</v>
      </c>
      <c r="AF211" s="191">
        <v>-46225.45</v>
      </c>
    </row>
    <row r="212" spans="1:32">
      <c r="A212" s="189" t="s">
        <v>208</v>
      </c>
      <c r="E212" s="191">
        <v>24632023.960000001</v>
      </c>
      <c r="F212" s="191">
        <v>14003294.539999999</v>
      </c>
      <c r="G212" s="191">
        <v>0</v>
      </c>
      <c r="H212" s="191">
        <v>21178.18</v>
      </c>
      <c r="I212" s="191">
        <v>0</v>
      </c>
      <c r="J212" s="191">
        <v>0</v>
      </c>
      <c r="K212" s="191">
        <v>0</v>
      </c>
      <c r="L212" s="191">
        <v>0</v>
      </c>
      <c r="M212" s="191">
        <v>0</v>
      </c>
      <c r="N212" s="191">
        <v>0</v>
      </c>
      <c r="O212" s="191">
        <v>0</v>
      </c>
      <c r="P212" s="191">
        <v>0</v>
      </c>
      <c r="Q212" s="191">
        <v>0</v>
      </c>
      <c r="R212" s="191">
        <v>0</v>
      </c>
      <c r="S212" s="191">
        <v>0</v>
      </c>
      <c r="T212" s="191">
        <v>0</v>
      </c>
      <c r="U212" s="191">
        <v>0</v>
      </c>
      <c r="V212" s="191">
        <v>0</v>
      </c>
      <c r="W212" s="191">
        <v>0</v>
      </c>
      <c r="X212" s="191">
        <v>-10649907.6</v>
      </c>
      <c r="Y212" s="191">
        <v>0</v>
      </c>
      <c r="Z212" s="191">
        <v>0</v>
      </c>
      <c r="AA212" s="191">
        <v>0</v>
      </c>
      <c r="AB212" s="191">
        <v>-10649907.6</v>
      </c>
    </row>
    <row r="213" spans="1:32">
      <c r="D213" s="189" t="s">
        <v>273</v>
      </c>
      <c r="I213" s="191">
        <v>24632023.960000001</v>
      </c>
      <c r="J213" s="191">
        <v>14003294.539999999</v>
      </c>
      <c r="K213" s="191">
        <v>0</v>
      </c>
      <c r="L213" s="191">
        <v>21178.18</v>
      </c>
      <c r="M213" s="191">
        <v>0</v>
      </c>
      <c r="N213" s="191">
        <v>0</v>
      </c>
      <c r="O213" s="191">
        <v>0</v>
      </c>
      <c r="P213" s="191">
        <v>0</v>
      </c>
      <c r="Q213" s="191">
        <v>0</v>
      </c>
      <c r="R213" s="191">
        <v>0</v>
      </c>
      <c r="S213" s="191">
        <v>0</v>
      </c>
      <c r="T213" s="191">
        <v>0</v>
      </c>
      <c r="U213" s="191">
        <v>0</v>
      </c>
      <c r="V213" s="191">
        <v>0</v>
      </c>
      <c r="W213" s="191">
        <v>0</v>
      </c>
      <c r="X213" s="191">
        <v>0</v>
      </c>
      <c r="Y213" s="191">
        <v>0</v>
      </c>
      <c r="Z213" s="191">
        <v>0</v>
      </c>
      <c r="AA213" s="191">
        <v>0</v>
      </c>
      <c r="AB213" s="191">
        <v>-10649907.6</v>
      </c>
      <c r="AC213" s="191">
        <v>0</v>
      </c>
      <c r="AD213" s="191">
        <v>0</v>
      </c>
      <c r="AE213" s="191">
        <v>0</v>
      </c>
      <c r="AF213" s="191">
        <v>-10649907.6</v>
      </c>
    </row>
    <row r="214" spans="1:32">
      <c r="A214" s="189">
        <v>2025</v>
      </c>
      <c r="B214" s="189" t="s">
        <v>196</v>
      </c>
      <c r="C214" s="189" t="s">
        <v>197</v>
      </c>
      <c r="D214" s="189" t="s">
        <v>274</v>
      </c>
      <c r="E214" s="189" t="s">
        <v>199</v>
      </c>
      <c r="F214" s="189" t="s">
        <v>202</v>
      </c>
      <c r="H214" s="189">
        <v>77950</v>
      </c>
      <c r="I214" s="191">
        <v>16993804.710000001</v>
      </c>
      <c r="J214" s="191">
        <v>10115122.09</v>
      </c>
      <c r="K214" s="191">
        <v>0</v>
      </c>
      <c r="L214" s="191">
        <v>2416.54</v>
      </c>
      <c r="AB214" s="191">
        <v>-6881099.1600000001</v>
      </c>
      <c r="AF214" s="191">
        <v>-6881099.1600000001</v>
      </c>
    </row>
    <row r="215" spans="1:32">
      <c r="A215" s="189">
        <v>2025</v>
      </c>
      <c r="B215" s="189" t="s">
        <v>196</v>
      </c>
      <c r="C215" s="189" t="s">
        <v>197</v>
      </c>
      <c r="D215" s="189" t="s">
        <v>274</v>
      </c>
      <c r="E215" s="189" t="s">
        <v>199</v>
      </c>
      <c r="F215" s="189" t="s">
        <v>203</v>
      </c>
      <c r="H215" s="189">
        <v>77951</v>
      </c>
      <c r="I215" s="191">
        <v>258430.43</v>
      </c>
      <c r="J215" s="191">
        <v>137997.06</v>
      </c>
      <c r="K215" s="191">
        <v>0</v>
      </c>
      <c r="L215" s="191">
        <v>0</v>
      </c>
      <c r="AB215" s="191">
        <v>-120433.37</v>
      </c>
      <c r="AF215" s="191">
        <v>-120433.37</v>
      </c>
    </row>
    <row r="216" spans="1:32">
      <c r="A216" s="189" t="s">
        <v>208</v>
      </c>
      <c r="E216" s="191">
        <v>17252235.140000001</v>
      </c>
      <c r="F216" s="191">
        <v>10253119.15</v>
      </c>
      <c r="G216" s="191">
        <v>0</v>
      </c>
      <c r="H216" s="191">
        <v>2416.54</v>
      </c>
      <c r="I216" s="191">
        <v>0</v>
      </c>
      <c r="J216" s="191">
        <v>0</v>
      </c>
      <c r="K216" s="191">
        <v>0</v>
      </c>
      <c r="L216" s="191">
        <v>0</v>
      </c>
      <c r="M216" s="191">
        <v>0</v>
      </c>
      <c r="N216" s="191">
        <v>0</v>
      </c>
      <c r="O216" s="191">
        <v>0</v>
      </c>
      <c r="P216" s="191">
        <v>0</v>
      </c>
      <c r="Q216" s="191">
        <v>0</v>
      </c>
      <c r="R216" s="191">
        <v>0</v>
      </c>
      <c r="S216" s="191">
        <v>0</v>
      </c>
      <c r="T216" s="191">
        <v>0</v>
      </c>
      <c r="U216" s="191">
        <v>0</v>
      </c>
      <c r="V216" s="191">
        <v>0</v>
      </c>
      <c r="W216" s="191">
        <v>0</v>
      </c>
      <c r="X216" s="191">
        <v>-7001532.5300000003</v>
      </c>
      <c r="Y216" s="191">
        <v>0</v>
      </c>
      <c r="Z216" s="191">
        <v>0</v>
      </c>
      <c r="AA216" s="191">
        <v>0</v>
      </c>
      <c r="AB216" s="191">
        <v>-7001532.5300000003</v>
      </c>
    </row>
    <row r="217" spans="1:32">
      <c r="D217" s="189" t="s">
        <v>275</v>
      </c>
      <c r="I217" s="191">
        <v>17252235.140000001</v>
      </c>
      <c r="J217" s="191">
        <v>10253119.15</v>
      </c>
      <c r="K217" s="191">
        <v>0</v>
      </c>
      <c r="L217" s="191">
        <v>2416.54</v>
      </c>
      <c r="M217" s="191">
        <v>0</v>
      </c>
      <c r="N217" s="191">
        <v>0</v>
      </c>
      <c r="O217" s="191">
        <v>0</v>
      </c>
      <c r="P217" s="191">
        <v>0</v>
      </c>
      <c r="Q217" s="191">
        <v>0</v>
      </c>
      <c r="R217" s="191">
        <v>0</v>
      </c>
      <c r="S217" s="191">
        <v>0</v>
      </c>
      <c r="T217" s="191">
        <v>0</v>
      </c>
      <c r="U217" s="191">
        <v>0</v>
      </c>
      <c r="V217" s="191">
        <v>0</v>
      </c>
      <c r="W217" s="191">
        <v>0</v>
      </c>
      <c r="X217" s="191">
        <v>0</v>
      </c>
      <c r="Y217" s="191">
        <v>0</v>
      </c>
      <c r="Z217" s="191">
        <v>0</v>
      </c>
      <c r="AA217" s="191">
        <v>0</v>
      </c>
      <c r="AB217" s="191">
        <v>-7001532.5300000003</v>
      </c>
      <c r="AC217" s="191">
        <v>0</v>
      </c>
      <c r="AD217" s="191">
        <v>0</v>
      </c>
      <c r="AE217" s="191">
        <v>0</v>
      </c>
      <c r="AF217" s="191">
        <v>-7001532.5300000003</v>
      </c>
    </row>
    <row r="218" spans="1:32">
      <c r="A218" s="189">
        <v>2025</v>
      </c>
      <c r="B218" s="189" t="s">
        <v>196</v>
      </c>
      <c r="C218" s="189" t="s">
        <v>197</v>
      </c>
      <c r="D218" s="189" t="s">
        <v>276</v>
      </c>
      <c r="E218" s="189" t="s">
        <v>199</v>
      </c>
      <c r="F218" s="189" t="s">
        <v>202</v>
      </c>
      <c r="H218" s="189">
        <v>77792</v>
      </c>
      <c r="I218" s="191">
        <v>99.86</v>
      </c>
      <c r="J218" s="191">
        <v>59.18</v>
      </c>
      <c r="K218" s="191">
        <v>0</v>
      </c>
      <c r="L218" s="191">
        <v>0.01</v>
      </c>
      <c r="AB218" s="191">
        <v>-40.69</v>
      </c>
      <c r="AF218" s="191">
        <v>-40.69</v>
      </c>
    </row>
    <row r="219" spans="1:32">
      <c r="A219" s="189">
        <v>2025</v>
      </c>
      <c r="B219" s="189" t="s">
        <v>196</v>
      </c>
      <c r="C219" s="189" t="s">
        <v>197</v>
      </c>
      <c r="D219" s="189" t="s">
        <v>276</v>
      </c>
      <c r="E219" s="189" t="s">
        <v>199</v>
      </c>
      <c r="F219" s="189" t="s">
        <v>213</v>
      </c>
      <c r="H219" s="189">
        <v>77932</v>
      </c>
      <c r="I219" s="191">
        <v>735674.68</v>
      </c>
      <c r="J219" s="191">
        <v>544040.67000000004</v>
      </c>
      <c r="K219" s="191">
        <v>0</v>
      </c>
      <c r="L219" s="191">
        <v>0</v>
      </c>
      <c r="AB219" s="191">
        <v>-191634.01</v>
      </c>
      <c r="AF219" s="191">
        <v>-191634.01</v>
      </c>
    </row>
    <row r="220" spans="1:32">
      <c r="A220" s="189" t="s">
        <v>208</v>
      </c>
      <c r="E220" s="191">
        <v>735774.54</v>
      </c>
      <c r="F220" s="191">
        <v>544099.85</v>
      </c>
      <c r="G220" s="191">
        <v>0</v>
      </c>
      <c r="H220" s="191">
        <v>0.01</v>
      </c>
      <c r="I220" s="191">
        <v>0</v>
      </c>
      <c r="J220" s="191">
        <v>0</v>
      </c>
      <c r="K220" s="191">
        <v>0</v>
      </c>
      <c r="L220" s="191">
        <v>0</v>
      </c>
      <c r="M220" s="191">
        <v>0</v>
      </c>
      <c r="N220" s="191">
        <v>0</v>
      </c>
      <c r="O220" s="191">
        <v>0</v>
      </c>
      <c r="P220" s="191">
        <v>0</v>
      </c>
      <c r="Q220" s="191">
        <v>0</v>
      </c>
      <c r="R220" s="191">
        <v>0</v>
      </c>
      <c r="S220" s="191">
        <v>0</v>
      </c>
      <c r="T220" s="191">
        <v>0</v>
      </c>
      <c r="U220" s="191">
        <v>0</v>
      </c>
      <c r="V220" s="191">
        <v>0</v>
      </c>
      <c r="W220" s="191">
        <v>0</v>
      </c>
      <c r="X220" s="191">
        <v>-191674.7</v>
      </c>
      <c r="Y220" s="191">
        <v>0</v>
      </c>
      <c r="Z220" s="191">
        <v>0</v>
      </c>
      <c r="AA220" s="191">
        <v>0</v>
      </c>
      <c r="AB220" s="191">
        <v>-191674.7</v>
      </c>
    </row>
    <row r="221" spans="1:32">
      <c r="D221" s="189" t="s">
        <v>277</v>
      </c>
      <c r="I221" s="191">
        <v>735774.54</v>
      </c>
      <c r="J221" s="191">
        <v>544099.85</v>
      </c>
      <c r="K221" s="191">
        <v>0</v>
      </c>
      <c r="L221" s="191">
        <v>0.01</v>
      </c>
      <c r="M221" s="191">
        <v>0</v>
      </c>
      <c r="N221" s="191">
        <v>0</v>
      </c>
      <c r="O221" s="191">
        <v>0</v>
      </c>
      <c r="P221" s="191">
        <v>0</v>
      </c>
      <c r="Q221" s="191">
        <v>0</v>
      </c>
      <c r="R221" s="191">
        <v>0</v>
      </c>
      <c r="S221" s="191">
        <v>0</v>
      </c>
      <c r="T221" s="191">
        <v>0</v>
      </c>
      <c r="U221" s="191">
        <v>0</v>
      </c>
      <c r="V221" s="191">
        <v>0</v>
      </c>
      <c r="W221" s="191">
        <v>0</v>
      </c>
      <c r="X221" s="191">
        <v>0</v>
      </c>
      <c r="Y221" s="191">
        <v>0</v>
      </c>
      <c r="Z221" s="191">
        <v>0</v>
      </c>
      <c r="AA221" s="191">
        <v>0</v>
      </c>
      <c r="AB221" s="191">
        <v>-191674.7</v>
      </c>
      <c r="AC221" s="191">
        <v>0</v>
      </c>
      <c r="AD221" s="191">
        <v>0</v>
      </c>
      <c r="AE221" s="191">
        <v>0</v>
      </c>
      <c r="AF221" s="191">
        <v>-191674.7</v>
      </c>
    </row>
    <row r="222" spans="1:32">
      <c r="A222" s="189">
        <v>2025</v>
      </c>
      <c r="B222" s="189" t="s">
        <v>196</v>
      </c>
      <c r="C222" s="189" t="s">
        <v>197</v>
      </c>
      <c r="D222" s="189" t="s">
        <v>278</v>
      </c>
      <c r="E222" s="189" t="s">
        <v>199</v>
      </c>
      <c r="F222" s="189" t="s">
        <v>202</v>
      </c>
      <c r="H222" s="189">
        <v>77831</v>
      </c>
      <c r="I222" s="191">
        <v>17609481.649999999</v>
      </c>
      <c r="J222" s="191">
        <v>10442936.689999999</v>
      </c>
      <c r="K222" s="191">
        <v>0</v>
      </c>
      <c r="L222" s="191">
        <v>2494.87</v>
      </c>
      <c r="AB222" s="191">
        <v>-7169039.8300000001</v>
      </c>
      <c r="AF222" s="191">
        <v>-7169039.8300000001</v>
      </c>
    </row>
    <row r="223" spans="1:32">
      <c r="A223" s="189">
        <v>2025</v>
      </c>
      <c r="B223" s="189" t="s">
        <v>196</v>
      </c>
      <c r="C223" s="189" t="s">
        <v>197</v>
      </c>
      <c r="D223" s="189" t="s">
        <v>278</v>
      </c>
      <c r="E223" s="189" t="s">
        <v>199</v>
      </c>
      <c r="F223" s="189" t="s">
        <v>203</v>
      </c>
      <c r="H223" s="189">
        <v>77876</v>
      </c>
      <c r="I223" s="191">
        <v>266838.84000000003</v>
      </c>
      <c r="J223" s="191">
        <v>142487</v>
      </c>
      <c r="K223" s="191">
        <v>0</v>
      </c>
      <c r="L223" s="191">
        <v>0</v>
      </c>
      <c r="AB223" s="191">
        <v>-124351.84</v>
      </c>
      <c r="AF223" s="191">
        <v>-124351.84</v>
      </c>
    </row>
    <row r="224" spans="1:32">
      <c r="A224" s="189">
        <v>2025</v>
      </c>
      <c r="B224" s="189" t="s">
        <v>196</v>
      </c>
      <c r="C224" s="189" t="s">
        <v>197</v>
      </c>
      <c r="D224" s="189" t="s">
        <v>278</v>
      </c>
      <c r="E224" s="189" t="s">
        <v>199</v>
      </c>
      <c r="F224" s="189" t="s">
        <v>226</v>
      </c>
      <c r="H224" s="189">
        <v>77832</v>
      </c>
      <c r="I224" s="191">
        <v>0</v>
      </c>
      <c r="J224" s="191">
        <v>0</v>
      </c>
      <c r="K224" s="191">
        <v>0</v>
      </c>
      <c r="L224" s="191">
        <v>0</v>
      </c>
      <c r="O224" s="191">
        <v>0</v>
      </c>
      <c r="AB224" s="191">
        <v>0</v>
      </c>
      <c r="AF224" s="191">
        <v>0</v>
      </c>
    </row>
    <row r="225" spans="1:32">
      <c r="A225" s="189" t="s">
        <v>208</v>
      </c>
      <c r="E225" s="191">
        <v>17876320.489999998</v>
      </c>
      <c r="F225" s="191">
        <v>10585423.689999999</v>
      </c>
      <c r="G225" s="191">
        <v>0</v>
      </c>
      <c r="H225" s="191">
        <v>2494.87</v>
      </c>
      <c r="I225" s="191">
        <v>0</v>
      </c>
      <c r="J225" s="191">
        <v>0</v>
      </c>
      <c r="K225" s="191">
        <v>0</v>
      </c>
      <c r="L225" s="191">
        <v>0</v>
      </c>
      <c r="M225" s="191">
        <v>0</v>
      </c>
      <c r="N225" s="191">
        <v>0</v>
      </c>
      <c r="O225" s="191">
        <v>0</v>
      </c>
      <c r="P225" s="191">
        <v>0</v>
      </c>
      <c r="Q225" s="191">
        <v>0</v>
      </c>
      <c r="R225" s="191">
        <v>0</v>
      </c>
      <c r="S225" s="191">
        <v>0</v>
      </c>
      <c r="T225" s="191">
        <v>0</v>
      </c>
      <c r="U225" s="191">
        <v>0</v>
      </c>
      <c r="V225" s="191">
        <v>0</v>
      </c>
      <c r="W225" s="191">
        <v>0</v>
      </c>
      <c r="X225" s="191">
        <v>-7293391.6699999999</v>
      </c>
      <c r="Y225" s="191">
        <v>0</v>
      </c>
      <c r="Z225" s="191">
        <v>0</v>
      </c>
      <c r="AA225" s="191">
        <v>0</v>
      </c>
      <c r="AB225" s="191">
        <v>-7293391.6699999999</v>
      </c>
    </row>
    <row r="226" spans="1:32">
      <c r="D226" s="189" t="s">
        <v>279</v>
      </c>
      <c r="I226" s="191">
        <v>17876320.489999998</v>
      </c>
      <c r="J226" s="191">
        <v>10585423.689999999</v>
      </c>
      <c r="K226" s="191">
        <v>0</v>
      </c>
      <c r="L226" s="191">
        <v>2494.87</v>
      </c>
      <c r="M226" s="191">
        <v>0</v>
      </c>
      <c r="N226" s="191">
        <v>0</v>
      </c>
      <c r="O226" s="191">
        <v>0</v>
      </c>
      <c r="P226" s="191">
        <v>0</v>
      </c>
      <c r="Q226" s="191">
        <v>0</v>
      </c>
      <c r="R226" s="191">
        <v>0</v>
      </c>
      <c r="S226" s="191">
        <v>0</v>
      </c>
      <c r="T226" s="191">
        <v>0</v>
      </c>
      <c r="U226" s="191">
        <v>0</v>
      </c>
      <c r="V226" s="191">
        <v>0</v>
      </c>
      <c r="W226" s="191">
        <v>0</v>
      </c>
      <c r="X226" s="191">
        <v>0</v>
      </c>
      <c r="Y226" s="191">
        <v>0</v>
      </c>
      <c r="Z226" s="191">
        <v>0</v>
      </c>
      <c r="AA226" s="191">
        <v>0</v>
      </c>
      <c r="AB226" s="191">
        <v>-7293391.6699999999</v>
      </c>
      <c r="AC226" s="191">
        <v>0</v>
      </c>
      <c r="AD226" s="191">
        <v>0</v>
      </c>
      <c r="AE226" s="191">
        <v>0</v>
      </c>
      <c r="AF226" s="191">
        <v>-7293391.6699999999</v>
      </c>
    </row>
    <row r="227" spans="1:32">
      <c r="A227" s="189">
        <v>2025</v>
      </c>
      <c r="B227" s="189" t="s">
        <v>196</v>
      </c>
      <c r="C227" s="189" t="s">
        <v>197</v>
      </c>
      <c r="D227" s="189" t="s">
        <v>280</v>
      </c>
      <c r="E227" s="189" t="s">
        <v>199</v>
      </c>
      <c r="F227" s="189" t="s">
        <v>202</v>
      </c>
      <c r="H227" s="189">
        <v>77834</v>
      </c>
      <c r="I227" s="191">
        <v>7634953.9500000002</v>
      </c>
      <c r="J227" s="191">
        <v>4673521.67</v>
      </c>
      <c r="K227" s="191">
        <v>0</v>
      </c>
      <c r="L227" s="191">
        <v>2017.03</v>
      </c>
      <c r="AB227" s="191">
        <v>-2963449.31</v>
      </c>
      <c r="AF227" s="191">
        <v>-2963449.31</v>
      </c>
    </row>
    <row r="228" spans="1:32">
      <c r="A228" s="189">
        <v>2025</v>
      </c>
      <c r="B228" s="189" t="s">
        <v>196</v>
      </c>
      <c r="C228" s="189" t="s">
        <v>197</v>
      </c>
      <c r="D228" s="189" t="s">
        <v>280</v>
      </c>
      <c r="E228" s="189" t="s">
        <v>199</v>
      </c>
      <c r="F228" s="189" t="s">
        <v>203</v>
      </c>
      <c r="H228" s="189">
        <v>77835</v>
      </c>
      <c r="I228" s="191">
        <v>43605.99</v>
      </c>
      <c r="J228" s="191">
        <v>24524.61</v>
      </c>
      <c r="K228" s="191">
        <v>0</v>
      </c>
      <c r="L228" s="191">
        <v>170.28</v>
      </c>
      <c r="AB228" s="191">
        <v>-19251.66</v>
      </c>
      <c r="AF228" s="191">
        <v>-19251.66</v>
      </c>
    </row>
    <row r="229" spans="1:32">
      <c r="A229" s="189">
        <v>2025</v>
      </c>
      <c r="B229" s="189" t="s">
        <v>196</v>
      </c>
      <c r="C229" s="189" t="s">
        <v>197</v>
      </c>
      <c r="D229" s="189" t="s">
        <v>280</v>
      </c>
      <c r="E229" s="189" t="s">
        <v>199</v>
      </c>
      <c r="F229" s="189" t="s">
        <v>213</v>
      </c>
      <c r="H229" s="189">
        <v>77895</v>
      </c>
      <c r="I229" s="191">
        <v>614268.88</v>
      </c>
      <c r="J229" s="191">
        <v>462260.84</v>
      </c>
      <c r="K229" s="191">
        <v>0</v>
      </c>
      <c r="L229" s="191">
        <v>0</v>
      </c>
      <c r="AB229" s="191">
        <v>-152008.04</v>
      </c>
      <c r="AF229" s="191">
        <v>-152008.04</v>
      </c>
    </row>
    <row r="230" spans="1:32">
      <c r="A230" s="189" t="s">
        <v>208</v>
      </c>
      <c r="E230" s="191">
        <v>8292828.8200000003</v>
      </c>
      <c r="F230" s="191">
        <v>5160307.12</v>
      </c>
      <c r="G230" s="191">
        <v>0</v>
      </c>
      <c r="H230" s="191">
        <v>2187.31</v>
      </c>
      <c r="I230" s="191">
        <v>0</v>
      </c>
      <c r="J230" s="191">
        <v>0</v>
      </c>
      <c r="K230" s="191">
        <v>0</v>
      </c>
      <c r="L230" s="191">
        <v>0</v>
      </c>
      <c r="M230" s="191">
        <v>0</v>
      </c>
      <c r="N230" s="191">
        <v>0</v>
      </c>
      <c r="O230" s="191">
        <v>0</v>
      </c>
      <c r="P230" s="191">
        <v>0</v>
      </c>
      <c r="Q230" s="191">
        <v>0</v>
      </c>
      <c r="R230" s="191">
        <v>0</v>
      </c>
      <c r="S230" s="191">
        <v>0</v>
      </c>
      <c r="T230" s="191">
        <v>0</v>
      </c>
      <c r="U230" s="191">
        <v>0</v>
      </c>
      <c r="V230" s="191">
        <v>0</v>
      </c>
      <c r="W230" s="191">
        <v>0</v>
      </c>
      <c r="X230" s="191">
        <v>-3134709.01</v>
      </c>
      <c r="Y230" s="191">
        <v>0</v>
      </c>
      <c r="Z230" s="191">
        <v>0</v>
      </c>
      <c r="AA230" s="191">
        <v>0</v>
      </c>
      <c r="AB230" s="191">
        <v>-3134709.01</v>
      </c>
    </row>
    <row r="231" spans="1:32">
      <c r="D231" s="189" t="s">
        <v>281</v>
      </c>
      <c r="I231" s="191">
        <v>8292828.8200000003</v>
      </c>
      <c r="J231" s="191">
        <v>5160307.12</v>
      </c>
      <c r="K231" s="191">
        <v>0</v>
      </c>
      <c r="L231" s="191">
        <v>2187.31</v>
      </c>
      <c r="M231" s="191">
        <v>0</v>
      </c>
      <c r="N231" s="191">
        <v>0</v>
      </c>
      <c r="O231" s="191">
        <v>0</v>
      </c>
      <c r="P231" s="191">
        <v>0</v>
      </c>
      <c r="Q231" s="191">
        <v>0</v>
      </c>
      <c r="R231" s="191">
        <v>0</v>
      </c>
      <c r="S231" s="191">
        <v>0</v>
      </c>
      <c r="T231" s="191">
        <v>0</v>
      </c>
      <c r="U231" s="191">
        <v>0</v>
      </c>
      <c r="V231" s="191">
        <v>0</v>
      </c>
      <c r="W231" s="191">
        <v>0</v>
      </c>
      <c r="X231" s="191">
        <v>0</v>
      </c>
      <c r="Y231" s="191">
        <v>0</v>
      </c>
      <c r="Z231" s="191">
        <v>0</v>
      </c>
      <c r="AA231" s="191">
        <v>0</v>
      </c>
      <c r="AB231" s="191">
        <v>-3134709.01</v>
      </c>
      <c r="AC231" s="191">
        <v>0</v>
      </c>
      <c r="AD231" s="191">
        <v>0</v>
      </c>
      <c r="AE231" s="191">
        <v>0</v>
      </c>
      <c r="AF231" s="191">
        <v>-3134709.01</v>
      </c>
    </row>
    <row r="232" spans="1:32">
      <c r="A232" s="189">
        <v>2025</v>
      </c>
      <c r="B232" s="189" t="s">
        <v>196</v>
      </c>
      <c r="C232" s="189" t="s">
        <v>197</v>
      </c>
      <c r="D232" s="189" t="s">
        <v>282</v>
      </c>
      <c r="E232" s="189" t="s">
        <v>199</v>
      </c>
      <c r="F232" s="189" t="s">
        <v>202</v>
      </c>
      <c r="H232" s="189">
        <v>77747</v>
      </c>
      <c r="I232" s="191">
        <v>17138102.239999998</v>
      </c>
      <c r="J232" s="191">
        <v>10476608.15</v>
      </c>
      <c r="K232" s="191">
        <v>0</v>
      </c>
      <c r="L232" s="191">
        <v>4521.55</v>
      </c>
      <c r="O232" s="191">
        <v>0</v>
      </c>
      <c r="AB232" s="191">
        <v>-6666015.6399999997</v>
      </c>
      <c r="AF232" s="191">
        <v>-6666015.6399999997</v>
      </c>
    </row>
    <row r="233" spans="1:32">
      <c r="A233" s="189">
        <v>2025</v>
      </c>
      <c r="B233" s="189" t="s">
        <v>196</v>
      </c>
      <c r="C233" s="189" t="s">
        <v>197</v>
      </c>
      <c r="D233" s="189" t="s">
        <v>282</v>
      </c>
      <c r="E233" s="189" t="s">
        <v>199</v>
      </c>
      <c r="F233" s="189" t="s">
        <v>203</v>
      </c>
      <c r="H233" s="189">
        <v>78014</v>
      </c>
      <c r="I233" s="191">
        <v>97740.68</v>
      </c>
      <c r="J233" s="191">
        <v>54970.7</v>
      </c>
      <c r="K233" s="191">
        <v>0</v>
      </c>
      <c r="L233" s="191">
        <v>381.67</v>
      </c>
      <c r="AB233" s="191">
        <v>-43151.65</v>
      </c>
      <c r="AF233" s="191">
        <v>-43151.65</v>
      </c>
    </row>
    <row r="234" spans="1:32">
      <c r="A234" s="189" t="s">
        <v>208</v>
      </c>
      <c r="E234" s="191">
        <v>17235842.920000002</v>
      </c>
      <c r="F234" s="191">
        <v>10531578.85</v>
      </c>
      <c r="G234" s="191">
        <v>0</v>
      </c>
      <c r="H234" s="191">
        <v>4903.22</v>
      </c>
      <c r="I234" s="191">
        <v>0</v>
      </c>
      <c r="J234" s="191">
        <v>0</v>
      </c>
      <c r="K234" s="191">
        <v>0</v>
      </c>
      <c r="L234" s="191">
        <v>0</v>
      </c>
      <c r="M234" s="191">
        <v>0</v>
      </c>
      <c r="N234" s="191">
        <v>0</v>
      </c>
      <c r="O234" s="191">
        <v>0</v>
      </c>
      <c r="P234" s="191">
        <v>0</v>
      </c>
      <c r="Q234" s="191">
        <v>0</v>
      </c>
      <c r="R234" s="191">
        <v>0</v>
      </c>
      <c r="S234" s="191">
        <v>0</v>
      </c>
      <c r="T234" s="191">
        <v>0</v>
      </c>
      <c r="U234" s="191">
        <v>0</v>
      </c>
      <c r="V234" s="191">
        <v>0</v>
      </c>
      <c r="W234" s="191">
        <v>0</v>
      </c>
      <c r="X234" s="191">
        <v>-6709167.29</v>
      </c>
      <c r="Y234" s="191">
        <v>0</v>
      </c>
      <c r="Z234" s="191">
        <v>0</v>
      </c>
      <c r="AA234" s="191">
        <v>0</v>
      </c>
      <c r="AB234" s="191">
        <v>-6709167.29</v>
      </c>
    </row>
    <row r="235" spans="1:32">
      <c r="D235" s="189" t="s">
        <v>283</v>
      </c>
      <c r="I235" s="191">
        <v>17235842.920000002</v>
      </c>
      <c r="J235" s="191">
        <v>10531578.85</v>
      </c>
      <c r="K235" s="191">
        <v>0</v>
      </c>
      <c r="L235" s="191">
        <v>4903.22</v>
      </c>
      <c r="M235" s="191">
        <v>0</v>
      </c>
      <c r="N235" s="191">
        <v>0</v>
      </c>
      <c r="O235" s="191">
        <v>0</v>
      </c>
      <c r="P235" s="191">
        <v>0</v>
      </c>
      <c r="Q235" s="191">
        <v>0</v>
      </c>
      <c r="R235" s="191">
        <v>0</v>
      </c>
      <c r="S235" s="191">
        <v>0</v>
      </c>
      <c r="T235" s="191">
        <v>0</v>
      </c>
      <c r="U235" s="191">
        <v>0</v>
      </c>
      <c r="V235" s="191">
        <v>0</v>
      </c>
      <c r="W235" s="191">
        <v>0</v>
      </c>
      <c r="X235" s="191">
        <v>0</v>
      </c>
      <c r="Y235" s="191">
        <v>0</v>
      </c>
      <c r="Z235" s="191">
        <v>0</v>
      </c>
      <c r="AA235" s="191">
        <v>0</v>
      </c>
      <c r="AB235" s="191">
        <v>-6709167.29</v>
      </c>
      <c r="AC235" s="191">
        <v>0</v>
      </c>
      <c r="AD235" s="191">
        <v>0</v>
      </c>
      <c r="AE235" s="191">
        <v>0</v>
      </c>
      <c r="AF235" s="191">
        <v>-6709167.29</v>
      </c>
    </row>
    <row r="236" spans="1:32">
      <c r="A236" s="189">
        <v>2025</v>
      </c>
      <c r="B236" s="189" t="s">
        <v>196</v>
      </c>
      <c r="C236" s="189" t="s">
        <v>197</v>
      </c>
      <c r="D236" s="189" t="s">
        <v>284</v>
      </c>
      <c r="E236" s="189" t="s">
        <v>199</v>
      </c>
      <c r="F236" s="189" t="s">
        <v>202</v>
      </c>
      <c r="H236" s="189">
        <v>77948</v>
      </c>
      <c r="I236" s="191">
        <v>558944.39</v>
      </c>
      <c r="J236" s="191">
        <v>342165.19</v>
      </c>
      <c r="K236" s="191">
        <v>-0.01</v>
      </c>
      <c r="L236" s="191">
        <v>147.66999999999999</v>
      </c>
      <c r="O236" s="191">
        <v>0</v>
      </c>
      <c r="AB236" s="191">
        <v>-216926.88</v>
      </c>
      <c r="AF236" s="191">
        <v>-216926.88</v>
      </c>
    </row>
    <row r="237" spans="1:32">
      <c r="A237" s="189">
        <v>2025</v>
      </c>
      <c r="B237" s="189" t="s">
        <v>196</v>
      </c>
      <c r="C237" s="189" t="s">
        <v>197</v>
      </c>
      <c r="D237" s="189" t="s">
        <v>284</v>
      </c>
      <c r="E237" s="189" t="s">
        <v>199</v>
      </c>
      <c r="F237" s="189" t="s">
        <v>203</v>
      </c>
      <c r="H237" s="189">
        <v>77949</v>
      </c>
      <c r="I237" s="191">
        <v>3202.08</v>
      </c>
      <c r="J237" s="191">
        <v>1800.9</v>
      </c>
      <c r="K237" s="191">
        <v>0</v>
      </c>
      <c r="L237" s="191">
        <v>12.51</v>
      </c>
      <c r="AB237" s="191">
        <v>-1413.69</v>
      </c>
      <c r="AF237" s="191">
        <v>-1413.69</v>
      </c>
    </row>
    <row r="238" spans="1:32">
      <c r="A238" s="189" t="s">
        <v>208</v>
      </c>
      <c r="E238" s="191">
        <v>562146.47</v>
      </c>
      <c r="F238" s="191">
        <v>343966.09</v>
      </c>
      <c r="G238" s="191">
        <v>-0.01</v>
      </c>
      <c r="H238" s="191">
        <v>160.18</v>
      </c>
      <c r="I238" s="191">
        <v>0</v>
      </c>
      <c r="J238" s="191">
        <v>0</v>
      </c>
      <c r="K238" s="191">
        <v>0</v>
      </c>
      <c r="L238" s="191">
        <v>0</v>
      </c>
      <c r="M238" s="191">
        <v>0</v>
      </c>
      <c r="N238" s="191">
        <v>0</v>
      </c>
      <c r="O238" s="191">
        <v>0</v>
      </c>
      <c r="P238" s="191">
        <v>0</v>
      </c>
      <c r="Q238" s="191">
        <v>0</v>
      </c>
      <c r="R238" s="191">
        <v>0</v>
      </c>
      <c r="S238" s="191">
        <v>0</v>
      </c>
      <c r="T238" s="191">
        <v>0</v>
      </c>
      <c r="U238" s="191">
        <v>0</v>
      </c>
      <c r="V238" s="191">
        <v>0</v>
      </c>
      <c r="W238" s="191">
        <v>0</v>
      </c>
      <c r="X238" s="191">
        <v>-218340.57</v>
      </c>
      <c r="Y238" s="191">
        <v>0</v>
      </c>
      <c r="Z238" s="191">
        <v>0</v>
      </c>
      <c r="AA238" s="191">
        <v>0</v>
      </c>
      <c r="AB238" s="191">
        <v>-218340.57</v>
      </c>
    </row>
    <row r="239" spans="1:32">
      <c r="D239" s="189" t="s">
        <v>285</v>
      </c>
      <c r="I239" s="191">
        <v>562146.47</v>
      </c>
      <c r="J239" s="191">
        <v>343966.09</v>
      </c>
      <c r="K239" s="191">
        <v>-0.01</v>
      </c>
      <c r="L239" s="191">
        <v>160.18</v>
      </c>
      <c r="M239" s="191">
        <v>0</v>
      </c>
      <c r="N239" s="191">
        <v>0</v>
      </c>
      <c r="O239" s="191">
        <v>0</v>
      </c>
      <c r="P239" s="191">
        <v>0</v>
      </c>
      <c r="Q239" s="191">
        <v>0</v>
      </c>
      <c r="R239" s="191">
        <v>0</v>
      </c>
      <c r="S239" s="191">
        <v>0</v>
      </c>
      <c r="T239" s="191">
        <v>0</v>
      </c>
      <c r="U239" s="191">
        <v>0</v>
      </c>
      <c r="V239" s="191">
        <v>0</v>
      </c>
      <c r="W239" s="191">
        <v>0</v>
      </c>
      <c r="X239" s="191">
        <v>0</v>
      </c>
      <c r="Y239" s="191">
        <v>0</v>
      </c>
      <c r="Z239" s="191">
        <v>0</v>
      </c>
      <c r="AA239" s="191">
        <v>0</v>
      </c>
      <c r="AB239" s="191">
        <v>-218340.57</v>
      </c>
      <c r="AC239" s="191">
        <v>0</v>
      </c>
      <c r="AD239" s="191">
        <v>0</v>
      </c>
      <c r="AE239" s="191">
        <v>0</v>
      </c>
      <c r="AF239" s="191">
        <v>-218340.57</v>
      </c>
    </row>
    <row r="240" spans="1:32">
      <c r="A240" s="189">
        <v>2025</v>
      </c>
      <c r="B240" s="189" t="s">
        <v>196</v>
      </c>
      <c r="C240" s="189" t="s">
        <v>197</v>
      </c>
      <c r="D240" s="189" t="s">
        <v>286</v>
      </c>
      <c r="E240" s="189" t="s">
        <v>199</v>
      </c>
      <c r="F240" s="189" t="s">
        <v>202</v>
      </c>
      <c r="H240" s="189">
        <v>77870</v>
      </c>
      <c r="I240" s="191">
        <v>38773049.369999997</v>
      </c>
      <c r="J240" s="191">
        <v>24894344.41</v>
      </c>
      <c r="K240" s="191">
        <v>0.02</v>
      </c>
      <c r="L240" s="191">
        <v>24404.080000000002</v>
      </c>
      <c r="AB240" s="191">
        <v>-13903109.02</v>
      </c>
      <c r="AF240" s="191">
        <v>-13903109.02</v>
      </c>
    </row>
    <row r="241" spans="1:32">
      <c r="A241" s="189">
        <v>2025</v>
      </c>
      <c r="B241" s="189" t="s">
        <v>196</v>
      </c>
      <c r="C241" s="189" t="s">
        <v>197</v>
      </c>
      <c r="D241" s="189" t="s">
        <v>286</v>
      </c>
      <c r="E241" s="189" t="s">
        <v>199</v>
      </c>
      <c r="F241" s="189" t="s">
        <v>203</v>
      </c>
      <c r="H241" s="189">
        <v>78002</v>
      </c>
      <c r="I241" s="191">
        <v>355145.9</v>
      </c>
      <c r="J241" s="191">
        <v>207062.88</v>
      </c>
      <c r="K241" s="191">
        <v>0</v>
      </c>
      <c r="L241" s="191">
        <v>0</v>
      </c>
      <c r="AB241" s="191">
        <v>-148083.01999999999</v>
      </c>
      <c r="AF241" s="191">
        <v>-148083.01999999999</v>
      </c>
    </row>
    <row r="242" spans="1:32">
      <c r="A242" s="189">
        <v>2025</v>
      </c>
      <c r="B242" s="189" t="s">
        <v>196</v>
      </c>
      <c r="C242" s="189" t="s">
        <v>197</v>
      </c>
      <c r="D242" s="189" t="s">
        <v>286</v>
      </c>
      <c r="E242" s="189" t="s">
        <v>199</v>
      </c>
      <c r="F242" s="189" t="s">
        <v>226</v>
      </c>
      <c r="H242" s="189">
        <v>78015</v>
      </c>
      <c r="I242" s="191">
        <v>0</v>
      </c>
      <c r="J242" s="191">
        <v>0</v>
      </c>
      <c r="K242" s="191">
        <v>0</v>
      </c>
      <c r="L242" s="191">
        <v>0</v>
      </c>
      <c r="AB242" s="191">
        <v>0</v>
      </c>
      <c r="AF242" s="191">
        <v>0</v>
      </c>
    </row>
    <row r="243" spans="1:32">
      <c r="A243" s="189">
        <v>2025</v>
      </c>
      <c r="B243" s="189" t="s">
        <v>196</v>
      </c>
      <c r="C243" s="189" t="s">
        <v>197</v>
      </c>
      <c r="D243" s="189" t="s">
        <v>286</v>
      </c>
      <c r="E243" s="189" t="s">
        <v>199</v>
      </c>
      <c r="F243" s="189" t="s">
        <v>213</v>
      </c>
      <c r="H243" s="189">
        <v>77925</v>
      </c>
      <c r="I243" s="191">
        <v>371552.06</v>
      </c>
      <c r="J243" s="191">
        <v>284446.88</v>
      </c>
      <c r="K243" s="191">
        <v>0</v>
      </c>
      <c r="L243" s="191">
        <v>0</v>
      </c>
      <c r="AB243" s="191">
        <v>-87105.18</v>
      </c>
      <c r="AF243" s="191">
        <v>-87105.18</v>
      </c>
    </row>
    <row r="244" spans="1:32">
      <c r="A244" s="189" t="s">
        <v>208</v>
      </c>
      <c r="E244" s="191">
        <v>39499747.329999998</v>
      </c>
      <c r="F244" s="191">
        <v>25385854.170000002</v>
      </c>
      <c r="G244" s="191">
        <v>0.02</v>
      </c>
      <c r="H244" s="191">
        <v>24404.080000000002</v>
      </c>
      <c r="I244" s="191">
        <v>0</v>
      </c>
      <c r="J244" s="191">
        <v>0</v>
      </c>
      <c r="K244" s="191">
        <v>0</v>
      </c>
      <c r="L244" s="191">
        <v>0</v>
      </c>
      <c r="M244" s="191">
        <v>0</v>
      </c>
      <c r="N244" s="191">
        <v>0</v>
      </c>
      <c r="O244" s="191">
        <v>0</v>
      </c>
      <c r="P244" s="191">
        <v>0</v>
      </c>
      <c r="Q244" s="191">
        <v>0</v>
      </c>
      <c r="R244" s="191">
        <v>0</v>
      </c>
      <c r="S244" s="191">
        <v>0</v>
      </c>
      <c r="T244" s="191">
        <v>0</v>
      </c>
      <c r="U244" s="191">
        <v>0</v>
      </c>
      <c r="V244" s="191">
        <v>0</v>
      </c>
      <c r="W244" s="191">
        <v>0</v>
      </c>
      <c r="X244" s="191">
        <v>-14138297.220000001</v>
      </c>
      <c r="Y244" s="191">
        <v>0</v>
      </c>
      <c r="Z244" s="191">
        <v>0</v>
      </c>
      <c r="AA244" s="191">
        <v>0</v>
      </c>
      <c r="AB244" s="191">
        <v>-14138297.220000001</v>
      </c>
    </row>
    <row r="245" spans="1:32">
      <c r="D245" s="189" t="s">
        <v>287</v>
      </c>
      <c r="I245" s="191">
        <v>39499747.329999998</v>
      </c>
      <c r="J245" s="191">
        <v>25385854.170000002</v>
      </c>
      <c r="K245" s="191">
        <v>0.02</v>
      </c>
      <c r="L245" s="191">
        <v>24404.080000000002</v>
      </c>
      <c r="M245" s="191">
        <v>0</v>
      </c>
      <c r="N245" s="191">
        <v>0</v>
      </c>
      <c r="O245" s="191">
        <v>0</v>
      </c>
      <c r="P245" s="191">
        <v>0</v>
      </c>
      <c r="Q245" s="191">
        <v>0</v>
      </c>
      <c r="R245" s="191">
        <v>0</v>
      </c>
      <c r="S245" s="191">
        <v>0</v>
      </c>
      <c r="T245" s="191">
        <v>0</v>
      </c>
      <c r="U245" s="191">
        <v>0</v>
      </c>
      <c r="V245" s="191">
        <v>0</v>
      </c>
      <c r="W245" s="191">
        <v>0</v>
      </c>
      <c r="X245" s="191">
        <v>0</v>
      </c>
      <c r="Y245" s="191">
        <v>0</v>
      </c>
      <c r="Z245" s="191">
        <v>0</v>
      </c>
      <c r="AA245" s="191">
        <v>0</v>
      </c>
      <c r="AB245" s="191">
        <v>-14138297.220000001</v>
      </c>
      <c r="AC245" s="191">
        <v>0</v>
      </c>
      <c r="AD245" s="191">
        <v>0</v>
      </c>
      <c r="AE245" s="191">
        <v>0</v>
      </c>
      <c r="AF245" s="191">
        <v>-14138297.220000001</v>
      </c>
    </row>
    <row r="246" spans="1:32">
      <c r="A246" s="189">
        <v>2025</v>
      </c>
      <c r="B246" s="189" t="s">
        <v>196</v>
      </c>
      <c r="C246" s="189" t="s">
        <v>197</v>
      </c>
      <c r="D246" s="189" t="s">
        <v>288</v>
      </c>
      <c r="E246" s="189" t="s">
        <v>199</v>
      </c>
      <c r="F246" s="189" t="s">
        <v>202</v>
      </c>
      <c r="H246" s="189">
        <v>77871</v>
      </c>
      <c r="I246" s="191">
        <v>127557.69</v>
      </c>
      <c r="J246" s="191">
        <v>81982.13</v>
      </c>
      <c r="K246" s="191">
        <v>0.01</v>
      </c>
      <c r="L246" s="191">
        <v>80.37</v>
      </c>
      <c r="AB246" s="191">
        <v>-45655.92</v>
      </c>
      <c r="AF246" s="191">
        <v>-45655.92</v>
      </c>
    </row>
    <row r="247" spans="1:32">
      <c r="A247" s="189">
        <v>2025</v>
      </c>
      <c r="B247" s="189" t="s">
        <v>196</v>
      </c>
      <c r="C247" s="189" t="s">
        <v>197</v>
      </c>
      <c r="D247" s="189" t="s">
        <v>288</v>
      </c>
      <c r="E247" s="189" t="s">
        <v>199</v>
      </c>
      <c r="F247" s="189" t="s">
        <v>203</v>
      </c>
      <c r="H247" s="189">
        <v>78003</v>
      </c>
      <c r="I247" s="191">
        <v>1172.28</v>
      </c>
      <c r="J247" s="191">
        <v>683.48</v>
      </c>
      <c r="K247" s="191">
        <v>0</v>
      </c>
      <c r="L247" s="191">
        <v>0</v>
      </c>
      <c r="AB247" s="191">
        <v>-488.8</v>
      </c>
      <c r="AF247" s="191">
        <v>-488.8</v>
      </c>
    </row>
    <row r="248" spans="1:32">
      <c r="A248" s="189" t="s">
        <v>208</v>
      </c>
      <c r="E248" s="191">
        <v>128729.97</v>
      </c>
      <c r="F248" s="191">
        <v>82665.61</v>
      </c>
      <c r="G248" s="191">
        <v>0.01</v>
      </c>
      <c r="H248" s="191">
        <v>80.37</v>
      </c>
      <c r="I248" s="191">
        <v>0</v>
      </c>
      <c r="J248" s="191">
        <v>0</v>
      </c>
      <c r="K248" s="191">
        <v>0</v>
      </c>
      <c r="L248" s="191">
        <v>0</v>
      </c>
      <c r="M248" s="191">
        <v>0</v>
      </c>
      <c r="N248" s="191">
        <v>0</v>
      </c>
      <c r="O248" s="191">
        <v>0</v>
      </c>
      <c r="P248" s="191">
        <v>0</v>
      </c>
      <c r="Q248" s="191">
        <v>0</v>
      </c>
      <c r="R248" s="191">
        <v>0</v>
      </c>
      <c r="S248" s="191">
        <v>0</v>
      </c>
      <c r="T248" s="191">
        <v>0</v>
      </c>
      <c r="U248" s="191">
        <v>0</v>
      </c>
      <c r="V248" s="191">
        <v>0</v>
      </c>
      <c r="W248" s="191">
        <v>0</v>
      </c>
      <c r="X248" s="191">
        <v>-46144.72</v>
      </c>
      <c r="Y248" s="191">
        <v>0</v>
      </c>
      <c r="Z248" s="191">
        <v>0</v>
      </c>
      <c r="AA248" s="191">
        <v>0</v>
      </c>
      <c r="AB248" s="191">
        <v>-46144.72</v>
      </c>
    </row>
    <row r="249" spans="1:32">
      <c r="D249" s="189" t="s">
        <v>289</v>
      </c>
      <c r="I249" s="191">
        <v>128729.97</v>
      </c>
      <c r="J249" s="191">
        <v>82665.61</v>
      </c>
      <c r="K249" s="191">
        <v>0.01</v>
      </c>
      <c r="L249" s="191">
        <v>80.37</v>
      </c>
      <c r="M249" s="191">
        <v>0</v>
      </c>
      <c r="N249" s="191">
        <v>0</v>
      </c>
      <c r="O249" s="191">
        <v>0</v>
      </c>
      <c r="P249" s="191">
        <v>0</v>
      </c>
      <c r="Q249" s="191">
        <v>0</v>
      </c>
      <c r="R249" s="191">
        <v>0</v>
      </c>
      <c r="S249" s="191">
        <v>0</v>
      </c>
      <c r="T249" s="191">
        <v>0</v>
      </c>
      <c r="U249" s="191">
        <v>0</v>
      </c>
      <c r="V249" s="191">
        <v>0</v>
      </c>
      <c r="W249" s="191">
        <v>0</v>
      </c>
      <c r="X249" s="191">
        <v>0</v>
      </c>
      <c r="Y249" s="191">
        <v>0</v>
      </c>
      <c r="Z249" s="191">
        <v>0</v>
      </c>
      <c r="AA249" s="191">
        <v>0</v>
      </c>
      <c r="AB249" s="191">
        <v>-46144.72</v>
      </c>
      <c r="AC249" s="191">
        <v>0</v>
      </c>
      <c r="AD249" s="191">
        <v>0</v>
      </c>
      <c r="AE249" s="191">
        <v>0</v>
      </c>
      <c r="AF249" s="191">
        <v>-46144.72</v>
      </c>
    </row>
    <row r="250" spans="1:32">
      <c r="A250" s="189">
        <v>2025</v>
      </c>
      <c r="B250" s="189" t="s">
        <v>196</v>
      </c>
      <c r="C250" s="189" t="s">
        <v>197</v>
      </c>
      <c r="D250" s="189" t="s">
        <v>290</v>
      </c>
      <c r="E250" s="189" t="s">
        <v>199</v>
      </c>
      <c r="F250" s="189" t="s">
        <v>202</v>
      </c>
      <c r="H250" s="189">
        <v>78004</v>
      </c>
      <c r="I250" s="191">
        <v>156991.65</v>
      </c>
      <c r="J250" s="191">
        <v>100899.52</v>
      </c>
      <c r="K250" s="191">
        <v>0</v>
      </c>
      <c r="L250" s="191">
        <v>98.92</v>
      </c>
      <c r="AB250" s="191">
        <v>-56191.05</v>
      </c>
      <c r="AF250" s="191">
        <v>-56191.05</v>
      </c>
    </row>
    <row r="251" spans="1:32">
      <c r="A251" s="189">
        <v>2025</v>
      </c>
      <c r="B251" s="189" t="s">
        <v>196</v>
      </c>
      <c r="C251" s="189" t="s">
        <v>197</v>
      </c>
      <c r="D251" s="189" t="s">
        <v>290</v>
      </c>
      <c r="E251" s="189" t="s">
        <v>199</v>
      </c>
      <c r="F251" s="189" t="s">
        <v>203</v>
      </c>
      <c r="H251" s="189">
        <v>78005</v>
      </c>
      <c r="I251" s="191">
        <v>1442.76</v>
      </c>
      <c r="J251" s="191">
        <v>841.19</v>
      </c>
      <c r="K251" s="191">
        <v>0</v>
      </c>
      <c r="L251" s="191">
        <v>0</v>
      </c>
      <c r="AB251" s="191">
        <v>-601.57000000000005</v>
      </c>
      <c r="AF251" s="191">
        <v>-601.57000000000005</v>
      </c>
    </row>
    <row r="252" spans="1:32">
      <c r="A252" s="189" t="s">
        <v>208</v>
      </c>
      <c r="E252" s="191">
        <v>158434.41</v>
      </c>
      <c r="F252" s="191">
        <v>101740.71</v>
      </c>
      <c r="G252" s="191">
        <v>0</v>
      </c>
      <c r="H252" s="191">
        <v>98.92</v>
      </c>
      <c r="I252" s="191">
        <v>0</v>
      </c>
      <c r="J252" s="191">
        <v>0</v>
      </c>
      <c r="K252" s="191">
        <v>0</v>
      </c>
      <c r="L252" s="191">
        <v>0</v>
      </c>
      <c r="M252" s="191">
        <v>0</v>
      </c>
      <c r="N252" s="191">
        <v>0</v>
      </c>
      <c r="O252" s="191">
        <v>0</v>
      </c>
      <c r="P252" s="191">
        <v>0</v>
      </c>
      <c r="Q252" s="191">
        <v>0</v>
      </c>
      <c r="R252" s="191">
        <v>0</v>
      </c>
      <c r="S252" s="191">
        <v>0</v>
      </c>
      <c r="T252" s="191">
        <v>0</v>
      </c>
      <c r="U252" s="191">
        <v>0</v>
      </c>
      <c r="V252" s="191">
        <v>0</v>
      </c>
      <c r="W252" s="191">
        <v>0</v>
      </c>
      <c r="X252" s="191">
        <v>-56792.62</v>
      </c>
      <c r="Y252" s="191">
        <v>0</v>
      </c>
      <c r="Z252" s="191">
        <v>0</v>
      </c>
      <c r="AA252" s="191">
        <v>0</v>
      </c>
      <c r="AB252" s="191">
        <v>-56792.62</v>
      </c>
    </row>
    <row r="253" spans="1:32">
      <c r="D253" s="189" t="s">
        <v>291</v>
      </c>
      <c r="I253" s="191">
        <v>158434.41</v>
      </c>
      <c r="J253" s="191">
        <v>101740.71</v>
      </c>
      <c r="K253" s="191">
        <v>0</v>
      </c>
      <c r="L253" s="191">
        <v>98.92</v>
      </c>
      <c r="M253" s="191">
        <v>0</v>
      </c>
      <c r="N253" s="191">
        <v>0</v>
      </c>
      <c r="O253" s="191">
        <v>0</v>
      </c>
      <c r="P253" s="191">
        <v>0</v>
      </c>
      <c r="Q253" s="191">
        <v>0</v>
      </c>
      <c r="R253" s="191">
        <v>0</v>
      </c>
      <c r="S253" s="191">
        <v>0</v>
      </c>
      <c r="T253" s="191">
        <v>0</v>
      </c>
      <c r="U253" s="191">
        <v>0</v>
      </c>
      <c r="V253" s="191">
        <v>0</v>
      </c>
      <c r="W253" s="191">
        <v>0</v>
      </c>
      <c r="X253" s="191">
        <v>0</v>
      </c>
      <c r="Y253" s="191">
        <v>0</v>
      </c>
      <c r="Z253" s="191">
        <v>0</v>
      </c>
      <c r="AA253" s="191">
        <v>0</v>
      </c>
      <c r="AB253" s="191">
        <v>-56792.62</v>
      </c>
      <c r="AC253" s="191">
        <v>0</v>
      </c>
      <c r="AD253" s="191">
        <v>0</v>
      </c>
      <c r="AE253" s="191">
        <v>0</v>
      </c>
      <c r="AF253" s="191">
        <v>-56792.62</v>
      </c>
    </row>
    <row r="254" spans="1:32">
      <c r="A254" s="189">
        <v>2025</v>
      </c>
      <c r="B254" s="189" t="s">
        <v>196</v>
      </c>
      <c r="C254" s="189" t="s">
        <v>197</v>
      </c>
      <c r="D254" s="189" t="s">
        <v>292</v>
      </c>
      <c r="E254" s="189" t="s">
        <v>199</v>
      </c>
      <c r="F254" s="189" t="s">
        <v>202</v>
      </c>
      <c r="H254" s="189">
        <v>77954</v>
      </c>
      <c r="I254" s="191">
        <v>32686924.289999999</v>
      </c>
      <c r="J254" s="191">
        <v>21810020</v>
      </c>
      <c r="K254" s="191">
        <v>0</v>
      </c>
      <c r="L254" s="191">
        <v>16965.04</v>
      </c>
      <c r="AB254" s="191">
        <v>-10893869.33</v>
      </c>
      <c r="AF254" s="191">
        <v>-10893869.33</v>
      </c>
    </row>
    <row r="255" spans="1:32">
      <c r="A255" s="189">
        <v>2025</v>
      </c>
      <c r="B255" s="189" t="s">
        <v>196</v>
      </c>
      <c r="C255" s="189" t="s">
        <v>197</v>
      </c>
      <c r="D255" s="189" t="s">
        <v>292</v>
      </c>
      <c r="E255" s="189" t="s">
        <v>199</v>
      </c>
      <c r="F255" s="189" t="s">
        <v>203</v>
      </c>
      <c r="H255" s="189">
        <v>77744</v>
      </c>
      <c r="I255" s="191">
        <v>776468.6</v>
      </c>
      <c r="J255" s="191">
        <v>471753.88</v>
      </c>
      <c r="K255" s="191">
        <v>0</v>
      </c>
      <c r="L255" s="191">
        <v>0</v>
      </c>
      <c r="AB255" s="191">
        <v>-304714.71999999997</v>
      </c>
      <c r="AF255" s="191">
        <v>-304714.71999999997</v>
      </c>
    </row>
    <row r="256" spans="1:32">
      <c r="A256" s="189">
        <v>2025</v>
      </c>
      <c r="B256" s="189" t="s">
        <v>196</v>
      </c>
      <c r="C256" s="189" t="s">
        <v>197</v>
      </c>
      <c r="D256" s="189" t="s">
        <v>292</v>
      </c>
      <c r="E256" s="189" t="s">
        <v>199</v>
      </c>
      <c r="F256" s="189" t="s">
        <v>266</v>
      </c>
      <c r="H256" s="189">
        <v>77955</v>
      </c>
      <c r="I256" s="191">
        <v>0</v>
      </c>
      <c r="J256" s="191">
        <v>0</v>
      </c>
      <c r="K256" s="191">
        <v>0</v>
      </c>
      <c r="L256" s="191">
        <v>0</v>
      </c>
      <c r="AB256" s="191">
        <v>0</v>
      </c>
      <c r="AF256" s="191">
        <v>0</v>
      </c>
    </row>
    <row r="257" spans="1:32">
      <c r="A257" s="189">
        <v>2025</v>
      </c>
      <c r="B257" s="189" t="s">
        <v>196</v>
      </c>
      <c r="C257" s="189" t="s">
        <v>197</v>
      </c>
      <c r="D257" s="189" t="s">
        <v>292</v>
      </c>
      <c r="E257" s="189" t="s">
        <v>199</v>
      </c>
      <c r="F257" s="189" t="s">
        <v>226</v>
      </c>
      <c r="H257" s="189">
        <v>77956</v>
      </c>
      <c r="I257" s="191">
        <v>0</v>
      </c>
      <c r="J257" s="191">
        <v>0</v>
      </c>
      <c r="K257" s="191">
        <v>0</v>
      </c>
      <c r="L257" s="191">
        <v>0</v>
      </c>
      <c r="AB257" s="191">
        <v>0</v>
      </c>
      <c r="AF257" s="191">
        <v>0</v>
      </c>
    </row>
    <row r="258" spans="1:32">
      <c r="A258" s="189">
        <v>2025</v>
      </c>
      <c r="B258" s="189" t="s">
        <v>196</v>
      </c>
      <c r="C258" s="189" t="s">
        <v>197</v>
      </c>
      <c r="D258" s="189" t="s">
        <v>292</v>
      </c>
      <c r="E258" s="189" t="s">
        <v>199</v>
      </c>
      <c r="F258" s="189" t="s">
        <v>213</v>
      </c>
      <c r="H258" s="189">
        <v>77919</v>
      </c>
      <c r="I258" s="191">
        <v>380856.1</v>
      </c>
      <c r="J258" s="191">
        <v>296530.64</v>
      </c>
      <c r="K258" s="191">
        <v>0</v>
      </c>
      <c r="L258" s="191">
        <v>0</v>
      </c>
      <c r="AB258" s="191">
        <v>-84325.46</v>
      </c>
      <c r="AF258" s="191">
        <v>-84325.46</v>
      </c>
    </row>
    <row r="259" spans="1:32">
      <c r="A259" s="189" t="s">
        <v>208</v>
      </c>
      <c r="E259" s="191">
        <v>33844248.990000002</v>
      </c>
      <c r="F259" s="191">
        <v>22578304.52</v>
      </c>
      <c r="G259" s="191">
        <v>0</v>
      </c>
      <c r="H259" s="191">
        <v>16965.04</v>
      </c>
      <c r="I259" s="191">
        <v>0</v>
      </c>
      <c r="J259" s="191">
        <v>0</v>
      </c>
      <c r="K259" s="191">
        <v>0</v>
      </c>
      <c r="L259" s="191">
        <v>0</v>
      </c>
      <c r="M259" s="191">
        <v>0</v>
      </c>
      <c r="N259" s="191">
        <v>0</v>
      </c>
      <c r="O259" s="191">
        <v>0</v>
      </c>
      <c r="P259" s="191">
        <v>0</v>
      </c>
      <c r="Q259" s="191">
        <v>0</v>
      </c>
      <c r="R259" s="191">
        <v>0</v>
      </c>
      <c r="S259" s="191">
        <v>0</v>
      </c>
      <c r="T259" s="191">
        <v>0</v>
      </c>
      <c r="U259" s="191">
        <v>0</v>
      </c>
      <c r="V259" s="191">
        <v>0</v>
      </c>
      <c r="W259" s="191">
        <v>0</v>
      </c>
      <c r="X259" s="191">
        <v>-11282909.51</v>
      </c>
      <c r="Y259" s="191">
        <v>0</v>
      </c>
      <c r="Z259" s="191">
        <v>0</v>
      </c>
      <c r="AA259" s="191">
        <v>0</v>
      </c>
      <c r="AB259" s="191">
        <v>-11282909.51</v>
      </c>
    </row>
    <row r="260" spans="1:32">
      <c r="D260" s="189" t="s">
        <v>293</v>
      </c>
      <c r="I260" s="191">
        <v>33844248.990000002</v>
      </c>
      <c r="J260" s="191">
        <v>22578304.52</v>
      </c>
      <c r="K260" s="191">
        <v>0</v>
      </c>
      <c r="L260" s="191">
        <v>16965.04</v>
      </c>
      <c r="M260" s="191">
        <v>0</v>
      </c>
      <c r="N260" s="191">
        <v>0</v>
      </c>
      <c r="O260" s="191">
        <v>0</v>
      </c>
      <c r="P260" s="191">
        <v>0</v>
      </c>
      <c r="Q260" s="191">
        <v>0</v>
      </c>
      <c r="R260" s="191">
        <v>0</v>
      </c>
      <c r="S260" s="191">
        <v>0</v>
      </c>
      <c r="T260" s="191">
        <v>0</v>
      </c>
      <c r="U260" s="191">
        <v>0</v>
      </c>
      <c r="V260" s="191">
        <v>0</v>
      </c>
      <c r="W260" s="191">
        <v>0</v>
      </c>
      <c r="X260" s="191">
        <v>0</v>
      </c>
      <c r="Y260" s="191">
        <v>0</v>
      </c>
      <c r="Z260" s="191">
        <v>0</v>
      </c>
      <c r="AA260" s="191">
        <v>0</v>
      </c>
      <c r="AB260" s="191">
        <v>-11282909.51</v>
      </c>
      <c r="AC260" s="191">
        <v>0</v>
      </c>
      <c r="AD260" s="191">
        <v>0</v>
      </c>
      <c r="AE260" s="191">
        <v>0</v>
      </c>
      <c r="AF260" s="191">
        <v>-11282909.51</v>
      </c>
    </row>
    <row r="261" spans="1:32">
      <c r="A261" s="189">
        <v>2025</v>
      </c>
      <c r="B261" s="189" t="s">
        <v>196</v>
      </c>
      <c r="C261" s="189" t="s">
        <v>197</v>
      </c>
      <c r="D261" s="189" t="s">
        <v>294</v>
      </c>
      <c r="E261" s="189" t="s">
        <v>199</v>
      </c>
      <c r="F261" s="189" t="s">
        <v>202</v>
      </c>
      <c r="H261" s="189">
        <v>77992</v>
      </c>
      <c r="I261" s="191">
        <v>4697902.57</v>
      </c>
      <c r="J261" s="191">
        <v>3221142.44</v>
      </c>
      <c r="K261" s="191">
        <v>0</v>
      </c>
      <c r="L261" s="191">
        <v>7488.63</v>
      </c>
      <c r="O261" s="191">
        <v>0</v>
      </c>
      <c r="AB261" s="191">
        <v>-1484248.76</v>
      </c>
      <c r="AF261" s="191">
        <v>-1484248.76</v>
      </c>
    </row>
    <row r="262" spans="1:32">
      <c r="A262" s="189">
        <v>2025</v>
      </c>
      <c r="B262" s="189" t="s">
        <v>196</v>
      </c>
      <c r="C262" s="189" t="s">
        <v>197</v>
      </c>
      <c r="D262" s="189" t="s">
        <v>294</v>
      </c>
      <c r="E262" s="189" t="s">
        <v>199</v>
      </c>
      <c r="F262" s="189" t="s">
        <v>203</v>
      </c>
      <c r="H262" s="189">
        <v>77993</v>
      </c>
      <c r="I262" s="191">
        <v>61619.64</v>
      </c>
      <c r="J262" s="191">
        <v>38949.21</v>
      </c>
      <c r="K262" s="191">
        <v>0</v>
      </c>
      <c r="L262" s="191">
        <v>0</v>
      </c>
      <c r="AB262" s="191">
        <v>-22670.43</v>
      </c>
      <c r="AF262" s="191">
        <v>-22670.43</v>
      </c>
    </row>
    <row r="263" spans="1:32">
      <c r="A263" s="189">
        <v>2025</v>
      </c>
      <c r="B263" s="189" t="s">
        <v>196</v>
      </c>
      <c r="C263" s="189" t="s">
        <v>197</v>
      </c>
      <c r="D263" s="189" t="s">
        <v>294</v>
      </c>
      <c r="E263" s="189" t="s">
        <v>199</v>
      </c>
      <c r="F263" s="189" t="s">
        <v>295</v>
      </c>
      <c r="H263" s="189">
        <v>77994</v>
      </c>
      <c r="I263" s="191">
        <v>246.86</v>
      </c>
      <c r="J263" s="191">
        <v>246.86</v>
      </c>
      <c r="K263" s="191">
        <v>0</v>
      </c>
      <c r="L263" s="191">
        <v>0</v>
      </c>
      <c r="W263" s="191">
        <v>0</v>
      </c>
      <c r="AF263" s="191">
        <v>0</v>
      </c>
    </row>
    <row r="264" spans="1:32">
      <c r="A264" s="189">
        <v>2025</v>
      </c>
      <c r="B264" s="189" t="s">
        <v>196</v>
      </c>
      <c r="C264" s="189" t="s">
        <v>197</v>
      </c>
      <c r="D264" s="189" t="s">
        <v>294</v>
      </c>
      <c r="E264" s="189" t="s">
        <v>199</v>
      </c>
      <c r="F264" s="189" t="s">
        <v>226</v>
      </c>
      <c r="H264" s="189">
        <v>77995</v>
      </c>
      <c r="I264" s="191">
        <v>22772.75</v>
      </c>
      <c r="J264" s="191">
        <v>10951.42</v>
      </c>
      <c r="K264" s="191">
        <v>0</v>
      </c>
      <c r="L264" s="191">
        <v>0</v>
      </c>
      <c r="O264" s="191">
        <v>0</v>
      </c>
      <c r="AB264" s="191">
        <v>-11821.33</v>
      </c>
      <c r="AF264" s="191">
        <v>-11821.33</v>
      </c>
    </row>
    <row r="265" spans="1:32">
      <c r="A265" s="189" t="s">
        <v>208</v>
      </c>
      <c r="E265" s="191">
        <v>4782541.82</v>
      </c>
      <c r="F265" s="191">
        <v>3271289.93</v>
      </c>
      <c r="G265" s="191">
        <v>0</v>
      </c>
      <c r="H265" s="191">
        <v>7488.63</v>
      </c>
      <c r="I265" s="191">
        <v>0</v>
      </c>
      <c r="J265" s="191">
        <v>0</v>
      </c>
      <c r="K265" s="191">
        <v>0</v>
      </c>
      <c r="L265" s="191">
        <v>0</v>
      </c>
      <c r="M265" s="191">
        <v>0</v>
      </c>
      <c r="N265" s="191">
        <v>0</v>
      </c>
      <c r="O265" s="191">
        <v>0</v>
      </c>
      <c r="P265" s="191">
        <v>0</v>
      </c>
      <c r="Q265" s="191">
        <v>0</v>
      </c>
      <c r="R265" s="191">
        <v>0</v>
      </c>
      <c r="S265" s="191">
        <v>0</v>
      </c>
      <c r="T265" s="191">
        <v>0</v>
      </c>
      <c r="U265" s="191">
        <v>0</v>
      </c>
      <c r="V265" s="191">
        <v>0</v>
      </c>
      <c r="W265" s="191">
        <v>0</v>
      </c>
      <c r="X265" s="191">
        <v>-1518740.52</v>
      </c>
      <c r="Y265" s="191">
        <v>0</v>
      </c>
      <c r="Z265" s="191">
        <v>0</v>
      </c>
      <c r="AA265" s="191">
        <v>0</v>
      </c>
      <c r="AB265" s="191">
        <v>-1518740.52</v>
      </c>
    </row>
    <row r="266" spans="1:32">
      <c r="D266" s="189" t="s">
        <v>296</v>
      </c>
      <c r="I266" s="191">
        <v>4782541.82</v>
      </c>
      <c r="J266" s="191">
        <v>3271289.93</v>
      </c>
      <c r="K266" s="191">
        <v>0</v>
      </c>
      <c r="L266" s="191">
        <v>7488.63</v>
      </c>
      <c r="M266" s="191">
        <v>0</v>
      </c>
      <c r="N266" s="191">
        <v>0</v>
      </c>
      <c r="O266" s="191">
        <v>0</v>
      </c>
      <c r="P266" s="191">
        <v>0</v>
      </c>
      <c r="Q266" s="191">
        <v>0</v>
      </c>
      <c r="R266" s="191">
        <v>0</v>
      </c>
      <c r="S266" s="191">
        <v>0</v>
      </c>
      <c r="T266" s="191">
        <v>0</v>
      </c>
      <c r="U266" s="191">
        <v>0</v>
      </c>
      <c r="V266" s="191">
        <v>0</v>
      </c>
      <c r="W266" s="191">
        <v>0</v>
      </c>
      <c r="X266" s="191">
        <v>0</v>
      </c>
      <c r="Y266" s="191">
        <v>0</v>
      </c>
      <c r="Z266" s="191">
        <v>0</v>
      </c>
      <c r="AA266" s="191">
        <v>0</v>
      </c>
      <c r="AB266" s="191">
        <v>-1518740.52</v>
      </c>
      <c r="AC266" s="191">
        <v>0</v>
      </c>
      <c r="AD266" s="191">
        <v>0</v>
      </c>
      <c r="AE266" s="191">
        <v>0</v>
      </c>
      <c r="AF266" s="191">
        <v>-1518740.52</v>
      </c>
    </row>
    <row r="267" spans="1:32">
      <c r="A267" s="189">
        <v>2025</v>
      </c>
      <c r="B267" s="189" t="s">
        <v>196</v>
      </c>
      <c r="C267" s="189" t="s">
        <v>197</v>
      </c>
      <c r="D267" s="189" t="s">
        <v>297</v>
      </c>
      <c r="E267" s="189" t="s">
        <v>199</v>
      </c>
      <c r="F267" s="189" t="s">
        <v>202</v>
      </c>
      <c r="H267" s="189">
        <v>77774</v>
      </c>
      <c r="I267" s="191">
        <v>39864336.810000002</v>
      </c>
      <c r="J267" s="191">
        <v>27317392.739999998</v>
      </c>
      <c r="K267" s="191">
        <v>0</v>
      </c>
      <c r="L267" s="191">
        <v>63508.480000000003</v>
      </c>
      <c r="AB267" s="191">
        <v>-12610452.550000001</v>
      </c>
      <c r="AF267" s="191">
        <v>-12610452.550000001</v>
      </c>
    </row>
    <row r="268" spans="1:32">
      <c r="A268" s="189">
        <v>2025</v>
      </c>
      <c r="B268" s="189" t="s">
        <v>196</v>
      </c>
      <c r="C268" s="189" t="s">
        <v>197</v>
      </c>
      <c r="D268" s="189" t="s">
        <v>297</v>
      </c>
      <c r="E268" s="189" t="s">
        <v>199</v>
      </c>
      <c r="F268" s="189" t="s">
        <v>203</v>
      </c>
      <c r="H268" s="189">
        <v>77775</v>
      </c>
      <c r="I268" s="191">
        <v>521835.02</v>
      </c>
      <c r="J268" s="191">
        <v>329847.03000000003</v>
      </c>
      <c r="K268" s="191">
        <v>0</v>
      </c>
      <c r="L268" s="191">
        <v>0</v>
      </c>
      <c r="AB268" s="191">
        <v>-191987.99</v>
      </c>
      <c r="AF268" s="191">
        <v>-191987.99</v>
      </c>
    </row>
    <row r="269" spans="1:32">
      <c r="A269" s="189">
        <v>2025</v>
      </c>
      <c r="B269" s="189" t="s">
        <v>196</v>
      </c>
      <c r="C269" s="189" t="s">
        <v>197</v>
      </c>
      <c r="D269" s="189" t="s">
        <v>297</v>
      </c>
      <c r="E269" s="189" t="s">
        <v>199</v>
      </c>
      <c r="F269" s="189" t="s">
        <v>266</v>
      </c>
      <c r="H269" s="189">
        <v>77776</v>
      </c>
      <c r="I269" s="191">
        <v>0</v>
      </c>
      <c r="J269" s="191">
        <v>0</v>
      </c>
      <c r="K269" s="191">
        <v>0</v>
      </c>
      <c r="L269" s="191">
        <v>0</v>
      </c>
      <c r="AB269" s="191">
        <v>0</v>
      </c>
      <c r="AF269" s="191">
        <v>0</v>
      </c>
    </row>
    <row r="270" spans="1:32">
      <c r="A270" s="189">
        <v>2025</v>
      </c>
      <c r="B270" s="189" t="s">
        <v>196</v>
      </c>
      <c r="C270" s="189" t="s">
        <v>197</v>
      </c>
      <c r="D270" s="189" t="s">
        <v>297</v>
      </c>
      <c r="E270" s="189" t="s">
        <v>199</v>
      </c>
      <c r="F270" s="189" t="s">
        <v>226</v>
      </c>
      <c r="H270" s="189">
        <v>77777</v>
      </c>
      <c r="I270" s="191">
        <v>96677.65</v>
      </c>
      <c r="J270" s="191">
        <v>46492.3</v>
      </c>
      <c r="K270" s="191">
        <v>0</v>
      </c>
      <c r="L270" s="191">
        <v>0</v>
      </c>
      <c r="AB270" s="191">
        <v>-50185.35</v>
      </c>
      <c r="AF270" s="191">
        <v>-50185.35</v>
      </c>
    </row>
    <row r="271" spans="1:32">
      <c r="A271" s="189">
        <v>2025</v>
      </c>
      <c r="B271" s="189" t="s">
        <v>196</v>
      </c>
      <c r="C271" s="189" t="s">
        <v>197</v>
      </c>
      <c r="D271" s="189" t="s">
        <v>297</v>
      </c>
      <c r="E271" s="189" t="s">
        <v>199</v>
      </c>
      <c r="F271" s="189" t="s">
        <v>213</v>
      </c>
      <c r="H271" s="189">
        <v>77930</v>
      </c>
      <c r="I271" s="191">
        <v>119956.49</v>
      </c>
      <c r="J271" s="191">
        <v>94959.41</v>
      </c>
      <c r="K271" s="191">
        <v>0</v>
      </c>
      <c r="L271" s="191">
        <v>0</v>
      </c>
      <c r="AB271" s="191">
        <v>-24997.08</v>
      </c>
      <c r="AF271" s="191">
        <v>-24997.08</v>
      </c>
    </row>
    <row r="272" spans="1:32">
      <c r="A272" s="189" t="s">
        <v>208</v>
      </c>
      <c r="E272" s="191">
        <v>40602805.969999999</v>
      </c>
      <c r="F272" s="191">
        <v>27788691.48</v>
      </c>
      <c r="G272" s="191">
        <v>0</v>
      </c>
      <c r="H272" s="191">
        <v>63508.480000000003</v>
      </c>
      <c r="I272" s="191">
        <v>0</v>
      </c>
      <c r="J272" s="191">
        <v>0</v>
      </c>
      <c r="K272" s="191">
        <v>0</v>
      </c>
      <c r="L272" s="191">
        <v>0</v>
      </c>
      <c r="M272" s="191">
        <v>0</v>
      </c>
      <c r="N272" s="191">
        <v>0</v>
      </c>
      <c r="O272" s="191">
        <v>0</v>
      </c>
      <c r="P272" s="191">
        <v>0</v>
      </c>
      <c r="Q272" s="191">
        <v>0</v>
      </c>
      <c r="R272" s="191">
        <v>0</v>
      </c>
      <c r="S272" s="191">
        <v>0</v>
      </c>
      <c r="T272" s="191">
        <v>0</v>
      </c>
      <c r="U272" s="191">
        <v>0</v>
      </c>
      <c r="V272" s="191">
        <v>0</v>
      </c>
      <c r="W272" s="191">
        <v>0</v>
      </c>
      <c r="X272" s="191">
        <v>-12877622.970000001</v>
      </c>
      <c r="Y272" s="191">
        <v>0</v>
      </c>
      <c r="Z272" s="191">
        <v>0</v>
      </c>
      <c r="AA272" s="191">
        <v>0</v>
      </c>
      <c r="AB272" s="191">
        <v>-12877622.970000001</v>
      </c>
    </row>
    <row r="273" spans="1:32">
      <c r="D273" s="189" t="s">
        <v>298</v>
      </c>
      <c r="I273" s="191">
        <v>40602805.969999999</v>
      </c>
      <c r="J273" s="191">
        <v>27788691.48</v>
      </c>
      <c r="K273" s="191">
        <v>0</v>
      </c>
      <c r="L273" s="191">
        <v>63508.480000000003</v>
      </c>
      <c r="M273" s="191">
        <v>0</v>
      </c>
      <c r="N273" s="191">
        <v>0</v>
      </c>
      <c r="O273" s="191">
        <v>0</v>
      </c>
      <c r="P273" s="191">
        <v>0</v>
      </c>
      <c r="Q273" s="191">
        <v>0</v>
      </c>
      <c r="R273" s="191">
        <v>0</v>
      </c>
      <c r="S273" s="191">
        <v>0</v>
      </c>
      <c r="T273" s="191">
        <v>0</v>
      </c>
      <c r="U273" s="191">
        <v>0</v>
      </c>
      <c r="V273" s="191">
        <v>0</v>
      </c>
      <c r="W273" s="191">
        <v>0</v>
      </c>
      <c r="X273" s="191">
        <v>0</v>
      </c>
      <c r="Y273" s="191">
        <v>0</v>
      </c>
      <c r="Z273" s="191">
        <v>0</v>
      </c>
      <c r="AA273" s="191">
        <v>0</v>
      </c>
      <c r="AB273" s="191">
        <v>-12877622.970000001</v>
      </c>
      <c r="AC273" s="191">
        <v>0</v>
      </c>
      <c r="AD273" s="191">
        <v>0</v>
      </c>
      <c r="AE273" s="191">
        <v>0</v>
      </c>
      <c r="AF273" s="191">
        <v>-12877622.970000001</v>
      </c>
    </row>
    <row r="274" spans="1:32">
      <c r="A274" s="189">
        <v>2025</v>
      </c>
      <c r="B274" s="189" t="s">
        <v>196</v>
      </c>
      <c r="C274" s="189" t="s">
        <v>197</v>
      </c>
      <c r="D274" s="189" t="s">
        <v>299</v>
      </c>
      <c r="E274" s="189" t="s">
        <v>199</v>
      </c>
      <c r="F274" s="189" t="s">
        <v>202</v>
      </c>
      <c r="H274" s="189">
        <v>77996</v>
      </c>
      <c r="I274" s="191">
        <v>37901856.43</v>
      </c>
      <c r="J274" s="191">
        <v>27252514.48</v>
      </c>
      <c r="K274" s="191">
        <v>0</v>
      </c>
      <c r="L274" s="191">
        <v>21644.31</v>
      </c>
      <c r="AB274" s="191">
        <v>-10670986.26</v>
      </c>
      <c r="AF274" s="191">
        <v>-10670986.26</v>
      </c>
    </row>
    <row r="275" spans="1:32">
      <c r="A275" s="189">
        <v>2025</v>
      </c>
      <c r="B275" s="189" t="s">
        <v>196</v>
      </c>
      <c r="C275" s="189" t="s">
        <v>197</v>
      </c>
      <c r="D275" s="189" t="s">
        <v>299</v>
      </c>
      <c r="E275" s="189" t="s">
        <v>199</v>
      </c>
      <c r="F275" s="189" t="s">
        <v>203</v>
      </c>
      <c r="H275" s="189">
        <v>77997</v>
      </c>
      <c r="I275" s="191">
        <v>593908.26</v>
      </c>
      <c r="J275" s="191">
        <v>390102.26</v>
      </c>
      <c r="K275" s="191">
        <v>0</v>
      </c>
      <c r="L275" s="191">
        <v>131.44999999999999</v>
      </c>
      <c r="AB275" s="191">
        <v>-203937.45</v>
      </c>
      <c r="AF275" s="191">
        <v>-203937.45</v>
      </c>
    </row>
    <row r="276" spans="1:32">
      <c r="A276" s="189">
        <v>2025</v>
      </c>
      <c r="B276" s="189" t="s">
        <v>196</v>
      </c>
      <c r="C276" s="189" t="s">
        <v>197</v>
      </c>
      <c r="D276" s="189" t="s">
        <v>299</v>
      </c>
      <c r="E276" s="189" t="s">
        <v>199</v>
      </c>
      <c r="F276" s="189" t="s">
        <v>226</v>
      </c>
      <c r="H276" s="189">
        <v>78013</v>
      </c>
      <c r="I276" s="191">
        <v>51623.7</v>
      </c>
      <c r="J276" s="191">
        <v>26612.37</v>
      </c>
      <c r="K276" s="191">
        <v>0</v>
      </c>
      <c r="L276" s="191">
        <v>0</v>
      </c>
      <c r="O276" s="191">
        <v>0</v>
      </c>
      <c r="AB276" s="191">
        <v>-25011.33</v>
      </c>
      <c r="AF276" s="191">
        <v>-25011.33</v>
      </c>
    </row>
    <row r="277" spans="1:32">
      <c r="A277" s="189" t="s">
        <v>208</v>
      </c>
      <c r="E277" s="191">
        <v>38547388.390000001</v>
      </c>
      <c r="F277" s="191">
        <v>27669229.109999999</v>
      </c>
      <c r="G277" s="191">
        <v>0</v>
      </c>
      <c r="H277" s="191">
        <v>21775.759999999998</v>
      </c>
      <c r="I277" s="191">
        <v>0</v>
      </c>
      <c r="J277" s="191">
        <v>0</v>
      </c>
      <c r="K277" s="191">
        <v>0</v>
      </c>
      <c r="L277" s="191">
        <v>0</v>
      </c>
      <c r="M277" s="191">
        <v>0</v>
      </c>
      <c r="N277" s="191">
        <v>0</v>
      </c>
      <c r="O277" s="191">
        <v>0</v>
      </c>
      <c r="P277" s="191">
        <v>0</v>
      </c>
      <c r="Q277" s="191">
        <v>0</v>
      </c>
      <c r="R277" s="191">
        <v>0</v>
      </c>
      <c r="S277" s="191">
        <v>0</v>
      </c>
      <c r="T277" s="191">
        <v>0</v>
      </c>
      <c r="U277" s="191">
        <v>0</v>
      </c>
      <c r="V277" s="191">
        <v>0</v>
      </c>
      <c r="W277" s="191">
        <v>0</v>
      </c>
      <c r="X277" s="191">
        <v>-10899935.039999999</v>
      </c>
      <c r="Y277" s="191">
        <v>0</v>
      </c>
      <c r="Z277" s="191">
        <v>0</v>
      </c>
      <c r="AA277" s="191">
        <v>0</v>
      </c>
      <c r="AB277" s="191">
        <v>-10899935.039999999</v>
      </c>
    </row>
    <row r="278" spans="1:32">
      <c r="D278" s="189" t="s">
        <v>300</v>
      </c>
      <c r="I278" s="191">
        <v>38547388.390000001</v>
      </c>
      <c r="J278" s="191">
        <v>27669229.109999999</v>
      </c>
      <c r="K278" s="191">
        <v>0</v>
      </c>
      <c r="L278" s="191">
        <v>21775.759999999998</v>
      </c>
      <c r="M278" s="191">
        <v>0</v>
      </c>
      <c r="N278" s="191">
        <v>0</v>
      </c>
      <c r="O278" s="191">
        <v>0</v>
      </c>
      <c r="P278" s="191">
        <v>0</v>
      </c>
      <c r="Q278" s="191">
        <v>0</v>
      </c>
      <c r="R278" s="191">
        <v>0</v>
      </c>
      <c r="S278" s="191">
        <v>0</v>
      </c>
      <c r="T278" s="191">
        <v>0</v>
      </c>
      <c r="U278" s="191">
        <v>0</v>
      </c>
      <c r="V278" s="191">
        <v>0</v>
      </c>
      <c r="W278" s="191">
        <v>0</v>
      </c>
      <c r="X278" s="191">
        <v>0</v>
      </c>
      <c r="Y278" s="191">
        <v>0</v>
      </c>
      <c r="Z278" s="191">
        <v>0</v>
      </c>
      <c r="AA278" s="191">
        <v>0</v>
      </c>
      <c r="AB278" s="191">
        <v>-10899935.039999999</v>
      </c>
      <c r="AC278" s="191">
        <v>0</v>
      </c>
      <c r="AD278" s="191">
        <v>0</v>
      </c>
      <c r="AE278" s="191">
        <v>0</v>
      </c>
      <c r="AF278" s="191">
        <v>-10899935.039999999</v>
      </c>
    </row>
    <row r="279" spans="1:32">
      <c r="A279" s="189">
        <v>2025</v>
      </c>
      <c r="B279" s="189" t="s">
        <v>196</v>
      </c>
      <c r="C279" s="189" t="s">
        <v>197</v>
      </c>
      <c r="D279" s="189" t="s">
        <v>301</v>
      </c>
      <c r="E279" s="189" t="s">
        <v>199</v>
      </c>
      <c r="F279" s="189" t="s">
        <v>202</v>
      </c>
      <c r="H279" s="189">
        <v>78012</v>
      </c>
      <c r="I279" s="191">
        <v>13513484.67</v>
      </c>
      <c r="J279" s="191">
        <v>9759527.1199999992</v>
      </c>
      <c r="K279" s="191">
        <v>0.01</v>
      </c>
      <c r="L279" s="191">
        <v>7751.16</v>
      </c>
      <c r="AB279" s="191">
        <v>-3761708.7</v>
      </c>
      <c r="AF279" s="191">
        <v>-3761708.7</v>
      </c>
    </row>
    <row r="280" spans="1:32">
      <c r="A280" s="189">
        <v>2025</v>
      </c>
      <c r="B280" s="189" t="s">
        <v>196</v>
      </c>
      <c r="C280" s="189" t="s">
        <v>197</v>
      </c>
      <c r="D280" s="189" t="s">
        <v>301</v>
      </c>
      <c r="E280" s="189" t="s">
        <v>199</v>
      </c>
      <c r="F280" s="189" t="s">
        <v>203</v>
      </c>
      <c r="H280" s="189">
        <v>77991</v>
      </c>
      <c r="I280" s="191">
        <v>212952.06</v>
      </c>
      <c r="J280" s="191">
        <v>139875.28</v>
      </c>
      <c r="K280" s="191">
        <v>0.01</v>
      </c>
      <c r="L280" s="191">
        <v>47.14</v>
      </c>
      <c r="AB280" s="191">
        <v>-73123.91</v>
      </c>
      <c r="AF280" s="191">
        <v>-73123.91</v>
      </c>
    </row>
    <row r="281" spans="1:32">
      <c r="A281" s="189">
        <v>2025</v>
      </c>
      <c r="B281" s="189" t="s">
        <v>196</v>
      </c>
      <c r="C281" s="189" t="s">
        <v>197</v>
      </c>
      <c r="D281" s="189" t="s">
        <v>301</v>
      </c>
      <c r="E281" s="189" t="s">
        <v>199</v>
      </c>
      <c r="F281" s="189" t="s">
        <v>226</v>
      </c>
      <c r="H281" s="189">
        <v>78033</v>
      </c>
      <c r="I281" s="191">
        <v>4958.74</v>
      </c>
      <c r="J281" s="191">
        <v>2556.2600000000002</v>
      </c>
      <c r="K281" s="191">
        <v>0</v>
      </c>
      <c r="L281" s="191">
        <v>0</v>
      </c>
      <c r="AB281" s="191">
        <v>-2402.48</v>
      </c>
      <c r="AF281" s="191">
        <v>-2402.48</v>
      </c>
    </row>
    <row r="282" spans="1:32">
      <c r="A282" s="189">
        <v>2025</v>
      </c>
      <c r="B282" s="189" t="s">
        <v>196</v>
      </c>
      <c r="C282" s="189" t="s">
        <v>197</v>
      </c>
      <c r="D282" s="189" t="s">
        <v>301</v>
      </c>
      <c r="E282" s="189" t="s">
        <v>199</v>
      </c>
      <c r="F282" s="189" t="s">
        <v>213</v>
      </c>
      <c r="H282" s="189">
        <v>77923</v>
      </c>
      <c r="I282" s="191">
        <v>1083.97</v>
      </c>
      <c r="J282" s="191">
        <v>872.21</v>
      </c>
      <c r="K282" s="191">
        <v>0</v>
      </c>
      <c r="L282" s="191">
        <v>0</v>
      </c>
      <c r="AB282" s="191">
        <v>-211.76</v>
      </c>
      <c r="AF282" s="191">
        <v>-211.76</v>
      </c>
    </row>
    <row r="283" spans="1:32">
      <c r="A283" s="189" t="s">
        <v>208</v>
      </c>
      <c r="E283" s="191">
        <v>13732479.439999999</v>
      </c>
      <c r="F283" s="191">
        <v>9902830.8699999992</v>
      </c>
      <c r="G283" s="191">
        <v>0.02</v>
      </c>
      <c r="H283" s="191">
        <v>7798.3</v>
      </c>
      <c r="I283" s="191">
        <v>0</v>
      </c>
      <c r="J283" s="191">
        <v>0</v>
      </c>
      <c r="K283" s="191">
        <v>0</v>
      </c>
      <c r="L283" s="191">
        <v>0</v>
      </c>
      <c r="M283" s="191">
        <v>0</v>
      </c>
      <c r="N283" s="191">
        <v>0</v>
      </c>
      <c r="O283" s="191">
        <v>0</v>
      </c>
      <c r="P283" s="191">
        <v>0</v>
      </c>
      <c r="Q283" s="191">
        <v>0</v>
      </c>
      <c r="R283" s="191">
        <v>0</v>
      </c>
      <c r="S283" s="191">
        <v>0</v>
      </c>
      <c r="T283" s="191">
        <v>0</v>
      </c>
      <c r="U283" s="191">
        <v>0</v>
      </c>
      <c r="V283" s="191">
        <v>0</v>
      </c>
      <c r="W283" s="191">
        <v>0</v>
      </c>
      <c r="X283" s="191">
        <v>-3837446.85</v>
      </c>
      <c r="Y283" s="191">
        <v>0</v>
      </c>
      <c r="Z283" s="191">
        <v>0</v>
      </c>
      <c r="AA283" s="191">
        <v>0</v>
      </c>
      <c r="AB283" s="191">
        <v>-3837446.85</v>
      </c>
    </row>
    <row r="284" spans="1:32">
      <c r="D284" s="189" t="s">
        <v>302</v>
      </c>
      <c r="I284" s="191">
        <v>13732479.439999999</v>
      </c>
      <c r="J284" s="191">
        <v>9902830.8699999992</v>
      </c>
      <c r="K284" s="191">
        <v>0.02</v>
      </c>
      <c r="L284" s="191">
        <v>7798.3</v>
      </c>
      <c r="M284" s="191">
        <v>0</v>
      </c>
      <c r="N284" s="191">
        <v>0</v>
      </c>
      <c r="O284" s="191">
        <v>0</v>
      </c>
      <c r="P284" s="191">
        <v>0</v>
      </c>
      <c r="Q284" s="191">
        <v>0</v>
      </c>
      <c r="R284" s="191">
        <v>0</v>
      </c>
      <c r="S284" s="191">
        <v>0</v>
      </c>
      <c r="T284" s="191">
        <v>0</v>
      </c>
      <c r="U284" s="191">
        <v>0</v>
      </c>
      <c r="V284" s="191">
        <v>0</v>
      </c>
      <c r="W284" s="191">
        <v>0</v>
      </c>
      <c r="X284" s="191">
        <v>0</v>
      </c>
      <c r="Y284" s="191">
        <v>0</v>
      </c>
      <c r="Z284" s="191">
        <v>0</v>
      </c>
      <c r="AA284" s="191">
        <v>0</v>
      </c>
      <c r="AB284" s="191">
        <v>-3837446.85</v>
      </c>
      <c r="AC284" s="191">
        <v>0</v>
      </c>
      <c r="AD284" s="191">
        <v>0</v>
      </c>
      <c r="AE284" s="191">
        <v>0</v>
      </c>
      <c r="AF284" s="191">
        <v>-3837446.85</v>
      </c>
    </row>
    <row r="285" spans="1:32">
      <c r="A285" s="189">
        <v>2025</v>
      </c>
      <c r="B285" s="189" t="s">
        <v>196</v>
      </c>
      <c r="C285" s="189" t="s">
        <v>197</v>
      </c>
      <c r="D285" s="189" t="s">
        <v>303</v>
      </c>
      <c r="E285" s="189" t="s">
        <v>199</v>
      </c>
      <c r="F285" s="189" t="s">
        <v>202</v>
      </c>
      <c r="H285" s="189">
        <v>78077</v>
      </c>
      <c r="I285" s="191">
        <v>42287253.289999999</v>
      </c>
      <c r="J285" s="191">
        <v>31175694.350000001</v>
      </c>
      <c r="K285" s="191">
        <v>0</v>
      </c>
      <c r="L285" s="191">
        <v>35978.04</v>
      </c>
      <c r="AB285" s="191">
        <v>-11147536.98</v>
      </c>
      <c r="AF285" s="191">
        <v>-11147536.98</v>
      </c>
    </row>
    <row r="286" spans="1:32">
      <c r="A286" s="189">
        <v>2025</v>
      </c>
      <c r="B286" s="189" t="s">
        <v>196</v>
      </c>
      <c r="C286" s="189" t="s">
        <v>197</v>
      </c>
      <c r="D286" s="189" t="s">
        <v>303</v>
      </c>
      <c r="E286" s="189" t="s">
        <v>199</v>
      </c>
      <c r="F286" s="189" t="s">
        <v>203</v>
      </c>
      <c r="H286" s="189">
        <v>78017</v>
      </c>
      <c r="I286" s="191">
        <v>461565.34</v>
      </c>
      <c r="J286" s="191">
        <v>314393.03000000003</v>
      </c>
      <c r="K286" s="191">
        <v>0</v>
      </c>
      <c r="L286" s="191">
        <v>0</v>
      </c>
      <c r="AB286" s="191">
        <v>-147172.31</v>
      </c>
      <c r="AF286" s="191">
        <v>-147172.31</v>
      </c>
    </row>
    <row r="287" spans="1:32">
      <c r="A287" s="189">
        <v>2025</v>
      </c>
      <c r="B287" s="189" t="s">
        <v>196</v>
      </c>
      <c r="C287" s="189" t="s">
        <v>197</v>
      </c>
      <c r="D287" s="189" t="s">
        <v>303</v>
      </c>
      <c r="E287" s="189" t="s">
        <v>199</v>
      </c>
      <c r="F287" s="189" t="s">
        <v>226</v>
      </c>
      <c r="H287" s="189">
        <v>78078</v>
      </c>
      <c r="I287" s="191">
        <v>247578.45</v>
      </c>
      <c r="J287" s="191">
        <v>136196.24</v>
      </c>
      <c r="K287" s="191">
        <v>0</v>
      </c>
      <c r="L287" s="191">
        <v>0</v>
      </c>
      <c r="O287" s="191">
        <v>0</v>
      </c>
      <c r="AB287" s="191">
        <v>-111382.21</v>
      </c>
      <c r="AF287" s="191">
        <v>-111382.21</v>
      </c>
    </row>
    <row r="288" spans="1:32">
      <c r="A288" s="189" t="s">
        <v>208</v>
      </c>
      <c r="E288" s="191">
        <v>42996397.079999998</v>
      </c>
      <c r="F288" s="191">
        <v>31626283.620000001</v>
      </c>
      <c r="G288" s="191">
        <v>0</v>
      </c>
      <c r="H288" s="191">
        <v>35978.04</v>
      </c>
      <c r="I288" s="191">
        <v>0</v>
      </c>
      <c r="J288" s="191">
        <v>0</v>
      </c>
      <c r="K288" s="191">
        <v>0</v>
      </c>
      <c r="L288" s="191">
        <v>0</v>
      </c>
      <c r="M288" s="191">
        <v>0</v>
      </c>
      <c r="N288" s="191">
        <v>0</v>
      </c>
      <c r="O288" s="191">
        <v>0</v>
      </c>
      <c r="P288" s="191">
        <v>0</v>
      </c>
      <c r="Q288" s="191">
        <v>0</v>
      </c>
      <c r="R288" s="191">
        <v>0</v>
      </c>
      <c r="S288" s="191">
        <v>0</v>
      </c>
      <c r="T288" s="191">
        <v>0</v>
      </c>
      <c r="U288" s="191">
        <v>0</v>
      </c>
      <c r="V288" s="191">
        <v>0</v>
      </c>
      <c r="W288" s="191">
        <v>0</v>
      </c>
      <c r="X288" s="191">
        <v>-11406091.5</v>
      </c>
      <c r="Y288" s="191">
        <v>0</v>
      </c>
      <c r="Z288" s="191">
        <v>0</v>
      </c>
      <c r="AA288" s="191">
        <v>0</v>
      </c>
      <c r="AB288" s="191">
        <v>-11406091.5</v>
      </c>
    </row>
    <row r="289" spans="1:32">
      <c r="D289" s="189" t="s">
        <v>304</v>
      </c>
      <c r="I289" s="191">
        <v>42996397.079999998</v>
      </c>
      <c r="J289" s="191">
        <v>31626283.620000001</v>
      </c>
      <c r="K289" s="191">
        <v>0</v>
      </c>
      <c r="L289" s="191">
        <v>35978.04</v>
      </c>
      <c r="M289" s="191">
        <v>0</v>
      </c>
      <c r="N289" s="191">
        <v>0</v>
      </c>
      <c r="O289" s="191">
        <v>0</v>
      </c>
      <c r="P289" s="191">
        <v>0</v>
      </c>
      <c r="Q289" s="191">
        <v>0</v>
      </c>
      <c r="R289" s="191">
        <v>0</v>
      </c>
      <c r="S289" s="191">
        <v>0</v>
      </c>
      <c r="T289" s="191">
        <v>0</v>
      </c>
      <c r="U289" s="191">
        <v>0</v>
      </c>
      <c r="V289" s="191">
        <v>0</v>
      </c>
      <c r="W289" s="191">
        <v>0</v>
      </c>
      <c r="X289" s="191">
        <v>0</v>
      </c>
      <c r="Y289" s="191">
        <v>0</v>
      </c>
      <c r="Z289" s="191">
        <v>0</v>
      </c>
      <c r="AA289" s="191">
        <v>0</v>
      </c>
      <c r="AB289" s="191">
        <v>-11406091.5</v>
      </c>
      <c r="AC289" s="191">
        <v>0</v>
      </c>
      <c r="AD289" s="191">
        <v>0</v>
      </c>
      <c r="AE289" s="191">
        <v>0</v>
      </c>
      <c r="AF289" s="191">
        <v>-11406091.5</v>
      </c>
    </row>
    <row r="290" spans="1:32">
      <c r="A290" s="189">
        <v>2025</v>
      </c>
      <c r="B290" s="189" t="s">
        <v>196</v>
      </c>
      <c r="C290" s="189" t="s">
        <v>197</v>
      </c>
      <c r="D290" s="189" t="s">
        <v>305</v>
      </c>
      <c r="E290" s="189" t="s">
        <v>199</v>
      </c>
      <c r="F290" s="189" t="s">
        <v>202</v>
      </c>
      <c r="H290" s="189">
        <v>77820</v>
      </c>
      <c r="I290" s="191">
        <v>6530843.5499999998</v>
      </c>
      <c r="J290" s="191">
        <v>4854286.28</v>
      </c>
      <c r="K290" s="191">
        <v>0.01</v>
      </c>
      <c r="L290" s="191">
        <v>5602.05</v>
      </c>
      <c r="AB290" s="191">
        <v>-1682159.31</v>
      </c>
      <c r="AF290" s="191">
        <v>-1682159.31</v>
      </c>
    </row>
    <row r="291" spans="1:32">
      <c r="A291" s="189">
        <v>2025</v>
      </c>
      <c r="B291" s="189" t="s">
        <v>196</v>
      </c>
      <c r="C291" s="189" t="s">
        <v>197</v>
      </c>
      <c r="D291" s="189" t="s">
        <v>305</v>
      </c>
      <c r="E291" s="189" t="s">
        <v>199</v>
      </c>
      <c r="F291" s="189" t="s">
        <v>203</v>
      </c>
      <c r="H291" s="189">
        <v>77821</v>
      </c>
      <c r="I291" s="191">
        <v>71848.28</v>
      </c>
      <c r="J291" s="191">
        <v>48939.11</v>
      </c>
      <c r="K291" s="191">
        <v>0</v>
      </c>
      <c r="L291" s="191">
        <v>0</v>
      </c>
      <c r="AB291" s="191">
        <v>-22909.17</v>
      </c>
      <c r="AF291" s="191">
        <v>-22909.17</v>
      </c>
    </row>
    <row r="292" spans="1:32">
      <c r="A292" s="189">
        <v>2025</v>
      </c>
      <c r="B292" s="189" t="s">
        <v>196</v>
      </c>
      <c r="C292" s="189" t="s">
        <v>197</v>
      </c>
      <c r="D292" s="189" t="s">
        <v>305</v>
      </c>
      <c r="E292" s="189" t="s">
        <v>199</v>
      </c>
      <c r="F292" s="189" t="s">
        <v>213</v>
      </c>
      <c r="H292" s="189">
        <v>77907</v>
      </c>
      <c r="I292" s="191">
        <v>199006.35</v>
      </c>
      <c r="J292" s="191">
        <v>162720.89000000001</v>
      </c>
      <c r="K292" s="191">
        <v>0</v>
      </c>
      <c r="L292" s="191">
        <v>0</v>
      </c>
      <c r="AB292" s="191">
        <v>-36285.46</v>
      </c>
      <c r="AF292" s="191">
        <v>-36285.46</v>
      </c>
    </row>
    <row r="293" spans="1:32">
      <c r="A293" s="189" t="s">
        <v>208</v>
      </c>
      <c r="E293" s="191">
        <v>6801698.1799999997</v>
      </c>
      <c r="F293" s="191">
        <v>5065946.28</v>
      </c>
      <c r="G293" s="191">
        <v>0.01</v>
      </c>
      <c r="H293" s="191">
        <v>5602.05</v>
      </c>
      <c r="I293" s="191">
        <v>0</v>
      </c>
      <c r="J293" s="191">
        <v>0</v>
      </c>
      <c r="K293" s="191">
        <v>0</v>
      </c>
      <c r="L293" s="191">
        <v>0</v>
      </c>
      <c r="M293" s="191">
        <v>0</v>
      </c>
      <c r="N293" s="191">
        <v>0</v>
      </c>
      <c r="O293" s="191">
        <v>0</v>
      </c>
      <c r="P293" s="191">
        <v>0</v>
      </c>
      <c r="Q293" s="191">
        <v>0</v>
      </c>
      <c r="R293" s="191">
        <v>0</v>
      </c>
      <c r="S293" s="191">
        <v>0</v>
      </c>
      <c r="T293" s="191">
        <v>0</v>
      </c>
      <c r="U293" s="191">
        <v>0</v>
      </c>
      <c r="V293" s="191">
        <v>0</v>
      </c>
      <c r="W293" s="191">
        <v>0</v>
      </c>
      <c r="X293" s="191">
        <v>-1741353.94</v>
      </c>
      <c r="Y293" s="191">
        <v>0</v>
      </c>
      <c r="Z293" s="191">
        <v>0</v>
      </c>
      <c r="AA293" s="191">
        <v>0</v>
      </c>
      <c r="AB293" s="191">
        <v>-1741353.94</v>
      </c>
    </row>
    <row r="294" spans="1:32">
      <c r="D294" s="189" t="s">
        <v>306</v>
      </c>
      <c r="I294" s="191">
        <v>6801698.1799999997</v>
      </c>
      <c r="J294" s="191">
        <v>5065946.28</v>
      </c>
      <c r="K294" s="191">
        <v>0.01</v>
      </c>
      <c r="L294" s="191">
        <v>5602.05</v>
      </c>
      <c r="M294" s="191">
        <v>0</v>
      </c>
      <c r="N294" s="191">
        <v>0</v>
      </c>
      <c r="O294" s="191">
        <v>0</v>
      </c>
      <c r="P294" s="191">
        <v>0</v>
      </c>
      <c r="Q294" s="191">
        <v>0</v>
      </c>
      <c r="R294" s="191">
        <v>0</v>
      </c>
      <c r="S294" s="191">
        <v>0</v>
      </c>
      <c r="T294" s="191">
        <v>0</v>
      </c>
      <c r="U294" s="191">
        <v>0</v>
      </c>
      <c r="V294" s="191">
        <v>0</v>
      </c>
      <c r="W294" s="191">
        <v>0</v>
      </c>
      <c r="X294" s="191">
        <v>0</v>
      </c>
      <c r="Y294" s="191">
        <v>0</v>
      </c>
      <c r="Z294" s="191">
        <v>0</v>
      </c>
      <c r="AA294" s="191">
        <v>0</v>
      </c>
      <c r="AB294" s="191">
        <v>-1741353.94</v>
      </c>
      <c r="AC294" s="191">
        <v>0</v>
      </c>
      <c r="AD294" s="191">
        <v>0</v>
      </c>
      <c r="AE294" s="191">
        <v>0</v>
      </c>
      <c r="AF294" s="191">
        <v>-1741353.94</v>
      </c>
    </row>
    <row r="295" spans="1:32">
      <c r="A295" s="189">
        <v>2025</v>
      </c>
      <c r="B295" s="189" t="s">
        <v>196</v>
      </c>
      <c r="C295" s="189" t="s">
        <v>197</v>
      </c>
      <c r="D295" s="189" t="s">
        <v>307</v>
      </c>
      <c r="E295" s="189" t="s">
        <v>199</v>
      </c>
      <c r="F295" s="189" t="s">
        <v>202</v>
      </c>
      <c r="H295" s="189">
        <v>77759</v>
      </c>
      <c r="I295" s="191">
        <v>14741362.689999999</v>
      </c>
      <c r="J295" s="191">
        <v>11390306.26</v>
      </c>
      <c r="K295" s="191">
        <v>-0.01</v>
      </c>
      <c r="L295" s="191">
        <v>11588.23</v>
      </c>
      <c r="AB295" s="191">
        <v>-3362644.67</v>
      </c>
      <c r="AF295" s="191">
        <v>-3362644.67</v>
      </c>
    </row>
    <row r="296" spans="1:32">
      <c r="A296" s="189">
        <v>2025</v>
      </c>
      <c r="B296" s="189" t="s">
        <v>196</v>
      </c>
      <c r="C296" s="189" t="s">
        <v>197</v>
      </c>
      <c r="D296" s="189" t="s">
        <v>307</v>
      </c>
      <c r="E296" s="189" t="s">
        <v>199</v>
      </c>
      <c r="F296" s="189" t="s">
        <v>203</v>
      </c>
      <c r="H296" s="189">
        <v>78093</v>
      </c>
      <c r="I296" s="191">
        <v>114422.76</v>
      </c>
      <c r="J296" s="191">
        <v>80745</v>
      </c>
      <c r="K296" s="191">
        <v>0</v>
      </c>
      <c r="L296" s="191">
        <v>0</v>
      </c>
      <c r="AB296" s="191">
        <v>-33677.760000000002</v>
      </c>
      <c r="AF296" s="191">
        <v>-33677.760000000002</v>
      </c>
    </row>
    <row r="297" spans="1:32">
      <c r="A297" s="189" t="s">
        <v>208</v>
      </c>
      <c r="E297" s="191">
        <v>14855785.449999999</v>
      </c>
      <c r="F297" s="191">
        <v>11471051.26</v>
      </c>
      <c r="G297" s="191">
        <v>-0.01</v>
      </c>
      <c r="H297" s="191">
        <v>11588.23</v>
      </c>
      <c r="I297" s="191">
        <v>0</v>
      </c>
      <c r="J297" s="191">
        <v>0</v>
      </c>
      <c r="K297" s="191">
        <v>0</v>
      </c>
      <c r="L297" s="191">
        <v>0</v>
      </c>
      <c r="M297" s="191">
        <v>0</v>
      </c>
      <c r="N297" s="191">
        <v>0</v>
      </c>
      <c r="O297" s="191">
        <v>0</v>
      </c>
      <c r="P297" s="191">
        <v>0</v>
      </c>
      <c r="Q297" s="191">
        <v>0</v>
      </c>
      <c r="R297" s="191">
        <v>0</v>
      </c>
      <c r="S297" s="191">
        <v>0</v>
      </c>
      <c r="T297" s="191">
        <v>0</v>
      </c>
      <c r="U297" s="191">
        <v>0</v>
      </c>
      <c r="V297" s="191">
        <v>0</v>
      </c>
      <c r="W297" s="191">
        <v>0</v>
      </c>
      <c r="X297" s="191">
        <v>-3396322.43</v>
      </c>
      <c r="Y297" s="191">
        <v>0</v>
      </c>
      <c r="Z297" s="191">
        <v>0</v>
      </c>
      <c r="AA297" s="191">
        <v>0</v>
      </c>
      <c r="AB297" s="191">
        <v>-3396322.43</v>
      </c>
    </row>
    <row r="298" spans="1:32">
      <c r="D298" s="189" t="s">
        <v>308</v>
      </c>
      <c r="I298" s="191">
        <v>14855785.449999999</v>
      </c>
      <c r="J298" s="191">
        <v>11471051.26</v>
      </c>
      <c r="K298" s="191">
        <v>-0.01</v>
      </c>
      <c r="L298" s="191">
        <v>11588.23</v>
      </c>
      <c r="M298" s="191">
        <v>0</v>
      </c>
      <c r="N298" s="191">
        <v>0</v>
      </c>
      <c r="O298" s="191">
        <v>0</v>
      </c>
      <c r="P298" s="191">
        <v>0</v>
      </c>
      <c r="Q298" s="191">
        <v>0</v>
      </c>
      <c r="R298" s="191">
        <v>0</v>
      </c>
      <c r="S298" s="191">
        <v>0</v>
      </c>
      <c r="T298" s="191">
        <v>0</v>
      </c>
      <c r="U298" s="191">
        <v>0</v>
      </c>
      <c r="V298" s="191">
        <v>0</v>
      </c>
      <c r="W298" s="191">
        <v>0</v>
      </c>
      <c r="X298" s="191">
        <v>0</v>
      </c>
      <c r="Y298" s="191">
        <v>0</v>
      </c>
      <c r="Z298" s="191">
        <v>0</v>
      </c>
      <c r="AA298" s="191">
        <v>0</v>
      </c>
      <c r="AB298" s="191">
        <v>-3396322.43</v>
      </c>
      <c r="AC298" s="191">
        <v>0</v>
      </c>
      <c r="AD298" s="191">
        <v>0</v>
      </c>
      <c r="AE298" s="191">
        <v>0</v>
      </c>
      <c r="AF298" s="191">
        <v>-3396322.43</v>
      </c>
    </row>
    <row r="299" spans="1:32">
      <c r="A299" s="189">
        <v>2025</v>
      </c>
      <c r="B299" s="189" t="s">
        <v>196</v>
      </c>
      <c r="C299" s="189" t="s">
        <v>197</v>
      </c>
      <c r="D299" s="189" t="s">
        <v>309</v>
      </c>
      <c r="E299" s="189" t="s">
        <v>199</v>
      </c>
      <c r="F299" s="189" t="s">
        <v>202</v>
      </c>
      <c r="H299" s="189">
        <v>77854</v>
      </c>
      <c r="I299" s="191">
        <v>24824664.829999998</v>
      </c>
      <c r="J299" s="191">
        <v>19162506.489999998</v>
      </c>
      <c r="K299" s="191">
        <v>0</v>
      </c>
      <c r="L299" s="191">
        <v>19495.46</v>
      </c>
      <c r="O299" s="191">
        <v>0</v>
      </c>
      <c r="AB299" s="191">
        <v>-5681653.7999999998</v>
      </c>
      <c r="AF299" s="191">
        <v>-5681653.7999999998</v>
      </c>
    </row>
    <row r="300" spans="1:32">
      <c r="A300" s="189">
        <v>2025</v>
      </c>
      <c r="B300" s="189" t="s">
        <v>196</v>
      </c>
      <c r="C300" s="189" t="s">
        <v>197</v>
      </c>
      <c r="D300" s="189" t="s">
        <v>309</v>
      </c>
      <c r="E300" s="189" t="s">
        <v>199</v>
      </c>
      <c r="F300" s="189" t="s">
        <v>203</v>
      </c>
      <c r="H300" s="189">
        <v>78027</v>
      </c>
      <c r="I300" s="191">
        <v>189501.38</v>
      </c>
      <c r="J300" s="191">
        <v>133725.92000000001</v>
      </c>
      <c r="K300" s="191">
        <v>0</v>
      </c>
      <c r="L300" s="191">
        <v>0</v>
      </c>
      <c r="AB300" s="191">
        <v>-55775.46</v>
      </c>
      <c r="AF300" s="191">
        <v>-55775.46</v>
      </c>
    </row>
    <row r="301" spans="1:32">
      <c r="A301" s="189">
        <v>2025</v>
      </c>
      <c r="B301" s="189" t="s">
        <v>196</v>
      </c>
      <c r="C301" s="189" t="s">
        <v>197</v>
      </c>
      <c r="D301" s="189" t="s">
        <v>309</v>
      </c>
      <c r="E301" s="189" t="s">
        <v>199</v>
      </c>
      <c r="F301" s="189" t="s">
        <v>266</v>
      </c>
      <c r="H301" s="189">
        <v>77855</v>
      </c>
      <c r="I301" s="191">
        <v>52906.89</v>
      </c>
      <c r="J301" s="191">
        <v>30935.72</v>
      </c>
      <c r="K301" s="191">
        <v>0</v>
      </c>
      <c r="L301" s="191">
        <v>0</v>
      </c>
      <c r="O301" s="191">
        <v>0</v>
      </c>
      <c r="AB301" s="191">
        <v>-21971.17</v>
      </c>
      <c r="AF301" s="191">
        <v>-21971.17</v>
      </c>
    </row>
    <row r="302" spans="1:32">
      <c r="A302" s="189">
        <v>2025</v>
      </c>
      <c r="B302" s="189" t="s">
        <v>196</v>
      </c>
      <c r="C302" s="189" t="s">
        <v>197</v>
      </c>
      <c r="D302" s="189" t="s">
        <v>309</v>
      </c>
      <c r="E302" s="189" t="s">
        <v>199</v>
      </c>
      <c r="F302" s="189" t="s">
        <v>226</v>
      </c>
      <c r="H302" s="189">
        <v>77856</v>
      </c>
      <c r="I302" s="191">
        <v>47099.65</v>
      </c>
      <c r="J302" s="191">
        <v>27540.11</v>
      </c>
      <c r="K302" s="191">
        <v>0</v>
      </c>
      <c r="L302" s="191">
        <v>0</v>
      </c>
      <c r="O302" s="191">
        <v>0</v>
      </c>
      <c r="AB302" s="191">
        <v>-19559.54</v>
      </c>
      <c r="AF302" s="191">
        <v>-19559.54</v>
      </c>
    </row>
    <row r="303" spans="1:32">
      <c r="A303" s="189" t="s">
        <v>208</v>
      </c>
      <c r="E303" s="191">
        <v>25114172.75</v>
      </c>
      <c r="F303" s="191">
        <v>19354708.239999998</v>
      </c>
      <c r="G303" s="191">
        <v>0</v>
      </c>
      <c r="H303" s="191">
        <v>19495.46</v>
      </c>
      <c r="I303" s="191">
        <v>0</v>
      </c>
      <c r="J303" s="191">
        <v>0</v>
      </c>
      <c r="K303" s="191">
        <v>0</v>
      </c>
      <c r="L303" s="191">
        <v>0</v>
      </c>
      <c r="M303" s="191">
        <v>0</v>
      </c>
      <c r="N303" s="191">
        <v>0</v>
      </c>
      <c r="O303" s="191">
        <v>0</v>
      </c>
      <c r="P303" s="191">
        <v>0</v>
      </c>
      <c r="Q303" s="191">
        <v>0</v>
      </c>
      <c r="R303" s="191">
        <v>0</v>
      </c>
      <c r="S303" s="191">
        <v>0</v>
      </c>
      <c r="T303" s="191">
        <v>0</v>
      </c>
      <c r="U303" s="191">
        <v>0</v>
      </c>
      <c r="V303" s="191">
        <v>0</v>
      </c>
      <c r="W303" s="191">
        <v>0</v>
      </c>
      <c r="X303" s="191">
        <v>-5778959.9699999997</v>
      </c>
      <c r="Y303" s="191">
        <v>0</v>
      </c>
      <c r="Z303" s="191">
        <v>0</v>
      </c>
      <c r="AA303" s="191">
        <v>0</v>
      </c>
      <c r="AB303" s="191">
        <v>-5778959.9699999997</v>
      </c>
    </row>
    <row r="304" spans="1:32">
      <c r="D304" s="189" t="s">
        <v>310</v>
      </c>
      <c r="I304" s="191">
        <v>25114172.75</v>
      </c>
      <c r="J304" s="191">
        <v>19354708.239999998</v>
      </c>
      <c r="K304" s="191">
        <v>0</v>
      </c>
      <c r="L304" s="191">
        <v>19495.46</v>
      </c>
      <c r="M304" s="191">
        <v>0</v>
      </c>
      <c r="N304" s="191">
        <v>0</v>
      </c>
      <c r="O304" s="191">
        <v>0</v>
      </c>
      <c r="P304" s="191">
        <v>0</v>
      </c>
      <c r="Q304" s="191">
        <v>0</v>
      </c>
      <c r="R304" s="191">
        <v>0</v>
      </c>
      <c r="S304" s="191">
        <v>0</v>
      </c>
      <c r="T304" s="191">
        <v>0</v>
      </c>
      <c r="U304" s="191">
        <v>0</v>
      </c>
      <c r="V304" s="191">
        <v>0</v>
      </c>
      <c r="W304" s="191">
        <v>0</v>
      </c>
      <c r="X304" s="191">
        <v>0</v>
      </c>
      <c r="Y304" s="191">
        <v>0</v>
      </c>
      <c r="Z304" s="191">
        <v>0</v>
      </c>
      <c r="AA304" s="191">
        <v>0</v>
      </c>
      <c r="AB304" s="191">
        <v>-5778959.9699999997</v>
      </c>
      <c r="AC304" s="191">
        <v>0</v>
      </c>
      <c r="AD304" s="191">
        <v>0</v>
      </c>
      <c r="AE304" s="191">
        <v>0</v>
      </c>
      <c r="AF304" s="191">
        <v>-5778959.9699999997</v>
      </c>
    </row>
    <row r="305" spans="1:32">
      <c r="A305" s="189">
        <v>2025</v>
      </c>
      <c r="B305" s="189" t="s">
        <v>196</v>
      </c>
      <c r="C305" s="189" t="s">
        <v>197</v>
      </c>
      <c r="D305" s="189" t="s">
        <v>311</v>
      </c>
      <c r="E305" s="189" t="s">
        <v>199</v>
      </c>
      <c r="F305" s="189" t="s">
        <v>202</v>
      </c>
      <c r="H305" s="189">
        <v>78085</v>
      </c>
      <c r="I305" s="191">
        <v>-2759285.85</v>
      </c>
      <c r="J305" s="191">
        <v>-2038642.1</v>
      </c>
      <c r="K305" s="191">
        <v>0</v>
      </c>
      <c r="L305" s="191">
        <v>0</v>
      </c>
      <c r="AB305" s="191">
        <v>720643.75</v>
      </c>
      <c r="AF305" s="191">
        <v>720643.75</v>
      </c>
    </row>
    <row r="306" spans="1:32">
      <c r="A306" s="189">
        <v>2025</v>
      </c>
      <c r="B306" s="189" t="s">
        <v>196</v>
      </c>
      <c r="C306" s="189" t="s">
        <v>197</v>
      </c>
      <c r="D306" s="189" t="s">
        <v>311</v>
      </c>
      <c r="E306" s="189" t="s">
        <v>199</v>
      </c>
      <c r="F306" s="189" t="s">
        <v>226</v>
      </c>
      <c r="H306" s="189">
        <v>77984</v>
      </c>
      <c r="I306" s="191">
        <v>-8325.67</v>
      </c>
      <c r="J306" s="191">
        <v>-3039.85</v>
      </c>
      <c r="K306" s="191">
        <v>0</v>
      </c>
      <c r="L306" s="191">
        <v>0</v>
      </c>
      <c r="AB306" s="191">
        <v>5285.82</v>
      </c>
      <c r="AF306" s="191">
        <v>5285.82</v>
      </c>
    </row>
    <row r="307" spans="1:32">
      <c r="A307" s="189">
        <v>2025</v>
      </c>
      <c r="B307" s="189" t="s">
        <v>196</v>
      </c>
      <c r="C307" s="189" t="s">
        <v>197</v>
      </c>
      <c r="D307" s="189" t="s">
        <v>311</v>
      </c>
      <c r="E307" s="189" t="s">
        <v>199</v>
      </c>
      <c r="F307" s="189" t="s">
        <v>213</v>
      </c>
      <c r="H307" s="189">
        <v>77891</v>
      </c>
      <c r="I307" s="191">
        <v>132782.68</v>
      </c>
      <c r="J307" s="191">
        <v>110301.58</v>
      </c>
      <c r="K307" s="191">
        <v>0</v>
      </c>
      <c r="L307" s="191">
        <v>0</v>
      </c>
      <c r="AB307" s="191">
        <v>-22481.1</v>
      </c>
      <c r="AF307" s="191">
        <v>-22481.1</v>
      </c>
    </row>
    <row r="308" spans="1:32">
      <c r="A308" s="189" t="s">
        <v>208</v>
      </c>
      <c r="E308" s="191">
        <v>-2634828.84</v>
      </c>
      <c r="F308" s="191">
        <v>-1931380.37</v>
      </c>
      <c r="G308" s="191">
        <v>0</v>
      </c>
      <c r="H308" s="191">
        <v>0</v>
      </c>
      <c r="I308" s="191">
        <v>0</v>
      </c>
      <c r="J308" s="191">
        <v>0</v>
      </c>
      <c r="K308" s="191">
        <v>0</v>
      </c>
      <c r="L308" s="191">
        <v>0</v>
      </c>
      <c r="M308" s="191">
        <v>0</v>
      </c>
      <c r="N308" s="191">
        <v>0</v>
      </c>
      <c r="O308" s="191">
        <v>0</v>
      </c>
      <c r="P308" s="191">
        <v>0</v>
      </c>
      <c r="Q308" s="191">
        <v>0</v>
      </c>
      <c r="R308" s="191">
        <v>0</v>
      </c>
      <c r="S308" s="191">
        <v>0</v>
      </c>
      <c r="T308" s="191">
        <v>0</v>
      </c>
      <c r="U308" s="191">
        <v>0</v>
      </c>
      <c r="V308" s="191">
        <v>0</v>
      </c>
      <c r="W308" s="191">
        <v>0</v>
      </c>
      <c r="X308" s="191">
        <v>703448.47</v>
      </c>
      <c r="Y308" s="191">
        <v>0</v>
      </c>
      <c r="Z308" s="191">
        <v>0</v>
      </c>
      <c r="AA308" s="191">
        <v>0</v>
      </c>
      <c r="AB308" s="191">
        <v>703448.47</v>
      </c>
    </row>
    <row r="309" spans="1:32">
      <c r="D309" s="189" t="s">
        <v>312</v>
      </c>
      <c r="I309" s="191">
        <v>-2634828.84</v>
      </c>
      <c r="J309" s="191">
        <v>-1931380.37</v>
      </c>
      <c r="K309" s="191">
        <v>0</v>
      </c>
      <c r="L309" s="191">
        <v>0</v>
      </c>
      <c r="M309" s="191">
        <v>0</v>
      </c>
      <c r="N309" s="191">
        <v>0</v>
      </c>
      <c r="O309" s="191">
        <v>0</v>
      </c>
      <c r="P309" s="191">
        <v>0</v>
      </c>
      <c r="Q309" s="191">
        <v>0</v>
      </c>
      <c r="R309" s="191">
        <v>0</v>
      </c>
      <c r="S309" s="191">
        <v>0</v>
      </c>
      <c r="T309" s="191">
        <v>0</v>
      </c>
      <c r="U309" s="191">
        <v>0</v>
      </c>
      <c r="V309" s="191">
        <v>0</v>
      </c>
      <c r="W309" s="191">
        <v>0</v>
      </c>
      <c r="X309" s="191">
        <v>0</v>
      </c>
      <c r="Y309" s="191">
        <v>0</v>
      </c>
      <c r="Z309" s="191">
        <v>0</v>
      </c>
      <c r="AA309" s="191">
        <v>0</v>
      </c>
      <c r="AB309" s="191">
        <v>703448.47</v>
      </c>
      <c r="AC309" s="191">
        <v>0</v>
      </c>
      <c r="AD309" s="191">
        <v>0</v>
      </c>
      <c r="AE309" s="191">
        <v>0</v>
      </c>
      <c r="AF309" s="191">
        <v>703448.47</v>
      </c>
    </row>
    <row r="310" spans="1:32">
      <c r="A310" s="189">
        <v>2025</v>
      </c>
      <c r="B310" s="189" t="s">
        <v>196</v>
      </c>
      <c r="C310" s="189" t="s">
        <v>197</v>
      </c>
      <c r="D310" s="189" t="s">
        <v>313</v>
      </c>
      <c r="E310" s="189" t="s">
        <v>199</v>
      </c>
      <c r="F310" s="189" t="s">
        <v>202</v>
      </c>
      <c r="H310" s="189">
        <v>77967</v>
      </c>
      <c r="I310" s="191">
        <v>29190123.350000001</v>
      </c>
      <c r="J310" s="191">
        <v>22952616.039999999</v>
      </c>
      <c r="K310" s="191">
        <v>-0.01</v>
      </c>
      <c r="L310" s="191">
        <v>47054.09</v>
      </c>
      <c r="O310" s="191">
        <v>0</v>
      </c>
      <c r="AB310" s="191">
        <v>-6284561.4100000001</v>
      </c>
      <c r="AF310" s="191">
        <v>-6284561.4100000001</v>
      </c>
    </row>
    <row r="311" spans="1:32">
      <c r="A311" s="189">
        <v>2025</v>
      </c>
      <c r="B311" s="189" t="s">
        <v>196</v>
      </c>
      <c r="C311" s="189" t="s">
        <v>197</v>
      </c>
      <c r="D311" s="189" t="s">
        <v>313</v>
      </c>
      <c r="E311" s="189" t="s">
        <v>199</v>
      </c>
      <c r="F311" s="189" t="s">
        <v>203</v>
      </c>
      <c r="H311" s="189">
        <v>77883</v>
      </c>
      <c r="I311" s="191">
        <v>787285.61</v>
      </c>
      <c r="J311" s="191">
        <v>574875.80000000005</v>
      </c>
      <c r="K311" s="191">
        <v>0</v>
      </c>
      <c r="L311" s="191">
        <v>0</v>
      </c>
      <c r="O311" s="191">
        <v>0</v>
      </c>
      <c r="AB311" s="191">
        <v>-212409.81</v>
      </c>
      <c r="AF311" s="191">
        <v>-212409.81</v>
      </c>
    </row>
    <row r="312" spans="1:32">
      <c r="A312" s="189">
        <v>2025</v>
      </c>
      <c r="B312" s="189" t="s">
        <v>196</v>
      </c>
      <c r="C312" s="189" t="s">
        <v>197</v>
      </c>
      <c r="D312" s="189" t="s">
        <v>313</v>
      </c>
      <c r="E312" s="189" t="s">
        <v>199</v>
      </c>
      <c r="F312" s="189" t="s">
        <v>226</v>
      </c>
      <c r="H312" s="189">
        <v>77968</v>
      </c>
      <c r="I312" s="191">
        <v>8250.2199999999993</v>
      </c>
      <c r="J312" s="191">
        <v>5109.58</v>
      </c>
      <c r="K312" s="191">
        <v>0</v>
      </c>
      <c r="L312" s="191">
        <v>0</v>
      </c>
      <c r="O312" s="191">
        <v>0</v>
      </c>
      <c r="AB312" s="191">
        <v>-3140.64</v>
      </c>
      <c r="AF312" s="191">
        <v>-3140.64</v>
      </c>
    </row>
    <row r="313" spans="1:32">
      <c r="A313" s="189">
        <v>2025</v>
      </c>
      <c r="B313" s="189" t="s">
        <v>196</v>
      </c>
      <c r="C313" s="189" t="s">
        <v>197</v>
      </c>
      <c r="D313" s="189" t="s">
        <v>313</v>
      </c>
      <c r="E313" s="189" t="s">
        <v>199</v>
      </c>
      <c r="F313" s="189" t="s">
        <v>213</v>
      </c>
      <c r="H313" s="189">
        <v>77920</v>
      </c>
      <c r="I313" s="191">
        <v>30565.05</v>
      </c>
      <c r="J313" s="191">
        <v>25788.29</v>
      </c>
      <c r="K313" s="191">
        <v>0</v>
      </c>
      <c r="L313" s="191">
        <v>0</v>
      </c>
      <c r="O313" s="191">
        <v>0</v>
      </c>
      <c r="AB313" s="191">
        <v>-4776.76</v>
      </c>
      <c r="AF313" s="191">
        <v>-4776.76</v>
      </c>
    </row>
    <row r="314" spans="1:32">
      <c r="A314" s="189" t="s">
        <v>208</v>
      </c>
      <c r="E314" s="191">
        <v>30016224.23</v>
      </c>
      <c r="F314" s="191">
        <v>23558389.710000001</v>
      </c>
      <c r="G314" s="191">
        <v>-0.01</v>
      </c>
      <c r="H314" s="191">
        <v>47054.09</v>
      </c>
      <c r="I314" s="191">
        <v>0</v>
      </c>
      <c r="J314" s="191">
        <v>0</v>
      </c>
      <c r="K314" s="191">
        <v>0</v>
      </c>
      <c r="L314" s="191">
        <v>0</v>
      </c>
      <c r="M314" s="191">
        <v>0</v>
      </c>
      <c r="N314" s="191">
        <v>0</v>
      </c>
      <c r="O314" s="191">
        <v>0</v>
      </c>
      <c r="P314" s="191">
        <v>0</v>
      </c>
      <c r="Q314" s="191">
        <v>0</v>
      </c>
      <c r="R314" s="191">
        <v>0</v>
      </c>
      <c r="S314" s="191">
        <v>0</v>
      </c>
      <c r="T314" s="191">
        <v>0</v>
      </c>
      <c r="U314" s="191">
        <v>0</v>
      </c>
      <c r="V314" s="191">
        <v>0</v>
      </c>
      <c r="W314" s="191">
        <v>0</v>
      </c>
      <c r="X314" s="191">
        <v>-6504888.6200000001</v>
      </c>
      <c r="Y314" s="191">
        <v>0</v>
      </c>
      <c r="Z314" s="191">
        <v>0</v>
      </c>
      <c r="AA314" s="191">
        <v>0</v>
      </c>
      <c r="AB314" s="191">
        <v>-6504888.6200000001</v>
      </c>
    </row>
    <row r="315" spans="1:32">
      <c r="D315" s="189" t="s">
        <v>314</v>
      </c>
      <c r="I315" s="191">
        <v>30016224.23</v>
      </c>
      <c r="J315" s="191">
        <v>23558389.710000001</v>
      </c>
      <c r="K315" s="191">
        <v>-0.01</v>
      </c>
      <c r="L315" s="191">
        <v>47054.09</v>
      </c>
      <c r="M315" s="191">
        <v>0</v>
      </c>
      <c r="N315" s="191">
        <v>0</v>
      </c>
      <c r="O315" s="191">
        <v>0</v>
      </c>
      <c r="P315" s="191">
        <v>0</v>
      </c>
      <c r="Q315" s="191">
        <v>0</v>
      </c>
      <c r="R315" s="191">
        <v>0</v>
      </c>
      <c r="S315" s="191">
        <v>0</v>
      </c>
      <c r="T315" s="191">
        <v>0</v>
      </c>
      <c r="U315" s="191">
        <v>0</v>
      </c>
      <c r="V315" s="191">
        <v>0</v>
      </c>
      <c r="W315" s="191">
        <v>0</v>
      </c>
      <c r="X315" s="191">
        <v>0</v>
      </c>
      <c r="Y315" s="191">
        <v>0</v>
      </c>
      <c r="Z315" s="191">
        <v>0</v>
      </c>
      <c r="AA315" s="191">
        <v>0</v>
      </c>
      <c r="AB315" s="191">
        <v>-6504888.6200000001</v>
      </c>
      <c r="AC315" s="191">
        <v>0</v>
      </c>
      <c r="AD315" s="191">
        <v>0</v>
      </c>
      <c r="AE315" s="191">
        <v>0</v>
      </c>
      <c r="AF315" s="191">
        <v>-6504888.6200000001</v>
      </c>
    </row>
    <row r="316" spans="1:32">
      <c r="A316" s="189">
        <v>2025</v>
      </c>
      <c r="B316" s="189" t="s">
        <v>196</v>
      </c>
      <c r="C316" s="189" t="s">
        <v>197</v>
      </c>
      <c r="D316" s="189" t="s">
        <v>315</v>
      </c>
      <c r="E316" s="189" t="s">
        <v>199</v>
      </c>
      <c r="F316" s="189" t="s">
        <v>202</v>
      </c>
      <c r="H316" s="189">
        <v>77808</v>
      </c>
      <c r="I316" s="191">
        <v>14154926.390000001</v>
      </c>
      <c r="J316" s="191">
        <v>10998163.82</v>
      </c>
      <c r="K316" s="191">
        <v>0</v>
      </c>
      <c r="L316" s="191">
        <v>22546.83</v>
      </c>
      <c r="AB316" s="191">
        <v>-3179309.4</v>
      </c>
      <c r="AF316" s="191">
        <v>-3179309.4</v>
      </c>
    </row>
    <row r="317" spans="1:32">
      <c r="A317" s="189">
        <v>2025</v>
      </c>
      <c r="B317" s="189" t="s">
        <v>196</v>
      </c>
      <c r="C317" s="189" t="s">
        <v>197</v>
      </c>
      <c r="D317" s="189" t="s">
        <v>315</v>
      </c>
      <c r="E317" s="189" t="s">
        <v>199</v>
      </c>
      <c r="F317" s="189" t="s">
        <v>203</v>
      </c>
      <c r="H317" s="189">
        <v>77978</v>
      </c>
      <c r="I317" s="191">
        <v>378345.92</v>
      </c>
      <c r="J317" s="191">
        <v>276268.12</v>
      </c>
      <c r="K317" s="191">
        <v>0</v>
      </c>
      <c r="L317" s="191">
        <v>0</v>
      </c>
      <c r="AB317" s="191">
        <v>-102077.8</v>
      </c>
      <c r="AF317" s="191">
        <v>-102077.8</v>
      </c>
    </row>
    <row r="318" spans="1:32">
      <c r="A318" s="189">
        <v>2025</v>
      </c>
      <c r="B318" s="189" t="s">
        <v>196</v>
      </c>
      <c r="C318" s="189" t="s">
        <v>197</v>
      </c>
      <c r="D318" s="189" t="s">
        <v>315</v>
      </c>
      <c r="E318" s="189" t="s">
        <v>199</v>
      </c>
      <c r="F318" s="189" t="s">
        <v>226</v>
      </c>
      <c r="H318" s="189">
        <v>77801</v>
      </c>
      <c r="I318" s="191">
        <v>21122.94</v>
      </c>
      <c r="J318" s="191">
        <v>13082</v>
      </c>
      <c r="K318" s="191">
        <v>0</v>
      </c>
      <c r="L318" s="191">
        <v>0</v>
      </c>
      <c r="O318" s="191">
        <v>0</v>
      </c>
      <c r="AB318" s="191">
        <v>-8040.94</v>
      </c>
      <c r="AF318" s="191">
        <v>-8040.94</v>
      </c>
    </row>
    <row r="319" spans="1:32">
      <c r="A319" s="189">
        <v>2025</v>
      </c>
      <c r="B319" s="189" t="s">
        <v>196</v>
      </c>
      <c r="C319" s="189" t="s">
        <v>197</v>
      </c>
      <c r="D319" s="189" t="s">
        <v>315</v>
      </c>
      <c r="E319" s="189" t="s">
        <v>199</v>
      </c>
      <c r="F319" s="189" t="s">
        <v>213</v>
      </c>
      <c r="H319" s="189">
        <v>77922</v>
      </c>
      <c r="I319" s="191">
        <v>5313.1</v>
      </c>
      <c r="J319" s="191">
        <v>4482.76</v>
      </c>
      <c r="K319" s="191">
        <v>0</v>
      </c>
      <c r="L319" s="191">
        <v>0</v>
      </c>
      <c r="O319" s="191">
        <v>0</v>
      </c>
      <c r="AB319" s="191">
        <v>-830.34</v>
      </c>
      <c r="AF319" s="191">
        <v>-830.34</v>
      </c>
    </row>
    <row r="320" spans="1:32">
      <c r="A320" s="189" t="s">
        <v>208</v>
      </c>
      <c r="E320" s="191">
        <v>14559708.35</v>
      </c>
      <c r="F320" s="191">
        <v>11291996.699999999</v>
      </c>
      <c r="G320" s="191">
        <v>0</v>
      </c>
      <c r="H320" s="191">
        <v>22546.83</v>
      </c>
      <c r="I320" s="191">
        <v>0</v>
      </c>
      <c r="J320" s="191">
        <v>0</v>
      </c>
      <c r="K320" s="191">
        <v>0</v>
      </c>
      <c r="L320" s="191">
        <v>0</v>
      </c>
      <c r="M320" s="191">
        <v>0</v>
      </c>
      <c r="N320" s="191">
        <v>0</v>
      </c>
      <c r="O320" s="191">
        <v>0</v>
      </c>
      <c r="P320" s="191">
        <v>0</v>
      </c>
      <c r="Q320" s="191">
        <v>0</v>
      </c>
      <c r="R320" s="191">
        <v>0</v>
      </c>
      <c r="S320" s="191">
        <v>0</v>
      </c>
      <c r="T320" s="191">
        <v>0</v>
      </c>
      <c r="U320" s="191">
        <v>0</v>
      </c>
      <c r="V320" s="191">
        <v>0</v>
      </c>
      <c r="W320" s="191">
        <v>0</v>
      </c>
      <c r="X320" s="191">
        <v>-3290258.48</v>
      </c>
      <c r="Y320" s="191">
        <v>0</v>
      </c>
      <c r="Z320" s="191">
        <v>0</v>
      </c>
      <c r="AA320" s="191">
        <v>0</v>
      </c>
      <c r="AB320" s="191">
        <v>-3290258.48</v>
      </c>
    </row>
    <row r="321" spans="1:32">
      <c r="D321" s="189" t="s">
        <v>316</v>
      </c>
      <c r="I321" s="191">
        <v>14559708.35</v>
      </c>
      <c r="J321" s="191">
        <v>11291996.699999999</v>
      </c>
      <c r="K321" s="191">
        <v>0</v>
      </c>
      <c r="L321" s="191">
        <v>22546.83</v>
      </c>
      <c r="M321" s="191">
        <v>0</v>
      </c>
      <c r="N321" s="191">
        <v>0</v>
      </c>
      <c r="O321" s="191">
        <v>0</v>
      </c>
      <c r="P321" s="191">
        <v>0</v>
      </c>
      <c r="Q321" s="191">
        <v>0</v>
      </c>
      <c r="R321" s="191">
        <v>0</v>
      </c>
      <c r="S321" s="191">
        <v>0</v>
      </c>
      <c r="T321" s="191">
        <v>0</v>
      </c>
      <c r="U321" s="191">
        <v>0</v>
      </c>
      <c r="V321" s="191">
        <v>0</v>
      </c>
      <c r="W321" s="191">
        <v>0</v>
      </c>
      <c r="X321" s="191">
        <v>0</v>
      </c>
      <c r="Y321" s="191">
        <v>0</v>
      </c>
      <c r="Z321" s="191">
        <v>0</v>
      </c>
      <c r="AA321" s="191">
        <v>0</v>
      </c>
      <c r="AB321" s="191">
        <v>-3290258.48</v>
      </c>
      <c r="AC321" s="191">
        <v>0</v>
      </c>
      <c r="AD321" s="191">
        <v>0</v>
      </c>
      <c r="AE321" s="191">
        <v>0</v>
      </c>
      <c r="AF321" s="191">
        <v>-3290258.48</v>
      </c>
    </row>
    <row r="322" spans="1:32">
      <c r="A322" s="189">
        <v>2025</v>
      </c>
      <c r="B322" s="189" t="s">
        <v>196</v>
      </c>
      <c r="C322" s="189" t="s">
        <v>197</v>
      </c>
      <c r="D322" s="189" t="s">
        <v>317</v>
      </c>
      <c r="E322" s="189" t="s">
        <v>199</v>
      </c>
      <c r="F322" s="189" t="s">
        <v>202</v>
      </c>
      <c r="H322" s="189">
        <v>77985</v>
      </c>
      <c r="I322" s="191">
        <v>608154.88</v>
      </c>
      <c r="J322" s="191">
        <v>479128.64</v>
      </c>
      <c r="K322" s="191">
        <v>0</v>
      </c>
      <c r="L322" s="191">
        <v>982.22</v>
      </c>
      <c r="AB322" s="191">
        <v>-130008.46</v>
      </c>
      <c r="AF322" s="191">
        <v>-130008.46</v>
      </c>
    </row>
    <row r="323" spans="1:32">
      <c r="A323" s="189">
        <v>2025</v>
      </c>
      <c r="B323" s="189" t="s">
        <v>196</v>
      </c>
      <c r="C323" s="189" t="s">
        <v>197</v>
      </c>
      <c r="D323" s="189" t="s">
        <v>317</v>
      </c>
      <c r="E323" s="189" t="s">
        <v>199</v>
      </c>
      <c r="F323" s="189" t="s">
        <v>203</v>
      </c>
      <c r="H323" s="189">
        <v>77843</v>
      </c>
      <c r="I323" s="191">
        <v>12859.07</v>
      </c>
      <c r="J323" s="191">
        <v>9389.7000000000007</v>
      </c>
      <c r="K323" s="191">
        <v>0</v>
      </c>
      <c r="L323" s="191">
        <v>0</v>
      </c>
      <c r="AB323" s="191">
        <v>-3469.37</v>
      </c>
      <c r="AF323" s="191">
        <v>-3469.37</v>
      </c>
    </row>
    <row r="324" spans="1:32">
      <c r="A324" s="189">
        <v>2025</v>
      </c>
      <c r="B324" s="189" t="s">
        <v>196</v>
      </c>
      <c r="C324" s="189" t="s">
        <v>197</v>
      </c>
      <c r="D324" s="189" t="s">
        <v>317</v>
      </c>
      <c r="E324" s="189" t="s">
        <v>199</v>
      </c>
      <c r="F324" s="189" t="s">
        <v>226</v>
      </c>
      <c r="H324" s="189">
        <v>77844</v>
      </c>
      <c r="I324" s="191">
        <v>27303.01</v>
      </c>
      <c r="J324" s="191">
        <v>16909.490000000002</v>
      </c>
      <c r="K324" s="191">
        <v>0</v>
      </c>
      <c r="L324" s="191">
        <v>0</v>
      </c>
      <c r="AB324" s="191">
        <v>-10393.52</v>
      </c>
      <c r="AF324" s="191">
        <v>-10393.52</v>
      </c>
    </row>
    <row r="325" spans="1:32">
      <c r="A325" s="189">
        <v>2025</v>
      </c>
      <c r="B325" s="189" t="s">
        <v>196</v>
      </c>
      <c r="C325" s="189" t="s">
        <v>197</v>
      </c>
      <c r="D325" s="189" t="s">
        <v>317</v>
      </c>
      <c r="E325" s="189" t="s">
        <v>199</v>
      </c>
      <c r="F325" s="189" t="s">
        <v>213</v>
      </c>
      <c r="H325" s="189">
        <v>77911</v>
      </c>
      <c r="I325" s="191">
        <v>1615350.98</v>
      </c>
      <c r="J325" s="191">
        <v>1362901.12</v>
      </c>
      <c r="K325" s="191">
        <v>0</v>
      </c>
      <c r="L325" s="191">
        <v>0</v>
      </c>
      <c r="AB325" s="191">
        <v>-252449.86</v>
      </c>
      <c r="AF325" s="191">
        <v>-252449.86</v>
      </c>
    </row>
    <row r="326" spans="1:32">
      <c r="A326" s="189" t="s">
        <v>208</v>
      </c>
      <c r="E326" s="191">
        <v>2263667.94</v>
      </c>
      <c r="F326" s="191">
        <v>1868328.95</v>
      </c>
      <c r="G326" s="191">
        <v>0</v>
      </c>
      <c r="H326" s="191">
        <v>982.22</v>
      </c>
      <c r="I326" s="191">
        <v>0</v>
      </c>
      <c r="J326" s="191">
        <v>0</v>
      </c>
      <c r="K326" s="191">
        <v>0</v>
      </c>
      <c r="L326" s="191">
        <v>0</v>
      </c>
      <c r="M326" s="191">
        <v>0</v>
      </c>
      <c r="N326" s="191">
        <v>0</v>
      </c>
      <c r="O326" s="191">
        <v>0</v>
      </c>
      <c r="P326" s="191">
        <v>0</v>
      </c>
      <c r="Q326" s="191">
        <v>0</v>
      </c>
      <c r="R326" s="191">
        <v>0</v>
      </c>
      <c r="S326" s="191">
        <v>0</v>
      </c>
      <c r="T326" s="191">
        <v>0</v>
      </c>
      <c r="U326" s="191">
        <v>0</v>
      </c>
      <c r="V326" s="191">
        <v>0</v>
      </c>
      <c r="W326" s="191">
        <v>0</v>
      </c>
      <c r="X326" s="191">
        <v>-396321.21</v>
      </c>
      <c r="Y326" s="191">
        <v>0</v>
      </c>
      <c r="Z326" s="191">
        <v>0</v>
      </c>
      <c r="AA326" s="191">
        <v>0</v>
      </c>
      <c r="AB326" s="191">
        <v>-396321.21</v>
      </c>
    </row>
    <row r="327" spans="1:32">
      <c r="D327" s="189" t="s">
        <v>318</v>
      </c>
      <c r="I327" s="191">
        <v>2263667.94</v>
      </c>
      <c r="J327" s="191">
        <v>1868328.95</v>
      </c>
      <c r="K327" s="191">
        <v>0</v>
      </c>
      <c r="L327" s="191">
        <v>982.22</v>
      </c>
      <c r="M327" s="191">
        <v>0</v>
      </c>
      <c r="N327" s="191">
        <v>0</v>
      </c>
      <c r="O327" s="191">
        <v>0</v>
      </c>
      <c r="P327" s="191">
        <v>0</v>
      </c>
      <c r="Q327" s="191">
        <v>0</v>
      </c>
      <c r="R327" s="191">
        <v>0</v>
      </c>
      <c r="S327" s="191">
        <v>0</v>
      </c>
      <c r="T327" s="191">
        <v>0</v>
      </c>
      <c r="U327" s="191">
        <v>0</v>
      </c>
      <c r="V327" s="191">
        <v>0</v>
      </c>
      <c r="W327" s="191">
        <v>0</v>
      </c>
      <c r="X327" s="191">
        <v>0</v>
      </c>
      <c r="Y327" s="191">
        <v>0</v>
      </c>
      <c r="Z327" s="191">
        <v>0</v>
      </c>
      <c r="AA327" s="191">
        <v>0</v>
      </c>
      <c r="AB327" s="191">
        <v>-396321.21</v>
      </c>
      <c r="AC327" s="191">
        <v>0</v>
      </c>
      <c r="AD327" s="191">
        <v>0</v>
      </c>
      <c r="AE327" s="191">
        <v>0</v>
      </c>
      <c r="AF327" s="191">
        <v>-396321.21</v>
      </c>
    </row>
    <row r="328" spans="1:32">
      <c r="A328" s="189">
        <v>2025</v>
      </c>
      <c r="B328" s="189" t="s">
        <v>196</v>
      </c>
      <c r="C328" s="189" t="s">
        <v>197</v>
      </c>
      <c r="D328" s="189" t="s">
        <v>319</v>
      </c>
      <c r="E328" s="189" t="s">
        <v>199</v>
      </c>
      <c r="F328" s="189" t="s">
        <v>202</v>
      </c>
      <c r="H328" s="189">
        <v>77998</v>
      </c>
      <c r="I328" s="191">
        <v>1112160.93</v>
      </c>
      <c r="J328" s="191">
        <v>934852.53</v>
      </c>
      <c r="K328" s="191">
        <v>0</v>
      </c>
      <c r="L328" s="191">
        <v>1617</v>
      </c>
      <c r="AB328" s="191">
        <v>-178925.4</v>
      </c>
      <c r="AF328" s="191">
        <v>-178925.4</v>
      </c>
    </row>
    <row r="329" spans="1:32">
      <c r="A329" s="189">
        <v>2025</v>
      </c>
      <c r="B329" s="189" t="s">
        <v>196</v>
      </c>
      <c r="C329" s="189" t="s">
        <v>197</v>
      </c>
      <c r="D329" s="189" t="s">
        <v>319</v>
      </c>
      <c r="E329" s="189" t="s">
        <v>199</v>
      </c>
      <c r="F329" s="189" t="s">
        <v>203</v>
      </c>
      <c r="H329" s="189">
        <v>77999</v>
      </c>
      <c r="I329" s="191">
        <v>6090.4</v>
      </c>
      <c r="J329" s="191">
        <v>4596.59</v>
      </c>
      <c r="K329" s="191">
        <v>0</v>
      </c>
      <c r="L329" s="191">
        <v>0</v>
      </c>
      <c r="AB329" s="191">
        <v>-1493.81</v>
      </c>
      <c r="AF329" s="191">
        <v>-1493.81</v>
      </c>
    </row>
    <row r="330" spans="1:32">
      <c r="A330" s="189" t="s">
        <v>208</v>
      </c>
      <c r="E330" s="191">
        <v>1118251.33</v>
      </c>
      <c r="F330" s="191">
        <v>939449.12</v>
      </c>
      <c r="G330" s="191">
        <v>0</v>
      </c>
      <c r="H330" s="191">
        <v>1617</v>
      </c>
      <c r="I330" s="191">
        <v>0</v>
      </c>
      <c r="J330" s="191">
        <v>0</v>
      </c>
      <c r="K330" s="191">
        <v>0</v>
      </c>
      <c r="L330" s="191">
        <v>0</v>
      </c>
      <c r="M330" s="191">
        <v>0</v>
      </c>
      <c r="N330" s="191">
        <v>0</v>
      </c>
      <c r="O330" s="191">
        <v>0</v>
      </c>
      <c r="P330" s="191">
        <v>0</v>
      </c>
      <c r="Q330" s="191">
        <v>0</v>
      </c>
      <c r="R330" s="191">
        <v>0</v>
      </c>
      <c r="S330" s="191">
        <v>0</v>
      </c>
      <c r="T330" s="191">
        <v>0</v>
      </c>
      <c r="U330" s="191">
        <v>0</v>
      </c>
      <c r="V330" s="191">
        <v>0</v>
      </c>
      <c r="W330" s="191">
        <v>0</v>
      </c>
      <c r="X330" s="191">
        <v>-180419.21</v>
      </c>
      <c r="Y330" s="191">
        <v>0</v>
      </c>
      <c r="Z330" s="191">
        <v>0</v>
      </c>
      <c r="AA330" s="191">
        <v>0</v>
      </c>
      <c r="AB330" s="191">
        <v>-180419.21</v>
      </c>
    </row>
    <row r="331" spans="1:32">
      <c r="D331" s="189" t="s">
        <v>320</v>
      </c>
      <c r="I331" s="191">
        <v>1118251.33</v>
      </c>
      <c r="J331" s="191">
        <v>939449.12</v>
      </c>
      <c r="K331" s="191">
        <v>0</v>
      </c>
      <c r="L331" s="191">
        <v>1617</v>
      </c>
      <c r="M331" s="191">
        <v>0</v>
      </c>
      <c r="N331" s="191">
        <v>0</v>
      </c>
      <c r="O331" s="191">
        <v>0</v>
      </c>
      <c r="P331" s="191">
        <v>0</v>
      </c>
      <c r="Q331" s="191">
        <v>0</v>
      </c>
      <c r="R331" s="191">
        <v>0</v>
      </c>
      <c r="S331" s="191">
        <v>0</v>
      </c>
      <c r="T331" s="191">
        <v>0</v>
      </c>
      <c r="U331" s="191">
        <v>0</v>
      </c>
      <c r="V331" s="191">
        <v>0</v>
      </c>
      <c r="W331" s="191">
        <v>0</v>
      </c>
      <c r="X331" s="191">
        <v>0</v>
      </c>
      <c r="Y331" s="191">
        <v>0</v>
      </c>
      <c r="Z331" s="191">
        <v>0</v>
      </c>
      <c r="AA331" s="191">
        <v>0</v>
      </c>
      <c r="AB331" s="191">
        <v>-180419.21</v>
      </c>
      <c r="AC331" s="191">
        <v>0</v>
      </c>
      <c r="AD331" s="191">
        <v>0</v>
      </c>
      <c r="AE331" s="191">
        <v>0</v>
      </c>
      <c r="AF331" s="191">
        <v>-180419.21</v>
      </c>
    </row>
    <row r="332" spans="1:32">
      <c r="A332" s="189">
        <v>2025</v>
      </c>
      <c r="B332" s="189" t="s">
        <v>196</v>
      </c>
      <c r="C332" s="189" t="s">
        <v>197</v>
      </c>
      <c r="D332" s="189" t="s">
        <v>321</v>
      </c>
      <c r="E332" s="189" t="s">
        <v>199</v>
      </c>
      <c r="F332" s="189" t="s">
        <v>202</v>
      </c>
      <c r="H332" s="189">
        <v>77845</v>
      </c>
      <c r="I332" s="191">
        <v>36332345.890000001</v>
      </c>
      <c r="J332" s="191">
        <v>29575407.07</v>
      </c>
      <c r="K332" s="191">
        <v>0.01</v>
      </c>
      <c r="L332" s="191">
        <v>51156.07</v>
      </c>
      <c r="AB332" s="191">
        <v>-6808094.8799999999</v>
      </c>
      <c r="AF332" s="191">
        <v>-6808094.8799999999</v>
      </c>
    </row>
    <row r="333" spans="1:32">
      <c r="A333" s="189">
        <v>2025</v>
      </c>
      <c r="B333" s="189" t="s">
        <v>196</v>
      </c>
      <c r="C333" s="189" t="s">
        <v>197</v>
      </c>
      <c r="D333" s="189" t="s">
        <v>321</v>
      </c>
      <c r="E333" s="189" t="s">
        <v>199</v>
      </c>
      <c r="F333" s="189" t="s">
        <v>203</v>
      </c>
      <c r="H333" s="189">
        <v>77846</v>
      </c>
      <c r="I333" s="191">
        <v>193909.04</v>
      </c>
      <c r="J333" s="191">
        <v>146348.41</v>
      </c>
      <c r="K333" s="191">
        <v>0</v>
      </c>
      <c r="L333" s="191">
        <v>0</v>
      </c>
      <c r="AB333" s="191">
        <v>-47560.63</v>
      </c>
      <c r="AF333" s="191">
        <v>-47560.63</v>
      </c>
    </row>
    <row r="334" spans="1:32">
      <c r="A334" s="189">
        <v>2025</v>
      </c>
      <c r="B334" s="189" t="s">
        <v>196</v>
      </c>
      <c r="C334" s="189" t="s">
        <v>197</v>
      </c>
      <c r="D334" s="189" t="s">
        <v>321</v>
      </c>
      <c r="E334" s="189" t="s">
        <v>199</v>
      </c>
      <c r="F334" s="189" t="s">
        <v>226</v>
      </c>
      <c r="H334" s="189">
        <v>77847</v>
      </c>
      <c r="I334" s="191">
        <v>145801.15</v>
      </c>
      <c r="J334" s="191">
        <v>95344.25</v>
      </c>
      <c r="K334" s="191">
        <v>0</v>
      </c>
      <c r="L334" s="191">
        <v>0</v>
      </c>
      <c r="O334" s="191">
        <v>0</v>
      </c>
      <c r="AB334" s="191">
        <v>-50456.9</v>
      </c>
      <c r="AF334" s="191">
        <v>-50456.9</v>
      </c>
    </row>
    <row r="335" spans="1:32">
      <c r="A335" s="189">
        <v>2025</v>
      </c>
      <c r="B335" s="189" t="s">
        <v>196</v>
      </c>
      <c r="C335" s="189" t="s">
        <v>197</v>
      </c>
      <c r="D335" s="189" t="s">
        <v>321</v>
      </c>
      <c r="E335" s="189" t="s">
        <v>199</v>
      </c>
      <c r="F335" s="189" t="s">
        <v>213</v>
      </c>
      <c r="H335" s="189">
        <v>78010</v>
      </c>
      <c r="I335" s="191">
        <v>15385.6</v>
      </c>
      <c r="J335" s="191">
        <v>13181.52</v>
      </c>
      <c r="K335" s="191">
        <v>0</v>
      </c>
      <c r="L335" s="191">
        <v>0</v>
      </c>
      <c r="O335" s="191">
        <v>0</v>
      </c>
      <c r="AB335" s="191">
        <v>-2204.08</v>
      </c>
      <c r="AF335" s="191">
        <v>-2204.08</v>
      </c>
    </row>
    <row r="336" spans="1:32">
      <c r="A336" s="189">
        <v>2025</v>
      </c>
      <c r="B336" s="189" t="s">
        <v>196</v>
      </c>
      <c r="C336" s="189" t="s">
        <v>197</v>
      </c>
      <c r="D336" s="189" t="s">
        <v>321</v>
      </c>
      <c r="E336" s="189" t="s">
        <v>199</v>
      </c>
      <c r="F336" s="189" t="s">
        <v>322</v>
      </c>
      <c r="H336" s="189">
        <v>77986</v>
      </c>
      <c r="I336" s="191">
        <v>0</v>
      </c>
      <c r="J336" s="191">
        <v>0</v>
      </c>
      <c r="K336" s="191">
        <v>0</v>
      </c>
      <c r="L336" s="191">
        <v>0</v>
      </c>
      <c r="O336" s="191">
        <v>0</v>
      </c>
      <c r="AB336" s="191">
        <v>0</v>
      </c>
      <c r="AF336" s="191">
        <v>0</v>
      </c>
    </row>
    <row r="337" spans="1:32">
      <c r="A337" s="189" t="s">
        <v>208</v>
      </c>
      <c r="E337" s="191">
        <v>36687441.68</v>
      </c>
      <c r="F337" s="191">
        <v>29830281.25</v>
      </c>
      <c r="G337" s="191">
        <v>0.01</v>
      </c>
      <c r="H337" s="191">
        <v>51156.07</v>
      </c>
      <c r="I337" s="191">
        <v>0</v>
      </c>
      <c r="J337" s="191">
        <v>0</v>
      </c>
      <c r="K337" s="191">
        <v>0</v>
      </c>
      <c r="L337" s="191">
        <v>0</v>
      </c>
      <c r="M337" s="191">
        <v>0</v>
      </c>
      <c r="N337" s="191">
        <v>0</v>
      </c>
      <c r="O337" s="191">
        <v>0</v>
      </c>
      <c r="P337" s="191">
        <v>0</v>
      </c>
      <c r="Q337" s="191">
        <v>0</v>
      </c>
      <c r="R337" s="191">
        <v>0</v>
      </c>
      <c r="S337" s="191">
        <v>0</v>
      </c>
      <c r="T337" s="191">
        <v>0</v>
      </c>
      <c r="U337" s="191">
        <v>0</v>
      </c>
      <c r="V337" s="191">
        <v>0</v>
      </c>
      <c r="W337" s="191">
        <v>0</v>
      </c>
      <c r="X337" s="191">
        <v>-6908316.4900000002</v>
      </c>
      <c r="Y337" s="191">
        <v>0</v>
      </c>
      <c r="Z337" s="191">
        <v>0</v>
      </c>
      <c r="AA337" s="191">
        <v>0</v>
      </c>
      <c r="AB337" s="191">
        <v>-6908316.4900000002</v>
      </c>
    </row>
    <row r="338" spans="1:32">
      <c r="D338" s="189" t="s">
        <v>323</v>
      </c>
      <c r="I338" s="191">
        <v>36687441.68</v>
      </c>
      <c r="J338" s="191">
        <v>29830281.25</v>
      </c>
      <c r="K338" s="191">
        <v>0.01</v>
      </c>
      <c r="L338" s="191">
        <v>51156.07</v>
      </c>
      <c r="M338" s="191">
        <v>0</v>
      </c>
      <c r="N338" s="191">
        <v>0</v>
      </c>
      <c r="O338" s="191">
        <v>0</v>
      </c>
      <c r="P338" s="191">
        <v>0</v>
      </c>
      <c r="Q338" s="191">
        <v>0</v>
      </c>
      <c r="R338" s="191">
        <v>0</v>
      </c>
      <c r="S338" s="191">
        <v>0</v>
      </c>
      <c r="T338" s="191">
        <v>0</v>
      </c>
      <c r="U338" s="191">
        <v>0</v>
      </c>
      <c r="V338" s="191">
        <v>0</v>
      </c>
      <c r="W338" s="191">
        <v>0</v>
      </c>
      <c r="X338" s="191">
        <v>0</v>
      </c>
      <c r="Y338" s="191">
        <v>0</v>
      </c>
      <c r="Z338" s="191">
        <v>0</v>
      </c>
      <c r="AA338" s="191">
        <v>0</v>
      </c>
      <c r="AB338" s="191">
        <v>-6908316.4900000002</v>
      </c>
      <c r="AC338" s="191">
        <v>0</v>
      </c>
      <c r="AD338" s="191">
        <v>0</v>
      </c>
      <c r="AE338" s="191">
        <v>0</v>
      </c>
      <c r="AF338" s="191">
        <v>-6908316.4900000002</v>
      </c>
    </row>
    <row r="339" spans="1:32">
      <c r="A339" s="189">
        <v>2025</v>
      </c>
      <c r="B339" s="189" t="s">
        <v>196</v>
      </c>
      <c r="C339" s="189" t="s">
        <v>197</v>
      </c>
      <c r="D339" s="189" t="s">
        <v>324</v>
      </c>
      <c r="E339" s="189" t="s">
        <v>199</v>
      </c>
      <c r="F339" s="189" t="s">
        <v>201</v>
      </c>
      <c r="H339" s="189">
        <v>77963</v>
      </c>
      <c r="I339" s="191">
        <v>1467411.94</v>
      </c>
      <c r="J339" s="191">
        <v>1467411.94</v>
      </c>
      <c r="K339" s="191">
        <v>0</v>
      </c>
      <c r="L339" s="191">
        <v>0</v>
      </c>
      <c r="W339" s="191">
        <v>0</v>
      </c>
      <c r="AF339" s="191">
        <v>0</v>
      </c>
    </row>
    <row r="340" spans="1:32">
      <c r="A340" s="189">
        <v>2025</v>
      </c>
      <c r="B340" s="189" t="s">
        <v>196</v>
      </c>
      <c r="C340" s="189" t="s">
        <v>197</v>
      </c>
      <c r="D340" s="189" t="s">
        <v>324</v>
      </c>
      <c r="E340" s="189" t="s">
        <v>199</v>
      </c>
      <c r="F340" s="189" t="s">
        <v>202</v>
      </c>
      <c r="H340" s="189">
        <v>77964</v>
      </c>
      <c r="I340" s="191">
        <v>-1118912.28</v>
      </c>
      <c r="J340" s="191">
        <v>-873992.68</v>
      </c>
      <c r="K340" s="191">
        <v>0</v>
      </c>
      <c r="L340" s="191">
        <v>0</v>
      </c>
      <c r="AB340" s="191">
        <v>244919.6</v>
      </c>
      <c r="AF340" s="191">
        <v>244919.6</v>
      </c>
    </row>
    <row r="341" spans="1:32">
      <c r="A341" s="189">
        <v>2025</v>
      </c>
      <c r="B341" s="189" t="s">
        <v>196</v>
      </c>
      <c r="C341" s="189" t="s">
        <v>197</v>
      </c>
      <c r="D341" s="189" t="s">
        <v>324</v>
      </c>
      <c r="E341" s="189" t="s">
        <v>199</v>
      </c>
      <c r="F341" s="189" t="s">
        <v>226</v>
      </c>
      <c r="H341" s="189">
        <v>77746</v>
      </c>
      <c r="I341" s="191">
        <v>11079.67</v>
      </c>
      <c r="J341" s="191">
        <v>7245.37</v>
      </c>
      <c r="K341" s="191">
        <v>0</v>
      </c>
      <c r="L341" s="191">
        <v>0</v>
      </c>
      <c r="AB341" s="191">
        <v>-3834.3</v>
      </c>
      <c r="AF341" s="191">
        <v>-3834.3</v>
      </c>
    </row>
    <row r="342" spans="1:32">
      <c r="A342" s="189">
        <v>2025</v>
      </c>
      <c r="B342" s="189" t="s">
        <v>196</v>
      </c>
      <c r="C342" s="189" t="s">
        <v>197</v>
      </c>
      <c r="D342" s="189" t="s">
        <v>324</v>
      </c>
      <c r="E342" s="189" t="s">
        <v>199</v>
      </c>
      <c r="F342" s="189" t="s">
        <v>213</v>
      </c>
      <c r="H342" s="189">
        <v>77899</v>
      </c>
      <c r="I342" s="191">
        <v>193192.1</v>
      </c>
      <c r="J342" s="191">
        <v>165516.16</v>
      </c>
      <c r="K342" s="191">
        <v>0</v>
      </c>
      <c r="L342" s="191">
        <v>0</v>
      </c>
      <c r="AB342" s="191">
        <v>-27675.94</v>
      </c>
      <c r="AF342" s="191">
        <v>-27675.94</v>
      </c>
    </row>
    <row r="343" spans="1:32">
      <c r="A343" s="189" t="s">
        <v>208</v>
      </c>
      <c r="E343" s="191">
        <v>552771.43000000005</v>
      </c>
      <c r="F343" s="191">
        <v>766180.79</v>
      </c>
      <c r="G343" s="191">
        <v>0</v>
      </c>
      <c r="H343" s="191">
        <v>0</v>
      </c>
      <c r="I343" s="191">
        <v>0</v>
      </c>
      <c r="J343" s="191">
        <v>0</v>
      </c>
      <c r="K343" s="191">
        <v>0</v>
      </c>
      <c r="L343" s="191">
        <v>0</v>
      </c>
      <c r="M343" s="191">
        <v>0</v>
      </c>
      <c r="N343" s="191">
        <v>0</v>
      </c>
      <c r="O343" s="191">
        <v>0</v>
      </c>
      <c r="P343" s="191">
        <v>0</v>
      </c>
      <c r="Q343" s="191">
        <v>0</v>
      </c>
      <c r="R343" s="191">
        <v>0</v>
      </c>
      <c r="S343" s="191">
        <v>0</v>
      </c>
      <c r="T343" s="191">
        <v>0</v>
      </c>
      <c r="U343" s="191">
        <v>0</v>
      </c>
      <c r="V343" s="191">
        <v>0</v>
      </c>
      <c r="W343" s="191">
        <v>0</v>
      </c>
      <c r="X343" s="191">
        <v>213409.36</v>
      </c>
      <c r="Y343" s="191">
        <v>0</v>
      </c>
      <c r="Z343" s="191">
        <v>0</v>
      </c>
      <c r="AA343" s="191">
        <v>0</v>
      </c>
      <c r="AB343" s="191">
        <v>213409.36</v>
      </c>
    </row>
    <row r="344" spans="1:32">
      <c r="D344" s="189" t="s">
        <v>325</v>
      </c>
      <c r="I344" s="191">
        <v>552771.43000000005</v>
      </c>
      <c r="J344" s="191">
        <v>766180.79</v>
      </c>
      <c r="K344" s="191">
        <v>0</v>
      </c>
      <c r="L344" s="191">
        <v>0</v>
      </c>
      <c r="M344" s="191">
        <v>0</v>
      </c>
      <c r="N344" s="191">
        <v>0</v>
      </c>
      <c r="O344" s="191">
        <v>0</v>
      </c>
      <c r="P344" s="191">
        <v>0</v>
      </c>
      <c r="Q344" s="191">
        <v>0</v>
      </c>
      <c r="R344" s="191">
        <v>0</v>
      </c>
      <c r="S344" s="191">
        <v>0</v>
      </c>
      <c r="T344" s="191">
        <v>0</v>
      </c>
      <c r="U344" s="191">
        <v>0</v>
      </c>
      <c r="V344" s="191">
        <v>0</v>
      </c>
      <c r="W344" s="191">
        <v>0</v>
      </c>
      <c r="X344" s="191">
        <v>0</v>
      </c>
      <c r="Y344" s="191">
        <v>0</v>
      </c>
      <c r="Z344" s="191">
        <v>0</v>
      </c>
      <c r="AA344" s="191">
        <v>0</v>
      </c>
      <c r="AB344" s="191">
        <v>213409.36</v>
      </c>
      <c r="AC344" s="191">
        <v>0</v>
      </c>
      <c r="AD344" s="191">
        <v>0</v>
      </c>
      <c r="AE344" s="191">
        <v>0</v>
      </c>
      <c r="AF344" s="191">
        <v>213409.36</v>
      </c>
    </row>
    <row r="345" spans="1:32">
      <c r="A345" s="189">
        <v>2025</v>
      </c>
      <c r="B345" s="189" t="s">
        <v>196</v>
      </c>
      <c r="C345" s="189" t="s">
        <v>197</v>
      </c>
      <c r="D345" s="189" t="s">
        <v>326</v>
      </c>
      <c r="E345" s="189" t="s">
        <v>199</v>
      </c>
      <c r="F345" s="189" t="s">
        <v>202</v>
      </c>
      <c r="H345" s="189">
        <v>78006</v>
      </c>
      <c r="I345" s="191">
        <v>45554162.539999999</v>
      </c>
      <c r="J345" s="191">
        <v>37674333.979999997</v>
      </c>
      <c r="K345" s="191">
        <v>0</v>
      </c>
      <c r="L345" s="191">
        <v>91184.27</v>
      </c>
      <c r="AB345" s="191">
        <v>-7971012.8300000001</v>
      </c>
      <c r="AF345" s="191">
        <v>-7971012.8300000001</v>
      </c>
    </row>
    <row r="346" spans="1:32">
      <c r="A346" s="189">
        <v>2025</v>
      </c>
      <c r="B346" s="189" t="s">
        <v>196</v>
      </c>
      <c r="C346" s="189" t="s">
        <v>197</v>
      </c>
      <c r="D346" s="189" t="s">
        <v>326</v>
      </c>
      <c r="E346" s="189" t="s">
        <v>199</v>
      </c>
      <c r="F346" s="189" t="s">
        <v>203</v>
      </c>
      <c r="H346" s="189">
        <v>78070</v>
      </c>
      <c r="I346" s="191">
        <v>19378.97</v>
      </c>
      <c r="J346" s="191">
        <v>15101.14</v>
      </c>
      <c r="K346" s="191">
        <v>0</v>
      </c>
      <c r="L346" s="191">
        <v>0</v>
      </c>
      <c r="AB346" s="191">
        <v>-4277.83</v>
      </c>
      <c r="AF346" s="191">
        <v>-4277.83</v>
      </c>
    </row>
    <row r="347" spans="1:32">
      <c r="A347" s="189">
        <v>2025</v>
      </c>
      <c r="B347" s="189" t="s">
        <v>196</v>
      </c>
      <c r="C347" s="189" t="s">
        <v>197</v>
      </c>
      <c r="D347" s="189" t="s">
        <v>326</v>
      </c>
      <c r="E347" s="189" t="s">
        <v>199</v>
      </c>
      <c r="F347" s="189" t="s">
        <v>266</v>
      </c>
      <c r="H347" s="189">
        <v>78071</v>
      </c>
      <c r="I347" s="191">
        <v>1764879.47</v>
      </c>
      <c r="J347" s="191">
        <v>1215190.29</v>
      </c>
      <c r="K347" s="191">
        <v>0</v>
      </c>
      <c r="L347" s="191">
        <v>0</v>
      </c>
      <c r="O347" s="191">
        <v>0</v>
      </c>
      <c r="AB347" s="191">
        <v>-549689.18000000005</v>
      </c>
      <c r="AF347" s="191">
        <v>-549689.18000000005</v>
      </c>
    </row>
    <row r="348" spans="1:32">
      <c r="A348" s="189">
        <v>2025</v>
      </c>
      <c r="B348" s="189" t="s">
        <v>196</v>
      </c>
      <c r="C348" s="189" t="s">
        <v>197</v>
      </c>
      <c r="D348" s="189" t="s">
        <v>326</v>
      </c>
      <c r="E348" s="189" t="s">
        <v>199</v>
      </c>
      <c r="F348" s="189" t="s">
        <v>226</v>
      </c>
      <c r="H348" s="189">
        <v>78072</v>
      </c>
      <c r="I348" s="191">
        <v>406315.27</v>
      </c>
      <c r="J348" s="191">
        <v>279764.36</v>
      </c>
      <c r="K348" s="191">
        <v>0</v>
      </c>
      <c r="L348" s="191">
        <v>0</v>
      </c>
      <c r="O348" s="191">
        <v>0</v>
      </c>
      <c r="AB348" s="191">
        <v>-126550.91</v>
      </c>
      <c r="AF348" s="191">
        <v>-126550.91</v>
      </c>
    </row>
    <row r="349" spans="1:32">
      <c r="A349" s="189" t="s">
        <v>208</v>
      </c>
      <c r="E349" s="191">
        <v>47744736.25</v>
      </c>
      <c r="F349" s="191">
        <v>39184389.770000003</v>
      </c>
      <c r="G349" s="191">
        <v>0</v>
      </c>
      <c r="H349" s="191">
        <v>91184.27</v>
      </c>
      <c r="I349" s="191">
        <v>0</v>
      </c>
      <c r="J349" s="191">
        <v>0</v>
      </c>
      <c r="K349" s="191">
        <v>0</v>
      </c>
      <c r="L349" s="191">
        <v>0</v>
      </c>
      <c r="M349" s="191">
        <v>0</v>
      </c>
      <c r="N349" s="191">
        <v>0</v>
      </c>
      <c r="O349" s="191">
        <v>0</v>
      </c>
      <c r="P349" s="191">
        <v>0</v>
      </c>
      <c r="Q349" s="191">
        <v>0</v>
      </c>
      <c r="R349" s="191">
        <v>0</v>
      </c>
      <c r="S349" s="191">
        <v>0</v>
      </c>
      <c r="T349" s="191">
        <v>0</v>
      </c>
      <c r="U349" s="191">
        <v>0</v>
      </c>
      <c r="V349" s="191">
        <v>0</v>
      </c>
      <c r="W349" s="191">
        <v>0</v>
      </c>
      <c r="X349" s="191">
        <v>-8651530.75</v>
      </c>
      <c r="Y349" s="191">
        <v>0</v>
      </c>
      <c r="Z349" s="191">
        <v>0</v>
      </c>
      <c r="AA349" s="191">
        <v>0</v>
      </c>
      <c r="AB349" s="191">
        <v>-8651530.75</v>
      </c>
    </row>
    <row r="350" spans="1:32">
      <c r="D350" s="189" t="s">
        <v>327</v>
      </c>
      <c r="I350" s="191">
        <v>47744736.25</v>
      </c>
      <c r="J350" s="191">
        <v>39184389.770000003</v>
      </c>
      <c r="K350" s="191">
        <v>0</v>
      </c>
      <c r="L350" s="191">
        <v>91184.27</v>
      </c>
      <c r="M350" s="191">
        <v>0</v>
      </c>
      <c r="N350" s="191">
        <v>0</v>
      </c>
      <c r="O350" s="191">
        <v>0</v>
      </c>
      <c r="P350" s="191">
        <v>0</v>
      </c>
      <c r="Q350" s="191">
        <v>0</v>
      </c>
      <c r="R350" s="191">
        <v>0</v>
      </c>
      <c r="S350" s="191">
        <v>0</v>
      </c>
      <c r="T350" s="191">
        <v>0</v>
      </c>
      <c r="U350" s="191">
        <v>0</v>
      </c>
      <c r="V350" s="191">
        <v>0</v>
      </c>
      <c r="W350" s="191">
        <v>0</v>
      </c>
      <c r="X350" s="191">
        <v>0</v>
      </c>
      <c r="Y350" s="191">
        <v>0</v>
      </c>
      <c r="Z350" s="191">
        <v>0</v>
      </c>
      <c r="AA350" s="191">
        <v>0</v>
      </c>
      <c r="AB350" s="191">
        <v>-8651530.75</v>
      </c>
      <c r="AC350" s="191">
        <v>0</v>
      </c>
      <c r="AD350" s="191">
        <v>0</v>
      </c>
      <c r="AE350" s="191">
        <v>0</v>
      </c>
      <c r="AF350" s="191">
        <v>-8651530.75</v>
      </c>
    </row>
    <row r="351" spans="1:32">
      <c r="A351" s="189">
        <v>2025</v>
      </c>
      <c r="B351" s="189" t="s">
        <v>196</v>
      </c>
      <c r="C351" s="189" t="s">
        <v>197</v>
      </c>
      <c r="D351" s="189" t="s">
        <v>328</v>
      </c>
      <c r="E351" s="189" t="s">
        <v>199</v>
      </c>
      <c r="F351" s="189" t="s">
        <v>201</v>
      </c>
      <c r="H351" s="189">
        <v>78079</v>
      </c>
      <c r="I351" s="191">
        <v>423250.72</v>
      </c>
      <c r="J351" s="191">
        <v>423250.72</v>
      </c>
      <c r="K351" s="191">
        <v>0</v>
      </c>
      <c r="L351" s="191">
        <v>0</v>
      </c>
      <c r="W351" s="191">
        <v>0</v>
      </c>
      <c r="AF351" s="191">
        <v>0</v>
      </c>
    </row>
    <row r="352" spans="1:32">
      <c r="A352" s="189">
        <v>2025</v>
      </c>
      <c r="B352" s="189" t="s">
        <v>196</v>
      </c>
      <c r="C352" s="189" t="s">
        <v>197</v>
      </c>
      <c r="D352" s="189" t="s">
        <v>328</v>
      </c>
      <c r="E352" s="189" t="s">
        <v>199</v>
      </c>
      <c r="F352" s="189" t="s">
        <v>202</v>
      </c>
      <c r="H352" s="189">
        <v>77872</v>
      </c>
      <c r="I352" s="191">
        <v>-75631.740000000005</v>
      </c>
      <c r="J352" s="191">
        <v>-60821.49</v>
      </c>
      <c r="K352" s="191">
        <v>0</v>
      </c>
      <c r="L352" s="191">
        <v>0</v>
      </c>
      <c r="AB352" s="191">
        <v>14810.25</v>
      </c>
      <c r="AF352" s="191">
        <v>14810.25</v>
      </c>
    </row>
    <row r="353" spans="1:32">
      <c r="A353" s="189">
        <v>2025</v>
      </c>
      <c r="B353" s="189" t="s">
        <v>196</v>
      </c>
      <c r="C353" s="189" t="s">
        <v>197</v>
      </c>
      <c r="D353" s="189" t="s">
        <v>328</v>
      </c>
      <c r="E353" s="189" t="s">
        <v>199</v>
      </c>
      <c r="F353" s="189" t="s">
        <v>205</v>
      </c>
      <c r="H353" s="189">
        <v>78080</v>
      </c>
      <c r="I353" s="191">
        <v>15722.66</v>
      </c>
      <c r="J353" s="191">
        <v>15722.66</v>
      </c>
      <c r="K353" s="191">
        <v>0</v>
      </c>
      <c r="L353" s="191">
        <v>0</v>
      </c>
      <c r="W353" s="191">
        <v>0</v>
      </c>
      <c r="AF353" s="191">
        <v>0</v>
      </c>
    </row>
    <row r="354" spans="1:32">
      <c r="A354" s="189">
        <v>2025</v>
      </c>
      <c r="B354" s="189" t="s">
        <v>196</v>
      </c>
      <c r="C354" s="189" t="s">
        <v>197</v>
      </c>
      <c r="D354" s="189" t="s">
        <v>328</v>
      </c>
      <c r="E354" s="189" t="s">
        <v>199</v>
      </c>
      <c r="F354" s="189" t="s">
        <v>213</v>
      </c>
      <c r="H354" s="189">
        <v>77892</v>
      </c>
      <c r="I354" s="191">
        <v>3620935.67</v>
      </c>
      <c r="J354" s="191">
        <v>3149380.06</v>
      </c>
      <c r="K354" s="191">
        <v>0</v>
      </c>
      <c r="L354" s="191">
        <v>0</v>
      </c>
      <c r="AB354" s="191">
        <v>-471555.61</v>
      </c>
      <c r="AF354" s="191">
        <v>-471555.61</v>
      </c>
    </row>
    <row r="355" spans="1:32">
      <c r="A355" s="189" t="s">
        <v>208</v>
      </c>
      <c r="E355" s="191">
        <v>3984277.31</v>
      </c>
      <c r="F355" s="191">
        <v>3527531.95</v>
      </c>
      <c r="G355" s="191">
        <v>0</v>
      </c>
      <c r="H355" s="191">
        <v>0</v>
      </c>
      <c r="I355" s="191">
        <v>0</v>
      </c>
      <c r="J355" s="191">
        <v>0</v>
      </c>
      <c r="K355" s="191">
        <v>0</v>
      </c>
      <c r="L355" s="191">
        <v>0</v>
      </c>
      <c r="M355" s="191">
        <v>0</v>
      </c>
      <c r="N355" s="191">
        <v>0</v>
      </c>
      <c r="O355" s="191">
        <v>0</v>
      </c>
      <c r="P355" s="191">
        <v>0</v>
      </c>
      <c r="Q355" s="191">
        <v>0</v>
      </c>
      <c r="R355" s="191">
        <v>0</v>
      </c>
      <c r="S355" s="191">
        <v>0</v>
      </c>
      <c r="T355" s="191">
        <v>0</v>
      </c>
      <c r="U355" s="191">
        <v>0</v>
      </c>
      <c r="V355" s="191">
        <v>0</v>
      </c>
      <c r="W355" s="191">
        <v>0</v>
      </c>
      <c r="X355" s="191">
        <v>-456745.36</v>
      </c>
      <c r="Y355" s="191">
        <v>0</v>
      </c>
      <c r="Z355" s="191">
        <v>0</v>
      </c>
      <c r="AA355" s="191">
        <v>0</v>
      </c>
      <c r="AB355" s="191">
        <v>-456745.36</v>
      </c>
    </row>
    <row r="356" spans="1:32">
      <c r="D356" s="189" t="s">
        <v>329</v>
      </c>
      <c r="I356" s="191">
        <v>3984277.31</v>
      </c>
      <c r="J356" s="191">
        <v>3527531.95</v>
      </c>
      <c r="K356" s="191">
        <v>0</v>
      </c>
      <c r="L356" s="191">
        <v>0</v>
      </c>
      <c r="M356" s="191">
        <v>0</v>
      </c>
      <c r="N356" s="191">
        <v>0</v>
      </c>
      <c r="O356" s="191">
        <v>0</v>
      </c>
      <c r="P356" s="191">
        <v>0</v>
      </c>
      <c r="Q356" s="191">
        <v>0</v>
      </c>
      <c r="R356" s="191">
        <v>0</v>
      </c>
      <c r="S356" s="191">
        <v>0</v>
      </c>
      <c r="T356" s="191">
        <v>0</v>
      </c>
      <c r="U356" s="191">
        <v>0</v>
      </c>
      <c r="V356" s="191">
        <v>0</v>
      </c>
      <c r="W356" s="191">
        <v>0</v>
      </c>
      <c r="X356" s="191">
        <v>0</v>
      </c>
      <c r="Y356" s="191">
        <v>0</v>
      </c>
      <c r="Z356" s="191">
        <v>0</v>
      </c>
      <c r="AA356" s="191">
        <v>0</v>
      </c>
      <c r="AB356" s="191">
        <v>-456745.36</v>
      </c>
      <c r="AC356" s="191">
        <v>0</v>
      </c>
      <c r="AD356" s="191">
        <v>0</v>
      </c>
      <c r="AE356" s="191">
        <v>0</v>
      </c>
      <c r="AF356" s="191">
        <v>-456745.36</v>
      </c>
    </row>
    <row r="357" spans="1:32">
      <c r="A357" s="189">
        <v>2025</v>
      </c>
      <c r="B357" s="189" t="s">
        <v>196</v>
      </c>
      <c r="C357" s="189" t="s">
        <v>197</v>
      </c>
      <c r="D357" s="189" t="s">
        <v>330</v>
      </c>
      <c r="E357" s="189" t="s">
        <v>199</v>
      </c>
      <c r="F357" s="189" t="s">
        <v>202</v>
      </c>
      <c r="H357" s="189">
        <v>77841</v>
      </c>
      <c r="I357" s="191">
        <v>71651073.560000002</v>
      </c>
      <c r="J357" s="191">
        <v>60133924.799999997</v>
      </c>
      <c r="K357" s="191">
        <v>0</v>
      </c>
      <c r="L357" s="191">
        <v>109732.33</v>
      </c>
      <c r="AB357" s="191">
        <v>-11626881.09</v>
      </c>
      <c r="AF357" s="191">
        <v>-11626881.09</v>
      </c>
    </row>
    <row r="358" spans="1:32">
      <c r="A358" s="189">
        <v>2025</v>
      </c>
      <c r="B358" s="189" t="s">
        <v>196</v>
      </c>
      <c r="C358" s="189" t="s">
        <v>197</v>
      </c>
      <c r="D358" s="189" t="s">
        <v>330</v>
      </c>
      <c r="E358" s="189" t="s">
        <v>199</v>
      </c>
      <c r="F358" s="189" t="s">
        <v>203</v>
      </c>
      <c r="H358" s="189">
        <v>77806</v>
      </c>
      <c r="I358" s="191">
        <v>547408.12</v>
      </c>
      <c r="J358" s="191">
        <v>440490.11</v>
      </c>
      <c r="K358" s="191">
        <v>0</v>
      </c>
      <c r="L358" s="191">
        <v>493.5</v>
      </c>
      <c r="AB358" s="191">
        <v>-107411.51</v>
      </c>
      <c r="AF358" s="191">
        <v>-107411.51</v>
      </c>
    </row>
    <row r="359" spans="1:32">
      <c r="A359" s="189">
        <v>2025</v>
      </c>
      <c r="B359" s="189" t="s">
        <v>196</v>
      </c>
      <c r="C359" s="189" t="s">
        <v>197</v>
      </c>
      <c r="D359" s="189" t="s">
        <v>330</v>
      </c>
      <c r="E359" s="189" t="s">
        <v>199</v>
      </c>
      <c r="F359" s="189" t="s">
        <v>266</v>
      </c>
      <c r="H359" s="189">
        <v>77740</v>
      </c>
      <c r="I359" s="191">
        <v>246709.75</v>
      </c>
      <c r="J359" s="191">
        <v>178407.36</v>
      </c>
      <c r="K359" s="191">
        <v>0</v>
      </c>
      <c r="L359" s="191">
        <v>0</v>
      </c>
      <c r="O359" s="191">
        <v>0</v>
      </c>
      <c r="AB359" s="191">
        <v>-68302.39</v>
      </c>
      <c r="AF359" s="191">
        <v>-68302.39</v>
      </c>
    </row>
    <row r="360" spans="1:32">
      <c r="A360" s="189">
        <v>2025</v>
      </c>
      <c r="B360" s="189" t="s">
        <v>196</v>
      </c>
      <c r="C360" s="189" t="s">
        <v>197</v>
      </c>
      <c r="D360" s="189" t="s">
        <v>330</v>
      </c>
      <c r="E360" s="189" t="s">
        <v>199</v>
      </c>
      <c r="F360" s="189" t="s">
        <v>226</v>
      </c>
      <c r="H360" s="189">
        <v>77742</v>
      </c>
      <c r="I360" s="191">
        <v>173078.65</v>
      </c>
      <c r="J360" s="191">
        <v>125161.26</v>
      </c>
      <c r="K360" s="191">
        <v>0</v>
      </c>
      <c r="L360" s="191">
        <v>0</v>
      </c>
      <c r="O360" s="191">
        <v>0</v>
      </c>
      <c r="AB360" s="191">
        <v>-47917.39</v>
      </c>
      <c r="AF360" s="191">
        <v>-47917.39</v>
      </c>
    </row>
    <row r="361" spans="1:32">
      <c r="A361" s="189" t="s">
        <v>208</v>
      </c>
      <c r="E361" s="191">
        <v>72618270.079999998</v>
      </c>
      <c r="F361" s="191">
        <v>60877983.530000001</v>
      </c>
      <c r="G361" s="191">
        <v>0</v>
      </c>
      <c r="H361" s="191">
        <v>110225.83</v>
      </c>
      <c r="I361" s="191">
        <v>0</v>
      </c>
      <c r="J361" s="191">
        <v>0</v>
      </c>
      <c r="K361" s="191">
        <v>0</v>
      </c>
      <c r="L361" s="191">
        <v>0</v>
      </c>
      <c r="M361" s="191">
        <v>0</v>
      </c>
      <c r="N361" s="191">
        <v>0</v>
      </c>
      <c r="O361" s="191">
        <v>0</v>
      </c>
      <c r="P361" s="191">
        <v>0</v>
      </c>
      <c r="Q361" s="191">
        <v>0</v>
      </c>
      <c r="R361" s="191">
        <v>0</v>
      </c>
      <c r="S361" s="191">
        <v>0</v>
      </c>
      <c r="T361" s="191">
        <v>0</v>
      </c>
      <c r="U361" s="191">
        <v>0</v>
      </c>
      <c r="V361" s="191">
        <v>0</v>
      </c>
      <c r="W361" s="191">
        <v>0</v>
      </c>
      <c r="X361" s="191">
        <v>-11850512.380000001</v>
      </c>
      <c r="Y361" s="191">
        <v>0</v>
      </c>
      <c r="Z361" s="191">
        <v>0</v>
      </c>
      <c r="AA361" s="191">
        <v>0</v>
      </c>
      <c r="AB361" s="191">
        <v>-11850512.380000001</v>
      </c>
    </row>
    <row r="362" spans="1:32">
      <c r="D362" s="189" t="s">
        <v>331</v>
      </c>
      <c r="I362" s="191">
        <v>72618270.079999998</v>
      </c>
      <c r="J362" s="191">
        <v>60877983.530000001</v>
      </c>
      <c r="K362" s="191">
        <v>0</v>
      </c>
      <c r="L362" s="191">
        <v>110225.83</v>
      </c>
      <c r="M362" s="191">
        <v>0</v>
      </c>
      <c r="N362" s="191">
        <v>0</v>
      </c>
      <c r="O362" s="191">
        <v>0</v>
      </c>
      <c r="P362" s="191">
        <v>0</v>
      </c>
      <c r="Q362" s="191">
        <v>0</v>
      </c>
      <c r="R362" s="191">
        <v>0</v>
      </c>
      <c r="S362" s="191">
        <v>0</v>
      </c>
      <c r="T362" s="191">
        <v>0</v>
      </c>
      <c r="U362" s="191">
        <v>0</v>
      </c>
      <c r="V362" s="191">
        <v>0</v>
      </c>
      <c r="W362" s="191">
        <v>0</v>
      </c>
      <c r="X362" s="191">
        <v>0</v>
      </c>
      <c r="Y362" s="191">
        <v>0</v>
      </c>
      <c r="Z362" s="191">
        <v>0</v>
      </c>
      <c r="AA362" s="191">
        <v>0</v>
      </c>
      <c r="AB362" s="191">
        <v>-11850512.380000001</v>
      </c>
      <c r="AC362" s="191">
        <v>0</v>
      </c>
      <c r="AD362" s="191">
        <v>0</v>
      </c>
      <c r="AE362" s="191">
        <v>0</v>
      </c>
      <c r="AF362" s="191">
        <v>-11850512.380000001</v>
      </c>
    </row>
    <row r="363" spans="1:32">
      <c r="A363" s="189">
        <v>2025</v>
      </c>
      <c r="B363" s="189" t="s">
        <v>196</v>
      </c>
      <c r="C363" s="189" t="s">
        <v>197</v>
      </c>
      <c r="D363" s="189" t="s">
        <v>332</v>
      </c>
      <c r="E363" s="189" t="s">
        <v>199</v>
      </c>
      <c r="F363" s="189" t="s">
        <v>202</v>
      </c>
      <c r="H363" s="189">
        <v>77842</v>
      </c>
      <c r="I363" s="191">
        <v>-2061023.1</v>
      </c>
      <c r="J363" s="191">
        <v>-1693194.03</v>
      </c>
      <c r="K363" s="191">
        <v>0</v>
      </c>
      <c r="L363" s="191">
        <v>0</v>
      </c>
      <c r="AB363" s="191">
        <v>367829.07</v>
      </c>
      <c r="AF363" s="191">
        <v>367829.07</v>
      </c>
    </row>
    <row r="364" spans="1:32">
      <c r="A364" s="189">
        <v>2025</v>
      </c>
      <c r="B364" s="189" t="s">
        <v>196</v>
      </c>
      <c r="C364" s="189" t="s">
        <v>197</v>
      </c>
      <c r="D364" s="189" t="s">
        <v>332</v>
      </c>
      <c r="E364" s="189" t="s">
        <v>199</v>
      </c>
      <c r="F364" s="189" t="s">
        <v>213</v>
      </c>
      <c r="H364" s="189">
        <v>77910</v>
      </c>
      <c r="I364" s="191">
        <v>-300559.73</v>
      </c>
      <c r="J364" s="191">
        <v>-272235.28000000003</v>
      </c>
      <c r="K364" s="191">
        <v>0</v>
      </c>
      <c r="L364" s="191">
        <v>0</v>
      </c>
      <c r="AB364" s="191">
        <v>28324.45</v>
      </c>
      <c r="AF364" s="191">
        <v>28324.45</v>
      </c>
    </row>
    <row r="365" spans="1:32">
      <c r="A365" s="189" t="s">
        <v>208</v>
      </c>
      <c r="E365" s="191">
        <v>-2361582.83</v>
      </c>
      <c r="F365" s="191">
        <v>-1965429.31</v>
      </c>
      <c r="G365" s="191">
        <v>0</v>
      </c>
      <c r="H365" s="191">
        <v>0</v>
      </c>
      <c r="I365" s="191">
        <v>0</v>
      </c>
      <c r="J365" s="191">
        <v>0</v>
      </c>
      <c r="K365" s="191">
        <v>0</v>
      </c>
      <c r="L365" s="191">
        <v>0</v>
      </c>
      <c r="M365" s="191">
        <v>0</v>
      </c>
      <c r="N365" s="191">
        <v>0</v>
      </c>
      <c r="O365" s="191">
        <v>0</v>
      </c>
      <c r="P365" s="191">
        <v>0</v>
      </c>
      <c r="Q365" s="191">
        <v>0</v>
      </c>
      <c r="R365" s="191">
        <v>0</v>
      </c>
      <c r="S365" s="191">
        <v>0</v>
      </c>
      <c r="T365" s="191">
        <v>0</v>
      </c>
      <c r="U365" s="191">
        <v>0</v>
      </c>
      <c r="V365" s="191">
        <v>0</v>
      </c>
      <c r="W365" s="191">
        <v>0</v>
      </c>
      <c r="X365" s="191">
        <v>396153.52</v>
      </c>
      <c r="Y365" s="191">
        <v>0</v>
      </c>
      <c r="Z365" s="191">
        <v>0</v>
      </c>
      <c r="AA365" s="191">
        <v>0</v>
      </c>
      <c r="AB365" s="191">
        <v>396153.52</v>
      </c>
    </row>
    <row r="366" spans="1:32">
      <c r="D366" s="189" t="s">
        <v>333</v>
      </c>
      <c r="I366" s="191">
        <v>-2361582.83</v>
      </c>
      <c r="J366" s="191">
        <v>-1965429.31</v>
      </c>
      <c r="K366" s="191">
        <v>0</v>
      </c>
      <c r="L366" s="191">
        <v>0</v>
      </c>
      <c r="M366" s="191">
        <v>0</v>
      </c>
      <c r="N366" s="191">
        <v>0</v>
      </c>
      <c r="O366" s="191">
        <v>0</v>
      </c>
      <c r="P366" s="191">
        <v>0</v>
      </c>
      <c r="Q366" s="191">
        <v>0</v>
      </c>
      <c r="R366" s="191">
        <v>0</v>
      </c>
      <c r="S366" s="191">
        <v>0</v>
      </c>
      <c r="T366" s="191">
        <v>0</v>
      </c>
      <c r="U366" s="191">
        <v>0</v>
      </c>
      <c r="V366" s="191">
        <v>0</v>
      </c>
      <c r="W366" s="191">
        <v>0</v>
      </c>
      <c r="X366" s="191">
        <v>0</v>
      </c>
      <c r="Y366" s="191">
        <v>0</v>
      </c>
      <c r="Z366" s="191">
        <v>0</v>
      </c>
      <c r="AA366" s="191">
        <v>0</v>
      </c>
      <c r="AB366" s="191">
        <v>396153.52</v>
      </c>
      <c r="AC366" s="191">
        <v>0</v>
      </c>
      <c r="AD366" s="191">
        <v>0</v>
      </c>
      <c r="AE366" s="191">
        <v>0</v>
      </c>
      <c r="AF366" s="191">
        <v>396153.52</v>
      </c>
    </row>
    <row r="367" spans="1:32">
      <c r="A367" s="189">
        <v>2025</v>
      </c>
      <c r="B367" s="189" t="s">
        <v>196</v>
      </c>
      <c r="C367" s="189" t="s">
        <v>197</v>
      </c>
      <c r="D367" s="189" t="s">
        <v>334</v>
      </c>
      <c r="E367" s="189" t="s">
        <v>199</v>
      </c>
      <c r="F367" s="189" t="s">
        <v>202</v>
      </c>
      <c r="H367" s="189">
        <v>77809</v>
      </c>
      <c r="I367" s="191">
        <v>64741061.119999997</v>
      </c>
      <c r="J367" s="191">
        <v>55980574.25</v>
      </c>
      <c r="K367" s="191">
        <v>0</v>
      </c>
      <c r="L367" s="191">
        <v>82893.649999999994</v>
      </c>
      <c r="AB367" s="191">
        <v>-8843380.5199999996</v>
      </c>
      <c r="AF367" s="191">
        <v>-8843380.5199999996</v>
      </c>
    </row>
    <row r="368" spans="1:32">
      <c r="A368" s="189">
        <v>2025</v>
      </c>
      <c r="B368" s="189" t="s">
        <v>196</v>
      </c>
      <c r="C368" s="189" t="s">
        <v>197</v>
      </c>
      <c r="D368" s="189" t="s">
        <v>334</v>
      </c>
      <c r="E368" s="189" t="s">
        <v>199</v>
      </c>
      <c r="F368" s="189" t="s">
        <v>335</v>
      </c>
      <c r="H368" s="189">
        <v>77810</v>
      </c>
      <c r="I368" s="191">
        <v>7045.46</v>
      </c>
      <c r="J368" s="191">
        <v>3440.97</v>
      </c>
      <c r="K368" s="191">
        <v>0</v>
      </c>
      <c r="L368" s="191">
        <v>0</v>
      </c>
      <c r="O368" s="191">
        <v>0</v>
      </c>
      <c r="AB368" s="191">
        <v>-3604.49</v>
      </c>
      <c r="AF368" s="191">
        <v>-3604.49</v>
      </c>
    </row>
    <row r="369" spans="1:32">
      <c r="A369" s="189">
        <v>2025</v>
      </c>
      <c r="B369" s="189" t="s">
        <v>196</v>
      </c>
      <c r="C369" s="189" t="s">
        <v>197</v>
      </c>
      <c r="D369" s="189" t="s">
        <v>334</v>
      </c>
      <c r="E369" s="189" t="s">
        <v>199</v>
      </c>
      <c r="F369" s="189" t="s">
        <v>203</v>
      </c>
      <c r="H369" s="189">
        <v>78023</v>
      </c>
      <c r="I369" s="191">
        <v>1664716.49</v>
      </c>
      <c r="J369" s="191">
        <v>1378899.6</v>
      </c>
      <c r="K369" s="191">
        <v>0</v>
      </c>
      <c r="L369" s="191">
        <v>0</v>
      </c>
      <c r="AB369" s="191">
        <v>-285816.89</v>
      </c>
      <c r="AF369" s="191">
        <v>-285816.89</v>
      </c>
    </row>
    <row r="370" spans="1:32">
      <c r="A370" s="189">
        <v>2025</v>
      </c>
      <c r="B370" s="189" t="s">
        <v>196</v>
      </c>
      <c r="C370" s="189" t="s">
        <v>197</v>
      </c>
      <c r="D370" s="189" t="s">
        <v>334</v>
      </c>
      <c r="E370" s="189" t="s">
        <v>199</v>
      </c>
      <c r="F370" s="189" t="s">
        <v>266</v>
      </c>
      <c r="H370" s="189">
        <v>77811</v>
      </c>
      <c r="I370" s="191">
        <v>138070.66</v>
      </c>
      <c r="J370" s="191">
        <v>104623.51</v>
      </c>
      <c r="K370" s="191">
        <v>0</v>
      </c>
      <c r="L370" s="191">
        <v>0</v>
      </c>
      <c r="O370" s="191">
        <v>0</v>
      </c>
      <c r="AB370" s="191">
        <v>-33447.15</v>
      </c>
      <c r="AF370" s="191">
        <v>-33447.15</v>
      </c>
    </row>
    <row r="371" spans="1:32">
      <c r="A371" s="189">
        <v>2025</v>
      </c>
      <c r="B371" s="189" t="s">
        <v>196</v>
      </c>
      <c r="C371" s="189" t="s">
        <v>197</v>
      </c>
      <c r="D371" s="189" t="s">
        <v>334</v>
      </c>
      <c r="E371" s="189" t="s">
        <v>199</v>
      </c>
      <c r="F371" s="189" t="s">
        <v>226</v>
      </c>
      <c r="H371" s="189">
        <v>77812</v>
      </c>
      <c r="I371" s="191">
        <v>1698467.43</v>
      </c>
      <c r="J371" s="191">
        <v>1287019.49</v>
      </c>
      <c r="K371" s="191">
        <v>0</v>
      </c>
      <c r="L371" s="191">
        <v>0</v>
      </c>
      <c r="O371" s="191">
        <v>0</v>
      </c>
      <c r="AB371" s="191">
        <v>-411447.94</v>
      </c>
      <c r="AF371" s="191">
        <v>-411447.94</v>
      </c>
    </row>
    <row r="372" spans="1:32">
      <c r="A372" s="189">
        <v>2025</v>
      </c>
      <c r="B372" s="189" t="s">
        <v>196</v>
      </c>
      <c r="C372" s="189" t="s">
        <v>197</v>
      </c>
      <c r="D372" s="189" t="s">
        <v>334</v>
      </c>
      <c r="E372" s="189" t="s">
        <v>199</v>
      </c>
      <c r="F372" s="189" t="s">
        <v>213</v>
      </c>
      <c r="H372" s="189">
        <v>77905</v>
      </c>
      <c r="I372" s="191">
        <v>931196.32</v>
      </c>
      <c r="J372" s="191">
        <v>834185.31</v>
      </c>
      <c r="K372" s="191">
        <v>0</v>
      </c>
      <c r="L372" s="191">
        <v>0</v>
      </c>
      <c r="O372" s="191">
        <v>0</v>
      </c>
      <c r="AB372" s="191">
        <v>-97011.01</v>
      </c>
      <c r="AF372" s="191">
        <v>-97011.01</v>
      </c>
    </row>
    <row r="373" spans="1:32">
      <c r="A373" s="189" t="s">
        <v>208</v>
      </c>
      <c r="E373" s="191">
        <v>69180557.480000004</v>
      </c>
      <c r="F373" s="191">
        <v>59588743.130000003</v>
      </c>
      <c r="G373" s="191">
        <v>0</v>
      </c>
      <c r="H373" s="191">
        <v>82893.649999999994</v>
      </c>
      <c r="I373" s="191">
        <v>0</v>
      </c>
      <c r="J373" s="191">
        <v>0</v>
      </c>
      <c r="K373" s="191">
        <v>0</v>
      </c>
      <c r="L373" s="191">
        <v>0</v>
      </c>
      <c r="M373" s="191">
        <v>0</v>
      </c>
      <c r="N373" s="191">
        <v>0</v>
      </c>
      <c r="O373" s="191">
        <v>0</v>
      </c>
      <c r="P373" s="191">
        <v>0</v>
      </c>
      <c r="Q373" s="191">
        <v>0</v>
      </c>
      <c r="R373" s="191">
        <v>0</v>
      </c>
      <c r="S373" s="191">
        <v>0</v>
      </c>
      <c r="T373" s="191">
        <v>0</v>
      </c>
      <c r="U373" s="191">
        <v>0</v>
      </c>
      <c r="V373" s="191">
        <v>0</v>
      </c>
      <c r="W373" s="191">
        <v>0</v>
      </c>
      <c r="X373" s="191">
        <v>-9674708</v>
      </c>
      <c r="Y373" s="191">
        <v>0</v>
      </c>
      <c r="Z373" s="191">
        <v>0</v>
      </c>
      <c r="AA373" s="191">
        <v>0</v>
      </c>
      <c r="AB373" s="191">
        <v>-9674708</v>
      </c>
    </row>
    <row r="374" spans="1:32">
      <c r="D374" s="189" t="s">
        <v>336</v>
      </c>
      <c r="I374" s="191">
        <v>69180557.480000004</v>
      </c>
      <c r="J374" s="191">
        <v>59588743.130000003</v>
      </c>
      <c r="K374" s="191">
        <v>0</v>
      </c>
      <c r="L374" s="191">
        <v>82893.649999999994</v>
      </c>
      <c r="M374" s="191">
        <v>0</v>
      </c>
      <c r="N374" s="191">
        <v>0</v>
      </c>
      <c r="O374" s="191">
        <v>0</v>
      </c>
      <c r="P374" s="191">
        <v>0</v>
      </c>
      <c r="Q374" s="191">
        <v>0</v>
      </c>
      <c r="R374" s="191">
        <v>0</v>
      </c>
      <c r="S374" s="191">
        <v>0</v>
      </c>
      <c r="T374" s="191">
        <v>0</v>
      </c>
      <c r="U374" s="191">
        <v>0</v>
      </c>
      <c r="V374" s="191">
        <v>0</v>
      </c>
      <c r="W374" s="191">
        <v>0</v>
      </c>
      <c r="X374" s="191">
        <v>0</v>
      </c>
      <c r="Y374" s="191">
        <v>0</v>
      </c>
      <c r="Z374" s="191">
        <v>0</v>
      </c>
      <c r="AA374" s="191">
        <v>0</v>
      </c>
      <c r="AB374" s="191">
        <v>-9674708</v>
      </c>
      <c r="AC374" s="191">
        <v>0</v>
      </c>
      <c r="AD374" s="191">
        <v>0</v>
      </c>
      <c r="AE374" s="191">
        <v>0</v>
      </c>
      <c r="AF374" s="191">
        <v>-9674708</v>
      </c>
    </row>
    <row r="375" spans="1:32">
      <c r="A375" s="189">
        <v>2025</v>
      </c>
      <c r="B375" s="189" t="s">
        <v>196</v>
      </c>
      <c r="C375" s="189" t="s">
        <v>197</v>
      </c>
      <c r="D375" s="189" t="s">
        <v>337</v>
      </c>
      <c r="E375" s="189" t="s">
        <v>199</v>
      </c>
      <c r="F375" s="189" t="s">
        <v>201</v>
      </c>
      <c r="H375" s="189">
        <v>77882</v>
      </c>
      <c r="I375" s="191">
        <v>248384.79</v>
      </c>
      <c r="J375" s="191">
        <v>248384.79</v>
      </c>
      <c r="K375" s="191">
        <v>0</v>
      </c>
      <c r="L375" s="191">
        <v>0</v>
      </c>
      <c r="W375" s="191">
        <v>0</v>
      </c>
      <c r="AF375" s="191">
        <v>0</v>
      </c>
    </row>
    <row r="376" spans="1:32">
      <c r="A376" s="189">
        <v>2025</v>
      </c>
      <c r="B376" s="189" t="s">
        <v>196</v>
      </c>
      <c r="C376" s="189" t="s">
        <v>197</v>
      </c>
      <c r="D376" s="189" t="s">
        <v>337</v>
      </c>
      <c r="E376" s="189" t="s">
        <v>199</v>
      </c>
      <c r="F376" s="189" t="s">
        <v>202</v>
      </c>
      <c r="H376" s="189">
        <v>77840</v>
      </c>
      <c r="I376" s="191">
        <v>-249522.04</v>
      </c>
      <c r="J376" s="191">
        <v>-210324.97</v>
      </c>
      <c r="K376" s="191">
        <v>0</v>
      </c>
      <c r="L376" s="191">
        <v>0</v>
      </c>
      <c r="AB376" s="191">
        <v>39197.07</v>
      </c>
      <c r="AF376" s="191">
        <v>39197.07</v>
      </c>
    </row>
    <row r="377" spans="1:32">
      <c r="A377" s="189">
        <v>2025</v>
      </c>
      <c r="B377" s="189" t="s">
        <v>196</v>
      </c>
      <c r="C377" s="189" t="s">
        <v>197</v>
      </c>
      <c r="D377" s="189" t="s">
        <v>337</v>
      </c>
      <c r="E377" s="189" t="s">
        <v>199</v>
      </c>
      <c r="F377" s="189" t="s">
        <v>213</v>
      </c>
      <c r="H377" s="189">
        <v>77890</v>
      </c>
      <c r="I377" s="191">
        <v>3294163.08</v>
      </c>
      <c r="J377" s="191">
        <v>2950980.8</v>
      </c>
      <c r="K377" s="191">
        <v>0</v>
      </c>
      <c r="L377" s="191">
        <v>0</v>
      </c>
      <c r="AB377" s="191">
        <v>-343182.28</v>
      </c>
      <c r="AF377" s="191">
        <v>-343182.28</v>
      </c>
    </row>
    <row r="378" spans="1:32">
      <c r="A378" s="189" t="s">
        <v>208</v>
      </c>
      <c r="E378" s="191">
        <v>3293025.83</v>
      </c>
      <c r="F378" s="191">
        <v>2989040.62</v>
      </c>
      <c r="G378" s="191">
        <v>0</v>
      </c>
      <c r="H378" s="191">
        <v>0</v>
      </c>
      <c r="I378" s="191">
        <v>0</v>
      </c>
      <c r="J378" s="191">
        <v>0</v>
      </c>
      <c r="K378" s="191">
        <v>0</v>
      </c>
      <c r="L378" s="191">
        <v>0</v>
      </c>
      <c r="M378" s="191">
        <v>0</v>
      </c>
      <c r="N378" s="191">
        <v>0</v>
      </c>
      <c r="O378" s="191">
        <v>0</v>
      </c>
      <c r="P378" s="191">
        <v>0</v>
      </c>
      <c r="Q378" s="191">
        <v>0</v>
      </c>
      <c r="R378" s="191">
        <v>0</v>
      </c>
      <c r="S378" s="191">
        <v>0</v>
      </c>
      <c r="T378" s="191">
        <v>0</v>
      </c>
      <c r="U378" s="191">
        <v>0</v>
      </c>
      <c r="V378" s="191">
        <v>0</v>
      </c>
      <c r="W378" s="191">
        <v>0</v>
      </c>
      <c r="X378" s="191">
        <v>-303985.21000000002</v>
      </c>
      <c r="Y378" s="191">
        <v>0</v>
      </c>
      <c r="Z378" s="191">
        <v>0</v>
      </c>
      <c r="AA378" s="191">
        <v>0</v>
      </c>
      <c r="AB378" s="191">
        <v>-303985.21000000002</v>
      </c>
    </row>
    <row r="379" spans="1:32">
      <c r="D379" s="189" t="s">
        <v>338</v>
      </c>
      <c r="I379" s="191">
        <v>3293025.83</v>
      </c>
      <c r="J379" s="191">
        <v>2989040.62</v>
      </c>
      <c r="K379" s="191">
        <v>0</v>
      </c>
      <c r="L379" s="191">
        <v>0</v>
      </c>
      <c r="M379" s="191">
        <v>0</v>
      </c>
      <c r="N379" s="191">
        <v>0</v>
      </c>
      <c r="O379" s="191">
        <v>0</v>
      </c>
      <c r="P379" s="191">
        <v>0</v>
      </c>
      <c r="Q379" s="191">
        <v>0</v>
      </c>
      <c r="R379" s="191">
        <v>0</v>
      </c>
      <c r="S379" s="191">
        <v>0</v>
      </c>
      <c r="T379" s="191">
        <v>0</v>
      </c>
      <c r="U379" s="191">
        <v>0</v>
      </c>
      <c r="V379" s="191">
        <v>0</v>
      </c>
      <c r="W379" s="191">
        <v>0</v>
      </c>
      <c r="X379" s="191">
        <v>0</v>
      </c>
      <c r="Y379" s="191">
        <v>0</v>
      </c>
      <c r="Z379" s="191">
        <v>0</v>
      </c>
      <c r="AA379" s="191">
        <v>0</v>
      </c>
      <c r="AB379" s="191">
        <v>-303985.21000000002</v>
      </c>
      <c r="AC379" s="191">
        <v>0</v>
      </c>
      <c r="AD379" s="191">
        <v>0</v>
      </c>
      <c r="AE379" s="191">
        <v>0</v>
      </c>
      <c r="AF379" s="191">
        <v>-303985.21000000002</v>
      </c>
    </row>
    <row r="380" spans="1:32">
      <c r="A380" s="189">
        <v>2025</v>
      </c>
      <c r="B380" s="189" t="s">
        <v>196</v>
      </c>
      <c r="C380" s="189" t="s">
        <v>197</v>
      </c>
      <c r="D380" s="189" t="s">
        <v>339</v>
      </c>
      <c r="E380" s="189" t="s">
        <v>199</v>
      </c>
      <c r="F380" s="189" t="s">
        <v>202</v>
      </c>
      <c r="H380" s="189">
        <v>77743</v>
      </c>
      <c r="I380" s="191">
        <v>65785725.18</v>
      </c>
      <c r="J380" s="191">
        <v>60408593.439999998</v>
      </c>
      <c r="K380" s="191">
        <v>0</v>
      </c>
      <c r="L380" s="191">
        <v>95788.49</v>
      </c>
      <c r="AB380" s="191">
        <v>-5472920.2300000004</v>
      </c>
      <c r="AF380" s="191">
        <v>-5472920.2300000004</v>
      </c>
    </row>
    <row r="381" spans="1:32">
      <c r="A381" s="189">
        <v>2025</v>
      </c>
      <c r="B381" s="189" t="s">
        <v>196</v>
      </c>
      <c r="C381" s="189" t="s">
        <v>197</v>
      </c>
      <c r="D381" s="189" t="s">
        <v>339</v>
      </c>
      <c r="E381" s="189" t="s">
        <v>199</v>
      </c>
      <c r="F381" s="189" t="s">
        <v>335</v>
      </c>
      <c r="H381" s="189">
        <v>77848</v>
      </c>
      <c r="I381" s="191">
        <v>-8.02</v>
      </c>
      <c r="J381" s="191">
        <v>-4.3899999999999997</v>
      </c>
      <c r="K381" s="191">
        <v>0</v>
      </c>
      <c r="L381" s="191">
        <v>0</v>
      </c>
      <c r="O381" s="191">
        <v>0</v>
      </c>
      <c r="AB381" s="191">
        <v>3.63</v>
      </c>
      <c r="AF381" s="191">
        <v>3.63</v>
      </c>
    </row>
    <row r="382" spans="1:32">
      <c r="A382" s="189">
        <v>2025</v>
      </c>
      <c r="B382" s="189" t="s">
        <v>196</v>
      </c>
      <c r="C382" s="189" t="s">
        <v>197</v>
      </c>
      <c r="D382" s="189" t="s">
        <v>339</v>
      </c>
      <c r="E382" s="189" t="s">
        <v>199</v>
      </c>
      <c r="F382" s="189" t="s">
        <v>203</v>
      </c>
      <c r="H382" s="189">
        <v>77849</v>
      </c>
      <c r="I382" s="191">
        <v>1021837.17</v>
      </c>
      <c r="J382" s="191">
        <v>871459.78</v>
      </c>
      <c r="K382" s="191">
        <v>0</v>
      </c>
      <c r="L382" s="191">
        <v>0</v>
      </c>
      <c r="AB382" s="191">
        <v>-150377.39000000001</v>
      </c>
      <c r="AF382" s="191">
        <v>-150377.39000000001</v>
      </c>
    </row>
    <row r="383" spans="1:32">
      <c r="A383" s="189">
        <v>2025</v>
      </c>
      <c r="B383" s="189" t="s">
        <v>196</v>
      </c>
      <c r="C383" s="189" t="s">
        <v>197</v>
      </c>
      <c r="D383" s="189" t="s">
        <v>339</v>
      </c>
      <c r="E383" s="189" t="s">
        <v>199</v>
      </c>
      <c r="F383" s="189" t="s">
        <v>266</v>
      </c>
      <c r="H383" s="189">
        <v>77946</v>
      </c>
      <c r="I383" s="191">
        <v>684776.63</v>
      </c>
      <c r="J383" s="191">
        <v>542589.66</v>
      </c>
      <c r="K383" s="191">
        <v>0</v>
      </c>
      <c r="L383" s="191">
        <v>0</v>
      </c>
      <c r="O383" s="191">
        <v>0</v>
      </c>
      <c r="AB383" s="191">
        <v>-142186.97</v>
      </c>
      <c r="AF383" s="191">
        <v>-142186.97</v>
      </c>
    </row>
    <row r="384" spans="1:32">
      <c r="A384" s="189">
        <v>2025</v>
      </c>
      <c r="B384" s="189" t="s">
        <v>196</v>
      </c>
      <c r="C384" s="189" t="s">
        <v>197</v>
      </c>
      <c r="D384" s="189" t="s">
        <v>339</v>
      </c>
      <c r="E384" s="189" t="s">
        <v>199</v>
      </c>
      <c r="F384" s="189" t="s">
        <v>226</v>
      </c>
      <c r="H384" s="189">
        <v>77947</v>
      </c>
      <c r="I384" s="191">
        <v>107701.83</v>
      </c>
      <c r="J384" s="191">
        <v>85338.63</v>
      </c>
      <c r="K384" s="191">
        <v>0</v>
      </c>
      <c r="L384" s="191">
        <v>0</v>
      </c>
      <c r="O384" s="191">
        <v>0</v>
      </c>
      <c r="AB384" s="191">
        <v>-22363.200000000001</v>
      </c>
      <c r="AF384" s="191">
        <v>-22363.200000000001</v>
      </c>
    </row>
    <row r="385" spans="1:32">
      <c r="A385" s="189">
        <v>2025</v>
      </c>
      <c r="B385" s="189" t="s">
        <v>196</v>
      </c>
      <c r="C385" s="189" t="s">
        <v>197</v>
      </c>
      <c r="D385" s="189" t="s">
        <v>339</v>
      </c>
      <c r="E385" s="189" t="s">
        <v>199</v>
      </c>
      <c r="F385" s="189" t="s">
        <v>213</v>
      </c>
      <c r="H385" s="189">
        <v>77917</v>
      </c>
      <c r="I385" s="191">
        <v>3167562.53</v>
      </c>
      <c r="J385" s="191">
        <v>2878829.11</v>
      </c>
      <c r="K385" s="191">
        <v>0</v>
      </c>
      <c r="L385" s="191">
        <v>0</v>
      </c>
      <c r="O385" s="191">
        <v>0</v>
      </c>
      <c r="AB385" s="191">
        <v>-288733.42</v>
      </c>
      <c r="AF385" s="191">
        <v>-288733.42</v>
      </c>
    </row>
    <row r="386" spans="1:32">
      <c r="A386" s="189">
        <v>2025</v>
      </c>
      <c r="B386" s="189" t="s">
        <v>196</v>
      </c>
      <c r="C386" s="189" t="s">
        <v>197</v>
      </c>
      <c r="D386" s="189" t="s">
        <v>339</v>
      </c>
      <c r="E386" s="189" t="s">
        <v>199</v>
      </c>
      <c r="F386" s="189" t="s">
        <v>322</v>
      </c>
      <c r="H386" s="189">
        <v>77741</v>
      </c>
      <c r="I386" s="191">
        <v>0</v>
      </c>
      <c r="J386" s="191">
        <v>0</v>
      </c>
      <c r="K386" s="191">
        <v>0</v>
      </c>
      <c r="L386" s="191">
        <v>0</v>
      </c>
      <c r="O386" s="191">
        <v>0</v>
      </c>
      <c r="AB386" s="191">
        <v>0</v>
      </c>
      <c r="AF386" s="191">
        <v>0</v>
      </c>
    </row>
    <row r="387" spans="1:32">
      <c r="A387" s="189" t="s">
        <v>208</v>
      </c>
      <c r="E387" s="191">
        <v>70767595.319999993</v>
      </c>
      <c r="F387" s="191">
        <v>64786806.229999997</v>
      </c>
      <c r="G387" s="191">
        <v>0</v>
      </c>
      <c r="H387" s="191">
        <v>95788.49</v>
      </c>
      <c r="I387" s="191">
        <v>0</v>
      </c>
      <c r="J387" s="191">
        <v>0</v>
      </c>
      <c r="K387" s="191">
        <v>0</v>
      </c>
      <c r="L387" s="191">
        <v>0</v>
      </c>
      <c r="M387" s="191">
        <v>0</v>
      </c>
      <c r="N387" s="191">
        <v>0</v>
      </c>
      <c r="O387" s="191">
        <v>0</v>
      </c>
      <c r="P387" s="191">
        <v>0</v>
      </c>
      <c r="Q387" s="191">
        <v>0</v>
      </c>
      <c r="R387" s="191">
        <v>0</v>
      </c>
      <c r="S387" s="191">
        <v>0</v>
      </c>
      <c r="T387" s="191">
        <v>0</v>
      </c>
      <c r="U387" s="191">
        <v>0</v>
      </c>
      <c r="V387" s="191">
        <v>0</v>
      </c>
      <c r="W387" s="191">
        <v>0</v>
      </c>
      <c r="X387" s="191">
        <v>-6076577.5800000001</v>
      </c>
      <c r="Y387" s="191">
        <v>0</v>
      </c>
      <c r="Z387" s="191">
        <v>0</v>
      </c>
      <c r="AA387" s="191">
        <v>0</v>
      </c>
      <c r="AB387" s="191">
        <v>-6076577.5800000001</v>
      </c>
    </row>
    <row r="388" spans="1:32">
      <c r="D388" s="189" t="s">
        <v>340</v>
      </c>
      <c r="I388" s="191">
        <v>70767595.319999993</v>
      </c>
      <c r="J388" s="191">
        <v>64786806.229999997</v>
      </c>
      <c r="K388" s="191">
        <v>0</v>
      </c>
      <c r="L388" s="191">
        <v>95788.49</v>
      </c>
      <c r="M388" s="191">
        <v>0</v>
      </c>
      <c r="N388" s="191">
        <v>0</v>
      </c>
      <c r="O388" s="191">
        <v>0</v>
      </c>
      <c r="P388" s="191">
        <v>0</v>
      </c>
      <c r="Q388" s="191">
        <v>0</v>
      </c>
      <c r="R388" s="191">
        <v>0</v>
      </c>
      <c r="S388" s="191">
        <v>0</v>
      </c>
      <c r="T388" s="191">
        <v>0</v>
      </c>
      <c r="U388" s="191">
        <v>0</v>
      </c>
      <c r="V388" s="191">
        <v>0</v>
      </c>
      <c r="W388" s="191">
        <v>0</v>
      </c>
      <c r="X388" s="191">
        <v>0</v>
      </c>
      <c r="Y388" s="191">
        <v>0</v>
      </c>
      <c r="Z388" s="191">
        <v>0</v>
      </c>
      <c r="AA388" s="191">
        <v>0</v>
      </c>
      <c r="AB388" s="191">
        <v>-6076577.5800000001</v>
      </c>
      <c r="AC388" s="191">
        <v>0</v>
      </c>
      <c r="AD388" s="191">
        <v>0</v>
      </c>
      <c r="AE388" s="191">
        <v>0</v>
      </c>
      <c r="AF388" s="191">
        <v>-6076577.5800000001</v>
      </c>
    </row>
    <row r="389" spans="1:32">
      <c r="A389" s="189">
        <v>2025</v>
      </c>
      <c r="B389" s="189" t="s">
        <v>196</v>
      </c>
      <c r="C389" s="189" t="s">
        <v>197</v>
      </c>
      <c r="D389" s="189" t="s">
        <v>341</v>
      </c>
      <c r="E389" s="189" t="s">
        <v>199</v>
      </c>
      <c r="F389" s="189" t="s">
        <v>201</v>
      </c>
      <c r="H389" s="189">
        <v>77969</v>
      </c>
      <c r="I389" s="191">
        <v>556366.82999999996</v>
      </c>
      <c r="J389" s="191">
        <v>556366.82999999996</v>
      </c>
      <c r="K389" s="191">
        <v>0</v>
      </c>
      <c r="L389" s="191">
        <v>0</v>
      </c>
      <c r="W389" s="191">
        <v>0</v>
      </c>
      <c r="AF389" s="191">
        <v>0</v>
      </c>
    </row>
    <row r="390" spans="1:32">
      <c r="A390" s="189">
        <v>2025</v>
      </c>
      <c r="B390" s="189" t="s">
        <v>196</v>
      </c>
      <c r="C390" s="189" t="s">
        <v>197</v>
      </c>
      <c r="D390" s="189" t="s">
        <v>341</v>
      </c>
      <c r="E390" s="189" t="s">
        <v>199</v>
      </c>
      <c r="F390" s="189" t="s">
        <v>202</v>
      </c>
      <c r="H390" s="189">
        <v>77884</v>
      </c>
      <c r="I390" s="191">
        <v>-53383.23</v>
      </c>
      <c r="J390" s="191">
        <v>-46567.53</v>
      </c>
      <c r="K390" s="191">
        <v>0</v>
      </c>
      <c r="L390" s="191">
        <v>0</v>
      </c>
      <c r="AB390" s="191">
        <v>6815.7</v>
      </c>
      <c r="AF390" s="191">
        <v>6815.7</v>
      </c>
    </row>
    <row r="391" spans="1:32">
      <c r="A391" s="189">
        <v>2025</v>
      </c>
      <c r="B391" s="189" t="s">
        <v>196</v>
      </c>
      <c r="C391" s="189" t="s">
        <v>197</v>
      </c>
      <c r="D391" s="189" t="s">
        <v>341</v>
      </c>
      <c r="E391" s="189" t="s">
        <v>199</v>
      </c>
      <c r="F391" s="189" t="s">
        <v>335</v>
      </c>
      <c r="H391" s="189">
        <v>77970</v>
      </c>
      <c r="I391" s="191">
        <v>-6591.24</v>
      </c>
      <c r="J391" s="191">
        <v>-3607.92</v>
      </c>
      <c r="K391" s="191">
        <v>0</v>
      </c>
      <c r="L391" s="191">
        <v>0</v>
      </c>
      <c r="AB391" s="191">
        <v>2983.32</v>
      </c>
      <c r="AF391" s="191">
        <v>2983.32</v>
      </c>
    </row>
    <row r="392" spans="1:32">
      <c r="A392" s="189">
        <v>2025</v>
      </c>
      <c r="B392" s="189" t="s">
        <v>196</v>
      </c>
      <c r="C392" s="189" t="s">
        <v>197</v>
      </c>
      <c r="D392" s="189" t="s">
        <v>341</v>
      </c>
      <c r="E392" s="189" t="s">
        <v>199</v>
      </c>
      <c r="F392" s="189" t="s">
        <v>213</v>
      </c>
      <c r="H392" s="189">
        <v>77921</v>
      </c>
      <c r="I392" s="191">
        <v>953671.5</v>
      </c>
      <c r="J392" s="191">
        <v>866741.3</v>
      </c>
      <c r="K392" s="191">
        <v>0</v>
      </c>
      <c r="L392" s="191">
        <v>0</v>
      </c>
      <c r="AB392" s="191">
        <v>-86930.2</v>
      </c>
      <c r="AF392" s="191">
        <v>-86930.2</v>
      </c>
    </row>
    <row r="393" spans="1:32">
      <c r="A393" s="189" t="s">
        <v>208</v>
      </c>
      <c r="E393" s="191">
        <v>1450063.86</v>
      </c>
      <c r="F393" s="191">
        <v>1372932.68</v>
      </c>
      <c r="G393" s="191">
        <v>0</v>
      </c>
      <c r="H393" s="191">
        <v>0</v>
      </c>
      <c r="I393" s="191">
        <v>0</v>
      </c>
      <c r="J393" s="191">
        <v>0</v>
      </c>
      <c r="K393" s="191">
        <v>0</v>
      </c>
      <c r="L393" s="191">
        <v>0</v>
      </c>
      <c r="M393" s="191">
        <v>0</v>
      </c>
      <c r="N393" s="191">
        <v>0</v>
      </c>
      <c r="O393" s="191">
        <v>0</v>
      </c>
      <c r="P393" s="191">
        <v>0</v>
      </c>
      <c r="Q393" s="191">
        <v>0</v>
      </c>
      <c r="R393" s="191">
        <v>0</v>
      </c>
      <c r="S393" s="191">
        <v>0</v>
      </c>
      <c r="T393" s="191">
        <v>0</v>
      </c>
      <c r="U393" s="191">
        <v>0</v>
      </c>
      <c r="V393" s="191">
        <v>0</v>
      </c>
      <c r="W393" s="191">
        <v>0</v>
      </c>
      <c r="X393" s="191">
        <v>-77131.179999999993</v>
      </c>
      <c r="Y393" s="191">
        <v>0</v>
      </c>
      <c r="Z393" s="191">
        <v>0</v>
      </c>
      <c r="AA393" s="191">
        <v>0</v>
      </c>
      <c r="AB393" s="191">
        <v>-77131.179999999993</v>
      </c>
    </row>
    <row r="394" spans="1:32">
      <c r="D394" s="189" t="s">
        <v>342</v>
      </c>
      <c r="I394" s="191">
        <v>1450063.86</v>
      </c>
      <c r="J394" s="191">
        <v>1372932.68</v>
      </c>
      <c r="K394" s="191">
        <v>0</v>
      </c>
      <c r="L394" s="191">
        <v>0</v>
      </c>
      <c r="M394" s="191">
        <v>0</v>
      </c>
      <c r="N394" s="191">
        <v>0</v>
      </c>
      <c r="O394" s="191">
        <v>0</v>
      </c>
      <c r="P394" s="191">
        <v>0</v>
      </c>
      <c r="Q394" s="191">
        <v>0</v>
      </c>
      <c r="R394" s="191">
        <v>0</v>
      </c>
      <c r="S394" s="191">
        <v>0</v>
      </c>
      <c r="T394" s="191">
        <v>0</v>
      </c>
      <c r="U394" s="191">
        <v>0</v>
      </c>
      <c r="V394" s="191">
        <v>0</v>
      </c>
      <c r="W394" s="191">
        <v>0</v>
      </c>
      <c r="X394" s="191">
        <v>0</v>
      </c>
      <c r="Y394" s="191">
        <v>0</v>
      </c>
      <c r="Z394" s="191">
        <v>0</v>
      </c>
      <c r="AA394" s="191">
        <v>0</v>
      </c>
      <c r="AB394" s="191">
        <v>-77131.179999999993</v>
      </c>
      <c r="AC394" s="191">
        <v>0</v>
      </c>
      <c r="AD394" s="191">
        <v>0</v>
      </c>
      <c r="AE394" s="191">
        <v>0</v>
      </c>
      <c r="AF394" s="191">
        <v>-77131.179999999993</v>
      </c>
    </row>
    <row r="395" spans="1:32">
      <c r="A395" s="189">
        <v>2025</v>
      </c>
      <c r="B395" s="189" t="s">
        <v>196</v>
      </c>
      <c r="C395" s="189" t="s">
        <v>197</v>
      </c>
      <c r="D395" s="189" t="s">
        <v>343</v>
      </c>
      <c r="E395" s="189" t="s">
        <v>199</v>
      </c>
      <c r="F395" s="189" t="s">
        <v>202</v>
      </c>
      <c r="H395" s="189">
        <v>77973</v>
      </c>
      <c r="I395" s="191">
        <v>14389366.93</v>
      </c>
      <c r="J395" s="191">
        <v>13320175.859999999</v>
      </c>
      <c r="K395" s="191">
        <v>0</v>
      </c>
      <c r="L395" s="191">
        <v>0</v>
      </c>
      <c r="O395" s="191">
        <v>0</v>
      </c>
      <c r="AB395" s="191">
        <v>-1069191.07</v>
      </c>
      <c r="AF395" s="191">
        <v>-1069191.07</v>
      </c>
    </row>
    <row r="396" spans="1:32">
      <c r="A396" s="189">
        <v>2025</v>
      </c>
      <c r="B396" s="189" t="s">
        <v>196</v>
      </c>
      <c r="C396" s="189" t="s">
        <v>197</v>
      </c>
      <c r="D396" s="189" t="s">
        <v>343</v>
      </c>
      <c r="E396" s="189" t="s">
        <v>199</v>
      </c>
      <c r="F396" s="189" t="s">
        <v>335</v>
      </c>
      <c r="H396" s="189">
        <v>77851</v>
      </c>
      <c r="I396" s="191">
        <v>-447.81</v>
      </c>
      <c r="J396" s="191">
        <v>-271.52999999999997</v>
      </c>
      <c r="K396" s="191">
        <v>0</v>
      </c>
      <c r="L396" s="191">
        <v>0</v>
      </c>
      <c r="O396" s="191">
        <v>0</v>
      </c>
      <c r="AB396" s="191">
        <v>176.28</v>
      </c>
      <c r="AF396" s="191">
        <v>176.28</v>
      </c>
    </row>
    <row r="397" spans="1:32">
      <c r="A397" s="189">
        <v>2025</v>
      </c>
      <c r="B397" s="189" t="s">
        <v>196</v>
      </c>
      <c r="C397" s="189" t="s">
        <v>197</v>
      </c>
      <c r="D397" s="189" t="s">
        <v>343</v>
      </c>
      <c r="E397" s="189" t="s">
        <v>199</v>
      </c>
      <c r="F397" s="189" t="s">
        <v>203</v>
      </c>
      <c r="H397" s="189">
        <v>77885</v>
      </c>
      <c r="I397" s="191">
        <v>197662.16</v>
      </c>
      <c r="J397" s="191">
        <v>173421.58</v>
      </c>
      <c r="K397" s="191">
        <v>0</v>
      </c>
      <c r="L397" s="191">
        <v>0</v>
      </c>
      <c r="O397" s="191">
        <v>0</v>
      </c>
      <c r="AB397" s="191">
        <v>-24240.58</v>
      </c>
      <c r="AF397" s="191">
        <v>-24240.58</v>
      </c>
    </row>
    <row r="398" spans="1:32">
      <c r="A398" s="189">
        <v>2025</v>
      </c>
      <c r="B398" s="189" t="s">
        <v>196</v>
      </c>
      <c r="C398" s="189" t="s">
        <v>197</v>
      </c>
      <c r="D398" s="189" t="s">
        <v>343</v>
      </c>
      <c r="E398" s="189" t="s">
        <v>199</v>
      </c>
      <c r="F398" s="189" t="s">
        <v>266</v>
      </c>
      <c r="H398" s="189">
        <v>78026</v>
      </c>
      <c r="I398" s="191">
        <v>53265.96</v>
      </c>
      <c r="J398" s="191">
        <v>44049.18</v>
      </c>
      <c r="K398" s="191">
        <v>0</v>
      </c>
      <c r="L398" s="191">
        <v>0</v>
      </c>
      <c r="O398" s="191">
        <v>0</v>
      </c>
      <c r="AB398" s="191">
        <v>-9216.7800000000007</v>
      </c>
      <c r="AF398" s="191">
        <v>-9216.7800000000007</v>
      </c>
    </row>
    <row r="399" spans="1:32">
      <c r="A399" s="189">
        <v>2025</v>
      </c>
      <c r="B399" s="189" t="s">
        <v>196</v>
      </c>
      <c r="C399" s="189" t="s">
        <v>197</v>
      </c>
      <c r="D399" s="189" t="s">
        <v>343</v>
      </c>
      <c r="E399" s="189" t="s">
        <v>199</v>
      </c>
      <c r="F399" s="189" t="s">
        <v>226</v>
      </c>
      <c r="H399" s="189">
        <v>77734</v>
      </c>
      <c r="I399" s="191">
        <v>459496.04</v>
      </c>
      <c r="J399" s="191">
        <v>379987.93</v>
      </c>
      <c r="K399" s="191">
        <v>0</v>
      </c>
      <c r="L399" s="191">
        <v>0</v>
      </c>
      <c r="O399" s="191">
        <v>0</v>
      </c>
      <c r="AB399" s="191">
        <v>-79508.11</v>
      </c>
      <c r="AF399" s="191">
        <v>-79508.11</v>
      </c>
    </row>
    <row r="400" spans="1:32">
      <c r="A400" s="189">
        <v>2025</v>
      </c>
      <c r="B400" s="189" t="s">
        <v>196</v>
      </c>
      <c r="C400" s="189" t="s">
        <v>197</v>
      </c>
      <c r="D400" s="189" t="s">
        <v>343</v>
      </c>
      <c r="E400" s="189" t="s">
        <v>199</v>
      </c>
      <c r="F400" s="189" t="s">
        <v>213</v>
      </c>
      <c r="H400" s="189">
        <v>77913</v>
      </c>
      <c r="I400" s="191">
        <v>45918.9</v>
      </c>
      <c r="J400" s="191">
        <v>42331.37</v>
      </c>
      <c r="K400" s="191">
        <v>0</v>
      </c>
      <c r="L400" s="191">
        <v>0</v>
      </c>
      <c r="O400" s="191">
        <v>0</v>
      </c>
      <c r="AB400" s="191">
        <v>-3587.53</v>
      </c>
      <c r="AF400" s="191">
        <v>-3587.53</v>
      </c>
    </row>
    <row r="401" spans="1:32">
      <c r="A401" s="189" t="s">
        <v>208</v>
      </c>
      <c r="E401" s="191">
        <v>15145262.18</v>
      </c>
      <c r="F401" s="191">
        <v>13959694.390000001</v>
      </c>
      <c r="G401" s="191">
        <v>0</v>
      </c>
      <c r="H401" s="191">
        <v>0</v>
      </c>
      <c r="I401" s="191">
        <v>0</v>
      </c>
      <c r="J401" s="191">
        <v>0</v>
      </c>
      <c r="K401" s="191">
        <v>0</v>
      </c>
      <c r="L401" s="191">
        <v>0</v>
      </c>
      <c r="M401" s="191">
        <v>0</v>
      </c>
      <c r="N401" s="191">
        <v>0</v>
      </c>
      <c r="O401" s="191">
        <v>0</v>
      </c>
      <c r="P401" s="191">
        <v>0</v>
      </c>
      <c r="Q401" s="191">
        <v>0</v>
      </c>
      <c r="R401" s="191">
        <v>0</v>
      </c>
      <c r="S401" s="191">
        <v>0</v>
      </c>
      <c r="T401" s="191">
        <v>0</v>
      </c>
      <c r="U401" s="191">
        <v>0</v>
      </c>
      <c r="V401" s="191">
        <v>0</v>
      </c>
      <c r="W401" s="191">
        <v>0</v>
      </c>
      <c r="X401" s="191">
        <v>-1185567.79</v>
      </c>
      <c r="Y401" s="191">
        <v>0</v>
      </c>
      <c r="Z401" s="191">
        <v>0</v>
      </c>
      <c r="AA401" s="191">
        <v>0</v>
      </c>
      <c r="AB401" s="191">
        <v>-1185567.79</v>
      </c>
    </row>
    <row r="402" spans="1:32">
      <c r="D402" s="189" t="s">
        <v>344</v>
      </c>
      <c r="I402" s="191">
        <v>15145262.18</v>
      </c>
      <c r="J402" s="191">
        <v>13959694.390000001</v>
      </c>
      <c r="K402" s="191">
        <v>0</v>
      </c>
      <c r="L402" s="191">
        <v>0</v>
      </c>
      <c r="M402" s="191">
        <v>0</v>
      </c>
      <c r="N402" s="191">
        <v>0</v>
      </c>
      <c r="O402" s="191">
        <v>0</v>
      </c>
      <c r="P402" s="191">
        <v>0</v>
      </c>
      <c r="Q402" s="191">
        <v>0</v>
      </c>
      <c r="R402" s="191">
        <v>0</v>
      </c>
      <c r="S402" s="191">
        <v>0</v>
      </c>
      <c r="T402" s="191">
        <v>0</v>
      </c>
      <c r="U402" s="191">
        <v>0</v>
      </c>
      <c r="V402" s="191">
        <v>0</v>
      </c>
      <c r="W402" s="191">
        <v>0</v>
      </c>
      <c r="X402" s="191">
        <v>0</v>
      </c>
      <c r="Y402" s="191">
        <v>0</v>
      </c>
      <c r="Z402" s="191">
        <v>0</v>
      </c>
      <c r="AA402" s="191">
        <v>0</v>
      </c>
      <c r="AB402" s="191">
        <v>-1185567.79</v>
      </c>
      <c r="AC402" s="191">
        <v>0</v>
      </c>
      <c r="AD402" s="191">
        <v>0</v>
      </c>
      <c r="AE402" s="191">
        <v>0</v>
      </c>
      <c r="AF402" s="191">
        <v>-1185567.79</v>
      </c>
    </row>
    <row r="403" spans="1:32">
      <c r="A403" s="189">
        <v>2025</v>
      </c>
      <c r="B403" s="189" t="s">
        <v>196</v>
      </c>
      <c r="C403" s="189" t="s">
        <v>197</v>
      </c>
      <c r="D403" s="189" t="s">
        <v>345</v>
      </c>
      <c r="E403" s="189" t="s">
        <v>199</v>
      </c>
      <c r="F403" s="189" t="s">
        <v>202</v>
      </c>
      <c r="H403" s="189">
        <v>78030</v>
      </c>
      <c r="I403" s="191">
        <v>40202040.409999996</v>
      </c>
      <c r="J403" s="191">
        <v>37214858.009999998</v>
      </c>
      <c r="K403" s="191">
        <v>0</v>
      </c>
      <c r="L403" s="191">
        <v>0</v>
      </c>
      <c r="AB403" s="191">
        <v>-2987182.4</v>
      </c>
      <c r="AF403" s="191">
        <v>-2987182.4</v>
      </c>
    </row>
    <row r="404" spans="1:32">
      <c r="A404" s="189">
        <v>2025</v>
      </c>
      <c r="B404" s="189" t="s">
        <v>196</v>
      </c>
      <c r="C404" s="189" t="s">
        <v>197</v>
      </c>
      <c r="D404" s="189" t="s">
        <v>345</v>
      </c>
      <c r="E404" s="189" t="s">
        <v>199</v>
      </c>
      <c r="F404" s="189" t="s">
        <v>203</v>
      </c>
      <c r="H404" s="189">
        <v>78073</v>
      </c>
      <c r="I404" s="191">
        <v>386626.13</v>
      </c>
      <c r="J404" s="191">
        <v>339211.68</v>
      </c>
      <c r="K404" s="191">
        <v>0</v>
      </c>
      <c r="L404" s="191">
        <v>0</v>
      </c>
      <c r="AB404" s="191">
        <v>-47414.45</v>
      </c>
      <c r="AF404" s="191">
        <v>-47414.45</v>
      </c>
    </row>
    <row r="405" spans="1:32">
      <c r="A405" s="189">
        <v>2025</v>
      </c>
      <c r="B405" s="189" t="s">
        <v>196</v>
      </c>
      <c r="C405" s="189" t="s">
        <v>197</v>
      </c>
      <c r="D405" s="189" t="s">
        <v>345</v>
      </c>
      <c r="E405" s="189" t="s">
        <v>199</v>
      </c>
      <c r="F405" s="189" t="s">
        <v>266</v>
      </c>
      <c r="H405" s="189">
        <v>77971</v>
      </c>
      <c r="I405" s="191">
        <v>35981.4</v>
      </c>
      <c r="J405" s="191">
        <v>29755.42</v>
      </c>
      <c r="K405" s="191">
        <v>0</v>
      </c>
      <c r="L405" s="191">
        <v>0</v>
      </c>
      <c r="O405" s="191">
        <v>0</v>
      </c>
      <c r="AB405" s="191">
        <v>-6225.98</v>
      </c>
      <c r="AF405" s="191">
        <v>-6225.98</v>
      </c>
    </row>
    <row r="406" spans="1:32">
      <c r="A406" s="189">
        <v>2025</v>
      </c>
      <c r="B406" s="189" t="s">
        <v>196</v>
      </c>
      <c r="C406" s="189" t="s">
        <v>197</v>
      </c>
      <c r="D406" s="189" t="s">
        <v>345</v>
      </c>
      <c r="E406" s="189" t="s">
        <v>199</v>
      </c>
      <c r="F406" s="189" t="s">
        <v>226</v>
      </c>
      <c r="H406" s="189">
        <v>77972</v>
      </c>
      <c r="I406" s="191">
        <v>221574.87</v>
      </c>
      <c r="J406" s="191">
        <v>183235.04</v>
      </c>
      <c r="K406" s="191">
        <v>0</v>
      </c>
      <c r="L406" s="191">
        <v>0</v>
      </c>
      <c r="O406" s="191">
        <v>0</v>
      </c>
      <c r="AB406" s="191">
        <v>-38339.83</v>
      </c>
      <c r="AF406" s="191">
        <v>-38339.83</v>
      </c>
    </row>
    <row r="407" spans="1:32">
      <c r="A407" s="189" t="s">
        <v>208</v>
      </c>
      <c r="E407" s="191">
        <v>40846222.810000002</v>
      </c>
      <c r="F407" s="191">
        <v>37767060.149999999</v>
      </c>
      <c r="G407" s="191">
        <v>0</v>
      </c>
      <c r="H407" s="191">
        <v>0</v>
      </c>
      <c r="I407" s="191">
        <v>0</v>
      </c>
      <c r="J407" s="191">
        <v>0</v>
      </c>
      <c r="K407" s="191">
        <v>0</v>
      </c>
      <c r="L407" s="191">
        <v>0</v>
      </c>
      <c r="M407" s="191">
        <v>0</v>
      </c>
      <c r="N407" s="191">
        <v>0</v>
      </c>
      <c r="O407" s="191">
        <v>0</v>
      </c>
      <c r="P407" s="191">
        <v>0</v>
      </c>
      <c r="Q407" s="191">
        <v>0</v>
      </c>
      <c r="R407" s="191">
        <v>0</v>
      </c>
      <c r="S407" s="191">
        <v>0</v>
      </c>
      <c r="T407" s="191">
        <v>0</v>
      </c>
      <c r="U407" s="191">
        <v>0</v>
      </c>
      <c r="V407" s="191">
        <v>0</v>
      </c>
      <c r="W407" s="191">
        <v>0</v>
      </c>
      <c r="X407" s="191">
        <v>-3079162.66</v>
      </c>
      <c r="Y407" s="191">
        <v>0</v>
      </c>
      <c r="Z407" s="191">
        <v>0</v>
      </c>
      <c r="AA407" s="191">
        <v>0</v>
      </c>
      <c r="AB407" s="191">
        <v>-3079162.66</v>
      </c>
    </row>
    <row r="408" spans="1:32">
      <c r="D408" s="189" t="s">
        <v>346</v>
      </c>
      <c r="I408" s="191">
        <v>40846222.810000002</v>
      </c>
      <c r="J408" s="191">
        <v>37767060.149999999</v>
      </c>
      <c r="K408" s="191">
        <v>0</v>
      </c>
      <c r="L408" s="191">
        <v>0</v>
      </c>
      <c r="M408" s="191">
        <v>0</v>
      </c>
      <c r="N408" s="191">
        <v>0</v>
      </c>
      <c r="O408" s="191">
        <v>0</v>
      </c>
      <c r="P408" s="191">
        <v>0</v>
      </c>
      <c r="Q408" s="191">
        <v>0</v>
      </c>
      <c r="R408" s="191">
        <v>0</v>
      </c>
      <c r="S408" s="191">
        <v>0</v>
      </c>
      <c r="T408" s="191">
        <v>0</v>
      </c>
      <c r="U408" s="191">
        <v>0</v>
      </c>
      <c r="V408" s="191">
        <v>0</v>
      </c>
      <c r="W408" s="191">
        <v>0</v>
      </c>
      <c r="X408" s="191">
        <v>0</v>
      </c>
      <c r="Y408" s="191">
        <v>0</v>
      </c>
      <c r="Z408" s="191">
        <v>0</v>
      </c>
      <c r="AA408" s="191">
        <v>0</v>
      </c>
      <c r="AB408" s="191">
        <v>-3079162.66</v>
      </c>
      <c r="AC408" s="191">
        <v>0</v>
      </c>
      <c r="AD408" s="191">
        <v>0</v>
      </c>
      <c r="AE408" s="191">
        <v>0</v>
      </c>
      <c r="AF408" s="191">
        <v>-3079162.66</v>
      </c>
    </row>
    <row r="409" spans="1:32">
      <c r="A409" s="189">
        <v>2025</v>
      </c>
      <c r="B409" s="189" t="s">
        <v>196</v>
      </c>
      <c r="C409" s="189" t="s">
        <v>197</v>
      </c>
      <c r="D409" s="189" t="s">
        <v>347</v>
      </c>
      <c r="E409" s="189" t="s">
        <v>199</v>
      </c>
      <c r="F409" s="189" t="s">
        <v>202</v>
      </c>
      <c r="H409" s="189">
        <v>77790</v>
      </c>
      <c r="I409" s="191">
        <v>28770931.920000002</v>
      </c>
      <c r="J409" s="191">
        <v>26632973.899999999</v>
      </c>
      <c r="K409" s="191">
        <v>0</v>
      </c>
      <c r="L409" s="191">
        <v>0</v>
      </c>
      <c r="AB409" s="191">
        <v>-2137958.02</v>
      </c>
      <c r="AF409" s="191">
        <v>-2137958.02</v>
      </c>
    </row>
    <row r="410" spans="1:32">
      <c r="A410" s="189">
        <v>2025</v>
      </c>
      <c r="B410" s="189" t="s">
        <v>196</v>
      </c>
      <c r="C410" s="189" t="s">
        <v>197</v>
      </c>
      <c r="D410" s="189" t="s">
        <v>347</v>
      </c>
      <c r="E410" s="189" t="s">
        <v>199</v>
      </c>
      <c r="F410" s="189" t="s">
        <v>203</v>
      </c>
      <c r="H410" s="189">
        <v>77789</v>
      </c>
      <c r="I410" s="191">
        <v>1286114.54</v>
      </c>
      <c r="J410" s="191">
        <v>1128390.01</v>
      </c>
      <c r="K410" s="191">
        <v>0</v>
      </c>
      <c r="L410" s="191">
        <v>0</v>
      </c>
      <c r="AB410" s="191">
        <v>-157724.53</v>
      </c>
      <c r="AF410" s="191">
        <v>-157724.53</v>
      </c>
    </row>
    <row r="411" spans="1:32">
      <c r="A411" s="189">
        <v>2025</v>
      </c>
      <c r="B411" s="189" t="s">
        <v>196</v>
      </c>
      <c r="C411" s="189" t="s">
        <v>197</v>
      </c>
      <c r="D411" s="189" t="s">
        <v>347</v>
      </c>
      <c r="E411" s="189" t="s">
        <v>199</v>
      </c>
      <c r="F411" s="189" t="s">
        <v>266</v>
      </c>
      <c r="H411" s="189">
        <v>77787</v>
      </c>
      <c r="I411" s="191">
        <v>314263.96000000002</v>
      </c>
      <c r="J411" s="191">
        <v>259885.84</v>
      </c>
      <c r="K411" s="191">
        <v>0</v>
      </c>
      <c r="L411" s="191">
        <v>0</v>
      </c>
      <c r="O411" s="191">
        <v>0</v>
      </c>
      <c r="AB411" s="191">
        <v>-54378.12</v>
      </c>
      <c r="AF411" s="191">
        <v>-54378.12</v>
      </c>
    </row>
    <row r="412" spans="1:32">
      <c r="A412" s="189">
        <v>2025</v>
      </c>
      <c r="B412" s="189" t="s">
        <v>196</v>
      </c>
      <c r="C412" s="189" t="s">
        <v>197</v>
      </c>
      <c r="D412" s="189" t="s">
        <v>347</v>
      </c>
      <c r="E412" s="189" t="s">
        <v>199</v>
      </c>
      <c r="F412" s="189" t="s">
        <v>226</v>
      </c>
      <c r="H412" s="189">
        <v>77788</v>
      </c>
      <c r="I412" s="191">
        <v>1050429.99</v>
      </c>
      <c r="J412" s="191">
        <v>868670.65</v>
      </c>
      <c r="K412" s="191">
        <v>0</v>
      </c>
      <c r="L412" s="191">
        <v>0</v>
      </c>
      <c r="O412" s="191">
        <v>0</v>
      </c>
      <c r="AB412" s="191">
        <v>-181759.34</v>
      </c>
      <c r="AF412" s="191">
        <v>-181759.34</v>
      </c>
    </row>
    <row r="413" spans="1:32">
      <c r="A413" s="189">
        <v>2025</v>
      </c>
      <c r="B413" s="189" t="s">
        <v>196</v>
      </c>
      <c r="C413" s="189" t="s">
        <v>197</v>
      </c>
      <c r="D413" s="189" t="s">
        <v>347</v>
      </c>
      <c r="E413" s="189" t="s">
        <v>199</v>
      </c>
      <c r="F413" s="189" t="s">
        <v>229</v>
      </c>
      <c r="H413" s="189">
        <v>77791</v>
      </c>
      <c r="I413" s="191">
        <v>4401.8900000000003</v>
      </c>
      <c r="J413" s="191">
        <v>3235.49</v>
      </c>
      <c r="K413" s="191">
        <v>0</v>
      </c>
      <c r="L413" s="191">
        <v>0</v>
      </c>
      <c r="O413" s="191">
        <v>0</v>
      </c>
      <c r="AB413" s="191">
        <v>-1166.4000000000001</v>
      </c>
      <c r="AF413" s="191">
        <v>-1166.4000000000001</v>
      </c>
    </row>
    <row r="414" spans="1:32">
      <c r="A414" s="189">
        <v>2025</v>
      </c>
      <c r="B414" s="189" t="s">
        <v>196</v>
      </c>
      <c r="C414" s="189" t="s">
        <v>197</v>
      </c>
      <c r="D414" s="189" t="s">
        <v>347</v>
      </c>
      <c r="E414" s="189" t="s">
        <v>199</v>
      </c>
      <c r="F414" s="189" t="s">
        <v>213</v>
      </c>
      <c r="H414" s="189">
        <v>78011</v>
      </c>
      <c r="I414" s="191">
        <v>139456.54</v>
      </c>
      <c r="J414" s="191">
        <v>128561.15</v>
      </c>
      <c r="K414" s="191">
        <v>0</v>
      </c>
      <c r="L414" s="191">
        <v>0</v>
      </c>
      <c r="O414" s="191">
        <v>0</v>
      </c>
      <c r="AB414" s="191">
        <v>-10895.39</v>
      </c>
      <c r="AF414" s="191">
        <v>-10895.39</v>
      </c>
    </row>
    <row r="415" spans="1:32">
      <c r="A415" s="189" t="s">
        <v>208</v>
      </c>
      <c r="E415" s="191">
        <v>31565598.84</v>
      </c>
      <c r="F415" s="191">
        <v>29021717.039999999</v>
      </c>
      <c r="G415" s="191">
        <v>0</v>
      </c>
      <c r="H415" s="191">
        <v>0</v>
      </c>
      <c r="I415" s="191">
        <v>0</v>
      </c>
      <c r="J415" s="191">
        <v>0</v>
      </c>
      <c r="K415" s="191">
        <v>0</v>
      </c>
      <c r="L415" s="191">
        <v>0</v>
      </c>
      <c r="M415" s="191">
        <v>0</v>
      </c>
      <c r="N415" s="191">
        <v>0</v>
      </c>
      <c r="O415" s="191">
        <v>0</v>
      </c>
      <c r="P415" s="191">
        <v>0</v>
      </c>
      <c r="Q415" s="191">
        <v>0</v>
      </c>
      <c r="R415" s="191">
        <v>0</v>
      </c>
      <c r="S415" s="191">
        <v>0</v>
      </c>
      <c r="T415" s="191">
        <v>0</v>
      </c>
      <c r="U415" s="191">
        <v>0</v>
      </c>
      <c r="V415" s="191">
        <v>0</v>
      </c>
      <c r="W415" s="191">
        <v>0</v>
      </c>
      <c r="X415" s="191">
        <v>-2543881.7999999998</v>
      </c>
      <c r="Y415" s="191">
        <v>0</v>
      </c>
      <c r="Z415" s="191">
        <v>0</v>
      </c>
      <c r="AA415" s="191">
        <v>0</v>
      </c>
      <c r="AB415" s="191">
        <v>-2543881.7999999998</v>
      </c>
    </row>
    <row r="416" spans="1:32">
      <c r="D416" s="189" t="s">
        <v>348</v>
      </c>
      <c r="I416" s="191">
        <v>31565598.84</v>
      </c>
      <c r="J416" s="191">
        <v>29021717.039999999</v>
      </c>
      <c r="K416" s="191">
        <v>0</v>
      </c>
      <c r="L416" s="191">
        <v>0</v>
      </c>
      <c r="M416" s="191">
        <v>0</v>
      </c>
      <c r="N416" s="191">
        <v>0</v>
      </c>
      <c r="O416" s="191">
        <v>0</v>
      </c>
      <c r="P416" s="191">
        <v>0</v>
      </c>
      <c r="Q416" s="191">
        <v>0</v>
      </c>
      <c r="R416" s="191">
        <v>0</v>
      </c>
      <c r="S416" s="191">
        <v>0</v>
      </c>
      <c r="T416" s="191">
        <v>0</v>
      </c>
      <c r="U416" s="191">
        <v>0</v>
      </c>
      <c r="V416" s="191">
        <v>0</v>
      </c>
      <c r="W416" s="191">
        <v>0</v>
      </c>
      <c r="X416" s="191">
        <v>0</v>
      </c>
      <c r="Y416" s="191">
        <v>0</v>
      </c>
      <c r="Z416" s="191">
        <v>0</v>
      </c>
      <c r="AA416" s="191">
        <v>0</v>
      </c>
      <c r="AB416" s="191">
        <v>-2543881.7999999998</v>
      </c>
      <c r="AC416" s="191">
        <v>0</v>
      </c>
      <c r="AD416" s="191">
        <v>0</v>
      </c>
      <c r="AE416" s="191">
        <v>0</v>
      </c>
      <c r="AF416" s="191">
        <v>-2543881.7999999998</v>
      </c>
    </row>
    <row r="417" spans="1:32">
      <c r="A417" s="189">
        <v>2025</v>
      </c>
      <c r="B417" s="189" t="s">
        <v>196</v>
      </c>
      <c r="C417" s="189" t="s">
        <v>197</v>
      </c>
      <c r="D417" s="189" t="s">
        <v>349</v>
      </c>
      <c r="E417" s="189" t="s">
        <v>199</v>
      </c>
      <c r="F417" s="189" t="s">
        <v>201</v>
      </c>
      <c r="H417" s="189">
        <v>77783</v>
      </c>
      <c r="I417" s="191">
        <v>1717897.48</v>
      </c>
      <c r="J417" s="191">
        <v>1717897.48</v>
      </c>
      <c r="K417" s="191">
        <v>0</v>
      </c>
      <c r="L417" s="191">
        <v>0</v>
      </c>
      <c r="W417" s="191">
        <v>0</v>
      </c>
      <c r="AF417" s="191">
        <v>0</v>
      </c>
    </row>
    <row r="418" spans="1:32">
      <c r="A418" s="189">
        <v>2025</v>
      </c>
      <c r="B418" s="189" t="s">
        <v>196</v>
      </c>
      <c r="C418" s="189" t="s">
        <v>197</v>
      </c>
      <c r="D418" s="189" t="s">
        <v>349</v>
      </c>
      <c r="E418" s="189" t="s">
        <v>199</v>
      </c>
      <c r="F418" s="189" t="s">
        <v>202</v>
      </c>
      <c r="H418" s="189">
        <v>77784</v>
      </c>
      <c r="I418" s="191">
        <v>-655341.06999999995</v>
      </c>
      <c r="J418" s="191">
        <v>-587603.88</v>
      </c>
      <c r="K418" s="191">
        <v>0</v>
      </c>
      <c r="L418" s="191">
        <v>0</v>
      </c>
      <c r="AB418" s="191">
        <v>67737.19</v>
      </c>
      <c r="AF418" s="191">
        <v>67737.19</v>
      </c>
    </row>
    <row r="419" spans="1:32">
      <c r="A419" s="189">
        <v>2025</v>
      </c>
      <c r="B419" s="189" t="s">
        <v>196</v>
      </c>
      <c r="C419" s="189" t="s">
        <v>197</v>
      </c>
      <c r="D419" s="189" t="s">
        <v>349</v>
      </c>
      <c r="E419" s="189" t="s">
        <v>199</v>
      </c>
      <c r="F419" s="189" t="s">
        <v>203</v>
      </c>
      <c r="H419" s="189">
        <v>78020</v>
      </c>
      <c r="I419" s="191">
        <v>125374.38</v>
      </c>
      <c r="J419" s="191">
        <v>109998.9</v>
      </c>
      <c r="K419" s="191">
        <v>0</v>
      </c>
      <c r="L419" s="191">
        <v>0</v>
      </c>
      <c r="AB419" s="191">
        <v>-15375.48</v>
      </c>
      <c r="AF419" s="191">
        <v>-15375.48</v>
      </c>
    </row>
    <row r="420" spans="1:32">
      <c r="A420" s="189">
        <v>2025</v>
      </c>
      <c r="B420" s="189" t="s">
        <v>196</v>
      </c>
      <c r="C420" s="189" t="s">
        <v>197</v>
      </c>
      <c r="D420" s="189" t="s">
        <v>349</v>
      </c>
      <c r="E420" s="189" t="s">
        <v>199</v>
      </c>
      <c r="F420" s="189" t="s">
        <v>266</v>
      </c>
      <c r="H420" s="189">
        <v>77785</v>
      </c>
      <c r="I420" s="191">
        <v>215816.33</v>
      </c>
      <c r="J420" s="191">
        <v>178472.92</v>
      </c>
      <c r="K420" s="191">
        <v>0</v>
      </c>
      <c r="L420" s="191">
        <v>0</v>
      </c>
      <c r="AB420" s="191">
        <v>-37343.410000000003</v>
      </c>
      <c r="AF420" s="191">
        <v>-37343.410000000003</v>
      </c>
    </row>
    <row r="421" spans="1:32">
      <c r="A421" s="189">
        <v>2025</v>
      </c>
      <c r="B421" s="189" t="s">
        <v>196</v>
      </c>
      <c r="C421" s="189" t="s">
        <v>197</v>
      </c>
      <c r="D421" s="189" t="s">
        <v>349</v>
      </c>
      <c r="E421" s="189" t="s">
        <v>199</v>
      </c>
      <c r="F421" s="189" t="s">
        <v>226</v>
      </c>
      <c r="H421" s="189">
        <v>77750</v>
      </c>
      <c r="I421" s="191">
        <v>-46293.77</v>
      </c>
      <c r="J421" s="191">
        <v>-34047.49</v>
      </c>
      <c r="K421" s="191">
        <v>0</v>
      </c>
      <c r="L421" s="191">
        <v>0</v>
      </c>
      <c r="AB421" s="191">
        <v>12246.28</v>
      </c>
      <c r="AF421" s="191">
        <v>12246.28</v>
      </c>
    </row>
    <row r="422" spans="1:32">
      <c r="A422" s="189">
        <v>2025</v>
      </c>
      <c r="B422" s="189" t="s">
        <v>196</v>
      </c>
      <c r="C422" s="189" t="s">
        <v>197</v>
      </c>
      <c r="D422" s="189" t="s">
        <v>349</v>
      </c>
      <c r="E422" s="189" t="s">
        <v>199</v>
      </c>
      <c r="F422" s="189" t="s">
        <v>229</v>
      </c>
      <c r="H422" s="189">
        <v>77786</v>
      </c>
      <c r="I422" s="191">
        <v>195800.56</v>
      </c>
      <c r="J422" s="191">
        <v>143918.23000000001</v>
      </c>
      <c r="K422" s="191">
        <v>0</v>
      </c>
      <c r="L422" s="191">
        <v>0</v>
      </c>
      <c r="AB422" s="191">
        <v>-51882.33</v>
      </c>
      <c r="AF422" s="191">
        <v>-51882.33</v>
      </c>
    </row>
    <row r="423" spans="1:32">
      <c r="A423" s="189">
        <v>2025</v>
      </c>
      <c r="B423" s="189" t="s">
        <v>196</v>
      </c>
      <c r="C423" s="189" t="s">
        <v>197</v>
      </c>
      <c r="D423" s="189" t="s">
        <v>349</v>
      </c>
      <c r="E423" s="189" t="s">
        <v>199</v>
      </c>
      <c r="F423" s="189" t="s">
        <v>213</v>
      </c>
      <c r="H423" s="189">
        <v>77931</v>
      </c>
      <c r="I423" s="191">
        <v>3611367.88</v>
      </c>
      <c r="J423" s="191">
        <v>3329220.82</v>
      </c>
      <c r="K423" s="191">
        <v>0</v>
      </c>
      <c r="L423" s="191">
        <v>0</v>
      </c>
      <c r="AB423" s="191">
        <v>-282147.06</v>
      </c>
      <c r="AF423" s="191">
        <v>-282147.06</v>
      </c>
    </row>
    <row r="424" spans="1:32">
      <c r="A424" s="189" t="s">
        <v>208</v>
      </c>
      <c r="E424" s="191">
        <v>5164621.79</v>
      </c>
      <c r="F424" s="191">
        <v>4857856.9800000004</v>
      </c>
      <c r="G424" s="191">
        <v>0</v>
      </c>
      <c r="H424" s="191">
        <v>0</v>
      </c>
      <c r="I424" s="191">
        <v>0</v>
      </c>
      <c r="J424" s="191">
        <v>0</v>
      </c>
      <c r="K424" s="191">
        <v>0</v>
      </c>
      <c r="L424" s="191">
        <v>0</v>
      </c>
      <c r="M424" s="191">
        <v>0</v>
      </c>
      <c r="N424" s="191">
        <v>0</v>
      </c>
      <c r="O424" s="191">
        <v>0</v>
      </c>
      <c r="P424" s="191">
        <v>0</v>
      </c>
      <c r="Q424" s="191">
        <v>0</v>
      </c>
      <c r="R424" s="191">
        <v>0</v>
      </c>
      <c r="S424" s="191">
        <v>0</v>
      </c>
      <c r="T424" s="191">
        <v>0</v>
      </c>
      <c r="U424" s="191">
        <v>0</v>
      </c>
      <c r="V424" s="191">
        <v>0</v>
      </c>
      <c r="W424" s="191">
        <v>0</v>
      </c>
      <c r="X424" s="191">
        <v>-306764.81</v>
      </c>
      <c r="Y424" s="191">
        <v>0</v>
      </c>
      <c r="Z424" s="191">
        <v>0</v>
      </c>
      <c r="AA424" s="191">
        <v>0</v>
      </c>
      <c r="AB424" s="191">
        <v>-306764.81</v>
      </c>
    </row>
    <row r="425" spans="1:32">
      <c r="D425" s="189" t="s">
        <v>350</v>
      </c>
      <c r="I425" s="191">
        <v>5164621.79</v>
      </c>
      <c r="J425" s="191">
        <v>4857856.9800000004</v>
      </c>
      <c r="K425" s="191">
        <v>0</v>
      </c>
      <c r="L425" s="191">
        <v>0</v>
      </c>
      <c r="M425" s="191">
        <v>0</v>
      </c>
      <c r="N425" s="191">
        <v>0</v>
      </c>
      <c r="O425" s="191">
        <v>0</v>
      </c>
      <c r="P425" s="191">
        <v>0</v>
      </c>
      <c r="Q425" s="191">
        <v>0</v>
      </c>
      <c r="R425" s="191">
        <v>0</v>
      </c>
      <c r="S425" s="191">
        <v>0</v>
      </c>
      <c r="T425" s="191">
        <v>0</v>
      </c>
      <c r="U425" s="191">
        <v>0</v>
      </c>
      <c r="V425" s="191">
        <v>0</v>
      </c>
      <c r="W425" s="191">
        <v>0</v>
      </c>
      <c r="X425" s="191">
        <v>0</v>
      </c>
      <c r="Y425" s="191">
        <v>0</v>
      </c>
      <c r="Z425" s="191">
        <v>0</v>
      </c>
      <c r="AA425" s="191">
        <v>0</v>
      </c>
      <c r="AB425" s="191">
        <v>-306764.81</v>
      </c>
      <c r="AC425" s="191">
        <v>0</v>
      </c>
      <c r="AD425" s="191">
        <v>0</v>
      </c>
      <c r="AE425" s="191">
        <v>0</v>
      </c>
      <c r="AF425" s="191">
        <v>-306764.81</v>
      </c>
    </row>
    <row r="426" spans="1:32">
      <c r="A426" s="189">
        <v>2025</v>
      </c>
      <c r="B426" s="189" t="s">
        <v>196</v>
      </c>
      <c r="C426" s="189" t="s">
        <v>197</v>
      </c>
      <c r="D426" s="189" t="s">
        <v>351</v>
      </c>
      <c r="E426" s="189" t="s">
        <v>199</v>
      </c>
      <c r="F426" s="189" t="s">
        <v>202</v>
      </c>
      <c r="H426" s="189">
        <v>77768</v>
      </c>
      <c r="I426" s="191">
        <v>22772987.670000002</v>
      </c>
      <c r="J426" s="191">
        <v>21734124.559999999</v>
      </c>
      <c r="K426" s="191">
        <v>0</v>
      </c>
      <c r="L426" s="191">
        <v>0</v>
      </c>
      <c r="AB426" s="191">
        <v>-1038863.11</v>
      </c>
      <c r="AF426" s="191">
        <v>-1038863.11</v>
      </c>
    </row>
    <row r="427" spans="1:32">
      <c r="A427" s="189">
        <v>2025</v>
      </c>
      <c r="B427" s="189" t="s">
        <v>196</v>
      </c>
      <c r="C427" s="189" t="s">
        <v>197</v>
      </c>
      <c r="D427" s="189" t="s">
        <v>351</v>
      </c>
      <c r="E427" s="189" t="s">
        <v>199</v>
      </c>
      <c r="F427" s="189" t="s">
        <v>335</v>
      </c>
      <c r="H427" s="189">
        <v>78019</v>
      </c>
      <c r="I427" s="191">
        <v>14.7</v>
      </c>
      <c r="J427" s="191">
        <v>9.6300000000000008</v>
      </c>
      <c r="K427" s="191">
        <v>0</v>
      </c>
      <c r="L427" s="191">
        <v>0</v>
      </c>
      <c r="O427" s="191">
        <v>0</v>
      </c>
      <c r="AB427" s="191">
        <v>-5.07</v>
      </c>
      <c r="AF427" s="191">
        <v>-5.07</v>
      </c>
    </row>
    <row r="428" spans="1:32">
      <c r="A428" s="189">
        <v>2025</v>
      </c>
      <c r="B428" s="189" t="s">
        <v>196</v>
      </c>
      <c r="C428" s="189" t="s">
        <v>197</v>
      </c>
      <c r="D428" s="189" t="s">
        <v>351</v>
      </c>
      <c r="E428" s="189" t="s">
        <v>199</v>
      </c>
      <c r="F428" s="189" t="s">
        <v>203</v>
      </c>
      <c r="H428" s="189">
        <v>78016</v>
      </c>
      <c r="I428" s="191">
        <v>37359.25</v>
      </c>
      <c r="J428" s="191">
        <v>33693.97</v>
      </c>
      <c r="K428" s="191">
        <v>0</v>
      </c>
      <c r="L428" s="191">
        <v>0</v>
      </c>
      <c r="AB428" s="191">
        <v>-3665.28</v>
      </c>
      <c r="AF428" s="191">
        <v>-3665.28</v>
      </c>
    </row>
    <row r="429" spans="1:32">
      <c r="A429" s="189">
        <v>2025</v>
      </c>
      <c r="B429" s="189" t="s">
        <v>196</v>
      </c>
      <c r="C429" s="189" t="s">
        <v>197</v>
      </c>
      <c r="D429" s="189" t="s">
        <v>351</v>
      </c>
      <c r="E429" s="189" t="s">
        <v>199</v>
      </c>
      <c r="F429" s="189" t="s">
        <v>226</v>
      </c>
      <c r="H429" s="189">
        <v>77749</v>
      </c>
      <c r="I429" s="191">
        <v>9460.1200000000008</v>
      </c>
      <c r="J429" s="191">
        <v>8150.59</v>
      </c>
      <c r="K429" s="191">
        <v>0</v>
      </c>
      <c r="L429" s="191">
        <v>0</v>
      </c>
      <c r="O429" s="191">
        <v>0</v>
      </c>
      <c r="AB429" s="191">
        <v>-1309.53</v>
      </c>
      <c r="AF429" s="191">
        <v>-1309.53</v>
      </c>
    </row>
    <row r="430" spans="1:32">
      <c r="A430" s="189">
        <v>2025</v>
      </c>
      <c r="B430" s="189" t="s">
        <v>196</v>
      </c>
      <c r="C430" s="189" t="s">
        <v>197</v>
      </c>
      <c r="D430" s="189" t="s">
        <v>351</v>
      </c>
      <c r="E430" s="189" t="s">
        <v>199</v>
      </c>
      <c r="F430" s="189" t="s">
        <v>229</v>
      </c>
      <c r="H430" s="189">
        <v>77769</v>
      </c>
      <c r="I430" s="191">
        <v>31829.599999999999</v>
      </c>
      <c r="J430" s="191">
        <v>23952.19</v>
      </c>
      <c r="K430" s="191">
        <v>0</v>
      </c>
      <c r="L430" s="191">
        <v>0</v>
      </c>
      <c r="O430" s="191">
        <v>0</v>
      </c>
      <c r="AB430" s="191">
        <v>-7877.41</v>
      </c>
      <c r="AF430" s="191">
        <v>-7877.41</v>
      </c>
    </row>
    <row r="431" spans="1:32">
      <c r="A431" s="189" t="s">
        <v>208</v>
      </c>
      <c r="E431" s="191">
        <v>22851651.34</v>
      </c>
      <c r="F431" s="191">
        <v>21799930.940000001</v>
      </c>
      <c r="G431" s="191">
        <v>0</v>
      </c>
      <c r="H431" s="191">
        <v>0</v>
      </c>
      <c r="I431" s="191">
        <v>0</v>
      </c>
      <c r="J431" s="191">
        <v>0</v>
      </c>
      <c r="K431" s="191">
        <v>0</v>
      </c>
      <c r="L431" s="191">
        <v>0</v>
      </c>
      <c r="M431" s="191">
        <v>0</v>
      </c>
      <c r="N431" s="191">
        <v>0</v>
      </c>
      <c r="O431" s="191">
        <v>0</v>
      </c>
      <c r="P431" s="191">
        <v>0</v>
      </c>
      <c r="Q431" s="191">
        <v>0</v>
      </c>
      <c r="R431" s="191">
        <v>0</v>
      </c>
      <c r="S431" s="191">
        <v>0</v>
      </c>
      <c r="T431" s="191">
        <v>0</v>
      </c>
      <c r="U431" s="191">
        <v>0</v>
      </c>
      <c r="V431" s="191">
        <v>0</v>
      </c>
      <c r="W431" s="191">
        <v>0</v>
      </c>
      <c r="X431" s="191">
        <v>-1051720.3999999999</v>
      </c>
      <c r="Y431" s="191">
        <v>0</v>
      </c>
      <c r="Z431" s="191">
        <v>0</v>
      </c>
      <c r="AA431" s="191">
        <v>0</v>
      </c>
      <c r="AB431" s="191">
        <v>-1051720.3999999999</v>
      </c>
    </row>
    <row r="432" spans="1:32">
      <c r="D432" s="189" t="s">
        <v>352</v>
      </c>
      <c r="I432" s="191">
        <v>22851651.34</v>
      </c>
      <c r="J432" s="191">
        <v>21799930.940000001</v>
      </c>
      <c r="K432" s="191">
        <v>0</v>
      </c>
      <c r="L432" s="191">
        <v>0</v>
      </c>
      <c r="M432" s="191">
        <v>0</v>
      </c>
      <c r="N432" s="191">
        <v>0</v>
      </c>
      <c r="O432" s="191">
        <v>0</v>
      </c>
      <c r="P432" s="191">
        <v>0</v>
      </c>
      <c r="Q432" s="191">
        <v>0</v>
      </c>
      <c r="R432" s="191">
        <v>0</v>
      </c>
      <c r="S432" s="191">
        <v>0</v>
      </c>
      <c r="T432" s="191">
        <v>0</v>
      </c>
      <c r="U432" s="191">
        <v>0</v>
      </c>
      <c r="V432" s="191">
        <v>0</v>
      </c>
      <c r="W432" s="191">
        <v>0</v>
      </c>
      <c r="X432" s="191">
        <v>0</v>
      </c>
      <c r="Y432" s="191">
        <v>0</v>
      </c>
      <c r="Z432" s="191">
        <v>0</v>
      </c>
      <c r="AA432" s="191">
        <v>0</v>
      </c>
      <c r="AB432" s="191">
        <v>-1051720.3999999999</v>
      </c>
      <c r="AC432" s="191">
        <v>0</v>
      </c>
      <c r="AD432" s="191">
        <v>0</v>
      </c>
      <c r="AE432" s="191">
        <v>0</v>
      </c>
      <c r="AF432" s="191">
        <v>-1051720.3999999999</v>
      </c>
    </row>
    <row r="433" spans="1:32">
      <c r="A433" s="189">
        <v>2025</v>
      </c>
      <c r="B433" s="189" t="s">
        <v>196</v>
      </c>
      <c r="C433" s="189" t="s">
        <v>197</v>
      </c>
      <c r="D433" s="189" t="s">
        <v>353</v>
      </c>
      <c r="E433" s="189" t="s">
        <v>199</v>
      </c>
      <c r="F433" s="189" t="s">
        <v>202</v>
      </c>
      <c r="H433" s="189">
        <v>77770</v>
      </c>
      <c r="I433" s="191">
        <v>15552975.699999999</v>
      </c>
      <c r="J433" s="191">
        <v>14843476.619999999</v>
      </c>
      <c r="K433" s="191">
        <v>0</v>
      </c>
      <c r="L433" s="191">
        <v>0</v>
      </c>
      <c r="AB433" s="191">
        <v>-709499.08</v>
      </c>
      <c r="AF433" s="191">
        <v>-709499.08</v>
      </c>
    </row>
    <row r="434" spans="1:32">
      <c r="A434" s="189">
        <v>2025</v>
      </c>
      <c r="B434" s="189" t="s">
        <v>196</v>
      </c>
      <c r="C434" s="189" t="s">
        <v>197</v>
      </c>
      <c r="D434" s="189" t="s">
        <v>353</v>
      </c>
      <c r="E434" s="189" t="s">
        <v>199</v>
      </c>
      <c r="F434" s="189" t="s">
        <v>335</v>
      </c>
      <c r="H434" s="189">
        <v>78094</v>
      </c>
      <c r="I434" s="191">
        <v>160211.70000000001</v>
      </c>
      <c r="J434" s="191">
        <v>104814.68</v>
      </c>
      <c r="K434" s="191">
        <v>0</v>
      </c>
      <c r="L434" s="191">
        <v>0</v>
      </c>
      <c r="O434" s="191">
        <v>0</v>
      </c>
      <c r="AB434" s="191">
        <v>-55397.02</v>
      </c>
      <c r="AF434" s="191">
        <v>-55397.02</v>
      </c>
    </row>
    <row r="435" spans="1:32">
      <c r="A435" s="189">
        <v>2025</v>
      </c>
      <c r="B435" s="189" t="s">
        <v>196</v>
      </c>
      <c r="C435" s="189" t="s">
        <v>197</v>
      </c>
      <c r="D435" s="189" t="s">
        <v>353</v>
      </c>
      <c r="E435" s="189" t="s">
        <v>199</v>
      </c>
      <c r="F435" s="189" t="s">
        <v>203</v>
      </c>
      <c r="H435" s="189">
        <v>77772</v>
      </c>
      <c r="I435" s="191">
        <v>19670.5</v>
      </c>
      <c r="J435" s="191">
        <v>17740.650000000001</v>
      </c>
      <c r="K435" s="191">
        <v>0</v>
      </c>
      <c r="L435" s="191">
        <v>0</v>
      </c>
      <c r="AB435" s="191">
        <v>-1929.85</v>
      </c>
      <c r="AF435" s="191">
        <v>-1929.85</v>
      </c>
    </row>
    <row r="436" spans="1:32">
      <c r="A436" s="189">
        <v>2025</v>
      </c>
      <c r="B436" s="189" t="s">
        <v>196</v>
      </c>
      <c r="C436" s="189" t="s">
        <v>197</v>
      </c>
      <c r="D436" s="189" t="s">
        <v>353</v>
      </c>
      <c r="E436" s="189" t="s">
        <v>199</v>
      </c>
      <c r="F436" s="189" t="s">
        <v>266</v>
      </c>
      <c r="H436" s="189">
        <v>77771</v>
      </c>
      <c r="I436" s="191">
        <v>90308.66</v>
      </c>
      <c r="J436" s="191">
        <v>77807.539999999994</v>
      </c>
      <c r="K436" s="191">
        <v>0</v>
      </c>
      <c r="L436" s="191">
        <v>0</v>
      </c>
      <c r="O436" s="191">
        <v>0</v>
      </c>
      <c r="AB436" s="191">
        <v>-12501.12</v>
      </c>
      <c r="AF436" s="191">
        <v>-12501.12</v>
      </c>
    </row>
    <row r="437" spans="1:32">
      <c r="A437" s="189">
        <v>2025</v>
      </c>
      <c r="B437" s="189" t="s">
        <v>196</v>
      </c>
      <c r="C437" s="189" t="s">
        <v>197</v>
      </c>
      <c r="D437" s="189" t="s">
        <v>353</v>
      </c>
      <c r="E437" s="189" t="s">
        <v>199</v>
      </c>
      <c r="F437" s="189" t="s">
        <v>226</v>
      </c>
      <c r="H437" s="189">
        <v>78090</v>
      </c>
      <c r="I437" s="191">
        <v>-851523.44</v>
      </c>
      <c r="J437" s="191">
        <v>-671317.8</v>
      </c>
      <c r="K437" s="191">
        <v>0</v>
      </c>
      <c r="L437" s="191">
        <v>0</v>
      </c>
      <c r="O437" s="191">
        <v>0</v>
      </c>
      <c r="AB437" s="191">
        <v>180205.64</v>
      </c>
      <c r="AF437" s="191">
        <v>180205.64</v>
      </c>
    </row>
    <row r="438" spans="1:32">
      <c r="A438" s="189" t="s">
        <v>208</v>
      </c>
      <c r="E438" s="191">
        <v>14971643.119999999</v>
      </c>
      <c r="F438" s="191">
        <v>14372521.689999999</v>
      </c>
      <c r="G438" s="191">
        <v>0</v>
      </c>
      <c r="H438" s="191">
        <v>0</v>
      </c>
      <c r="I438" s="191">
        <v>0</v>
      </c>
      <c r="J438" s="191">
        <v>0</v>
      </c>
      <c r="K438" s="191">
        <v>0</v>
      </c>
      <c r="L438" s="191">
        <v>0</v>
      </c>
      <c r="M438" s="191">
        <v>0</v>
      </c>
      <c r="N438" s="191">
        <v>0</v>
      </c>
      <c r="O438" s="191">
        <v>0</v>
      </c>
      <c r="P438" s="191">
        <v>0</v>
      </c>
      <c r="Q438" s="191">
        <v>0</v>
      </c>
      <c r="R438" s="191">
        <v>0</v>
      </c>
      <c r="S438" s="191">
        <v>0</v>
      </c>
      <c r="T438" s="191">
        <v>0</v>
      </c>
      <c r="U438" s="191">
        <v>0</v>
      </c>
      <c r="V438" s="191">
        <v>0</v>
      </c>
      <c r="W438" s="191">
        <v>0</v>
      </c>
      <c r="X438" s="191">
        <v>-599121.43000000005</v>
      </c>
      <c r="Y438" s="191">
        <v>0</v>
      </c>
      <c r="Z438" s="191">
        <v>0</v>
      </c>
      <c r="AA438" s="191">
        <v>0</v>
      </c>
      <c r="AB438" s="191">
        <v>-599121.43000000005</v>
      </c>
    </row>
    <row r="439" spans="1:32">
      <c r="D439" s="189" t="s">
        <v>354</v>
      </c>
      <c r="I439" s="191">
        <v>14971643.119999999</v>
      </c>
      <c r="J439" s="191">
        <v>14372521.689999999</v>
      </c>
      <c r="K439" s="191">
        <v>0</v>
      </c>
      <c r="L439" s="191">
        <v>0</v>
      </c>
      <c r="M439" s="191">
        <v>0</v>
      </c>
      <c r="N439" s="191">
        <v>0</v>
      </c>
      <c r="O439" s="191">
        <v>0</v>
      </c>
      <c r="P439" s="191">
        <v>0</v>
      </c>
      <c r="Q439" s="191">
        <v>0</v>
      </c>
      <c r="R439" s="191">
        <v>0</v>
      </c>
      <c r="S439" s="191">
        <v>0</v>
      </c>
      <c r="T439" s="191">
        <v>0</v>
      </c>
      <c r="U439" s="191">
        <v>0</v>
      </c>
      <c r="V439" s="191">
        <v>0</v>
      </c>
      <c r="W439" s="191">
        <v>0</v>
      </c>
      <c r="X439" s="191">
        <v>0</v>
      </c>
      <c r="Y439" s="191">
        <v>0</v>
      </c>
      <c r="Z439" s="191">
        <v>0</v>
      </c>
      <c r="AA439" s="191">
        <v>0</v>
      </c>
      <c r="AB439" s="191">
        <v>-599121.43000000005</v>
      </c>
      <c r="AC439" s="191">
        <v>0</v>
      </c>
      <c r="AD439" s="191">
        <v>0</v>
      </c>
      <c r="AE439" s="191">
        <v>0</v>
      </c>
      <c r="AF439" s="191">
        <v>-599121.43000000005</v>
      </c>
    </row>
    <row r="440" spans="1:32">
      <c r="A440" s="189">
        <v>2025</v>
      </c>
      <c r="B440" s="189" t="s">
        <v>196</v>
      </c>
      <c r="C440" s="189" t="s">
        <v>197</v>
      </c>
      <c r="D440" s="189" t="s">
        <v>355</v>
      </c>
      <c r="E440" s="189" t="s">
        <v>199</v>
      </c>
      <c r="F440" s="189" t="s">
        <v>201</v>
      </c>
      <c r="H440" s="189">
        <v>77935</v>
      </c>
      <c r="I440" s="191">
        <v>379336.94</v>
      </c>
      <c r="J440" s="191">
        <v>379336.94</v>
      </c>
      <c r="K440" s="191">
        <v>0</v>
      </c>
      <c r="L440" s="191">
        <v>0</v>
      </c>
      <c r="W440" s="191">
        <v>0</v>
      </c>
      <c r="AF440" s="191">
        <v>0</v>
      </c>
    </row>
    <row r="441" spans="1:32">
      <c r="A441" s="189">
        <v>2025</v>
      </c>
      <c r="B441" s="189" t="s">
        <v>196</v>
      </c>
      <c r="C441" s="189" t="s">
        <v>197</v>
      </c>
      <c r="D441" s="189" t="s">
        <v>355</v>
      </c>
      <c r="E441" s="189" t="s">
        <v>199</v>
      </c>
      <c r="F441" s="189" t="s">
        <v>202</v>
      </c>
      <c r="H441" s="189">
        <v>78028</v>
      </c>
      <c r="I441" s="191">
        <v>56344622.189999998</v>
      </c>
      <c r="J441" s="191">
        <v>53774280.880000003</v>
      </c>
      <c r="K441" s="191">
        <v>0</v>
      </c>
      <c r="L441" s="191">
        <v>0</v>
      </c>
      <c r="AB441" s="191">
        <v>-2570341.31</v>
      </c>
      <c r="AF441" s="191">
        <v>-2570341.31</v>
      </c>
    </row>
    <row r="442" spans="1:32">
      <c r="A442" s="189">
        <v>2025</v>
      </c>
      <c r="B442" s="189" t="s">
        <v>196</v>
      </c>
      <c r="C442" s="189" t="s">
        <v>197</v>
      </c>
      <c r="D442" s="189" t="s">
        <v>355</v>
      </c>
      <c r="E442" s="189" t="s">
        <v>199</v>
      </c>
      <c r="F442" s="189" t="s">
        <v>335</v>
      </c>
      <c r="H442" s="189">
        <v>77936</v>
      </c>
      <c r="I442" s="191">
        <v>35535.35</v>
      </c>
      <c r="J442" s="191">
        <v>23250.240000000002</v>
      </c>
      <c r="K442" s="191">
        <v>0</v>
      </c>
      <c r="L442" s="191">
        <v>0</v>
      </c>
      <c r="AB442" s="191">
        <v>-12285.11</v>
      </c>
      <c r="AF442" s="191">
        <v>-12285.11</v>
      </c>
    </row>
    <row r="443" spans="1:32">
      <c r="A443" s="189">
        <v>2025</v>
      </c>
      <c r="B443" s="189" t="s">
        <v>196</v>
      </c>
      <c r="C443" s="189" t="s">
        <v>197</v>
      </c>
      <c r="D443" s="189" t="s">
        <v>355</v>
      </c>
      <c r="E443" s="189" t="s">
        <v>199</v>
      </c>
      <c r="F443" s="189" t="s">
        <v>203</v>
      </c>
      <c r="H443" s="189">
        <v>77937</v>
      </c>
      <c r="I443" s="191">
        <v>785997.27</v>
      </c>
      <c r="J443" s="191">
        <v>708883.74</v>
      </c>
      <c r="K443" s="191">
        <v>0</v>
      </c>
      <c r="L443" s="191">
        <v>0</v>
      </c>
      <c r="AB443" s="191">
        <v>-77113.53</v>
      </c>
      <c r="AF443" s="191">
        <v>-77113.53</v>
      </c>
    </row>
    <row r="444" spans="1:32">
      <c r="A444" s="189">
        <v>2025</v>
      </c>
      <c r="B444" s="189" t="s">
        <v>196</v>
      </c>
      <c r="C444" s="189" t="s">
        <v>197</v>
      </c>
      <c r="D444" s="189" t="s">
        <v>355</v>
      </c>
      <c r="E444" s="189" t="s">
        <v>199</v>
      </c>
      <c r="F444" s="189" t="s">
        <v>295</v>
      </c>
      <c r="H444" s="189">
        <v>77939</v>
      </c>
      <c r="I444" s="191">
        <v>-246.86</v>
      </c>
      <c r="J444" s="191">
        <v>-246.86</v>
      </c>
      <c r="K444" s="191">
        <v>0</v>
      </c>
      <c r="L444" s="191">
        <v>0</v>
      </c>
      <c r="W444" s="191">
        <v>0</v>
      </c>
      <c r="AF444" s="191">
        <v>0</v>
      </c>
    </row>
    <row r="445" spans="1:32">
      <c r="A445" s="189">
        <v>2025</v>
      </c>
      <c r="B445" s="189" t="s">
        <v>196</v>
      </c>
      <c r="C445" s="189" t="s">
        <v>197</v>
      </c>
      <c r="D445" s="189" t="s">
        <v>355</v>
      </c>
      <c r="E445" s="189" t="s">
        <v>199</v>
      </c>
      <c r="F445" s="189" t="s">
        <v>266</v>
      </c>
      <c r="H445" s="189">
        <v>77938</v>
      </c>
      <c r="I445" s="191">
        <v>372531.13</v>
      </c>
      <c r="J445" s="191">
        <v>320962.90000000002</v>
      </c>
      <c r="K445" s="191">
        <v>0</v>
      </c>
      <c r="L445" s="191">
        <v>0</v>
      </c>
      <c r="AB445" s="191">
        <v>-51568.23</v>
      </c>
      <c r="AF445" s="191">
        <v>-51568.23</v>
      </c>
    </row>
    <row r="446" spans="1:32">
      <c r="A446" s="189">
        <v>2025</v>
      </c>
      <c r="B446" s="189" t="s">
        <v>196</v>
      </c>
      <c r="C446" s="189" t="s">
        <v>197</v>
      </c>
      <c r="D446" s="189" t="s">
        <v>355</v>
      </c>
      <c r="E446" s="189" t="s">
        <v>199</v>
      </c>
      <c r="F446" s="189" t="s">
        <v>226</v>
      </c>
      <c r="H446" s="189">
        <v>77879</v>
      </c>
      <c r="I446" s="191">
        <v>326305.73</v>
      </c>
      <c r="J446" s="191">
        <v>281136.33</v>
      </c>
      <c r="K446" s="191">
        <v>0</v>
      </c>
      <c r="L446" s="191">
        <v>0</v>
      </c>
      <c r="AB446" s="191">
        <v>-45169.4</v>
      </c>
      <c r="AF446" s="191">
        <v>-45169.4</v>
      </c>
    </row>
    <row r="447" spans="1:32">
      <c r="A447" s="189">
        <v>2025</v>
      </c>
      <c r="B447" s="189" t="s">
        <v>196</v>
      </c>
      <c r="C447" s="189" t="s">
        <v>197</v>
      </c>
      <c r="D447" s="189" t="s">
        <v>355</v>
      </c>
      <c r="E447" s="189" t="s">
        <v>199</v>
      </c>
      <c r="F447" s="189" t="s">
        <v>229</v>
      </c>
      <c r="H447" s="189">
        <v>77850</v>
      </c>
      <c r="I447" s="191">
        <v>16403.91</v>
      </c>
      <c r="J447" s="191">
        <v>12344.16</v>
      </c>
      <c r="K447" s="191">
        <v>0</v>
      </c>
      <c r="L447" s="191">
        <v>0</v>
      </c>
      <c r="AB447" s="191">
        <v>-4059.75</v>
      </c>
      <c r="AF447" s="191">
        <v>-4059.75</v>
      </c>
    </row>
    <row r="448" spans="1:32">
      <c r="A448" s="189">
        <v>2025</v>
      </c>
      <c r="B448" s="189" t="s">
        <v>196</v>
      </c>
      <c r="C448" s="189" t="s">
        <v>197</v>
      </c>
      <c r="D448" s="189" t="s">
        <v>355</v>
      </c>
      <c r="E448" s="189" t="s">
        <v>199</v>
      </c>
      <c r="F448" s="189" t="s">
        <v>213</v>
      </c>
      <c r="H448" s="189">
        <v>77912</v>
      </c>
      <c r="I448" s="191">
        <v>3475656.29</v>
      </c>
      <c r="J448" s="191">
        <v>3249384.93</v>
      </c>
      <c r="K448" s="191">
        <v>0</v>
      </c>
      <c r="L448" s="191">
        <v>0</v>
      </c>
      <c r="AB448" s="191">
        <v>-226271.35999999999</v>
      </c>
      <c r="AF448" s="191">
        <v>-226271.35999999999</v>
      </c>
    </row>
    <row r="449" spans="1:32">
      <c r="A449" s="189">
        <v>2025</v>
      </c>
      <c r="B449" s="189" t="s">
        <v>196</v>
      </c>
      <c r="C449" s="189" t="s">
        <v>197</v>
      </c>
      <c r="D449" s="189" t="s">
        <v>355</v>
      </c>
      <c r="E449" s="189" t="s">
        <v>199</v>
      </c>
      <c r="F449" s="189" t="s">
        <v>322</v>
      </c>
      <c r="H449" s="189">
        <v>77738</v>
      </c>
      <c r="I449" s="191">
        <v>0</v>
      </c>
      <c r="J449" s="191">
        <v>0</v>
      </c>
      <c r="K449" s="191">
        <v>0</v>
      </c>
      <c r="L449" s="191">
        <v>0</v>
      </c>
      <c r="AB449" s="191">
        <v>0</v>
      </c>
      <c r="AF449" s="191">
        <v>0</v>
      </c>
    </row>
    <row r="450" spans="1:32">
      <c r="A450" s="189" t="s">
        <v>208</v>
      </c>
      <c r="E450" s="191">
        <v>61736141.950000003</v>
      </c>
      <c r="F450" s="191">
        <v>58749333.259999998</v>
      </c>
      <c r="G450" s="191">
        <v>0</v>
      </c>
      <c r="H450" s="191">
        <v>0</v>
      </c>
      <c r="I450" s="191">
        <v>0</v>
      </c>
      <c r="J450" s="191">
        <v>0</v>
      </c>
      <c r="K450" s="191">
        <v>0</v>
      </c>
      <c r="L450" s="191">
        <v>0</v>
      </c>
      <c r="M450" s="191">
        <v>0</v>
      </c>
      <c r="N450" s="191">
        <v>0</v>
      </c>
      <c r="O450" s="191">
        <v>0</v>
      </c>
      <c r="P450" s="191">
        <v>0</v>
      </c>
      <c r="Q450" s="191">
        <v>0</v>
      </c>
      <c r="R450" s="191">
        <v>0</v>
      </c>
      <c r="S450" s="191">
        <v>0</v>
      </c>
      <c r="T450" s="191">
        <v>0</v>
      </c>
      <c r="U450" s="191">
        <v>0</v>
      </c>
      <c r="V450" s="191">
        <v>0</v>
      </c>
      <c r="W450" s="191">
        <v>0</v>
      </c>
      <c r="X450" s="191">
        <v>-2986808.69</v>
      </c>
      <c r="Y450" s="191">
        <v>0</v>
      </c>
      <c r="Z450" s="191">
        <v>0</v>
      </c>
      <c r="AA450" s="191">
        <v>0</v>
      </c>
      <c r="AB450" s="191">
        <v>-2986808.69</v>
      </c>
    </row>
    <row r="451" spans="1:32">
      <c r="D451" s="189" t="s">
        <v>356</v>
      </c>
      <c r="I451" s="191">
        <v>61736141.950000003</v>
      </c>
      <c r="J451" s="191">
        <v>58749333.259999998</v>
      </c>
      <c r="K451" s="191">
        <v>0</v>
      </c>
      <c r="L451" s="191">
        <v>0</v>
      </c>
      <c r="M451" s="191">
        <v>0</v>
      </c>
      <c r="N451" s="191">
        <v>0</v>
      </c>
      <c r="O451" s="191">
        <v>0</v>
      </c>
      <c r="P451" s="191">
        <v>0</v>
      </c>
      <c r="Q451" s="191">
        <v>0</v>
      </c>
      <c r="R451" s="191">
        <v>0</v>
      </c>
      <c r="S451" s="191">
        <v>0</v>
      </c>
      <c r="T451" s="191">
        <v>0</v>
      </c>
      <c r="U451" s="191">
        <v>0</v>
      </c>
      <c r="V451" s="191">
        <v>0</v>
      </c>
      <c r="W451" s="191">
        <v>0</v>
      </c>
      <c r="X451" s="191">
        <v>0</v>
      </c>
      <c r="Y451" s="191">
        <v>0</v>
      </c>
      <c r="Z451" s="191">
        <v>0</v>
      </c>
      <c r="AA451" s="191">
        <v>0</v>
      </c>
      <c r="AB451" s="191">
        <v>-2986808.69</v>
      </c>
      <c r="AC451" s="191">
        <v>0</v>
      </c>
      <c r="AD451" s="191">
        <v>0</v>
      </c>
      <c r="AE451" s="191">
        <v>0</v>
      </c>
      <c r="AF451" s="191">
        <v>-2986808.69</v>
      </c>
    </row>
    <row r="452" spans="1:32">
      <c r="A452" s="189">
        <v>2025</v>
      </c>
      <c r="B452" s="189" t="s">
        <v>196</v>
      </c>
      <c r="C452" s="189" t="s">
        <v>197</v>
      </c>
      <c r="D452" s="189" t="s">
        <v>357</v>
      </c>
      <c r="E452" s="189" t="s">
        <v>199</v>
      </c>
      <c r="F452" s="189" t="s">
        <v>202</v>
      </c>
      <c r="H452" s="189">
        <v>78018</v>
      </c>
      <c r="I452" s="191">
        <v>20301155.550000001</v>
      </c>
      <c r="J452" s="191">
        <v>19517931.710000001</v>
      </c>
      <c r="K452" s="191">
        <v>0</v>
      </c>
      <c r="L452" s="191">
        <v>0</v>
      </c>
      <c r="AB452" s="191">
        <v>-783223.84</v>
      </c>
      <c r="AF452" s="191">
        <v>-783223.84</v>
      </c>
    </row>
    <row r="453" spans="1:32">
      <c r="A453" s="189">
        <v>2025</v>
      </c>
      <c r="B453" s="189" t="s">
        <v>196</v>
      </c>
      <c r="C453" s="189" t="s">
        <v>197</v>
      </c>
      <c r="D453" s="189" t="s">
        <v>357</v>
      </c>
      <c r="E453" s="189" t="s">
        <v>199</v>
      </c>
      <c r="F453" s="189" t="s">
        <v>335</v>
      </c>
      <c r="H453" s="189">
        <v>77803</v>
      </c>
      <c r="I453" s="191">
        <v>-23.53</v>
      </c>
      <c r="J453" s="191">
        <v>-18.37</v>
      </c>
      <c r="K453" s="191">
        <v>0</v>
      </c>
      <c r="L453" s="191">
        <v>0</v>
      </c>
      <c r="O453" s="191">
        <v>0</v>
      </c>
      <c r="AB453" s="191">
        <v>5.16</v>
      </c>
      <c r="AF453" s="191">
        <v>5.16</v>
      </c>
    </row>
    <row r="454" spans="1:32">
      <c r="A454" s="189">
        <v>2025</v>
      </c>
      <c r="B454" s="189" t="s">
        <v>196</v>
      </c>
      <c r="C454" s="189" t="s">
        <v>197</v>
      </c>
      <c r="D454" s="189" t="s">
        <v>357</v>
      </c>
      <c r="E454" s="189" t="s">
        <v>199</v>
      </c>
      <c r="F454" s="189" t="s">
        <v>203</v>
      </c>
      <c r="H454" s="189">
        <v>77873</v>
      </c>
      <c r="I454" s="191">
        <v>13637.26</v>
      </c>
      <c r="J454" s="191">
        <v>12633.81</v>
      </c>
      <c r="K454" s="191">
        <v>0</v>
      </c>
      <c r="L454" s="191">
        <v>0</v>
      </c>
      <c r="AB454" s="191">
        <v>-1003.45</v>
      </c>
      <c r="AF454" s="191">
        <v>-1003.45</v>
      </c>
    </row>
    <row r="455" spans="1:32">
      <c r="A455" s="189">
        <v>2025</v>
      </c>
      <c r="B455" s="189" t="s">
        <v>196</v>
      </c>
      <c r="C455" s="189" t="s">
        <v>197</v>
      </c>
      <c r="D455" s="189" t="s">
        <v>357</v>
      </c>
      <c r="E455" s="189" t="s">
        <v>199</v>
      </c>
      <c r="F455" s="189" t="s">
        <v>266</v>
      </c>
      <c r="H455" s="189">
        <v>77760</v>
      </c>
      <c r="I455" s="191">
        <v>19551</v>
      </c>
      <c r="J455" s="191">
        <v>17521.22</v>
      </c>
      <c r="K455" s="191">
        <v>0</v>
      </c>
      <c r="L455" s="191">
        <v>0</v>
      </c>
      <c r="O455" s="191">
        <v>0</v>
      </c>
      <c r="AB455" s="191">
        <v>-2029.78</v>
      </c>
      <c r="AF455" s="191">
        <v>-2029.78</v>
      </c>
    </row>
    <row r="456" spans="1:32">
      <c r="A456" s="189">
        <v>2025</v>
      </c>
      <c r="B456" s="189" t="s">
        <v>196</v>
      </c>
      <c r="C456" s="189" t="s">
        <v>197</v>
      </c>
      <c r="D456" s="189" t="s">
        <v>357</v>
      </c>
      <c r="E456" s="189" t="s">
        <v>199</v>
      </c>
      <c r="F456" s="189" t="s">
        <v>226</v>
      </c>
      <c r="H456" s="189">
        <v>77761</v>
      </c>
      <c r="I456" s="191">
        <v>166930.18</v>
      </c>
      <c r="J456" s="191">
        <v>149599.49</v>
      </c>
      <c r="K456" s="191">
        <v>0</v>
      </c>
      <c r="L456" s="191">
        <v>0</v>
      </c>
      <c r="O456" s="191">
        <v>0</v>
      </c>
      <c r="AB456" s="191">
        <v>-17330.689999999999</v>
      </c>
      <c r="AF456" s="191">
        <v>-17330.689999999999</v>
      </c>
    </row>
    <row r="457" spans="1:32">
      <c r="A457" s="189" t="s">
        <v>208</v>
      </c>
      <c r="E457" s="191">
        <v>20501250.460000001</v>
      </c>
      <c r="F457" s="191">
        <v>19697667.859999999</v>
      </c>
      <c r="G457" s="191">
        <v>0</v>
      </c>
      <c r="H457" s="191">
        <v>0</v>
      </c>
      <c r="I457" s="191">
        <v>0</v>
      </c>
      <c r="J457" s="191">
        <v>0</v>
      </c>
      <c r="K457" s="191">
        <v>0</v>
      </c>
      <c r="L457" s="191">
        <v>0</v>
      </c>
      <c r="M457" s="191">
        <v>0</v>
      </c>
      <c r="N457" s="191">
        <v>0</v>
      </c>
      <c r="O457" s="191">
        <v>0</v>
      </c>
      <c r="P457" s="191">
        <v>0</v>
      </c>
      <c r="Q457" s="191">
        <v>0</v>
      </c>
      <c r="R457" s="191">
        <v>0</v>
      </c>
      <c r="S457" s="191">
        <v>0</v>
      </c>
      <c r="T457" s="191">
        <v>0</v>
      </c>
      <c r="U457" s="191">
        <v>0</v>
      </c>
      <c r="V457" s="191">
        <v>0</v>
      </c>
      <c r="W457" s="191">
        <v>0</v>
      </c>
      <c r="X457" s="191">
        <v>-803582.6</v>
      </c>
      <c r="Y457" s="191">
        <v>0</v>
      </c>
      <c r="Z457" s="191">
        <v>0</v>
      </c>
      <c r="AA457" s="191">
        <v>0</v>
      </c>
      <c r="AB457" s="191">
        <v>-803582.6</v>
      </c>
    </row>
    <row r="458" spans="1:32">
      <c r="D458" s="189" t="s">
        <v>358</v>
      </c>
      <c r="I458" s="191">
        <v>20501250.460000001</v>
      </c>
      <c r="J458" s="191">
        <v>19697667.859999999</v>
      </c>
      <c r="K458" s="191">
        <v>0</v>
      </c>
      <c r="L458" s="191">
        <v>0</v>
      </c>
      <c r="M458" s="191">
        <v>0</v>
      </c>
      <c r="N458" s="191">
        <v>0</v>
      </c>
      <c r="O458" s="191">
        <v>0</v>
      </c>
      <c r="P458" s="191">
        <v>0</v>
      </c>
      <c r="Q458" s="191">
        <v>0</v>
      </c>
      <c r="R458" s="191">
        <v>0</v>
      </c>
      <c r="S458" s="191">
        <v>0</v>
      </c>
      <c r="T458" s="191">
        <v>0</v>
      </c>
      <c r="U458" s="191">
        <v>0</v>
      </c>
      <c r="V458" s="191">
        <v>0</v>
      </c>
      <c r="W458" s="191">
        <v>0</v>
      </c>
      <c r="X458" s="191">
        <v>0</v>
      </c>
      <c r="Y458" s="191">
        <v>0</v>
      </c>
      <c r="Z458" s="191">
        <v>0</v>
      </c>
      <c r="AA458" s="191">
        <v>0</v>
      </c>
      <c r="AB458" s="191">
        <v>-803582.6</v>
      </c>
      <c r="AC458" s="191">
        <v>0</v>
      </c>
      <c r="AD458" s="191">
        <v>0</v>
      </c>
      <c r="AE458" s="191">
        <v>0</v>
      </c>
      <c r="AF458" s="191">
        <v>-803582.6</v>
      </c>
    </row>
    <row r="459" spans="1:32">
      <c r="A459" s="189">
        <v>2025</v>
      </c>
      <c r="B459" s="189" t="s">
        <v>196</v>
      </c>
      <c r="C459" s="189" t="s">
        <v>197</v>
      </c>
      <c r="D459" s="189" t="s">
        <v>359</v>
      </c>
      <c r="E459" s="189" t="s">
        <v>199</v>
      </c>
      <c r="F459" s="189" t="s">
        <v>201</v>
      </c>
      <c r="H459" s="189">
        <v>77874</v>
      </c>
      <c r="I459" s="191">
        <v>322870.06</v>
      </c>
      <c r="J459" s="191">
        <v>322870.06</v>
      </c>
      <c r="K459" s="191">
        <v>0</v>
      </c>
      <c r="L459" s="191">
        <v>0</v>
      </c>
      <c r="W459" s="191">
        <v>0</v>
      </c>
      <c r="AF459" s="191">
        <v>0</v>
      </c>
    </row>
    <row r="460" spans="1:32">
      <c r="A460" s="189">
        <v>2025</v>
      </c>
      <c r="B460" s="189" t="s">
        <v>196</v>
      </c>
      <c r="C460" s="189" t="s">
        <v>197</v>
      </c>
      <c r="D460" s="189" t="s">
        <v>359</v>
      </c>
      <c r="E460" s="189" t="s">
        <v>199</v>
      </c>
      <c r="F460" s="189" t="s">
        <v>202</v>
      </c>
      <c r="H460" s="189">
        <v>78089</v>
      </c>
      <c r="I460" s="191">
        <v>76779779.219999999</v>
      </c>
      <c r="J460" s="191">
        <v>73817595.329999998</v>
      </c>
      <c r="K460" s="191">
        <v>0</v>
      </c>
      <c r="L460" s="191">
        <v>0</v>
      </c>
      <c r="AB460" s="191">
        <v>-2962183.89</v>
      </c>
      <c r="AF460" s="191">
        <v>-2962183.89</v>
      </c>
    </row>
    <row r="461" spans="1:32">
      <c r="A461" s="189">
        <v>2025</v>
      </c>
      <c r="B461" s="189" t="s">
        <v>196</v>
      </c>
      <c r="C461" s="189" t="s">
        <v>197</v>
      </c>
      <c r="D461" s="189" t="s">
        <v>359</v>
      </c>
      <c r="E461" s="189" t="s">
        <v>199</v>
      </c>
      <c r="F461" s="189" t="s">
        <v>335</v>
      </c>
      <c r="H461" s="189">
        <v>77763</v>
      </c>
      <c r="I461" s="191">
        <v>-99722.73</v>
      </c>
      <c r="J461" s="191">
        <v>-77820.36</v>
      </c>
      <c r="K461" s="191">
        <v>0</v>
      </c>
      <c r="L461" s="191">
        <v>0</v>
      </c>
      <c r="AB461" s="191">
        <v>21902.37</v>
      </c>
      <c r="AF461" s="191">
        <v>21902.37</v>
      </c>
    </row>
    <row r="462" spans="1:32">
      <c r="A462" s="189">
        <v>2025</v>
      </c>
      <c r="B462" s="189" t="s">
        <v>196</v>
      </c>
      <c r="C462" s="189" t="s">
        <v>197</v>
      </c>
      <c r="D462" s="189" t="s">
        <v>359</v>
      </c>
      <c r="E462" s="189" t="s">
        <v>199</v>
      </c>
      <c r="F462" s="189" t="s">
        <v>203</v>
      </c>
      <c r="H462" s="189">
        <v>77764</v>
      </c>
      <c r="I462" s="191">
        <v>336579.5</v>
      </c>
      <c r="J462" s="191">
        <v>311813.34999999998</v>
      </c>
      <c r="K462" s="191">
        <v>0</v>
      </c>
      <c r="L462" s="191">
        <v>0</v>
      </c>
      <c r="AB462" s="191">
        <v>-24766.15</v>
      </c>
      <c r="AF462" s="191">
        <v>-24766.15</v>
      </c>
    </row>
    <row r="463" spans="1:32">
      <c r="A463" s="189">
        <v>2025</v>
      </c>
      <c r="B463" s="189" t="s">
        <v>196</v>
      </c>
      <c r="C463" s="189" t="s">
        <v>197</v>
      </c>
      <c r="D463" s="189" t="s">
        <v>359</v>
      </c>
      <c r="E463" s="189" t="s">
        <v>199</v>
      </c>
      <c r="F463" s="189" t="s">
        <v>266</v>
      </c>
      <c r="H463" s="189">
        <v>77765</v>
      </c>
      <c r="I463" s="191">
        <v>270582.83</v>
      </c>
      <c r="J463" s="191">
        <v>242490.93</v>
      </c>
      <c r="K463" s="191">
        <v>0</v>
      </c>
      <c r="L463" s="191">
        <v>0</v>
      </c>
      <c r="AB463" s="191">
        <v>-28091.9</v>
      </c>
      <c r="AF463" s="191">
        <v>-28091.9</v>
      </c>
    </row>
    <row r="464" spans="1:32">
      <c r="A464" s="189">
        <v>2025</v>
      </c>
      <c r="B464" s="189" t="s">
        <v>196</v>
      </c>
      <c r="C464" s="189" t="s">
        <v>197</v>
      </c>
      <c r="D464" s="189" t="s">
        <v>359</v>
      </c>
      <c r="E464" s="189" t="s">
        <v>199</v>
      </c>
      <c r="F464" s="189" t="s">
        <v>226</v>
      </c>
      <c r="H464" s="189">
        <v>77804</v>
      </c>
      <c r="I464" s="191">
        <v>-116340.39</v>
      </c>
      <c r="J464" s="191">
        <v>-97874.78</v>
      </c>
      <c r="K464" s="191">
        <v>0</v>
      </c>
      <c r="L464" s="191">
        <v>0</v>
      </c>
      <c r="AB464" s="191">
        <v>18465.61</v>
      </c>
      <c r="AF464" s="191">
        <v>18465.61</v>
      </c>
    </row>
    <row r="465" spans="1:32">
      <c r="A465" s="189">
        <v>2025</v>
      </c>
      <c r="B465" s="189" t="s">
        <v>196</v>
      </c>
      <c r="C465" s="189" t="s">
        <v>197</v>
      </c>
      <c r="D465" s="189" t="s">
        <v>359</v>
      </c>
      <c r="E465" s="189" t="s">
        <v>199</v>
      </c>
      <c r="F465" s="189" t="s">
        <v>205</v>
      </c>
      <c r="H465" s="189">
        <v>77767</v>
      </c>
      <c r="I465" s="191">
        <v>239.98</v>
      </c>
      <c r="J465" s="191">
        <v>239.98</v>
      </c>
      <c r="K465" s="191">
        <v>0</v>
      </c>
      <c r="L465" s="191">
        <v>0</v>
      </c>
      <c r="W465" s="191">
        <v>0</v>
      </c>
      <c r="AF465" s="191">
        <v>0</v>
      </c>
    </row>
    <row r="466" spans="1:32">
      <c r="A466" s="189">
        <v>2025</v>
      </c>
      <c r="B466" s="189" t="s">
        <v>196</v>
      </c>
      <c r="C466" s="189" t="s">
        <v>197</v>
      </c>
      <c r="D466" s="189" t="s">
        <v>359</v>
      </c>
      <c r="E466" s="189" t="s">
        <v>199</v>
      </c>
      <c r="F466" s="189" t="s">
        <v>229</v>
      </c>
      <c r="H466" s="189">
        <v>77762</v>
      </c>
      <c r="I466" s="191">
        <v>17758.88</v>
      </c>
      <c r="J466" s="191">
        <v>13586.6</v>
      </c>
      <c r="K466" s="191">
        <v>0</v>
      </c>
      <c r="L466" s="191">
        <v>0</v>
      </c>
      <c r="AB466" s="191">
        <v>-4172.28</v>
      </c>
      <c r="AF466" s="191">
        <v>-4172.28</v>
      </c>
    </row>
    <row r="467" spans="1:32">
      <c r="A467" s="189">
        <v>2025</v>
      </c>
      <c r="B467" s="189" t="s">
        <v>196</v>
      </c>
      <c r="C467" s="189" t="s">
        <v>197</v>
      </c>
      <c r="D467" s="189" t="s">
        <v>359</v>
      </c>
      <c r="E467" s="189" t="s">
        <v>199</v>
      </c>
      <c r="F467" s="189" t="s">
        <v>213</v>
      </c>
      <c r="H467" s="189">
        <v>77928</v>
      </c>
      <c r="I467" s="191">
        <v>282875.12</v>
      </c>
      <c r="J467" s="191">
        <v>268144.09999999998</v>
      </c>
      <c r="K467" s="191">
        <v>0</v>
      </c>
      <c r="L467" s="191">
        <v>0</v>
      </c>
      <c r="AB467" s="191">
        <v>-14731.02</v>
      </c>
      <c r="AF467" s="191">
        <v>-14731.02</v>
      </c>
    </row>
    <row r="468" spans="1:32">
      <c r="A468" s="189">
        <v>2025</v>
      </c>
      <c r="B468" s="189" t="s">
        <v>196</v>
      </c>
      <c r="C468" s="189" t="s">
        <v>197</v>
      </c>
      <c r="D468" s="189" t="s">
        <v>359</v>
      </c>
      <c r="E468" s="189" t="s">
        <v>199</v>
      </c>
      <c r="F468" s="189" t="s">
        <v>322</v>
      </c>
      <c r="H468" s="189">
        <v>77766</v>
      </c>
      <c r="I468" s="191">
        <v>0</v>
      </c>
      <c r="J468" s="191">
        <v>0</v>
      </c>
      <c r="K468" s="191">
        <v>0</v>
      </c>
      <c r="L468" s="191">
        <v>0</v>
      </c>
      <c r="AB468" s="191">
        <v>0</v>
      </c>
      <c r="AF468" s="191">
        <v>0</v>
      </c>
    </row>
    <row r="469" spans="1:32">
      <c r="A469" s="189" t="s">
        <v>208</v>
      </c>
      <c r="E469" s="191">
        <v>77794622.469999999</v>
      </c>
      <c r="F469" s="191">
        <v>74801045.209999993</v>
      </c>
      <c r="G469" s="191">
        <v>0</v>
      </c>
      <c r="H469" s="191">
        <v>0</v>
      </c>
      <c r="I469" s="191">
        <v>0</v>
      </c>
      <c r="J469" s="191">
        <v>0</v>
      </c>
      <c r="K469" s="191">
        <v>0</v>
      </c>
      <c r="L469" s="191">
        <v>0</v>
      </c>
      <c r="M469" s="191">
        <v>0</v>
      </c>
      <c r="N469" s="191">
        <v>0</v>
      </c>
      <c r="O469" s="191">
        <v>0</v>
      </c>
      <c r="P469" s="191">
        <v>0</v>
      </c>
      <c r="Q469" s="191">
        <v>0</v>
      </c>
      <c r="R469" s="191">
        <v>0</v>
      </c>
      <c r="S469" s="191">
        <v>0</v>
      </c>
      <c r="T469" s="191">
        <v>0</v>
      </c>
      <c r="U469" s="191">
        <v>0</v>
      </c>
      <c r="V469" s="191">
        <v>0</v>
      </c>
      <c r="W469" s="191">
        <v>0</v>
      </c>
      <c r="X469" s="191">
        <v>-2993577.26</v>
      </c>
      <c r="Y469" s="191">
        <v>0</v>
      </c>
      <c r="Z469" s="191">
        <v>0</v>
      </c>
      <c r="AA469" s="191">
        <v>0</v>
      </c>
      <c r="AB469" s="191">
        <v>-2993577.26</v>
      </c>
    </row>
    <row r="470" spans="1:32">
      <c r="D470" s="189" t="s">
        <v>360</v>
      </c>
      <c r="I470" s="191">
        <v>77794622.469999999</v>
      </c>
      <c r="J470" s="191">
        <v>74801045.209999993</v>
      </c>
      <c r="K470" s="191">
        <v>0</v>
      </c>
      <c r="L470" s="191">
        <v>0</v>
      </c>
      <c r="M470" s="191">
        <v>0</v>
      </c>
      <c r="N470" s="191">
        <v>0</v>
      </c>
      <c r="O470" s="191">
        <v>0</v>
      </c>
      <c r="P470" s="191">
        <v>0</v>
      </c>
      <c r="Q470" s="191">
        <v>0</v>
      </c>
      <c r="R470" s="191">
        <v>0</v>
      </c>
      <c r="S470" s="191">
        <v>0</v>
      </c>
      <c r="T470" s="191">
        <v>0</v>
      </c>
      <c r="U470" s="191">
        <v>0</v>
      </c>
      <c r="V470" s="191">
        <v>0</v>
      </c>
      <c r="W470" s="191">
        <v>0</v>
      </c>
      <c r="X470" s="191">
        <v>0</v>
      </c>
      <c r="Y470" s="191">
        <v>0</v>
      </c>
      <c r="Z470" s="191">
        <v>0</v>
      </c>
      <c r="AA470" s="191">
        <v>0</v>
      </c>
      <c r="AB470" s="191">
        <v>-2993577.26</v>
      </c>
      <c r="AC470" s="191">
        <v>0</v>
      </c>
      <c r="AD470" s="191">
        <v>0</v>
      </c>
      <c r="AE470" s="191">
        <v>0</v>
      </c>
      <c r="AF470" s="191">
        <v>-2993577.26</v>
      </c>
    </row>
    <row r="471" spans="1:32">
      <c r="A471" s="189">
        <v>2025</v>
      </c>
      <c r="B471" s="189" t="s">
        <v>196</v>
      </c>
      <c r="C471" s="189" t="s">
        <v>197</v>
      </c>
      <c r="D471" s="189" t="s">
        <v>361</v>
      </c>
      <c r="E471" s="189" t="s">
        <v>199</v>
      </c>
      <c r="F471" s="189" t="s">
        <v>201</v>
      </c>
      <c r="H471" s="189">
        <v>77979</v>
      </c>
      <c r="I471" s="191">
        <v>409332.21</v>
      </c>
      <c r="J471" s="191">
        <v>409332.21</v>
      </c>
      <c r="K471" s="191">
        <v>0</v>
      </c>
      <c r="L471" s="191">
        <v>0</v>
      </c>
      <c r="W471" s="191">
        <v>0</v>
      </c>
      <c r="AF471" s="191">
        <v>0</v>
      </c>
    </row>
    <row r="472" spans="1:32">
      <c r="A472" s="189">
        <v>2025</v>
      </c>
      <c r="B472" s="189" t="s">
        <v>196</v>
      </c>
      <c r="C472" s="189" t="s">
        <v>197</v>
      </c>
      <c r="D472" s="189" t="s">
        <v>361</v>
      </c>
      <c r="E472" s="189" t="s">
        <v>199</v>
      </c>
      <c r="F472" s="189" t="s">
        <v>202</v>
      </c>
      <c r="H472" s="189">
        <v>77980</v>
      </c>
      <c r="I472" s="191">
        <v>101332756.33</v>
      </c>
      <c r="J472" s="191">
        <v>98212347.879999995</v>
      </c>
      <c r="K472" s="191">
        <v>0</v>
      </c>
      <c r="L472" s="191">
        <v>0</v>
      </c>
      <c r="AB472" s="191">
        <v>-3120408.45</v>
      </c>
      <c r="AF472" s="191">
        <v>-3120408.45</v>
      </c>
    </row>
    <row r="473" spans="1:32">
      <c r="A473" s="189">
        <v>2025</v>
      </c>
      <c r="B473" s="189" t="s">
        <v>196</v>
      </c>
      <c r="C473" s="189" t="s">
        <v>197</v>
      </c>
      <c r="D473" s="189" t="s">
        <v>361</v>
      </c>
      <c r="E473" s="189" t="s">
        <v>199</v>
      </c>
      <c r="F473" s="189" t="s">
        <v>335</v>
      </c>
      <c r="H473" s="189">
        <v>77981</v>
      </c>
      <c r="I473" s="191">
        <v>-36839.199999999997</v>
      </c>
      <c r="J473" s="191">
        <v>-32816.57</v>
      </c>
      <c r="K473" s="191">
        <v>0</v>
      </c>
      <c r="L473" s="191">
        <v>0</v>
      </c>
      <c r="AB473" s="191">
        <v>4022.63</v>
      </c>
      <c r="AF473" s="191">
        <v>4022.63</v>
      </c>
    </row>
    <row r="474" spans="1:32">
      <c r="A474" s="189">
        <v>2025</v>
      </c>
      <c r="B474" s="189" t="s">
        <v>196</v>
      </c>
      <c r="C474" s="189" t="s">
        <v>197</v>
      </c>
      <c r="D474" s="189" t="s">
        <v>361</v>
      </c>
      <c r="E474" s="189" t="s">
        <v>199</v>
      </c>
      <c r="F474" s="189" t="s">
        <v>203</v>
      </c>
      <c r="H474" s="189">
        <v>78032</v>
      </c>
      <c r="I474" s="191">
        <v>1566762.28</v>
      </c>
      <c r="J474" s="191">
        <v>1489905.42</v>
      </c>
      <c r="K474" s="191">
        <v>0</v>
      </c>
      <c r="L474" s="191">
        <v>0</v>
      </c>
      <c r="AB474" s="191">
        <v>-76856.86</v>
      </c>
      <c r="AF474" s="191">
        <v>-76856.86</v>
      </c>
    </row>
    <row r="475" spans="1:32">
      <c r="A475" s="189">
        <v>2025</v>
      </c>
      <c r="B475" s="189" t="s">
        <v>196</v>
      </c>
      <c r="C475" s="189" t="s">
        <v>197</v>
      </c>
      <c r="D475" s="189" t="s">
        <v>361</v>
      </c>
      <c r="E475" s="189" t="s">
        <v>199</v>
      </c>
      <c r="F475" s="189" t="s">
        <v>266</v>
      </c>
      <c r="H475" s="189">
        <v>77867</v>
      </c>
      <c r="I475" s="191">
        <v>187456.08</v>
      </c>
      <c r="J475" s="191">
        <v>174481.62</v>
      </c>
      <c r="K475" s="191">
        <v>0</v>
      </c>
      <c r="L475" s="191">
        <v>0</v>
      </c>
      <c r="AB475" s="191">
        <v>-12974.46</v>
      </c>
      <c r="AF475" s="191">
        <v>-12974.46</v>
      </c>
    </row>
    <row r="476" spans="1:32">
      <c r="A476" s="189">
        <v>2025</v>
      </c>
      <c r="B476" s="189" t="s">
        <v>196</v>
      </c>
      <c r="C476" s="189" t="s">
        <v>197</v>
      </c>
      <c r="D476" s="189" t="s">
        <v>361</v>
      </c>
      <c r="E476" s="189" t="s">
        <v>199</v>
      </c>
      <c r="F476" s="189" t="s">
        <v>226</v>
      </c>
      <c r="H476" s="189">
        <v>77982</v>
      </c>
      <c r="I476" s="191">
        <v>7517797.3399999999</v>
      </c>
      <c r="J476" s="191">
        <v>6997465.6900000004</v>
      </c>
      <c r="K476" s="191">
        <v>0</v>
      </c>
      <c r="L476" s="191">
        <v>0</v>
      </c>
      <c r="AB476" s="191">
        <v>-520331.65</v>
      </c>
      <c r="AF476" s="191">
        <v>-520331.65</v>
      </c>
    </row>
    <row r="477" spans="1:32">
      <c r="A477" s="189">
        <v>2025</v>
      </c>
      <c r="B477" s="189" t="s">
        <v>196</v>
      </c>
      <c r="C477" s="189" t="s">
        <v>197</v>
      </c>
      <c r="D477" s="189" t="s">
        <v>361</v>
      </c>
      <c r="E477" s="189" t="s">
        <v>199</v>
      </c>
      <c r="F477" s="189" t="s">
        <v>205</v>
      </c>
      <c r="H477" s="189">
        <v>77983</v>
      </c>
      <c r="I477" s="191">
        <v>-239.98</v>
      </c>
      <c r="J477" s="191">
        <v>-239.98</v>
      </c>
      <c r="K477" s="191">
        <v>0</v>
      </c>
      <c r="L477" s="191">
        <v>0</v>
      </c>
      <c r="W477" s="191">
        <v>0</v>
      </c>
      <c r="AF477" s="191">
        <v>0</v>
      </c>
    </row>
    <row r="478" spans="1:32">
      <c r="A478" s="189">
        <v>2025</v>
      </c>
      <c r="B478" s="189" t="s">
        <v>196</v>
      </c>
      <c r="C478" s="189" t="s">
        <v>197</v>
      </c>
      <c r="D478" s="189" t="s">
        <v>361</v>
      </c>
      <c r="E478" s="189" t="s">
        <v>199</v>
      </c>
      <c r="F478" s="189" t="s">
        <v>213</v>
      </c>
      <c r="H478" s="189">
        <v>77900</v>
      </c>
      <c r="I478" s="191">
        <v>1735130.64</v>
      </c>
      <c r="J478" s="191">
        <v>1667373.2</v>
      </c>
      <c r="K478" s="191">
        <v>0</v>
      </c>
      <c r="L478" s="191">
        <v>0</v>
      </c>
      <c r="AB478" s="191">
        <v>-67757.440000000002</v>
      </c>
      <c r="AF478" s="191">
        <v>-67757.440000000002</v>
      </c>
    </row>
    <row r="479" spans="1:32">
      <c r="A479" s="189" t="s">
        <v>208</v>
      </c>
      <c r="E479" s="191">
        <v>112712155.7</v>
      </c>
      <c r="F479" s="191">
        <v>108917849.47</v>
      </c>
      <c r="G479" s="191">
        <v>0</v>
      </c>
      <c r="H479" s="191">
        <v>0</v>
      </c>
      <c r="I479" s="191">
        <v>0</v>
      </c>
      <c r="J479" s="191">
        <v>0</v>
      </c>
      <c r="K479" s="191">
        <v>0</v>
      </c>
      <c r="L479" s="191">
        <v>0</v>
      </c>
      <c r="M479" s="191">
        <v>0</v>
      </c>
      <c r="N479" s="191">
        <v>0</v>
      </c>
      <c r="O479" s="191">
        <v>0</v>
      </c>
      <c r="P479" s="191">
        <v>0</v>
      </c>
      <c r="Q479" s="191">
        <v>0</v>
      </c>
      <c r="R479" s="191">
        <v>0</v>
      </c>
      <c r="S479" s="191">
        <v>0</v>
      </c>
      <c r="T479" s="191">
        <v>0</v>
      </c>
      <c r="U479" s="191">
        <v>0</v>
      </c>
      <c r="V479" s="191">
        <v>0</v>
      </c>
      <c r="W479" s="191">
        <v>0</v>
      </c>
      <c r="X479" s="191">
        <v>-3794306.23</v>
      </c>
      <c r="Y479" s="191">
        <v>0</v>
      </c>
      <c r="Z479" s="191">
        <v>0</v>
      </c>
      <c r="AA479" s="191">
        <v>0</v>
      </c>
      <c r="AB479" s="191">
        <v>-3794306.23</v>
      </c>
    </row>
    <row r="480" spans="1:32">
      <c r="D480" s="189" t="s">
        <v>362</v>
      </c>
      <c r="I480" s="191">
        <v>112712155.7</v>
      </c>
      <c r="J480" s="191">
        <v>108917849.47</v>
      </c>
      <c r="K480" s="191">
        <v>0</v>
      </c>
      <c r="L480" s="191">
        <v>0</v>
      </c>
      <c r="M480" s="191">
        <v>0</v>
      </c>
      <c r="N480" s="191">
        <v>0</v>
      </c>
      <c r="O480" s="191">
        <v>0</v>
      </c>
      <c r="P480" s="191">
        <v>0</v>
      </c>
      <c r="Q480" s="191">
        <v>0</v>
      </c>
      <c r="R480" s="191">
        <v>0</v>
      </c>
      <c r="S480" s="191">
        <v>0</v>
      </c>
      <c r="T480" s="191">
        <v>0</v>
      </c>
      <c r="U480" s="191">
        <v>0</v>
      </c>
      <c r="V480" s="191">
        <v>0</v>
      </c>
      <c r="W480" s="191">
        <v>0</v>
      </c>
      <c r="X480" s="191">
        <v>0</v>
      </c>
      <c r="Y480" s="191">
        <v>0</v>
      </c>
      <c r="Z480" s="191">
        <v>0</v>
      </c>
      <c r="AA480" s="191">
        <v>0</v>
      </c>
      <c r="AB480" s="191">
        <v>-3794306.23</v>
      </c>
      <c r="AC480" s="191">
        <v>0</v>
      </c>
      <c r="AD480" s="191">
        <v>0</v>
      </c>
      <c r="AE480" s="191">
        <v>0</v>
      </c>
      <c r="AF480" s="191">
        <v>-3794306.23</v>
      </c>
    </row>
    <row r="481" spans="1:32">
      <c r="A481" s="189">
        <v>2025</v>
      </c>
      <c r="B481" s="189" t="s">
        <v>196</v>
      </c>
      <c r="C481" s="189" t="s">
        <v>197</v>
      </c>
      <c r="D481" s="189">
        <v>2022</v>
      </c>
      <c r="E481" s="189" t="s">
        <v>199</v>
      </c>
      <c r="F481" s="189" t="s">
        <v>201</v>
      </c>
      <c r="H481" s="189">
        <v>78045</v>
      </c>
      <c r="I481" s="191">
        <v>433608.89</v>
      </c>
      <c r="J481" s="191">
        <v>429977.31</v>
      </c>
      <c r="K481" s="191">
        <v>0</v>
      </c>
      <c r="L481" s="191">
        <v>0</v>
      </c>
      <c r="M481" s="191">
        <v>-947.31</v>
      </c>
      <c r="N481" s="191">
        <v>-2684.27</v>
      </c>
      <c r="S481" s="191">
        <v>0</v>
      </c>
      <c r="AF481" s="191">
        <v>-3631.58</v>
      </c>
    </row>
    <row r="482" spans="1:32">
      <c r="A482" s="189">
        <v>2025</v>
      </c>
      <c r="B482" s="189" t="s">
        <v>196</v>
      </c>
      <c r="C482" s="189" t="s">
        <v>197</v>
      </c>
      <c r="D482" s="189">
        <v>2022</v>
      </c>
      <c r="E482" s="189" t="s">
        <v>199</v>
      </c>
      <c r="F482" s="189" t="s">
        <v>202</v>
      </c>
      <c r="H482" s="189">
        <v>78046</v>
      </c>
      <c r="I482" s="191">
        <v>61731224.369999997</v>
      </c>
      <c r="J482" s="191">
        <v>47080840.939999998</v>
      </c>
      <c r="K482" s="191">
        <v>-0.01</v>
      </c>
      <c r="L482" s="191">
        <v>0</v>
      </c>
      <c r="M482" s="191">
        <v>-141035.48000000001</v>
      </c>
      <c r="N482" s="191">
        <v>-399636.04</v>
      </c>
      <c r="S482" s="191">
        <v>261972.91</v>
      </c>
      <c r="U482" s="191">
        <v>3278820.78</v>
      </c>
      <c r="V482" s="191">
        <v>-4696545.3600000003</v>
      </c>
      <c r="Y482" s="191">
        <v>3915808.97</v>
      </c>
      <c r="AE482" s="191">
        <v>-16869769.219999999</v>
      </c>
      <c r="AF482" s="191">
        <v>-14650383.439999999</v>
      </c>
    </row>
    <row r="483" spans="1:32">
      <c r="A483" s="189">
        <v>2025</v>
      </c>
      <c r="B483" s="189" t="s">
        <v>196</v>
      </c>
      <c r="C483" s="189" t="s">
        <v>197</v>
      </c>
      <c r="D483" s="189">
        <v>2022</v>
      </c>
      <c r="E483" s="189" t="s">
        <v>199</v>
      </c>
      <c r="F483" s="189" t="s">
        <v>335</v>
      </c>
      <c r="H483" s="189">
        <v>78043</v>
      </c>
      <c r="I483" s="191">
        <v>0</v>
      </c>
      <c r="J483" s="191">
        <v>0</v>
      </c>
      <c r="K483" s="191">
        <v>0</v>
      </c>
      <c r="L483" s="191">
        <v>0</v>
      </c>
      <c r="M483" s="191">
        <v>0</v>
      </c>
      <c r="N483" s="191">
        <v>0</v>
      </c>
      <c r="S483" s="191">
        <v>0</v>
      </c>
      <c r="Y483" s="191">
        <v>0</v>
      </c>
      <c r="AE483" s="191">
        <v>0</v>
      </c>
      <c r="AF483" s="191">
        <v>0</v>
      </c>
    </row>
    <row r="484" spans="1:32">
      <c r="A484" s="189">
        <v>2025</v>
      </c>
      <c r="B484" s="189" t="s">
        <v>196</v>
      </c>
      <c r="C484" s="189" t="s">
        <v>197</v>
      </c>
      <c r="D484" s="189">
        <v>2022</v>
      </c>
      <c r="E484" s="189" t="s">
        <v>199</v>
      </c>
      <c r="F484" s="189" t="s">
        <v>203</v>
      </c>
      <c r="H484" s="189">
        <v>78047</v>
      </c>
      <c r="I484" s="191">
        <v>269280.56</v>
      </c>
      <c r="J484" s="191">
        <v>42885.95</v>
      </c>
      <c r="K484" s="191">
        <v>-0.01</v>
      </c>
      <c r="L484" s="191">
        <v>0</v>
      </c>
      <c r="M484" s="191">
        <v>-588.29</v>
      </c>
      <c r="N484" s="191">
        <v>-1667</v>
      </c>
      <c r="S484" s="191">
        <v>0</v>
      </c>
      <c r="Y484" s="191">
        <v>16333.89</v>
      </c>
      <c r="AE484" s="191">
        <v>-240473.22</v>
      </c>
      <c r="AF484" s="191">
        <v>-226394.62</v>
      </c>
    </row>
    <row r="485" spans="1:32">
      <c r="A485" s="189">
        <v>2025</v>
      </c>
      <c r="B485" s="189" t="s">
        <v>196</v>
      </c>
      <c r="C485" s="189" t="s">
        <v>197</v>
      </c>
      <c r="D485" s="189">
        <v>2022</v>
      </c>
      <c r="E485" s="189" t="s">
        <v>199</v>
      </c>
      <c r="F485" s="189" t="s">
        <v>266</v>
      </c>
      <c r="H485" s="189">
        <v>78044</v>
      </c>
      <c r="I485" s="191">
        <v>116375.18</v>
      </c>
      <c r="J485" s="191">
        <v>115400.52</v>
      </c>
      <c r="K485" s="191">
        <v>0</v>
      </c>
      <c r="L485" s="191">
        <v>0</v>
      </c>
      <c r="M485" s="191">
        <v>-254.24</v>
      </c>
      <c r="N485" s="191">
        <v>-720.42</v>
      </c>
      <c r="S485" s="191">
        <v>0</v>
      </c>
      <c r="AF485" s="191">
        <v>-974.66</v>
      </c>
    </row>
    <row r="486" spans="1:32">
      <c r="A486" s="189">
        <v>2025</v>
      </c>
      <c r="B486" s="189" t="s">
        <v>196</v>
      </c>
      <c r="C486" s="189" t="s">
        <v>197</v>
      </c>
      <c r="D486" s="189">
        <v>2022</v>
      </c>
      <c r="E486" s="189" t="s">
        <v>199</v>
      </c>
      <c r="F486" s="189" t="s">
        <v>226</v>
      </c>
      <c r="H486" s="189">
        <v>78048</v>
      </c>
      <c r="I486" s="191">
        <v>333027.18</v>
      </c>
      <c r="J486" s="191">
        <v>330238</v>
      </c>
      <c r="K486" s="191">
        <v>0</v>
      </c>
      <c r="L486" s="191">
        <v>0</v>
      </c>
      <c r="M486" s="191">
        <v>-727.56</v>
      </c>
      <c r="N486" s="191">
        <v>-2061.62</v>
      </c>
      <c r="S486" s="191">
        <v>0</v>
      </c>
      <c r="AF486" s="191">
        <v>-2789.18</v>
      </c>
    </row>
    <row r="487" spans="1:32">
      <c r="A487" s="189">
        <v>2025</v>
      </c>
      <c r="B487" s="189" t="s">
        <v>196</v>
      </c>
      <c r="C487" s="189" t="s">
        <v>197</v>
      </c>
      <c r="D487" s="189">
        <v>2022</v>
      </c>
      <c r="E487" s="189" t="s">
        <v>199</v>
      </c>
      <c r="F487" s="189" t="s">
        <v>229</v>
      </c>
      <c r="H487" s="189">
        <v>78050</v>
      </c>
      <c r="I487" s="191">
        <v>492612.96</v>
      </c>
      <c r="J487" s="191">
        <v>488487.21</v>
      </c>
      <c r="K487" s="191">
        <v>0</v>
      </c>
      <c r="L487" s="191">
        <v>0</v>
      </c>
      <c r="M487" s="191">
        <v>-1076.21</v>
      </c>
      <c r="N487" s="191">
        <v>-3049.54</v>
      </c>
      <c r="S487" s="191">
        <v>0</v>
      </c>
      <c r="AF487" s="191">
        <v>-4125.75</v>
      </c>
    </row>
    <row r="488" spans="1:32">
      <c r="A488" s="189">
        <v>2025</v>
      </c>
      <c r="B488" s="189" t="s">
        <v>196</v>
      </c>
      <c r="C488" s="189" t="s">
        <v>197</v>
      </c>
      <c r="D488" s="189">
        <v>2022</v>
      </c>
      <c r="E488" s="189" t="s">
        <v>199</v>
      </c>
      <c r="F488" s="189" t="s">
        <v>213</v>
      </c>
      <c r="H488" s="189">
        <v>78049</v>
      </c>
      <c r="I488" s="191">
        <v>-442247.23</v>
      </c>
      <c r="J488" s="191">
        <v>-438543.3</v>
      </c>
      <c r="K488" s="191">
        <v>0</v>
      </c>
      <c r="L488" s="191">
        <v>0</v>
      </c>
      <c r="M488" s="191">
        <v>966.18</v>
      </c>
      <c r="N488" s="191">
        <v>2737.75</v>
      </c>
      <c r="S488" s="191">
        <v>0</v>
      </c>
      <c r="AF488" s="191">
        <v>3703.93</v>
      </c>
    </row>
    <row r="489" spans="1:32">
      <c r="A489" s="189">
        <v>2025</v>
      </c>
      <c r="B489" s="189" t="s">
        <v>196</v>
      </c>
      <c r="C489" s="189" t="s">
        <v>197</v>
      </c>
      <c r="D489" s="189">
        <v>2022</v>
      </c>
      <c r="E489" s="189" t="s">
        <v>199</v>
      </c>
      <c r="F489" s="189" t="s">
        <v>322</v>
      </c>
      <c r="H489" s="189">
        <v>78051</v>
      </c>
      <c r="I489" s="191">
        <v>0</v>
      </c>
      <c r="J489" s="191">
        <v>0</v>
      </c>
      <c r="K489" s="191">
        <v>0</v>
      </c>
      <c r="L489" s="191">
        <v>0</v>
      </c>
      <c r="M489" s="191">
        <v>0</v>
      </c>
      <c r="N489" s="191">
        <v>0</v>
      </c>
      <c r="S489" s="191">
        <v>0</v>
      </c>
      <c r="AF489" s="191">
        <v>0</v>
      </c>
    </row>
    <row r="490" spans="1:32">
      <c r="A490" s="189" t="s">
        <v>208</v>
      </c>
      <c r="E490" s="191">
        <v>62933881.909999996</v>
      </c>
      <c r="F490" s="191">
        <v>48049286.630000003</v>
      </c>
      <c r="G490" s="191">
        <v>-0.02</v>
      </c>
      <c r="H490" s="191">
        <v>0</v>
      </c>
      <c r="I490" s="191">
        <v>-143662.91</v>
      </c>
      <c r="J490" s="191">
        <v>-407081.14</v>
      </c>
      <c r="K490" s="191">
        <v>0</v>
      </c>
      <c r="L490" s="191">
        <v>0</v>
      </c>
      <c r="M490" s="191">
        <v>0</v>
      </c>
      <c r="N490" s="191">
        <v>0</v>
      </c>
      <c r="O490" s="191">
        <v>261972.91</v>
      </c>
      <c r="P490" s="191">
        <v>0</v>
      </c>
      <c r="Q490" s="191">
        <v>3278820.78</v>
      </c>
      <c r="R490" s="191">
        <v>-4696545.3600000003</v>
      </c>
      <c r="S490" s="191">
        <v>0</v>
      </c>
      <c r="T490" s="191">
        <v>0</v>
      </c>
      <c r="U490" s="191">
        <v>3932142.86</v>
      </c>
      <c r="V490" s="191">
        <v>0</v>
      </c>
      <c r="W490" s="191">
        <v>0</v>
      </c>
      <c r="X490" s="191">
        <v>0</v>
      </c>
      <c r="Y490" s="191">
        <v>0</v>
      </c>
      <c r="Z490" s="191">
        <v>0</v>
      </c>
      <c r="AA490" s="191">
        <v>-17110242.440000001</v>
      </c>
      <c r="AB490" s="191">
        <v>-14884595.300000001</v>
      </c>
    </row>
    <row r="491" spans="1:32">
      <c r="D491" s="189" t="s">
        <v>363</v>
      </c>
      <c r="I491" s="191">
        <v>62933881.909999996</v>
      </c>
      <c r="J491" s="191">
        <v>48049286.630000003</v>
      </c>
      <c r="K491" s="191">
        <v>-0.02</v>
      </c>
      <c r="L491" s="191">
        <v>0</v>
      </c>
      <c r="M491" s="191">
        <v>-143662.91</v>
      </c>
      <c r="N491" s="191">
        <v>-407081.14</v>
      </c>
      <c r="O491" s="191">
        <v>0</v>
      </c>
      <c r="P491" s="191">
        <v>0</v>
      </c>
      <c r="Q491" s="191">
        <v>0</v>
      </c>
      <c r="R491" s="191">
        <v>0</v>
      </c>
      <c r="S491" s="191">
        <v>261972.91</v>
      </c>
      <c r="T491" s="191">
        <v>0</v>
      </c>
      <c r="U491" s="191">
        <v>3278820.78</v>
      </c>
      <c r="V491" s="191">
        <v>-4696545.3600000003</v>
      </c>
      <c r="W491" s="191">
        <v>0</v>
      </c>
      <c r="X491" s="191">
        <v>0</v>
      </c>
      <c r="Y491" s="191">
        <v>3932142.86</v>
      </c>
      <c r="Z491" s="191">
        <v>0</v>
      </c>
      <c r="AA491" s="191">
        <v>0</v>
      </c>
      <c r="AB491" s="191">
        <v>0</v>
      </c>
      <c r="AC491" s="191">
        <v>0</v>
      </c>
      <c r="AD491" s="191">
        <v>0</v>
      </c>
      <c r="AE491" s="191">
        <v>-17110242.440000001</v>
      </c>
      <c r="AF491" s="191">
        <v>-14884595.300000001</v>
      </c>
    </row>
    <row r="492" spans="1:32">
      <c r="A492" s="189">
        <v>2025</v>
      </c>
      <c r="B492" s="189" t="s">
        <v>196</v>
      </c>
      <c r="C492" s="189" t="s">
        <v>197</v>
      </c>
      <c r="D492" s="189" t="s">
        <v>364</v>
      </c>
      <c r="E492" s="189" t="s">
        <v>199</v>
      </c>
      <c r="F492" s="189" t="s">
        <v>201</v>
      </c>
      <c r="H492" s="189">
        <v>77825</v>
      </c>
      <c r="I492" s="191">
        <v>1042100.34</v>
      </c>
      <c r="J492" s="191">
        <v>1042100.34</v>
      </c>
      <c r="K492" s="191">
        <v>0</v>
      </c>
      <c r="L492" s="191">
        <v>0</v>
      </c>
      <c r="W492" s="191">
        <v>0</v>
      </c>
      <c r="AF492" s="191">
        <v>0</v>
      </c>
    </row>
    <row r="493" spans="1:32">
      <c r="A493" s="189">
        <v>2025</v>
      </c>
      <c r="B493" s="189" t="s">
        <v>196</v>
      </c>
      <c r="C493" s="189" t="s">
        <v>197</v>
      </c>
      <c r="D493" s="189" t="s">
        <v>364</v>
      </c>
      <c r="E493" s="189" t="s">
        <v>199</v>
      </c>
      <c r="F493" s="189" t="s">
        <v>202</v>
      </c>
      <c r="H493" s="189">
        <v>77826</v>
      </c>
      <c r="I493" s="191">
        <v>97512925.700000003</v>
      </c>
      <c r="J493" s="191">
        <v>96104136.680000007</v>
      </c>
      <c r="K493" s="191">
        <v>0</v>
      </c>
      <c r="L493" s="191">
        <v>0</v>
      </c>
      <c r="AB493" s="191">
        <v>-1408789.02</v>
      </c>
      <c r="AF493" s="191">
        <v>-1408789.02</v>
      </c>
    </row>
    <row r="494" spans="1:32">
      <c r="A494" s="189">
        <v>2025</v>
      </c>
      <c r="B494" s="189" t="s">
        <v>196</v>
      </c>
      <c r="C494" s="189" t="s">
        <v>197</v>
      </c>
      <c r="D494" s="189" t="s">
        <v>364</v>
      </c>
      <c r="E494" s="189" t="s">
        <v>199</v>
      </c>
      <c r="F494" s="189" t="s">
        <v>335</v>
      </c>
      <c r="H494" s="189">
        <v>77751</v>
      </c>
      <c r="I494" s="191">
        <v>-62.45</v>
      </c>
      <c r="J494" s="191">
        <v>-63.12</v>
      </c>
      <c r="K494" s="191">
        <v>0</v>
      </c>
      <c r="L494" s="191">
        <v>0</v>
      </c>
      <c r="AB494" s="191">
        <v>-0.67</v>
      </c>
      <c r="AF494" s="191">
        <v>-0.67</v>
      </c>
    </row>
    <row r="495" spans="1:32">
      <c r="A495" s="189">
        <v>2025</v>
      </c>
      <c r="B495" s="189" t="s">
        <v>196</v>
      </c>
      <c r="C495" s="189" t="s">
        <v>197</v>
      </c>
      <c r="D495" s="189" t="s">
        <v>364</v>
      </c>
      <c r="E495" s="189" t="s">
        <v>199</v>
      </c>
      <c r="F495" s="189" t="s">
        <v>203</v>
      </c>
      <c r="H495" s="189">
        <v>77827</v>
      </c>
      <c r="I495" s="191">
        <v>1096335.6100000001</v>
      </c>
      <c r="J495" s="191">
        <v>1069445.48</v>
      </c>
      <c r="K495" s="191">
        <v>0</v>
      </c>
      <c r="L495" s="191">
        <v>0</v>
      </c>
      <c r="AB495" s="191">
        <v>-26890.13</v>
      </c>
      <c r="AF495" s="191">
        <v>-26890.13</v>
      </c>
    </row>
    <row r="496" spans="1:32">
      <c r="A496" s="189">
        <v>2025</v>
      </c>
      <c r="B496" s="189" t="s">
        <v>196</v>
      </c>
      <c r="C496" s="189" t="s">
        <v>197</v>
      </c>
      <c r="D496" s="189" t="s">
        <v>364</v>
      </c>
      <c r="E496" s="189" t="s">
        <v>199</v>
      </c>
      <c r="F496" s="189" t="s">
        <v>266</v>
      </c>
      <c r="H496" s="189">
        <v>77800</v>
      </c>
      <c r="I496" s="191">
        <v>770206.92</v>
      </c>
      <c r="J496" s="191">
        <v>743552.63</v>
      </c>
      <c r="K496" s="191">
        <v>0</v>
      </c>
      <c r="L496" s="191">
        <v>0</v>
      </c>
      <c r="AB496" s="191">
        <v>-26654.29</v>
      </c>
      <c r="AF496" s="191">
        <v>-26654.29</v>
      </c>
    </row>
    <row r="497" spans="1:32">
      <c r="A497" s="189">
        <v>2025</v>
      </c>
      <c r="B497" s="189" t="s">
        <v>196</v>
      </c>
      <c r="C497" s="189" t="s">
        <v>197</v>
      </c>
      <c r="D497" s="189" t="s">
        <v>364</v>
      </c>
      <c r="E497" s="189" t="s">
        <v>199</v>
      </c>
      <c r="F497" s="189" t="s">
        <v>226</v>
      </c>
      <c r="H497" s="189">
        <v>77828</v>
      </c>
      <c r="I497" s="191">
        <v>-6985262.29</v>
      </c>
      <c r="J497" s="191">
        <v>-6615694.1699999999</v>
      </c>
      <c r="K497" s="191">
        <v>0</v>
      </c>
      <c r="L497" s="191">
        <v>0</v>
      </c>
      <c r="AB497" s="191">
        <v>369568.12</v>
      </c>
      <c r="AF497" s="191">
        <v>369568.12</v>
      </c>
    </row>
    <row r="498" spans="1:32">
      <c r="A498" s="189">
        <v>2025</v>
      </c>
      <c r="B498" s="189" t="s">
        <v>196</v>
      </c>
      <c r="C498" s="189" t="s">
        <v>197</v>
      </c>
      <c r="D498" s="189" t="s">
        <v>364</v>
      </c>
      <c r="E498" s="189" t="s">
        <v>199</v>
      </c>
      <c r="F498" s="189" t="s">
        <v>213</v>
      </c>
      <c r="H498" s="189">
        <v>77904</v>
      </c>
      <c r="I498" s="191">
        <v>6840529.7199999997</v>
      </c>
      <c r="J498" s="191">
        <v>6662507.4500000002</v>
      </c>
      <c r="K498" s="191">
        <v>0</v>
      </c>
      <c r="L498" s="191">
        <v>0</v>
      </c>
      <c r="AB498" s="191">
        <v>-178022.27</v>
      </c>
      <c r="AF498" s="191">
        <v>-178022.27</v>
      </c>
    </row>
    <row r="499" spans="1:32">
      <c r="A499" s="189" t="s">
        <v>208</v>
      </c>
      <c r="E499" s="191">
        <v>100276773.55</v>
      </c>
      <c r="F499" s="191">
        <v>99005985.290000007</v>
      </c>
      <c r="G499" s="191">
        <v>0</v>
      </c>
      <c r="H499" s="191">
        <v>0</v>
      </c>
      <c r="I499" s="191">
        <v>0</v>
      </c>
      <c r="J499" s="191">
        <v>0</v>
      </c>
      <c r="K499" s="191">
        <v>0</v>
      </c>
      <c r="L499" s="191">
        <v>0</v>
      </c>
      <c r="M499" s="191">
        <v>0</v>
      </c>
      <c r="N499" s="191">
        <v>0</v>
      </c>
      <c r="O499" s="191">
        <v>0</v>
      </c>
      <c r="P499" s="191">
        <v>0</v>
      </c>
      <c r="Q499" s="191">
        <v>0</v>
      </c>
      <c r="R499" s="191">
        <v>0</v>
      </c>
      <c r="S499" s="191">
        <v>0</v>
      </c>
      <c r="T499" s="191">
        <v>0</v>
      </c>
      <c r="U499" s="191">
        <v>0</v>
      </c>
      <c r="V499" s="191">
        <v>0</v>
      </c>
      <c r="W499" s="191">
        <v>0</v>
      </c>
      <c r="X499" s="191">
        <v>-1270788.26</v>
      </c>
      <c r="Y499" s="191">
        <v>0</v>
      </c>
      <c r="Z499" s="191">
        <v>0</v>
      </c>
      <c r="AA499" s="191">
        <v>0</v>
      </c>
      <c r="AB499" s="191">
        <v>-1270788.26</v>
      </c>
    </row>
    <row r="500" spans="1:32">
      <c r="D500" s="189" t="s">
        <v>365</v>
      </c>
      <c r="I500" s="191">
        <v>100276773.55</v>
      </c>
      <c r="J500" s="191">
        <v>99005985.290000007</v>
      </c>
      <c r="K500" s="191">
        <v>0</v>
      </c>
      <c r="L500" s="191">
        <v>0</v>
      </c>
      <c r="M500" s="191">
        <v>0</v>
      </c>
      <c r="N500" s="191">
        <v>0</v>
      </c>
      <c r="O500" s="191">
        <v>0</v>
      </c>
      <c r="P500" s="191">
        <v>0</v>
      </c>
      <c r="Q500" s="191">
        <v>0</v>
      </c>
      <c r="R500" s="191">
        <v>0</v>
      </c>
      <c r="S500" s="191">
        <v>0</v>
      </c>
      <c r="T500" s="191">
        <v>0</v>
      </c>
      <c r="U500" s="191">
        <v>0</v>
      </c>
      <c r="V500" s="191">
        <v>0</v>
      </c>
      <c r="W500" s="191">
        <v>0</v>
      </c>
      <c r="X500" s="191">
        <v>0</v>
      </c>
      <c r="Y500" s="191">
        <v>0</v>
      </c>
      <c r="Z500" s="191">
        <v>0</v>
      </c>
      <c r="AA500" s="191">
        <v>0</v>
      </c>
      <c r="AB500" s="191">
        <v>-1270788.26</v>
      </c>
      <c r="AC500" s="191">
        <v>0</v>
      </c>
      <c r="AD500" s="191">
        <v>0</v>
      </c>
      <c r="AE500" s="191">
        <v>0</v>
      </c>
      <c r="AF500" s="191">
        <v>-1270788.26</v>
      </c>
    </row>
    <row r="501" spans="1:32">
      <c r="A501" s="189">
        <v>2025</v>
      </c>
      <c r="B501" s="189" t="s">
        <v>196</v>
      </c>
      <c r="C501" s="189" t="s">
        <v>197</v>
      </c>
      <c r="D501" s="189">
        <v>2022.1</v>
      </c>
      <c r="E501" s="189" t="s">
        <v>199</v>
      </c>
      <c r="F501" s="189" t="s">
        <v>201</v>
      </c>
      <c r="H501" s="189">
        <v>78037</v>
      </c>
      <c r="I501" s="191">
        <v>-913.59</v>
      </c>
      <c r="J501" s="191">
        <v>-913.59</v>
      </c>
      <c r="K501" s="191">
        <v>0</v>
      </c>
      <c r="L501" s="191">
        <v>0</v>
      </c>
      <c r="W501" s="191">
        <v>0</v>
      </c>
      <c r="AF501" s="191">
        <v>0</v>
      </c>
    </row>
    <row r="502" spans="1:32">
      <c r="A502" s="189">
        <v>2025</v>
      </c>
      <c r="B502" s="189" t="s">
        <v>196</v>
      </c>
      <c r="C502" s="189" t="s">
        <v>197</v>
      </c>
      <c r="D502" s="189">
        <v>2022.1</v>
      </c>
      <c r="E502" s="189" t="s">
        <v>199</v>
      </c>
      <c r="F502" s="189" t="s">
        <v>202</v>
      </c>
      <c r="H502" s="189">
        <v>78038</v>
      </c>
      <c r="I502" s="191">
        <v>12522350.68</v>
      </c>
      <c r="J502" s="191">
        <v>12499456.18</v>
      </c>
      <c r="K502" s="191">
        <v>0</v>
      </c>
      <c r="L502" s="191">
        <v>0</v>
      </c>
      <c r="AB502" s="191">
        <v>-22894.5</v>
      </c>
      <c r="AF502" s="191">
        <v>-22894.5</v>
      </c>
    </row>
    <row r="503" spans="1:32">
      <c r="A503" s="189">
        <v>2025</v>
      </c>
      <c r="B503" s="189" t="s">
        <v>196</v>
      </c>
      <c r="C503" s="189" t="s">
        <v>197</v>
      </c>
      <c r="D503" s="189">
        <v>2022.1</v>
      </c>
      <c r="E503" s="189" t="s">
        <v>199</v>
      </c>
      <c r="F503" s="189" t="s">
        <v>202</v>
      </c>
      <c r="H503" s="189">
        <v>78084</v>
      </c>
      <c r="I503" s="191">
        <v>1401565.51</v>
      </c>
      <c r="J503" s="191">
        <v>1401565.51</v>
      </c>
      <c r="K503" s="191">
        <v>0</v>
      </c>
      <c r="L503" s="191">
        <v>0</v>
      </c>
      <c r="W503" s="191">
        <v>0</v>
      </c>
      <c r="AF503" s="191">
        <v>0</v>
      </c>
    </row>
    <row r="504" spans="1:32">
      <c r="A504" s="189">
        <v>2025</v>
      </c>
      <c r="B504" s="189" t="s">
        <v>196</v>
      </c>
      <c r="C504" s="189" t="s">
        <v>197</v>
      </c>
      <c r="D504" s="189">
        <v>2022.1</v>
      </c>
      <c r="E504" s="189" t="s">
        <v>199</v>
      </c>
      <c r="F504" s="189" t="s">
        <v>203</v>
      </c>
      <c r="H504" s="189">
        <v>78039</v>
      </c>
      <c r="I504" s="191">
        <v>415813.41</v>
      </c>
      <c r="J504" s="191">
        <v>405614.63</v>
      </c>
      <c r="K504" s="191">
        <v>0</v>
      </c>
      <c r="L504" s="191">
        <v>0</v>
      </c>
      <c r="AB504" s="191">
        <v>-10198.780000000001</v>
      </c>
      <c r="AF504" s="191">
        <v>-10198.780000000001</v>
      </c>
    </row>
    <row r="505" spans="1:32">
      <c r="A505" s="189">
        <v>2025</v>
      </c>
      <c r="B505" s="189" t="s">
        <v>196</v>
      </c>
      <c r="C505" s="189" t="s">
        <v>197</v>
      </c>
      <c r="D505" s="189">
        <v>2022.1</v>
      </c>
      <c r="E505" s="189" t="s">
        <v>199</v>
      </c>
      <c r="F505" s="189" t="s">
        <v>266</v>
      </c>
      <c r="H505" s="189">
        <v>78036</v>
      </c>
      <c r="I505" s="191">
        <v>225027.93</v>
      </c>
      <c r="J505" s="191">
        <v>217240.47</v>
      </c>
      <c r="K505" s="191">
        <v>0</v>
      </c>
      <c r="L505" s="191">
        <v>0</v>
      </c>
      <c r="AB505" s="191">
        <v>-7787.46</v>
      </c>
      <c r="AF505" s="191">
        <v>-7787.46</v>
      </c>
    </row>
    <row r="506" spans="1:32">
      <c r="A506" s="189">
        <v>2025</v>
      </c>
      <c r="B506" s="189" t="s">
        <v>196</v>
      </c>
      <c r="C506" s="189" t="s">
        <v>197</v>
      </c>
      <c r="D506" s="189">
        <v>2022.1</v>
      </c>
      <c r="E506" s="189" t="s">
        <v>199</v>
      </c>
      <c r="F506" s="189" t="s">
        <v>226</v>
      </c>
      <c r="H506" s="189">
        <v>78040</v>
      </c>
      <c r="I506" s="191">
        <v>89876.03</v>
      </c>
      <c r="J506" s="191">
        <v>86765.72</v>
      </c>
      <c r="K506" s="191">
        <v>0</v>
      </c>
      <c r="L506" s="191">
        <v>0</v>
      </c>
      <c r="AB506" s="191">
        <v>-3110.31</v>
      </c>
      <c r="AF506" s="191">
        <v>-3110.31</v>
      </c>
    </row>
    <row r="507" spans="1:32">
      <c r="A507" s="189">
        <v>2025</v>
      </c>
      <c r="B507" s="189" t="s">
        <v>196</v>
      </c>
      <c r="C507" s="189" t="s">
        <v>197</v>
      </c>
      <c r="D507" s="189">
        <v>2022.1</v>
      </c>
      <c r="E507" s="189" t="s">
        <v>199</v>
      </c>
      <c r="F507" s="189" t="s">
        <v>213</v>
      </c>
      <c r="H507" s="189">
        <v>78042</v>
      </c>
      <c r="I507" s="191">
        <v>89086.04</v>
      </c>
      <c r="J507" s="191">
        <v>86767.61</v>
      </c>
      <c r="K507" s="191">
        <v>0</v>
      </c>
      <c r="L507" s="191">
        <v>0</v>
      </c>
      <c r="AB507" s="191">
        <v>-2318.4299999999998</v>
      </c>
      <c r="AF507" s="191">
        <v>-2318.4299999999998</v>
      </c>
    </row>
    <row r="508" spans="1:32">
      <c r="A508" s="189">
        <v>2025</v>
      </c>
      <c r="B508" s="189" t="s">
        <v>196</v>
      </c>
      <c r="C508" s="189" t="s">
        <v>197</v>
      </c>
      <c r="D508" s="189">
        <v>2022.1</v>
      </c>
      <c r="E508" s="189" t="s">
        <v>199</v>
      </c>
      <c r="F508" s="189" t="s">
        <v>322</v>
      </c>
      <c r="H508" s="189">
        <v>78041</v>
      </c>
      <c r="I508" s="191">
        <v>0</v>
      </c>
      <c r="J508" s="191">
        <v>0</v>
      </c>
      <c r="K508" s="191">
        <v>0</v>
      </c>
      <c r="L508" s="191">
        <v>0</v>
      </c>
      <c r="AB508" s="191">
        <v>0</v>
      </c>
      <c r="AF508" s="191">
        <v>0</v>
      </c>
    </row>
    <row r="509" spans="1:32">
      <c r="A509" s="189" t="s">
        <v>208</v>
      </c>
      <c r="E509" s="191">
        <v>14742806.01</v>
      </c>
      <c r="F509" s="191">
        <v>14696496.529999999</v>
      </c>
      <c r="G509" s="191">
        <v>0</v>
      </c>
      <c r="H509" s="191">
        <v>0</v>
      </c>
      <c r="I509" s="191">
        <v>0</v>
      </c>
      <c r="J509" s="191">
        <v>0</v>
      </c>
      <c r="K509" s="191">
        <v>0</v>
      </c>
      <c r="L509" s="191">
        <v>0</v>
      </c>
      <c r="M509" s="191">
        <v>0</v>
      </c>
      <c r="N509" s="191">
        <v>0</v>
      </c>
      <c r="O509" s="191">
        <v>0</v>
      </c>
      <c r="P509" s="191">
        <v>0</v>
      </c>
      <c r="Q509" s="191">
        <v>0</v>
      </c>
      <c r="R509" s="191">
        <v>0</v>
      </c>
      <c r="S509" s="191">
        <v>0</v>
      </c>
      <c r="T509" s="191">
        <v>0</v>
      </c>
      <c r="U509" s="191">
        <v>0</v>
      </c>
      <c r="V509" s="191">
        <v>0</v>
      </c>
      <c r="W509" s="191">
        <v>0</v>
      </c>
      <c r="X509" s="191">
        <v>-46309.48</v>
      </c>
      <c r="Y509" s="191">
        <v>0</v>
      </c>
      <c r="Z509" s="191">
        <v>0</v>
      </c>
      <c r="AA509" s="191">
        <v>0</v>
      </c>
      <c r="AB509" s="191">
        <v>-46309.48</v>
      </c>
    </row>
    <row r="510" spans="1:32">
      <c r="D510" s="189" t="s">
        <v>366</v>
      </c>
      <c r="I510" s="191">
        <v>14742806.01</v>
      </c>
      <c r="J510" s="191">
        <v>14696496.529999999</v>
      </c>
      <c r="K510" s="191">
        <v>0</v>
      </c>
      <c r="L510" s="191">
        <v>0</v>
      </c>
      <c r="M510" s="191">
        <v>0</v>
      </c>
      <c r="N510" s="191">
        <v>0</v>
      </c>
      <c r="O510" s="191">
        <v>0</v>
      </c>
      <c r="P510" s="191">
        <v>0</v>
      </c>
      <c r="Q510" s="191">
        <v>0</v>
      </c>
      <c r="R510" s="191">
        <v>0</v>
      </c>
      <c r="S510" s="191">
        <v>0</v>
      </c>
      <c r="T510" s="191">
        <v>0</v>
      </c>
      <c r="U510" s="191">
        <v>0</v>
      </c>
      <c r="V510" s="191">
        <v>0</v>
      </c>
      <c r="W510" s="191">
        <v>0</v>
      </c>
      <c r="X510" s="191">
        <v>0</v>
      </c>
      <c r="Y510" s="191">
        <v>0</v>
      </c>
      <c r="Z510" s="191">
        <v>0</v>
      </c>
      <c r="AA510" s="191">
        <v>0</v>
      </c>
      <c r="AB510" s="191">
        <v>-46309.48</v>
      </c>
      <c r="AC510" s="191">
        <v>0</v>
      </c>
      <c r="AD510" s="191">
        <v>0</v>
      </c>
      <c r="AE510" s="191">
        <v>0</v>
      </c>
      <c r="AF510" s="191">
        <v>-46309.48</v>
      </c>
    </row>
    <row r="511" spans="1:32">
      <c r="A511" s="189">
        <v>2025</v>
      </c>
      <c r="B511" s="189" t="s">
        <v>196</v>
      </c>
      <c r="C511" s="189" t="s">
        <v>197</v>
      </c>
      <c r="D511" s="189">
        <v>2023</v>
      </c>
      <c r="E511" s="189" t="s">
        <v>199</v>
      </c>
      <c r="F511" s="189" t="s">
        <v>201</v>
      </c>
      <c r="H511" s="189">
        <v>78054</v>
      </c>
      <c r="I511" s="191">
        <v>904.93</v>
      </c>
      <c r="J511" s="191">
        <v>893.6</v>
      </c>
      <c r="K511" s="191">
        <v>0</v>
      </c>
      <c r="L511" s="191">
        <v>0</v>
      </c>
      <c r="M511" s="191">
        <v>-2.75</v>
      </c>
      <c r="N511" s="191">
        <v>-8.58</v>
      </c>
      <c r="S511" s="191">
        <v>0</v>
      </c>
      <c r="Y511" s="191">
        <v>0</v>
      </c>
      <c r="AF511" s="191">
        <v>-11.33</v>
      </c>
    </row>
    <row r="512" spans="1:32">
      <c r="A512" s="189">
        <v>2025</v>
      </c>
      <c r="B512" s="189" t="s">
        <v>196</v>
      </c>
      <c r="C512" s="189" t="s">
        <v>197</v>
      </c>
      <c r="D512" s="189">
        <v>2023</v>
      </c>
      <c r="E512" s="189" t="s">
        <v>199</v>
      </c>
      <c r="F512" s="189" t="s">
        <v>202</v>
      </c>
      <c r="H512" s="189">
        <v>78055</v>
      </c>
      <c r="I512" s="191">
        <v>75013217.439999998</v>
      </c>
      <c r="J512" s="191">
        <v>78089155.870000005</v>
      </c>
      <c r="K512" s="191">
        <v>0.01</v>
      </c>
      <c r="L512" s="191">
        <v>0</v>
      </c>
      <c r="M512" s="191">
        <v>-229313.63</v>
      </c>
      <c r="N512" s="191">
        <v>-714594.13</v>
      </c>
      <c r="P512" s="191">
        <v>-469482.48</v>
      </c>
      <c r="Q512" s="191">
        <v>-720908.72</v>
      </c>
      <c r="S512" s="191">
        <v>0</v>
      </c>
      <c r="U512" s="191">
        <v>0</v>
      </c>
      <c r="V512" s="191">
        <v>0</v>
      </c>
      <c r="Y512" s="191">
        <v>30187393.870000001</v>
      </c>
      <c r="AD512" s="191">
        <v>22513.71</v>
      </c>
      <c r="AE512" s="191">
        <v>-24999670.18</v>
      </c>
      <c r="AF512" s="191">
        <v>3075938.44</v>
      </c>
    </row>
    <row r="513" spans="1:32">
      <c r="A513" s="189">
        <v>2025</v>
      </c>
      <c r="B513" s="189" t="s">
        <v>196</v>
      </c>
      <c r="C513" s="189" t="s">
        <v>197</v>
      </c>
      <c r="D513" s="189">
        <v>2023</v>
      </c>
      <c r="E513" s="189" t="s">
        <v>199</v>
      </c>
      <c r="F513" s="189" t="s">
        <v>335</v>
      </c>
      <c r="H513" s="189">
        <v>78052</v>
      </c>
      <c r="I513" s="191">
        <v>193843.68</v>
      </c>
      <c r="J513" s="191">
        <v>188168.43</v>
      </c>
      <c r="K513" s="191">
        <v>0</v>
      </c>
      <c r="L513" s="191">
        <v>0</v>
      </c>
      <c r="M513" s="191">
        <v>-588.70000000000005</v>
      </c>
      <c r="N513" s="191">
        <v>-1838.17</v>
      </c>
      <c r="P513" s="191">
        <v>-442.38</v>
      </c>
      <c r="Q513" s="191">
        <v>-679.35</v>
      </c>
      <c r="S513" s="191">
        <v>0</v>
      </c>
      <c r="Y513" s="191">
        <v>0</v>
      </c>
      <c r="AD513" s="191">
        <v>-2126.65</v>
      </c>
      <c r="AF513" s="191">
        <v>-5675.25</v>
      </c>
    </row>
    <row r="514" spans="1:32">
      <c r="A514" s="189">
        <v>2025</v>
      </c>
      <c r="B514" s="189" t="s">
        <v>196</v>
      </c>
      <c r="C514" s="189" t="s">
        <v>197</v>
      </c>
      <c r="D514" s="189">
        <v>2023</v>
      </c>
      <c r="E514" s="189" t="s">
        <v>199</v>
      </c>
      <c r="F514" s="189" t="s">
        <v>203</v>
      </c>
      <c r="H514" s="189">
        <v>78056</v>
      </c>
      <c r="I514" s="191">
        <v>-442739.87</v>
      </c>
      <c r="J514" s="191">
        <v>-626216.42000000004</v>
      </c>
      <c r="K514" s="191">
        <v>0</v>
      </c>
      <c r="L514" s="191">
        <v>0</v>
      </c>
      <c r="M514" s="191">
        <v>1344.59</v>
      </c>
      <c r="N514" s="191">
        <v>4198.38</v>
      </c>
      <c r="P514" s="191">
        <v>-3923.48</v>
      </c>
      <c r="Q514" s="191">
        <v>-6024.4</v>
      </c>
      <c r="S514" s="191">
        <v>0</v>
      </c>
      <c r="Y514" s="191">
        <v>-178170.77</v>
      </c>
      <c r="AD514" s="191">
        <v>-900.87</v>
      </c>
      <c r="AF514" s="191">
        <v>-183476.55</v>
      </c>
    </row>
    <row r="515" spans="1:32">
      <c r="A515" s="189">
        <v>2025</v>
      </c>
      <c r="B515" s="189" t="s">
        <v>196</v>
      </c>
      <c r="C515" s="189" t="s">
        <v>197</v>
      </c>
      <c r="D515" s="189">
        <v>2023</v>
      </c>
      <c r="E515" s="189" t="s">
        <v>199</v>
      </c>
      <c r="F515" s="189" t="s">
        <v>266</v>
      </c>
      <c r="H515" s="189">
        <v>78053</v>
      </c>
      <c r="I515" s="191">
        <v>0</v>
      </c>
      <c r="J515" s="191">
        <v>0</v>
      </c>
      <c r="K515" s="191">
        <v>0</v>
      </c>
      <c r="L515" s="191">
        <v>0</v>
      </c>
      <c r="W515" s="191">
        <v>0</v>
      </c>
      <c r="AF515" s="191">
        <v>0</v>
      </c>
    </row>
    <row r="516" spans="1:32">
      <c r="A516" s="189">
        <v>2025</v>
      </c>
      <c r="B516" s="189" t="s">
        <v>196</v>
      </c>
      <c r="C516" s="189" t="s">
        <v>197</v>
      </c>
      <c r="D516" s="189">
        <v>2023</v>
      </c>
      <c r="E516" s="189" t="s">
        <v>199</v>
      </c>
      <c r="F516" s="189" t="s">
        <v>226</v>
      </c>
      <c r="H516" s="189">
        <v>78057</v>
      </c>
      <c r="I516" s="191">
        <v>121550.18</v>
      </c>
      <c r="J516" s="191">
        <v>120397.55</v>
      </c>
      <c r="K516" s="191">
        <v>0</v>
      </c>
      <c r="L516" s="191">
        <v>0</v>
      </c>
      <c r="N516" s="191">
        <v>-1152.6300000000001</v>
      </c>
      <c r="S516" s="191">
        <v>0</v>
      </c>
      <c r="Y516" s="191">
        <v>0</v>
      </c>
      <c r="AF516" s="191">
        <v>-1152.6300000000001</v>
      </c>
    </row>
    <row r="517" spans="1:32">
      <c r="A517" s="189">
        <v>2025</v>
      </c>
      <c r="B517" s="189" t="s">
        <v>196</v>
      </c>
      <c r="C517" s="189" t="s">
        <v>197</v>
      </c>
      <c r="D517" s="189">
        <v>2023</v>
      </c>
      <c r="E517" s="189" t="s">
        <v>199</v>
      </c>
      <c r="F517" s="189" t="s">
        <v>229</v>
      </c>
      <c r="H517" s="189">
        <v>78059</v>
      </c>
      <c r="I517" s="191">
        <v>0</v>
      </c>
      <c r="J517" s="191">
        <v>0</v>
      </c>
      <c r="K517" s="191">
        <v>0</v>
      </c>
      <c r="L517" s="191">
        <v>0</v>
      </c>
      <c r="W517" s="191">
        <v>0</v>
      </c>
      <c r="AF517" s="191">
        <v>0</v>
      </c>
    </row>
    <row r="518" spans="1:32">
      <c r="A518" s="189">
        <v>2025</v>
      </c>
      <c r="B518" s="189" t="s">
        <v>196</v>
      </c>
      <c r="C518" s="189" t="s">
        <v>197</v>
      </c>
      <c r="D518" s="189">
        <v>2023</v>
      </c>
      <c r="E518" s="189" t="s">
        <v>199</v>
      </c>
      <c r="F518" s="189" t="s">
        <v>213</v>
      </c>
      <c r="H518" s="189">
        <v>78058</v>
      </c>
      <c r="I518" s="191">
        <v>520361.25</v>
      </c>
      <c r="J518" s="191">
        <v>513846.49</v>
      </c>
      <c r="K518" s="191">
        <v>0</v>
      </c>
      <c r="L518" s="191">
        <v>0</v>
      </c>
      <c r="M518" s="191">
        <v>-1580.32</v>
      </c>
      <c r="N518" s="191">
        <v>-4934.4399999999996</v>
      </c>
      <c r="S518" s="191">
        <v>0</v>
      </c>
      <c r="Y518" s="191">
        <v>0</v>
      </c>
      <c r="AF518" s="191">
        <v>-6514.76</v>
      </c>
    </row>
    <row r="519" spans="1:32">
      <c r="A519" s="189">
        <v>2025</v>
      </c>
      <c r="B519" s="189" t="s">
        <v>196</v>
      </c>
      <c r="C519" s="189" t="s">
        <v>197</v>
      </c>
      <c r="D519" s="189">
        <v>2023</v>
      </c>
      <c r="E519" s="189" t="s">
        <v>199</v>
      </c>
      <c r="F519" s="189" t="s">
        <v>367</v>
      </c>
      <c r="H519" s="189">
        <v>78061</v>
      </c>
      <c r="I519" s="191">
        <v>824798.99</v>
      </c>
      <c r="J519" s="191">
        <v>814472.76</v>
      </c>
      <c r="K519" s="191">
        <v>0</v>
      </c>
      <c r="L519" s="191">
        <v>0</v>
      </c>
      <c r="M519" s="191">
        <v>-2504.88</v>
      </c>
      <c r="N519" s="191">
        <v>-7821.35</v>
      </c>
      <c r="S519" s="191">
        <v>0</v>
      </c>
      <c r="Y519" s="191">
        <v>0</v>
      </c>
      <c r="AF519" s="191">
        <v>-10326.23</v>
      </c>
    </row>
    <row r="520" spans="1:32">
      <c r="A520" s="189">
        <v>2025</v>
      </c>
      <c r="B520" s="189" t="s">
        <v>196</v>
      </c>
      <c r="C520" s="189" t="s">
        <v>197</v>
      </c>
      <c r="D520" s="189">
        <v>2023</v>
      </c>
      <c r="E520" s="189" t="s">
        <v>199</v>
      </c>
      <c r="F520" s="189" t="s">
        <v>322</v>
      </c>
      <c r="H520" s="189">
        <v>78060</v>
      </c>
      <c r="I520" s="191">
        <v>0</v>
      </c>
      <c r="J520" s="191">
        <v>0</v>
      </c>
      <c r="K520" s="191">
        <v>0</v>
      </c>
      <c r="L520" s="191">
        <v>0</v>
      </c>
      <c r="W520" s="191">
        <v>0</v>
      </c>
      <c r="AF520" s="191">
        <v>0</v>
      </c>
    </row>
    <row r="521" spans="1:32">
      <c r="A521" s="189" t="s">
        <v>208</v>
      </c>
      <c r="E521" s="191">
        <v>76231936.599999994</v>
      </c>
      <c r="F521" s="191">
        <v>79100718.280000001</v>
      </c>
      <c r="G521" s="191">
        <v>0.01</v>
      </c>
      <c r="H521" s="191">
        <v>0</v>
      </c>
      <c r="I521" s="191">
        <v>-232645.69</v>
      </c>
      <c r="J521" s="191">
        <v>-726150.92</v>
      </c>
      <c r="K521" s="191">
        <v>0</v>
      </c>
      <c r="L521" s="191">
        <v>-473848.34</v>
      </c>
      <c r="M521" s="191">
        <v>-727612.47</v>
      </c>
      <c r="N521" s="191">
        <v>0</v>
      </c>
      <c r="O521" s="191">
        <v>0</v>
      </c>
      <c r="P521" s="191">
        <v>0</v>
      </c>
      <c r="Q521" s="191">
        <v>0</v>
      </c>
      <c r="R521" s="191">
        <v>0</v>
      </c>
      <c r="S521" s="191">
        <v>0</v>
      </c>
      <c r="T521" s="191">
        <v>0</v>
      </c>
      <c r="U521" s="191">
        <v>30009223.100000001</v>
      </c>
      <c r="V521" s="191">
        <v>0</v>
      </c>
      <c r="W521" s="191">
        <v>0</v>
      </c>
      <c r="X521" s="191">
        <v>0</v>
      </c>
      <c r="Y521" s="191">
        <v>0</v>
      </c>
      <c r="Z521" s="191">
        <v>19486.189999999999</v>
      </c>
      <c r="AA521" s="191">
        <v>-24999670.18</v>
      </c>
      <c r="AB521" s="191">
        <v>2868781.69</v>
      </c>
    </row>
    <row r="522" spans="1:32">
      <c r="D522" s="189" t="s">
        <v>368</v>
      </c>
      <c r="I522" s="191">
        <v>76231936.599999994</v>
      </c>
      <c r="J522" s="191">
        <v>79100718.280000001</v>
      </c>
      <c r="K522" s="191">
        <v>0.01</v>
      </c>
      <c r="L522" s="191">
        <v>0</v>
      </c>
      <c r="M522" s="191">
        <v>-232645.69</v>
      </c>
      <c r="N522" s="191">
        <v>-726150.92</v>
      </c>
      <c r="O522" s="191">
        <v>0</v>
      </c>
      <c r="P522" s="191">
        <v>-473848.34</v>
      </c>
      <c r="Q522" s="191">
        <v>-727612.47</v>
      </c>
      <c r="R522" s="191">
        <v>0</v>
      </c>
      <c r="S522" s="191">
        <v>0</v>
      </c>
      <c r="T522" s="191">
        <v>0</v>
      </c>
      <c r="U522" s="191">
        <v>0</v>
      </c>
      <c r="V522" s="191">
        <v>0</v>
      </c>
      <c r="W522" s="191">
        <v>0</v>
      </c>
      <c r="X522" s="191">
        <v>0</v>
      </c>
      <c r="Y522" s="191">
        <v>30009223.100000001</v>
      </c>
      <c r="Z522" s="191">
        <v>0</v>
      </c>
      <c r="AA522" s="191">
        <v>0</v>
      </c>
      <c r="AB522" s="191">
        <v>0</v>
      </c>
      <c r="AC522" s="191">
        <v>0</v>
      </c>
      <c r="AD522" s="191">
        <v>19486.189999999999</v>
      </c>
      <c r="AE522" s="191">
        <v>-24999670.18</v>
      </c>
      <c r="AF522" s="191">
        <v>2868781.69</v>
      </c>
    </row>
    <row r="523" spans="1:32">
      <c r="A523" s="189">
        <v>2025</v>
      </c>
      <c r="B523" s="189" t="s">
        <v>196</v>
      </c>
      <c r="C523" s="189" t="s">
        <v>197</v>
      </c>
      <c r="D523" s="189">
        <v>2024</v>
      </c>
      <c r="E523" s="189" t="s">
        <v>199</v>
      </c>
      <c r="F523" s="189" t="s">
        <v>369</v>
      </c>
      <c r="H523" s="189">
        <v>77799</v>
      </c>
      <c r="I523" s="191">
        <v>0</v>
      </c>
      <c r="J523" s="191">
        <v>3929165</v>
      </c>
      <c r="K523" s="191">
        <v>0</v>
      </c>
      <c r="L523" s="191">
        <v>0</v>
      </c>
      <c r="AA523" s="191">
        <v>3929165</v>
      </c>
      <c r="AF523" s="191">
        <v>3929165</v>
      </c>
    </row>
    <row r="524" spans="1:32">
      <c r="A524" s="189">
        <v>2025</v>
      </c>
      <c r="B524" s="189" t="s">
        <v>196</v>
      </c>
      <c r="C524" s="189" t="s">
        <v>197</v>
      </c>
      <c r="D524" s="189">
        <v>2024</v>
      </c>
      <c r="E524" s="189" t="s">
        <v>199</v>
      </c>
      <c r="F524" s="189" t="s">
        <v>200</v>
      </c>
      <c r="H524" s="189">
        <v>78099</v>
      </c>
      <c r="I524" s="191">
        <v>-6988.64</v>
      </c>
      <c r="J524" s="191">
        <v>-7025.38</v>
      </c>
      <c r="K524" s="191">
        <v>0</v>
      </c>
      <c r="L524" s="191">
        <v>0</v>
      </c>
      <c r="S524" s="191">
        <v>-36.74</v>
      </c>
      <c r="AF524" s="191">
        <v>-36.74</v>
      </c>
    </row>
    <row r="525" spans="1:32">
      <c r="A525" s="189">
        <v>2025</v>
      </c>
      <c r="B525" s="189" t="s">
        <v>196</v>
      </c>
      <c r="C525" s="189" t="s">
        <v>197</v>
      </c>
      <c r="D525" s="189">
        <v>2024</v>
      </c>
      <c r="E525" s="189" t="s">
        <v>199</v>
      </c>
      <c r="F525" s="189" t="s">
        <v>216</v>
      </c>
      <c r="H525" s="189">
        <v>77798</v>
      </c>
      <c r="I525" s="191">
        <v>-1993756.61</v>
      </c>
      <c r="J525" s="191">
        <v>-2004236.78</v>
      </c>
      <c r="K525" s="191">
        <v>0</v>
      </c>
      <c r="L525" s="191">
        <v>0</v>
      </c>
      <c r="S525" s="191">
        <v>-10480.17</v>
      </c>
      <c r="AF525" s="191">
        <v>-10480.17</v>
      </c>
    </row>
    <row r="526" spans="1:32">
      <c r="A526" s="189">
        <v>2025</v>
      </c>
      <c r="B526" s="189" t="s">
        <v>196</v>
      </c>
      <c r="C526" s="189" t="s">
        <v>197</v>
      </c>
      <c r="D526" s="189">
        <v>2024</v>
      </c>
      <c r="E526" s="189" t="s">
        <v>199</v>
      </c>
      <c r="F526" s="189" t="s">
        <v>201</v>
      </c>
      <c r="H526" s="189">
        <v>78064</v>
      </c>
      <c r="I526" s="191">
        <v>177095.14</v>
      </c>
      <c r="J526" s="191">
        <v>159468.60999999999</v>
      </c>
      <c r="K526" s="191">
        <v>0</v>
      </c>
      <c r="L526" s="191">
        <v>0</v>
      </c>
      <c r="M526" s="191">
        <v>-1459.78</v>
      </c>
      <c r="N526" s="191">
        <v>-3461.17</v>
      </c>
      <c r="P526" s="191">
        <v>-11255.76</v>
      </c>
      <c r="Q526" s="191">
        <v>-1665.47</v>
      </c>
      <c r="S526" s="191">
        <v>930.9</v>
      </c>
      <c r="AD526" s="191">
        <v>-715.25</v>
      </c>
      <c r="AF526" s="191">
        <v>-17626.53</v>
      </c>
    </row>
    <row r="527" spans="1:32">
      <c r="A527" s="189">
        <v>2025</v>
      </c>
      <c r="B527" s="189" t="s">
        <v>196</v>
      </c>
      <c r="C527" s="189" t="s">
        <v>197</v>
      </c>
      <c r="D527" s="189">
        <v>2024</v>
      </c>
      <c r="E527" s="189" t="s">
        <v>199</v>
      </c>
      <c r="F527" s="189" t="s">
        <v>202</v>
      </c>
      <c r="H527" s="189">
        <v>78065</v>
      </c>
      <c r="I527" s="191">
        <v>109462059.81</v>
      </c>
      <c r="J527" s="191">
        <v>89196854.739999995</v>
      </c>
      <c r="K527" s="191">
        <v>-0.01</v>
      </c>
      <c r="L527" s="191">
        <v>0</v>
      </c>
      <c r="M527" s="191">
        <v>-902288.17</v>
      </c>
      <c r="N527" s="191">
        <v>-2139338.29</v>
      </c>
      <c r="P527" s="191">
        <v>-662706.43999999994</v>
      </c>
      <c r="Q527" s="191">
        <v>-1029420.97</v>
      </c>
      <c r="S527" s="191">
        <v>575386.89</v>
      </c>
      <c r="T527" s="191">
        <v>-214047.24</v>
      </c>
      <c r="U527" s="191">
        <v>0</v>
      </c>
      <c r="V527" s="191">
        <v>0</v>
      </c>
      <c r="X527" s="191">
        <v>359063.93</v>
      </c>
      <c r="Y527" s="191">
        <v>2550656.7000000002</v>
      </c>
      <c r="AD527" s="191">
        <v>-90359.35</v>
      </c>
      <c r="AE527" s="191">
        <v>-18712152.140000001</v>
      </c>
      <c r="AF527" s="191">
        <v>-20265205.079999998</v>
      </c>
    </row>
    <row r="528" spans="1:32">
      <c r="A528" s="189">
        <v>2025</v>
      </c>
      <c r="B528" s="189" t="s">
        <v>196</v>
      </c>
      <c r="C528" s="189" t="s">
        <v>197</v>
      </c>
      <c r="D528" s="189">
        <v>2024</v>
      </c>
      <c r="E528" s="189" t="s">
        <v>199</v>
      </c>
      <c r="F528" s="189" t="s">
        <v>335</v>
      </c>
      <c r="H528" s="189">
        <v>78062</v>
      </c>
      <c r="I528" s="191">
        <v>197422.45</v>
      </c>
      <c r="J528" s="191">
        <v>65129.2</v>
      </c>
      <c r="K528" s="191">
        <v>0</v>
      </c>
      <c r="L528" s="191">
        <v>0</v>
      </c>
      <c r="M528" s="191">
        <v>-1627.34</v>
      </c>
      <c r="N528" s="191">
        <v>-3858.45</v>
      </c>
      <c r="P528" s="191">
        <v>-1364.76</v>
      </c>
      <c r="Q528" s="191">
        <v>-1856.63</v>
      </c>
      <c r="S528" s="191">
        <v>1037.75</v>
      </c>
      <c r="T528" s="191">
        <v>-1048.32</v>
      </c>
      <c r="X528" s="191">
        <v>1221.8699999999999</v>
      </c>
      <c r="Y528" s="191">
        <v>4600.29</v>
      </c>
      <c r="AD528" s="191">
        <v>1640.98</v>
      </c>
      <c r="AE528" s="191">
        <v>-131038.64</v>
      </c>
      <c r="AF528" s="191">
        <v>-132293.25</v>
      </c>
    </row>
    <row r="529" spans="1:32">
      <c r="A529" s="189">
        <v>2025</v>
      </c>
      <c r="B529" s="189" t="s">
        <v>196</v>
      </c>
      <c r="C529" s="189" t="s">
        <v>197</v>
      </c>
      <c r="D529" s="189">
        <v>2024</v>
      </c>
      <c r="E529" s="189" t="s">
        <v>199</v>
      </c>
      <c r="F529" s="189" t="s">
        <v>203</v>
      </c>
      <c r="H529" s="189">
        <v>78066</v>
      </c>
      <c r="I529" s="191">
        <v>461912.19</v>
      </c>
      <c r="J529" s="191">
        <v>307496.68</v>
      </c>
      <c r="K529" s="191">
        <v>0.01</v>
      </c>
      <c r="L529" s="191">
        <v>0</v>
      </c>
      <c r="M529" s="191">
        <v>-3807.51</v>
      </c>
      <c r="N529" s="191">
        <v>-9027.66</v>
      </c>
      <c r="P529" s="191">
        <v>-3071.87</v>
      </c>
      <c r="Q529" s="191">
        <v>-4343.99</v>
      </c>
      <c r="S529" s="191">
        <v>2428.04</v>
      </c>
      <c r="T529" s="191">
        <v>-2561.86</v>
      </c>
      <c r="X529" s="191">
        <v>1369.24</v>
      </c>
      <c r="Y529" s="191">
        <v>10763.36</v>
      </c>
      <c r="AD529" s="191">
        <v>329.97</v>
      </c>
      <c r="AE529" s="191">
        <v>-146493.22</v>
      </c>
      <c r="AF529" s="191">
        <v>-154415.5</v>
      </c>
    </row>
    <row r="530" spans="1:32">
      <c r="A530" s="189">
        <v>2025</v>
      </c>
      <c r="B530" s="189" t="s">
        <v>196</v>
      </c>
      <c r="C530" s="189" t="s">
        <v>197</v>
      </c>
      <c r="D530" s="189">
        <v>2024</v>
      </c>
      <c r="E530" s="189" t="s">
        <v>199</v>
      </c>
      <c r="F530" s="189" t="s">
        <v>204</v>
      </c>
      <c r="H530" s="189">
        <v>78100</v>
      </c>
      <c r="I530" s="191">
        <v>549013.49</v>
      </c>
      <c r="J530" s="191">
        <v>536643.92000000004</v>
      </c>
      <c r="K530" s="191">
        <v>0</v>
      </c>
      <c r="L530" s="191">
        <v>0</v>
      </c>
      <c r="M530" s="191">
        <v>-4525.4799999999996</v>
      </c>
      <c r="N530" s="191">
        <v>-10729.98</v>
      </c>
      <c r="S530" s="191">
        <v>2885.89</v>
      </c>
      <c r="AF530" s="191">
        <v>-12369.57</v>
      </c>
    </row>
    <row r="531" spans="1:32">
      <c r="A531" s="189">
        <v>2025</v>
      </c>
      <c r="B531" s="189" t="s">
        <v>196</v>
      </c>
      <c r="C531" s="189" t="s">
        <v>197</v>
      </c>
      <c r="D531" s="189">
        <v>2024</v>
      </c>
      <c r="E531" s="189" t="s">
        <v>199</v>
      </c>
      <c r="F531" s="189" t="s">
        <v>266</v>
      </c>
      <c r="H531" s="189">
        <v>78063</v>
      </c>
      <c r="I531" s="191">
        <v>508745.18</v>
      </c>
      <c r="J531" s="191">
        <v>492496.27</v>
      </c>
      <c r="K531" s="191">
        <v>0</v>
      </c>
      <c r="L531" s="191">
        <v>0</v>
      </c>
      <c r="M531" s="191">
        <v>-4193.55</v>
      </c>
      <c r="N531" s="191">
        <v>-9942.9699999999993</v>
      </c>
      <c r="P531" s="191">
        <v>-2.4500000000000002</v>
      </c>
      <c r="Q531" s="191">
        <v>-4784.42</v>
      </c>
      <c r="S531" s="191">
        <v>2674.22</v>
      </c>
      <c r="AD531" s="191">
        <v>0.26</v>
      </c>
      <c r="AF531" s="191">
        <v>-16248.91</v>
      </c>
    </row>
    <row r="532" spans="1:32">
      <c r="A532" s="189">
        <v>2025</v>
      </c>
      <c r="B532" s="189" t="s">
        <v>196</v>
      </c>
      <c r="C532" s="189" t="s">
        <v>197</v>
      </c>
      <c r="D532" s="189">
        <v>2024</v>
      </c>
      <c r="E532" s="189" t="s">
        <v>199</v>
      </c>
      <c r="F532" s="189" t="s">
        <v>226</v>
      </c>
      <c r="H532" s="189">
        <v>78067</v>
      </c>
      <c r="I532" s="191">
        <v>1922333.22</v>
      </c>
      <c r="J532" s="191">
        <v>1860941.81</v>
      </c>
      <c r="K532" s="191">
        <v>0</v>
      </c>
      <c r="L532" s="191">
        <v>0</v>
      </c>
      <c r="M532" s="191">
        <v>-15845.66</v>
      </c>
      <c r="N532" s="191">
        <v>-37570.29</v>
      </c>
      <c r="P532" s="191">
        <v>-10.85</v>
      </c>
      <c r="Q532" s="191">
        <v>-18078.32</v>
      </c>
      <c r="S532" s="191">
        <v>10104.74</v>
      </c>
      <c r="AD532" s="191">
        <v>8.9700000000000006</v>
      </c>
      <c r="AF532" s="191">
        <v>-61391.41</v>
      </c>
    </row>
    <row r="533" spans="1:32">
      <c r="A533" s="189">
        <v>2025</v>
      </c>
      <c r="B533" s="189" t="s">
        <v>196</v>
      </c>
      <c r="C533" s="189" t="s">
        <v>197</v>
      </c>
      <c r="D533" s="189">
        <v>2024</v>
      </c>
      <c r="E533" s="189" t="s">
        <v>199</v>
      </c>
      <c r="F533" s="189" t="s">
        <v>229</v>
      </c>
      <c r="H533" s="189">
        <v>78069</v>
      </c>
      <c r="I533" s="191">
        <v>34618.629999999997</v>
      </c>
      <c r="J533" s="191">
        <v>33107.5</v>
      </c>
      <c r="K533" s="191">
        <v>0</v>
      </c>
      <c r="L533" s="191">
        <v>0</v>
      </c>
      <c r="M533" s="191">
        <v>-285.36</v>
      </c>
      <c r="N533" s="191">
        <v>-676.59</v>
      </c>
      <c r="P533" s="191">
        <v>-416.12</v>
      </c>
      <c r="Q533" s="191">
        <v>-325.57</v>
      </c>
      <c r="S533" s="191">
        <v>181.97</v>
      </c>
      <c r="AD533" s="191">
        <v>10.54</v>
      </c>
      <c r="AF533" s="191">
        <v>-1511.13</v>
      </c>
    </row>
    <row r="534" spans="1:32">
      <c r="A534" s="189">
        <v>2025</v>
      </c>
      <c r="B534" s="189" t="s">
        <v>196</v>
      </c>
      <c r="C534" s="189" t="s">
        <v>197</v>
      </c>
      <c r="D534" s="189">
        <v>2024</v>
      </c>
      <c r="E534" s="189" t="s">
        <v>199</v>
      </c>
      <c r="F534" s="189" t="s">
        <v>213</v>
      </c>
      <c r="H534" s="189">
        <v>78068</v>
      </c>
      <c r="I534" s="191">
        <v>13756982.6</v>
      </c>
      <c r="J534" s="191">
        <v>13213697.1</v>
      </c>
      <c r="K534" s="191">
        <v>0</v>
      </c>
      <c r="L534" s="191">
        <v>0</v>
      </c>
      <c r="M534" s="191">
        <v>-113397.85</v>
      </c>
      <c r="N534" s="191">
        <v>-268867.94</v>
      </c>
      <c r="P534" s="191">
        <v>-103868.95</v>
      </c>
      <c r="Q534" s="191">
        <v>-129375.66</v>
      </c>
      <c r="S534" s="191">
        <v>72313.52</v>
      </c>
      <c r="AD534" s="191">
        <v>-88.62</v>
      </c>
      <c r="AF534" s="191">
        <v>-543285.5</v>
      </c>
    </row>
    <row r="535" spans="1:32">
      <c r="A535" s="189">
        <v>2025</v>
      </c>
      <c r="B535" s="189" t="s">
        <v>196</v>
      </c>
      <c r="C535" s="189" t="s">
        <v>197</v>
      </c>
      <c r="D535" s="189">
        <v>2024</v>
      </c>
      <c r="E535" s="189" t="s">
        <v>199</v>
      </c>
      <c r="F535" s="189" t="s">
        <v>367</v>
      </c>
      <c r="H535" s="189">
        <v>78098</v>
      </c>
      <c r="I535" s="191">
        <v>0</v>
      </c>
      <c r="J535" s="191">
        <v>0</v>
      </c>
      <c r="K535" s="191">
        <v>0</v>
      </c>
      <c r="L535" s="191">
        <v>0</v>
      </c>
      <c r="W535" s="191">
        <v>0</v>
      </c>
      <c r="AF535" s="191">
        <v>0</v>
      </c>
    </row>
    <row r="536" spans="1:32">
      <c r="A536" s="189">
        <v>2025</v>
      </c>
      <c r="B536" s="189" t="s">
        <v>196</v>
      </c>
      <c r="C536" s="189" t="s">
        <v>197</v>
      </c>
      <c r="D536" s="189">
        <v>2024</v>
      </c>
      <c r="E536" s="189" t="s">
        <v>199</v>
      </c>
      <c r="F536" s="189" t="s">
        <v>322</v>
      </c>
      <c r="H536" s="189">
        <v>78097</v>
      </c>
      <c r="I536" s="191">
        <v>0</v>
      </c>
      <c r="J536" s="191">
        <v>0</v>
      </c>
      <c r="K536" s="191">
        <v>0</v>
      </c>
      <c r="L536" s="191">
        <v>0</v>
      </c>
      <c r="W536" s="191">
        <v>0</v>
      </c>
      <c r="AF536" s="191">
        <v>0</v>
      </c>
    </row>
    <row r="537" spans="1:32">
      <c r="A537" s="189" t="s">
        <v>208</v>
      </c>
      <c r="E537" s="191">
        <v>125069437.45999999</v>
      </c>
      <c r="F537" s="191">
        <v>107783738.67</v>
      </c>
      <c r="G537" s="191">
        <v>0</v>
      </c>
      <c r="H537" s="191">
        <v>0</v>
      </c>
      <c r="I537" s="191">
        <v>-1047430.7</v>
      </c>
      <c r="J537" s="191">
        <v>-2483473.34</v>
      </c>
      <c r="K537" s="191">
        <v>0</v>
      </c>
      <c r="L537" s="191">
        <v>-782697.2</v>
      </c>
      <c r="M537" s="191">
        <v>-1189851.03</v>
      </c>
      <c r="N537" s="191">
        <v>0</v>
      </c>
      <c r="O537" s="191">
        <v>657427.01</v>
      </c>
      <c r="P537" s="191">
        <v>-217657.42</v>
      </c>
      <c r="Q537" s="191">
        <v>0</v>
      </c>
      <c r="R537" s="191">
        <v>0</v>
      </c>
      <c r="S537" s="191">
        <v>0</v>
      </c>
      <c r="T537" s="191">
        <v>361655.03999999998</v>
      </c>
      <c r="U537" s="191">
        <v>2566020.35</v>
      </c>
      <c r="V537" s="191">
        <v>0</v>
      </c>
      <c r="W537" s="191">
        <v>3929165</v>
      </c>
      <c r="X537" s="191">
        <v>0</v>
      </c>
      <c r="Y537" s="191">
        <v>0</v>
      </c>
      <c r="Z537" s="191">
        <v>-89172.5</v>
      </c>
      <c r="AA537" s="191">
        <v>-18989684</v>
      </c>
      <c r="AB537" s="191">
        <v>-17285698.789999999</v>
      </c>
    </row>
    <row r="538" spans="1:32">
      <c r="D538" s="189" t="s">
        <v>370</v>
      </c>
      <c r="I538" s="191">
        <v>125069437.45999999</v>
      </c>
      <c r="J538" s="191">
        <v>107783738.67</v>
      </c>
      <c r="K538" s="191">
        <v>0</v>
      </c>
      <c r="L538" s="191">
        <v>0</v>
      </c>
      <c r="M538" s="191">
        <v>-1047430.7</v>
      </c>
      <c r="N538" s="191">
        <v>-2483473.34</v>
      </c>
      <c r="O538" s="191">
        <v>0</v>
      </c>
      <c r="P538" s="191">
        <v>-782697.2</v>
      </c>
      <c r="Q538" s="191">
        <v>-1189851.03</v>
      </c>
      <c r="R538" s="191">
        <v>0</v>
      </c>
      <c r="S538" s="191">
        <v>657427.01</v>
      </c>
      <c r="T538" s="191">
        <v>-217657.42</v>
      </c>
      <c r="U538" s="191">
        <v>0</v>
      </c>
      <c r="V538" s="191">
        <v>0</v>
      </c>
      <c r="W538" s="191">
        <v>0</v>
      </c>
      <c r="X538" s="191">
        <v>361655.03999999998</v>
      </c>
      <c r="Y538" s="191">
        <v>2566020.35</v>
      </c>
      <c r="Z538" s="191">
        <v>0</v>
      </c>
      <c r="AA538" s="191">
        <v>3929165</v>
      </c>
      <c r="AB538" s="191">
        <v>0</v>
      </c>
      <c r="AC538" s="191">
        <v>0</v>
      </c>
      <c r="AD538" s="191">
        <v>-89172.5</v>
      </c>
      <c r="AE538" s="191">
        <v>-18989684</v>
      </c>
      <c r="AF538" s="191">
        <v>-17285698.789999999</v>
      </c>
    </row>
    <row r="539" spans="1:32">
      <c r="A539" s="189">
        <v>2025</v>
      </c>
      <c r="B539" s="189" t="s">
        <v>196</v>
      </c>
      <c r="C539" s="189" t="s">
        <v>197</v>
      </c>
      <c r="D539" s="189" t="s">
        <v>371</v>
      </c>
      <c r="E539" s="189" t="s">
        <v>199</v>
      </c>
      <c r="F539" s="189" t="s">
        <v>200</v>
      </c>
      <c r="H539" s="189">
        <v>77796</v>
      </c>
      <c r="I539" s="191">
        <v>0</v>
      </c>
      <c r="J539" s="191">
        <v>0</v>
      </c>
      <c r="K539" s="191">
        <v>0</v>
      </c>
      <c r="L539" s="191">
        <v>0</v>
      </c>
      <c r="W539" s="191">
        <v>0</v>
      </c>
      <c r="AF539" s="191">
        <v>0</v>
      </c>
    </row>
    <row r="540" spans="1:32">
      <c r="A540" s="189">
        <v>2025</v>
      </c>
      <c r="B540" s="189" t="s">
        <v>196</v>
      </c>
      <c r="C540" s="189" t="s">
        <v>197</v>
      </c>
      <c r="D540" s="189" t="s">
        <v>371</v>
      </c>
      <c r="E540" s="189" t="s">
        <v>199</v>
      </c>
      <c r="F540" s="189" t="s">
        <v>201</v>
      </c>
      <c r="H540" s="189">
        <v>78103</v>
      </c>
      <c r="I540" s="191">
        <v>0</v>
      </c>
      <c r="J540" s="191">
        <v>0</v>
      </c>
      <c r="K540" s="191">
        <v>0</v>
      </c>
      <c r="L540" s="191">
        <v>0</v>
      </c>
      <c r="W540" s="191">
        <v>0</v>
      </c>
      <c r="AF540" s="191">
        <v>0</v>
      </c>
    </row>
    <row r="541" spans="1:32">
      <c r="A541" s="189">
        <v>2025</v>
      </c>
      <c r="B541" s="189" t="s">
        <v>196</v>
      </c>
      <c r="C541" s="189" t="s">
        <v>197</v>
      </c>
      <c r="D541" s="189" t="s">
        <v>371</v>
      </c>
      <c r="E541" s="189" t="s">
        <v>199</v>
      </c>
      <c r="F541" s="189" t="s">
        <v>202</v>
      </c>
      <c r="H541" s="189">
        <v>78104</v>
      </c>
      <c r="I541" s="191">
        <v>492665.92</v>
      </c>
      <c r="J541" s="191">
        <v>-3459.18</v>
      </c>
      <c r="K541" s="191">
        <v>0</v>
      </c>
      <c r="L541" s="191">
        <v>0</v>
      </c>
      <c r="M541" s="191">
        <v>-4061.01</v>
      </c>
      <c r="N541" s="191">
        <v>-9628.7199999999993</v>
      </c>
      <c r="P541" s="191">
        <v>-7443.01</v>
      </c>
      <c r="Q541" s="191">
        <v>-4633.21</v>
      </c>
      <c r="S541" s="191">
        <v>2589.69</v>
      </c>
      <c r="T541" s="191">
        <v>-1883.91</v>
      </c>
      <c r="X541" s="191">
        <v>18843.21</v>
      </c>
      <c r="Y541" s="191">
        <v>11479.97</v>
      </c>
      <c r="AD541" s="191">
        <v>28.83</v>
      </c>
      <c r="AE541" s="191">
        <v>-501416.94</v>
      </c>
      <c r="AF541" s="191">
        <v>-496125.1</v>
      </c>
    </row>
    <row r="542" spans="1:32">
      <c r="A542" s="189">
        <v>2025</v>
      </c>
      <c r="B542" s="189" t="s">
        <v>196</v>
      </c>
      <c r="C542" s="189" t="s">
        <v>197</v>
      </c>
      <c r="D542" s="189" t="s">
        <v>371</v>
      </c>
      <c r="E542" s="189" t="s">
        <v>199</v>
      </c>
      <c r="F542" s="189" t="s">
        <v>335</v>
      </c>
      <c r="H542" s="189">
        <v>78101</v>
      </c>
      <c r="I542" s="191">
        <v>0</v>
      </c>
      <c r="J542" s="191">
        <v>0</v>
      </c>
      <c r="K542" s="191">
        <v>0</v>
      </c>
      <c r="L542" s="191">
        <v>0</v>
      </c>
      <c r="W542" s="191">
        <v>0</v>
      </c>
      <c r="AF542" s="191">
        <v>0</v>
      </c>
    </row>
    <row r="543" spans="1:32">
      <c r="A543" s="189">
        <v>2025</v>
      </c>
      <c r="B543" s="189" t="s">
        <v>196</v>
      </c>
      <c r="C543" s="189" t="s">
        <v>197</v>
      </c>
      <c r="D543" s="189" t="s">
        <v>371</v>
      </c>
      <c r="E543" s="189" t="s">
        <v>199</v>
      </c>
      <c r="F543" s="189" t="s">
        <v>203</v>
      </c>
      <c r="H543" s="189">
        <v>78105</v>
      </c>
      <c r="I543" s="191">
        <v>0</v>
      </c>
      <c r="J543" s="191">
        <v>0</v>
      </c>
      <c r="K543" s="191">
        <v>0</v>
      </c>
      <c r="L543" s="191">
        <v>0</v>
      </c>
      <c r="W543" s="191">
        <v>0</v>
      </c>
      <c r="AF543" s="191">
        <v>0</v>
      </c>
    </row>
    <row r="544" spans="1:32">
      <c r="A544" s="189">
        <v>2025</v>
      </c>
      <c r="B544" s="189" t="s">
        <v>196</v>
      </c>
      <c r="C544" s="189" t="s">
        <v>197</v>
      </c>
      <c r="D544" s="189" t="s">
        <v>371</v>
      </c>
      <c r="E544" s="189" t="s">
        <v>199</v>
      </c>
      <c r="F544" s="189" t="s">
        <v>204</v>
      </c>
      <c r="H544" s="189">
        <v>77797</v>
      </c>
      <c r="I544" s="191">
        <v>0</v>
      </c>
      <c r="J544" s="191">
        <v>0</v>
      </c>
      <c r="K544" s="191">
        <v>0</v>
      </c>
      <c r="L544" s="191">
        <v>0</v>
      </c>
      <c r="W544" s="191">
        <v>0</v>
      </c>
      <c r="AF544" s="191">
        <v>0</v>
      </c>
    </row>
    <row r="545" spans="1:32">
      <c r="A545" s="189">
        <v>2025</v>
      </c>
      <c r="B545" s="189" t="s">
        <v>196</v>
      </c>
      <c r="C545" s="189" t="s">
        <v>197</v>
      </c>
      <c r="D545" s="189" t="s">
        <v>371</v>
      </c>
      <c r="E545" s="189" t="s">
        <v>199</v>
      </c>
      <c r="F545" s="189" t="s">
        <v>266</v>
      </c>
      <c r="H545" s="189">
        <v>78102</v>
      </c>
      <c r="I545" s="191">
        <v>0</v>
      </c>
      <c r="J545" s="191">
        <v>0</v>
      </c>
      <c r="K545" s="191">
        <v>0</v>
      </c>
      <c r="L545" s="191">
        <v>0</v>
      </c>
      <c r="W545" s="191">
        <v>0</v>
      </c>
      <c r="AF545" s="191">
        <v>0</v>
      </c>
    </row>
    <row r="546" spans="1:32">
      <c r="A546" s="189">
        <v>2025</v>
      </c>
      <c r="B546" s="189" t="s">
        <v>196</v>
      </c>
      <c r="C546" s="189" t="s">
        <v>197</v>
      </c>
      <c r="D546" s="189" t="s">
        <v>371</v>
      </c>
      <c r="E546" s="189" t="s">
        <v>199</v>
      </c>
      <c r="F546" s="189" t="s">
        <v>226</v>
      </c>
      <c r="H546" s="189">
        <v>78106</v>
      </c>
      <c r="I546" s="191">
        <v>0</v>
      </c>
      <c r="J546" s="191">
        <v>0</v>
      </c>
      <c r="K546" s="191">
        <v>0</v>
      </c>
      <c r="L546" s="191">
        <v>0</v>
      </c>
      <c r="W546" s="191">
        <v>0</v>
      </c>
      <c r="AF546" s="191">
        <v>0</v>
      </c>
    </row>
    <row r="547" spans="1:32">
      <c r="A547" s="189">
        <v>2025</v>
      </c>
      <c r="B547" s="189" t="s">
        <v>196</v>
      </c>
      <c r="C547" s="189" t="s">
        <v>197</v>
      </c>
      <c r="D547" s="189" t="s">
        <v>371</v>
      </c>
      <c r="E547" s="189" t="s">
        <v>199</v>
      </c>
      <c r="F547" s="189" t="s">
        <v>229</v>
      </c>
      <c r="H547" s="189">
        <v>78108</v>
      </c>
      <c r="I547" s="191">
        <v>0</v>
      </c>
      <c r="J547" s="191">
        <v>0</v>
      </c>
      <c r="K547" s="191">
        <v>0</v>
      </c>
      <c r="L547" s="191">
        <v>0</v>
      </c>
      <c r="W547" s="191">
        <v>0</v>
      </c>
      <c r="AF547" s="191">
        <v>0</v>
      </c>
    </row>
    <row r="548" spans="1:32">
      <c r="A548" s="189">
        <v>2025</v>
      </c>
      <c r="B548" s="189" t="s">
        <v>196</v>
      </c>
      <c r="C548" s="189" t="s">
        <v>197</v>
      </c>
      <c r="D548" s="189" t="s">
        <v>371</v>
      </c>
      <c r="E548" s="189" t="s">
        <v>199</v>
      </c>
      <c r="F548" s="189" t="s">
        <v>213</v>
      </c>
      <c r="H548" s="189">
        <v>78107</v>
      </c>
      <c r="I548" s="191">
        <v>0</v>
      </c>
      <c r="J548" s="191">
        <v>0</v>
      </c>
      <c r="K548" s="191">
        <v>0</v>
      </c>
      <c r="L548" s="191">
        <v>0</v>
      </c>
      <c r="W548" s="191">
        <v>0</v>
      </c>
      <c r="AF548" s="191">
        <v>0</v>
      </c>
    </row>
    <row r="549" spans="1:32">
      <c r="A549" s="189">
        <v>2025</v>
      </c>
      <c r="B549" s="189" t="s">
        <v>196</v>
      </c>
      <c r="C549" s="189" t="s">
        <v>197</v>
      </c>
      <c r="D549" s="189" t="s">
        <v>371</v>
      </c>
      <c r="E549" s="189" t="s">
        <v>199</v>
      </c>
      <c r="F549" s="189" t="s">
        <v>367</v>
      </c>
      <c r="H549" s="189">
        <v>78110</v>
      </c>
      <c r="I549" s="191">
        <v>0</v>
      </c>
      <c r="J549" s="191">
        <v>0</v>
      </c>
      <c r="K549" s="191">
        <v>0</v>
      </c>
      <c r="L549" s="191">
        <v>0</v>
      </c>
      <c r="W549" s="191">
        <v>0</v>
      </c>
      <c r="AF549" s="191">
        <v>0</v>
      </c>
    </row>
    <row r="550" spans="1:32">
      <c r="A550" s="189">
        <v>2025</v>
      </c>
      <c r="B550" s="189" t="s">
        <v>196</v>
      </c>
      <c r="C550" s="189" t="s">
        <v>197</v>
      </c>
      <c r="D550" s="189" t="s">
        <v>371</v>
      </c>
      <c r="E550" s="189" t="s">
        <v>199</v>
      </c>
      <c r="F550" s="189" t="s">
        <v>322</v>
      </c>
      <c r="H550" s="189">
        <v>78109</v>
      </c>
      <c r="I550" s="191">
        <v>0</v>
      </c>
      <c r="J550" s="191">
        <v>0</v>
      </c>
      <c r="K550" s="191">
        <v>0</v>
      </c>
      <c r="L550" s="191">
        <v>0</v>
      </c>
      <c r="W550" s="191">
        <v>0</v>
      </c>
      <c r="AF550" s="191">
        <v>0</v>
      </c>
    </row>
    <row r="551" spans="1:32">
      <c r="A551" s="189" t="s">
        <v>208</v>
      </c>
      <c r="E551" s="191">
        <v>492665.92</v>
      </c>
      <c r="F551" s="191">
        <v>-3459.18</v>
      </c>
      <c r="G551" s="191">
        <v>0</v>
      </c>
      <c r="H551" s="191">
        <v>0</v>
      </c>
      <c r="I551" s="191">
        <v>-4061.01</v>
      </c>
      <c r="J551" s="191">
        <v>-9628.7199999999993</v>
      </c>
      <c r="K551" s="191">
        <v>0</v>
      </c>
      <c r="L551" s="191">
        <v>-7443.01</v>
      </c>
      <c r="M551" s="191">
        <v>-4633.21</v>
      </c>
      <c r="N551" s="191">
        <v>0</v>
      </c>
      <c r="O551" s="191">
        <v>2589.69</v>
      </c>
      <c r="P551" s="191">
        <v>-1883.91</v>
      </c>
      <c r="Q551" s="191">
        <v>0</v>
      </c>
      <c r="R551" s="191">
        <v>0</v>
      </c>
      <c r="S551" s="191">
        <v>0</v>
      </c>
      <c r="T551" s="191">
        <v>18843.21</v>
      </c>
      <c r="U551" s="191">
        <v>11479.97</v>
      </c>
      <c r="V551" s="191">
        <v>0</v>
      </c>
      <c r="W551" s="191">
        <v>0</v>
      </c>
      <c r="X551" s="191">
        <v>0</v>
      </c>
      <c r="Y551" s="191">
        <v>0</v>
      </c>
      <c r="Z551" s="191">
        <v>28.83</v>
      </c>
      <c r="AA551" s="191">
        <v>-501416.94</v>
      </c>
      <c r="AB551" s="191">
        <v>-496125.1</v>
      </c>
    </row>
    <row r="552" spans="1:32">
      <c r="D552" s="189" t="s">
        <v>372</v>
      </c>
      <c r="I552" s="191">
        <v>492665.92</v>
      </c>
      <c r="J552" s="191">
        <v>-3459.18</v>
      </c>
      <c r="K552" s="191">
        <v>0</v>
      </c>
      <c r="L552" s="191">
        <v>0</v>
      </c>
      <c r="M552" s="191">
        <v>-4061.01</v>
      </c>
      <c r="N552" s="191">
        <v>-9628.7199999999993</v>
      </c>
      <c r="O552" s="191">
        <v>0</v>
      </c>
      <c r="P552" s="191">
        <v>-7443.01</v>
      </c>
      <c r="Q552" s="191">
        <v>-4633.21</v>
      </c>
      <c r="R552" s="191">
        <v>0</v>
      </c>
      <c r="S552" s="191">
        <v>2589.69</v>
      </c>
      <c r="T552" s="191">
        <v>-1883.91</v>
      </c>
      <c r="U552" s="191">
        <v>0</v>
      </c>
      <c r="V552" s="191">
        <v>0</v>
      </c>
      <c r="W552" s="191">
        <v>0</v>
      </c>
      <c r="X552" s="191">
        <v>18843.21</v>
      </c>
      <c r="Y552" s="191">
        <v>11479.97</v>
      </c>
      <c r="Z552" s="191">
        <v>0</v>
      </c>
      <c r="AA552" s="191">
        <v>0</v>
      </c>
      <c r="AB552" s="191">
        <v>0</v>
      </c>
      <c r="AC552" s="191">
        <v>0</v>
      </c>
      <c r="AD552" s="191">
        <v>28.83</v>
      </c>
      <c r="AE552" s="191">
        <v>-501416.94</v>
      </c>
      <c r="AF552" s="191">
        <v>-496125.1</v>
      </c>
    </row>
    <row r="553" spans="1:32">
      <c r="A553" s="189">
        <v>2025</v>
      </c>
      <c r="B553" s="189" t="s">
        <v>196</v>
      </c>
      <c r="C553" s="189" t="s">
        <v>197</v>
      </c>
      <c r="D553" s="189">
        <v>2025</v>
      </c>
      <c r="E553" s="189" t="s">
        <v>199</v>
      </c>
      <c r="F553" s="189" t="s">
        <v>369</v>
      </c>
      <c r="H553" s="189">
        <v>10535</v>
      </c>
      <c r="I553" s="191">
        <v>0</v>
      </c>
      <c r="J553" s="191">
        <v>0</v>
      </c>
      <c r="K553" s="191">
        <v>0</v>
      </c>
      <c r="L553" s="191">
        <v>0</v>
      </c>
      <c r="W553" s="191">
        <v>0</v>
      </c>
      <c r="AF553" s="191">
        <v>0</v>
      </c>
    </row>
    <row r="554" spans="1:32">
      <c r="A554" s="189">
        <v>2025</v>
      </c>
      <c r="B554" s="189" t="s">
        <v>196</v>
      </c>
      <c r="C554" s="189" t="s">
        <v>197</v>
      </c>
      <c r="D554" s="189">
        <v>2025</v>
      </c>
      <c r="E554" s="189" t="s">
        <v>199</v>
      </c>
      <c r="F554" s="189" t="s">
        <v>200</v>
      </c>
      <c r="H554" s="189">
        <v>10532</v>
      </c>
      <c r="I554" s="191">
        <v>0</v>
      </c>
      <c r="J554" s="191">
        <v>0</v>
      </c>
      <c r="K554" s="191">
        <v>0</v>
      </c>
      <c r="L554" s="191">
        <v>0</v>
      </c>
      <c r="W554" s="191">
        <v>0</v>
      </c>
      <c r="AF554" s="191">
        <v>0</v>
      </c>
    </row>
    <row r="555" spans="1:32">
      <c r="A555" s="189">
        <v>2025</v>
      </c>
      <c r="B555" s="189" t="s">
        <v>196</v>
      </c>
      <c r="C555" s="189" t="s">
        <v>197</v>
      </c>
      <c r="D555" s="189">
        <v>2025</v>
      </c>
      <c r="E555" s="189" t="s">
        <v>199</v>
      </c>
      <c r="F555" s="189" t="s">
        <v>216</v>
      </c>
      <c r="H555" s="189">
        <v>10534</v>
      </c>
      <c r="I555" s="191">
        <v>0</v>
      </c>
      <c r="J555" s="191">
        <v>0</v>
      </c>
      <c r="K555" s="191">
        <v>0</v>
      </c>
      <c r="L555" s="191">
        <v>0</v>
      </c>
      <c r="W555" s="191">
        <v>0</v>
      </c>
      <c r="AF555" s="191">
        <v>0</v>
      </c>
    </row>
    <row r="556" spans="1:32">
      <c r="A556" s="189">
        <v>2025</v>
      </c>
      <c r="B556" s="189" t="s">
        <v>196</v>
      </c>
      <c r="C556" s="189" t="s">
        <v>197</v>
      </c>
      <c r="D556" s="189">
        <v>2025</v>
      </c>
      <c r="E556" s="189" t="s">
        <v>199</v>
      </c>
      <c r="F556" s="189" t="s">
        <v>201</v>
      </c>
      <c r="H556" s="189">
        <v>10524</v>
      </c>
      <c r="I556" s="191">
        <v>-58457.69</v>
      </c>
      <c r="J556" s="191">
        <v>7068.38</v>
      </c>
      <c r="K556" s="191">
        <v>0</v>
      </c>
      <c r="L556" s="191">
        <v>0</v>
      </c>
      <c r="M556" s="191">
        <v>21567.95</v>
      </c>
      <c r="N556" s="191">
        <v>44069.78</v>
      </c>
      <c r="P556" s="191">
        <v>-26.34</v>
      </c>
      <c r="Q556" s="191">
        <v>-85.32</v>
      </c>
      <c r="AF556" s="191">
        <v>65526.07</v>
      </c>
    </row>
    <row r="557" spans="1:32">
      <c r="A557" s="189">
        <v>2025</v>
      </c>
      <c r="B557" s="189" t="s">
        <v>196</v>
      </c>
      <c r="C557" s="189" t="s">
        <v>197</v>
      </c>
      <c r="D557" s="189">
        <v>2025</v>
      </c>
      <c r="E557" s="189" t="s">
        <v>199</v>
      </c>
      <c r="F557" s="189" t="s">
        <v>202</v>
      </c>
      <c r="H557" s="189">
        <v>10525</v>
      </c>
      <c r="I557" s="191">
        <v>87248010.680000007</v>
      </c>
      <c r="J557" s="191">
        <v>70666643.719999999</v>
      </c>
      <c r="K557" s="191">
        <v>-0.01</v>
      </c>
      <c r="L557" s="191">
        <v>0</v>
      </c>
      <c r="M557" s="191">
        <v>-627384.48</v>
      </c>
      <c r="N557" s="191">
        <v>-1442740.81</v>
      </c>
      <c r="P557" s="191">
        <v>-378819.33</v>
      </c>
      <c r="Q557" s="191">
        <v>-684995.65</v>
      </c>
      <c r="R557" s="191">
        <v>-120547.71</v>
      </c>
      <c r="S557" s="191">
        <v>3440767.37</v>
      </c>
      <c r="T557" s="191">
        <v>-469723.67</v>
      </c>
      <c r="X557" s="191">
        <v>236940.36</v>
      </c>
      <c r="Y557" s="191">
        <v>4381498.04</v>
      </c>
      <c r="Z557" s="191">
        <v>1673889.83</v>
      </c>
      <c r="AD557" s="191">
        <v>-1623.91</v>
      </c>
      <c r="AE557" s="191">
        <v>-22588627.010000002</v>
      </c>
      <c r="AF557" s="191">
        <v>-16581366.970000001</v>
      </c>
    </row>
    <row r="558" spans="1:32">
      <c r="A558" s="189">
        <v>2025</v>
      </c>
      <c r="B558" s="189" t="s">
        <v>196</v>
      </c>
      <c r="C558" s="189" t="s">
        <v>197</v>
      </c>
      <c r="D558" s="189">
        <v>2025</v>
      </c>
      <c r="E558" s="189" t="s">
        <v>199</v>
      </c>
      <c r="F558" s="189" t="s">
        <v>335</v>
      </c>
      <c r="H558" s="189">
        <v>10522</v>
      </c>
      <c r="I558" s="191">
        <v>460360.12</v>
      </c>
      <c r="J558" s="191">
        <v>447098.5</v>
      </c>
      <c r="K558" s="191">
        <v>0</v>
      </c>
      <c r="L558" s="191">
        <v>0</v>
      </c>
      <c r="M558" s="191">
        <v>-8157.25</v>
      </c>
      <c r="N558" s="191">
        <v>-21648.799999999999</v>
      </c>
      <c r="P558" s="191">
        <v>-343.27</v>
      </c>
      <c r="Q558" s="191">
        <v>-564.65</v>
      </c>
      <c r="S558" s="191">
        <v>46468.6</v>
      </c>
      <c r="T558" s="191">
        <v>-155</v>
      </c>
      <c r="X558" s="191">
        <v>50.29</v>
      </c>
      <c r="Y558" s="191">
        <v>1150.68</v>
      </c>
      <c r="AD558" s="191">
        <v>-5.55</v>
      </c>
      <c r="AE558" s="191">
        <v>-30056.67</v>
      </c>
      <c r="AF558" s="191">
        <v>-13261.62</v>
      </c>
    </row>
    <row r="559" spans="1:32">
      <c r="A559" s="189">
        <v>2025</v>
      </c>
      <c r="B559" s="189" t="s">
        <v>196</v>
      </c>
      <c r="C559" s="189" t="s">
        <v>197</v>
      </c>
      <c r="D559" s="189">
        <v>2025</v>
      </c>
      <c r="E559" s="189" t="s">
        <v>199</v>
      </c>
      <c r="F559" s="189" t="s">
        <v>203</v>
      </c>
      <c r="H559" s="189">
        <v>10526</v>
      </c>
      <c r="I559" s="191">
        <v>435809.06</v>
      </c>
      <c r="J559" s="191">
        <v>386258.86</v>
      </c>
      <c r="K559" s="191">
        <v>0.01</v>
      </c>
      <c r="L559" s="191">
        <v>0</v>
      </c>
      <c r="M559" s="191">
        <v>4150.46</v>
      </c>
      <c r="N559" s="191">
        <v>11485.76</v>
      </c>
      <c r="P559" s="191">
        <v>-2743.94</v>
      </c>
      <c r="Q559" s="191">
        <v>-5673.93</v>
      </c>
      <c r="S559" s="191">
        <v>4118.62</v>
      </c>
      <c r="T559" s="191">
        <v>-392.82</v>
      </c>
      <c r="X559" s="191">
        <v>1613.11</v>
      </c>
      <c r="Y559" s="191">
        <v>6576.04</v>
      </c>
      <c r="Z559" s="191">
        <v>8858.4500000000007</v>
      </c>
      <c r="AD559" s="191">
        <v>18.61</v>
      </c>
      <c r="AE559" s="191">
        <v>-77560.55</v>
      </c>
      <c r="AF559" s="191">
        <v>-49550.19</v>
      </c>
    </row>
    <row r="560" spans="1:32">
      <c r="A560" s="189">
        <v>2025</v>
      </c>
      <c r="B560" s="189" t="s">
        <v>196</v>
      </c>
      <c r="C560" s="189" t="s">
        <v>197</v>
      </c>
      <c r="D560" s="189">
        <v>2025</v>
      </c>
      <c r="E560" s="189" t="s">
        <v>199</v>
      </c>
      <c r="F560" s="189" t="s">
        <v>204</v>
      </c>
      <c r="H560" s="189">
        <v>10533</v>
      </c>
      <c r="I560" s="191">
        <v>0</v>
      </c>
      <c r="J560" s="191">
        <v>0</v>
      </c>
      <c r="K560" s="191">
        <v>0</v>
      </c>
      <c r="L560" s="191">
        <v>0</v>
      </c>
      <c r="W560" s="191">
        <v>0</v>
      </c>
      <c r="AF560" s="191">
        <v>0</v>
      </c>
    </row>
    <row r="561" spans="1:32">
      <c r="A561" s="189">
        <v>2025</v>
      </c>
      <c r="B561" s="189" t="s">
        <v>196</v>
      </c>
      <c r="C561" s="189" t="s">
        <v>197</v>
      </c>
      <c r="D561" s="189">
        <v>2025</v>
      </c>
      <c r="E561" s="189" t="s">
        <v>199</v>
      </c>
      <c r="F561" s="189" t="s">
        <v>266</v>
      </c>
      <c r="H561" s="189">
        <v>10523</v>
      </c>
      <c r="I561" s="191">
        <v>22869209.859999999</v>
      </c>
      <c r="J561" s="191">
        <v>22501784.449999999</v>
      </c>
      <c r="K561" s="191">
        <v>0</v>
      </c>
      <c r="L561" s="191">
        <v>0</v>
      </c>
      <c r="M561" s="191">
        <v>-119492.59</v>
      </c>
      <c r="N561" s="191">
        <v>-288260.09999999998</v>
      </c>
      <c r="P561" s="191">
        <v>-10072.35</v>
      </c>
      <c r="Q561" s="191">
        <v>-20533.099999999999</v>
      </c>
      <c r="S561" s="191">
        <v>55030.17</v>
      </c>
      <c r="Y561" s="191">
        <v>14532.79</v>
      </c>
      <c r="Z561" s="191">
        <v>1172.8800000000001</v>
      </c>
      <c r="AC561" s="191">
        <v>-0.03</v>
      </c>
      <c r="AD561" s="191">
        <v>196.92</v>
      </c>
      <c r="AF561" s="191">
        <v>-367425.41</v>
      </c>
    </row>
    <row r="562" spans="1:32">
      <c r="A562" s="189">
        <v>2025</v>
      </c>
      <c r="B562" s="189" t="s">
        <v>196</v>
      </c>
      <c r="C562" s="189" t="s">
        <v>197</v>
      </c>
      <c r="D562" s="189">
        <v>2025</v>
      </c>
      <c r="E562" s="189" t="s">
        <v>199</v>
      </c>
      <c r="F562" s="189" t="s">
        <v>226</v>
      </c>
      <c r="H562" s="189">
        <v>10527</v>
      </c>
      <c r="I562" s="191">
        <v>430945.5</v>
      </c>
      <c r="J562" s="191">
        <v>430944.88</v>
      </c>
      <c r="K562" s="191">
        <v>0</v>
      </c>
      <c r="L562" s="191">
        <v>0</v>
      </c>
      <c r="AD562" s="191">
        <v>-0.62</v>
      </c>
      <c r="AF562" s="191">
        <v>-0.62</v>
      </c>
    </row>
    <row r="563" spans="1:32">
      <c r="A563" s="189">
        <v>2025</v>
      </c>
      <c r="B563" s="189" t="s">
        <v>196</v>
      </c>
      <c r="C563" s="189" t="s">
        <v>197</v>
      </c>
      <c r="D563" s="189">
        <v>2025</v>
      </c>
      <c r="E563" s="189" t="s">
        <v>199</v>
      </c>
      <c r="F563" s="189" t="s">
        <v>229</v>
      </c>
      <c r="H563" s="189">
        <v>10529</v>
      </c>
      <c r="I563" s="191">
        <v>613.46</v>
      </c>
      <c r="J563" s="191">
        <v>613.46</v>
      </c>
      <c r="K563" s="191">
        <v>0</v>
      </c>
      <c r="L563" s="191">
        <v>0</v>
      </c>
      <c r="W563" s="191">
        <v>0</v>
      </c>
      <c r="AF563" s="191">
        <v>0</v>
      </c>
    </row>
    <row r="564" spans="1:32">
      <c r="A564" s="189">
        <v>2025</v>
      </c>
      <c r="B564" s="189" t="s">
        <v>196</v>
      </c>
      <c r="C564" s="189" t="s">
        <v>197</v>
      </c>
      <c r="D564" s="189">
        <v>2025</v>
      </c>
      <c r="E564" s="189" t="s">
        <v>199</v>
      </c>
      <c r="F564" s="189" t="s">
        <v>213</v>
      </c>
      <c r="H564" s="189">
        <v>10528</v>
      </c>
      <c r="I564" s="191">
        <v>1343079.15</v>
      </c>
      <c r="J564" s="191">
        <v>1233538.6200000001</v>
      </c>
      <c r="K564" s="191">
        <v>0</v>
      </c>
      <c r="L564" s="191">
        <v>0</v>
      </c>
      <c r="M564" s="191">
        <v>-4292.43</v>
      </c>
      <c r="N564" s="191">
        <v>-10113.1</v>
      </c>
      <c r="P564" s="191">
        <v>-35558.47</v>
      </c>
      <c r="Q564" s="191">
        <v>-69467.73</v>
      </c>
      <c r="S564" s="191">
        <v>9865.19</v>
      </c>
      <c r="AD564" s="191">
        <v>26.01</v>
      </c>
      <c r="AF564" s="191">
        <v>-109540.53</v>
      </c>
    </row>
    <row r="565" spans="1:32">
      <c r="A565" s="189">
        <v>2025</v>
      </c>
      <c r="B565" s="189" t="s">
        <v>196</v>
      </c>
      <c r="C565" s="189" t="s">
        <v>197</v>
      </c>
      <c r="D565" s="189">
        <v>2025</v>
      </c>
      <c r="E565" s="189" t="s">
        <v>199</v>
      </c>
      <c r="F565" s="189" t="s">
        <v>367</v>
      </c>
      <c r="H565" s="189">
        <v>10531</v>
      </c>
      <c r="I565" s="191">
        <v>0</v>
      </c>
      <c r="J565" s="191">
        <v>0</v>
      </c>
      <c r="K565" s="191">
        <v>0</v>
      </c>
      <c r="L565" s="191">
        <v>0</v>
      </c>
      <c r="W565" s="191">
        <v>0</v>
      </c>
      <c r="AF565" s="191">
        <v>0</v>
      </c>
    </row>
    <row r="566" spans="1:32">
      <c r="A566" s="189">
        <v>2025</v>
      </c>
      <c r="B566" s="189" t="s">
        <v>196</v>
      </c>
      <c r="C566" s="189" t="s">
        <v>197</v>
      </c>
      <c r="D566" s="189">
        <v>2025</v>
      </c>
      <c r="E566" s="189" t="s">
        <v>199</v>
      </c>
      <c r="F566" s="189" t="s">
        <v>322</v>
      </c>
      <c r="H566" s="189">
        <v>10530</v>
      </c>
      <c r="I566" s="191">
        <v>0</v>
      </c>
      <c r="J566" s="191">
        <v>0</v>
      </c>
      <c r="K566" s="191">
        <v>0</v>
      </c>
      <c r="L566" s="191">
        <v>0</v>
      </c>
      <c r="W566" s="191">
        <v>0</v>
      </c>
      <c r="AF566" s="191">
        <v>0</v>
      </c>
    </row>
    <row r="567" spans="1:32">
      <c r="A567" s="189" t="s">
        <v>208</v>
      </c>
      <c r="E567" s="191">
        <v>112729570.14</v>
      </c>
      <c r="F567" s="191">
        <v>95673950.870000005</v>
      </c>
      <c r="G567" s="191">
        <v>0</v>
      </c>
      <c r="H567" s="191">
        <v>0</v>
      </c>
      <c r="I567" s="191">
        <v>-733608.34</v>
      </c>
      <c r="J567" s="191">
        <v>-1707207.27</v>
      </c>
      <c r="K567" s="191">
        <v>0</v>
      </c>
      <c r="L567" s="191">
        <v>-427563.7</v>
      </c>
      <c r="M567" s="191">
        <v>-781320.38</v>
      </c>
      <c r="N567" s="191">
        <v>-120547.71</v>
      </c>
      <c r="O567" s="191">
        <v>3556249.95</v>
      </c>
      <c r="P567" s="191">
        <v>-470271.49</v>
      </c>
      <c r="Q567" s="191">
        <v>0</v>
      </c>
      <c r="R567" s="191">
        <v>0</v>
      </c>
      <c r="S567" s="191">
        <v>0</v>
      </c>
      <c r="T567" s="191">
        <v>238603.76</v>
      </c>
      <c r="U567" s="191">
        <v>4403757.55</v>
      </c>
      <c r="V567" s="191">
        <v>1683921.16</v>
      </c>
      <c r="W567" s="191">
        <v>0</v>
      </c>
      <c r="X567" s="191">
        <v>0</v>
      </c>
      <c r="Y567" s="191">
        <v>-0.03</v>
      </c>
      <c r="Z567" s="191">
        <v>-1388.54</v>
      </c>
      <c r="AA567" s="191">
        <v>-22696244.23</v>
      </c>
      <c r="AB567" s="191">
        <v>-17055619.27</v>
      </c>
    </row>
    <row r="568" spans="1:32">
      <c r="D568" s="189" t="s">
        <v>373</v>
      </c>
      <c r="I568" s="191">
        <v>112729570.14</v>
      </c>
      <c r="J568" s="191">
        <v>95673950.870000005</v>
      </c>
      <c r="K568" s="191">
        <v>0</v>
      </c>
      <c r="L568" s="191">
        <v>0</v>
      </c>
      <c r="M568" s="191">
        <v>-733608.34</v>
      </c>
      <c r="N568" s="191">
        <v>-1707207.27</v>
      </c>
      <c r="O568" s="191">
        <v>0</v>
      </c>
      <c r="P568" s="191">
        <v>-427563.7</v>
      </c>
      <c r="Q568" s="191">
        <v>-781320.38</v>
      </c>
      <c r="R568" s="191">
        <v>-120547.71</v>
      </c>
      <c r="S568" s="191">
        <v>3556249.95</v>
      </c>
      <c r="T568" s="191">
        <v>-470271.49</v>
      </c>
      <c r="U568" s="191">
        <v>0</v>
      </c>
      <c r="V568" s="191">
        <v>0</v>
      </c>
      <c r="W568" s="191">
        <v>0</v>
      </c>
      <c r="X568" s="191">
        <v>238603.76</v>
      </c>
      <c r="Y568" s="191">
        <v>4403757.55</v>
      </c>
      <c r="Z568" s="191">
        <v>1683921.16</v>
      </c>
      <c r="AA568" s="191">
        <v>0</v>
      </c>
      <c r="AB568" s="191">
        <v>0</v>
      </c>
      <c r="AC568" s="191">
        <v>-0.03</v>
      </c>
      <c r="AD568" s="191">
        <v>-1388.54</v>
      </c>
      <c r="AE568" s="191">
        <v>-22696244.23</v>
      </c>
      <c r="AF568" s="191">
        <v>-17055619.27</v>
      </c>
    </row>
    <row r="569" spans="1:32">
      <c r="A569" s="189">
        <v>2025</v>
      </c>
      <c r="B569" s="189" t="s">
        <v>196</v>
      </c>
      <c r="C569" s="189" t="s">
        <v>197</v>
      </c>
      <c r="D569" s="189" t="s">
        <v>374</v>
      </c>
      <c r="E569" s="189" t="s">
        <v>199</v>
      </c>
      <c r="F569" s="189" t="s">
        <v>200</v>
      </c>
      <c r="H569" s="189">
        <v>5940</v>
      </c>
      <c r="I569" s="191">
        <v>0</v>
      </c>
      <c r="J569" s="191">
        <v>0</v>
      </c>
      <c r="K569" s="191">
        <v>0</v>
      </c>
      <c r="L569" s="191">
        <v>0</v>
      </c>
      <c r="W569" s="191">
        <v>0</v>
      </c>
      <c r="AF569" s="191">
        <v>0</v>
      </c>
    </row>
    <row r="570" spans="1:32">
      <c r="A570" s="189">
        <v>2025</v>
      </c>
      <c r="B570" s="189" t="s">
        <v>196</v>
      </c>
      <c r="C570" s="189" t="s">
        <v>197</v>
      </c>
      <c r="D570" s="189" t="s">
        <v>374</v>
      </c>
      <c r="E570" s="189" t="s">
        <v>199</v>
      </c>
      <c r="F570" s="189" t="s">
        <v>201</v>
      </c>
      <c r="H570" s="189">
        <v>5939</v>
      </c>
      <c r="I570" s="191">
        <v>0</v>
      </c>
      <c r="J570" s="191">
        <v>0</v>
      </c>
      <c r="K570" s="191">
        <v>0</v>
      </c>
      <c r="L570" s="191">
        <v>0</v>
      </c>
      <c r="W570" s="191">
        <v>0</v>
      </c>
      <c r="AF570" s="191">
        <v>0</v>
      </c>
    </row>
    <row r="571" spans="1:32">
      <c r="A571" s="189">
        <v>2025</v>
      </c>
      <c r="B571" s="189" t="s">
        <v>196</v>
      </c>
      <c r="C571" s="189" t="s">
        <v>197</v>
      </c>
      <c r="D571" s="189" t="s">
        <v>374</v>
      </c>
      <c r="E571" s="189" t="s">
        <v>199</v>
      </c>
      <c r="F571" s="189" t="s">
        <v>202</v>
      </c>
      <c r="H571" s="189">
        <v>5942</v>
      </c>
      <c r="I571" s="191">
        <v>638769.29</v>
      </c>
      <c r="J571" s="191">
        <v>169.93</v>
      </c>
      <c r="K571" s="191">
        <v>0.01</v>
      </c>
      <c r="L571" s="191">
        <v>0</v>
      </c>
      <c r="P571" s="191">
        <v>3442.54</v>
      </c>
      <c r="Q571" s="191">
        <v>261.57</v>
      </c>
      <c r="X571" s="191">
        <v>-3629.25</v>
      </c>
      <c r="AD571" s="191">
        <v>-76.599999999999994</v>
      </c>
      <c r="AE571" s="191">
        <v>-638597.61</v>
      </c>
      <c r="AF571" s="191">
        <v>-638599.35</v>
      </c>
    </row>
    <row r="572" spans="1:32">
      <c r="A572" s="189">
        <v>2025</v>
      </c>
      <c r="B572" s="189" t="s">
        <v>196</v>
      </c>
      <c r="C572" s="189" t="s">
        <v>197</v>
      </c>
      <c r="D572" s="189" t="s">
        <v>374</v>
      </c>
      <c r="E572" s="189" t="s">
        <v>199</v>
      </c>
      <c r="F572" s="189" t="s">
        <v>335</v>
      </c>
      <c r="H572" s="189">
        <v>5937</v>
      </c>
      <c r="I572" s="191">
        <v>0</v>
      </c>
      <c r="J572" s="191">
        <v>0</v>
      </c>
      <c r="K572" s="191">
        <v>0</v>
      </c>
      <c r="L572" s="191">
        <v>0</v>
      </c>
      <c r="W572" s="191">
        <v>0</v>
      </c>
      <c r="AF572" s="191">
        <v>0</v>
      </c>
    </row>
    <row r="573" spans="1:32">
      <c r="A573" s="189">
        <v>2025</v>
      </c>
      <c r="B573" s="189" t="s">
        <v>196</v>
      </c>
      <c r="C573" s="189" t="s">
        <v>197</v>
      </c>
      <c r="D573" s="189" t="s">
        <v>374</v>
      </c>
      <c r="E573" s="189" t="s">
        <v>199</v>
      </c>
      <c r="F573" s="189" t="s">
        <v>203</v>
      </c>
      <c r="H573" s="189">
        <v>5943</v>
      </c>
      <c r="I573" s="191">
        <v>7181.07</v>
      </c>
      <c r="J573" s="191">
        <v>0</v>
      </c>
      <c r="K573" s="191">
        <v>0</v>
      </c>
      <c r="L573" s="191">
        <v>0</v>
      </c>
      <c r="P573" s="191">
        <v>-22.34</v>
      </c>
      <c r="Q573" s="191">
        <v>-72.33</v>
      </c>
      <c r="X573" s="191">
        <v>93.82</v>
      </c>
      <c r="AD573" s="191">
        <v>0.85</v>
      </c>
      <c r="AE573" s="191">
        <v>-7181.07</v>
      </c>
      <c r="AF573" s="191">
        <v>-7181.07</v>
      </c>
    </row>
    <row r="574" spans="1:32">
      <c r="A574" s="189">
        <v>2025</v>
      </c>
      <c r="B574" s="189" t="s">
        <v>196</v>
      </c>
      <c r="C574" s="189" t="s">
        <v>197</v>
      </c>
      <c r="D574" s="189" t="s">
        <v>374</v>
      </c>
      <c r="E574" s="189" t="s">
        <v>199</v>
      </c>
      <c r="F574" s="189" t="s">
        <v>204</v>
      </c>
      <c r="H574" s="189">
        <v>5941</v>
      </c>
      <c r="I574" s="191">
        <v>0</v>
      </c>
      <c r="J574" s="191">
        <v>0</v>
      </c>
      <c r="K574" s="191">
        <v>0</v>
      </c>
      <c r="L574" s="191">
        <v>0</v>
      </c>
      <c r="W574" s="191">
        <v>0</v>
      </c>
      <c r="AF574" s="191">
        <v>0</v>
      </c>
    </row>
    <row r="575" spans="1:32">
      <c r="A575" s="189">
        <v>2025</v>
      </c>
      <c r="B575" s="189" t="s">
        <v>196</v>
      </c>
      <c r="C575" s="189" t="s">
        <v>197</v>
      </c>
      <c r="D575" s="189" t="s">
        <v>374</v>
      </c>
      <c r="E575" s="189" t="s">
        <v>199</v>
      </c>
      <c r="F575" s="189" t="s">
        <v>266</v>
      </c>
      <c r="H575" s="189">
        <v>5938</v>
      </c>
      <c r="I575" s="191">
        <v>0</v>
      </c>
      <c r="J575" s="191">
        <v>0</v>
      </c>
      <c r="K575" s="191">
        <v>0</v>
      </c>
      <c r="L575" s="191">
        <v>0</v>
      </c>
      <c r="W575" s="191">
        <v>0</v>
      </c>
      <c r="AF575" s="191">
        <v>0</v>
      </c>
    </row>
    <row r="576" spans="1:32">
      <c r="A576" s="189">
        <v>2025</v>
      </c>
      <c r="B576" s="189" t="s">
        <v>196</v>
      </c>
      <c r="C576" s="189" t="s">
        <v>197</v>
      </c>
      <c r="D576" s="189" t="s">
        <v>374</v>
      </c>
      <c r="E576" s="189" t="s">
        <v>199</v>
      </c>
      <c r="F576" s="189" t="s">
        <v>226</v>
      </c>
      <c r="H576" s="189">
        <v>5944</v>
      </c>
      <c r="I576" s="191">
        <v>0</v>
      </c>
      <c r="J576" s="191">
        <v>0</v>
      </c>
      <c r="K576" s="191">
        <v>0</v>
      </c>
      <c r="L576" s="191">
        <v>0</v>
      </c>
      <c r="W576" s="191">
        <v>0</v>
      </c>
      <c r="AF576" s="191">
        <v>0</v>
      </c>
    </row>
    <row r="577" spans="1:32">
      <c r="A577" s="189">
        <v>2025</v>
      </c>
      <c r="B577" s="189" t="s">
        <v>196</v>
      </c>
      <c r="C577" s="189" t="s">
        <v>197</v>
      </c>
      <c r="D577" s="189" t="s">
        <v>374</v>
      </c>
      <c r="E577" s="189" t="s">
        <v>199</v>
      </c>
      <c r="F577" s="189" t="s">
        <v>229</v>
      </c>
      <c r="H577" s="189">
        <v>5946</v>
      </c>
      <c r="I577" s="191">
        <v>0</v>
      </c>
      <c r="J577" s="191">
        <v>0</v>
      </c>
      <c r="K577" s="191">
        <v>0</v>
      </c>
      <c r="L577" s="191">
        <v>0</v>
      </c>
      <c r="W577" s="191">
        <v>0</v>
      </c>
      <c r="AF577" s="191">
        <v>0</v>
      </c>
    </row>
    <row r="578" spans="1:32">
      <c r="A578" s="189">
        <v>2025</v>
      </c>
      <c r="B578" s="189" t="s">
        <v>196</v>
      </c>
      <c r="C578" s="189" t="s">
        <v>197</v>
      </c>
      <c r="D578" s="189" t="s">
        <v>374</v>
      </c>
      <c r="E578" s="189" t="s">
        <v>199</v>
      </c>
      <c r="F578" s="189" t="s">
        <v>213</v>
      </c>
      <c r="H578" s="189">
        <v>5945</v>
      </c>
      <c r="I578" s="191">
        <v>0</v>
      </c>
      <c r="J578" s="191">
        <v>0</v>
      </c>
      <c r="K578" s="191">
        <v>0</v>
      </c>
      <c r="L578" s="191">
        <v>0</v>
      </c>
      <c r="W578" s="191">
        <v>0</v>
      </c>
      <c r="AF578" s="191">
        <v>0</v>
      </c>
    </row>
    <row r="579" spans="1:32">
      <c r="A579" s="189">
        <v>2025</v>
      </c>
      <c r="B579" s="189" t="s">
        <v>196</v>
      </c>
      <c r="C579" s="189" t="s">
        <v>197</v>
      </c>
      <c r="D579" s="189" t="s">
        <v>374</v>
      </c>
      <c r="E579" s="189" t="s">
        <v>199</v>
      </c>
      <c r="F579" s="189" t="s">
        <v>367</v>
      </c>
      <c r="H579" s="189">
        <v>5948</v>
      </c>
      <c r="I579" s="191">
        <v>0</v>
      </c>
      <c r="J579" s="191">
        <v>0</v>
      </c>
      <c r="K579" s="191">
        <v>0</v>
      </c>
      <c r="L579" s="191">
        <v>0</v>
      </c>
      <c r="W579" s="191">
        <v>0</v>
      </c>
      <c r="AF579" s="191">
        <v>0</v>
      </c>
    </row>
    <row r="580" spans="1:32">
      <c r="A580" s="189">
        <v>2025</v>
      </c>
      <c r="B580" s="189" t="s">
        <v>196</v>
      </c>
      <c r="C580" s="189" t="s">
        <v>197</v>
      </c>
      <c r="D580" s="189" t="s">
        <v>374</v>
      </c>
      <c r="E580" s="189" t="s">
        <v>199</v>
      </c>
      <c r="F580" s="189" t="s">
        <v>322</v>
      </c>
      <c r="H580" s="189">
        <v>5947</v>
      </c>
      <c r="I580" s="191">
        <v>0</v>
      </c>
      <c r="J580" s="191">
        <v>0</v>
      </c>
      <c r="K580" s="191">
        <v>0</v>
      </c>
      <c r="L580" s="191">
        <v>0</v>
      </c>
      <c r="W580" s="191">
        <v>0</v>
      </c>
      <c r="AF580" s="191">
        <v>0</v>
      </c>
    </row>
    <row r="581" spans="1:32">
      <c r="A581" s="189" t="s">
        <v>208</v>
      </c>
      <c r="E581" s="191">
        <v>645950.36</v>
      </c>
      <c r="F581" s="191">
        <v>169.93</v>
      </c>
      <c r="G581" s="191">
        <v>0.01</v>
      </c>
      <c r="H581" s="191">
        <v>0</v>
      </c>
      <c r="I581" s="191">
        <v>0</v>
      </c>
      <c r="J581" s="191">
        <v>0</v>
      </c>
      <c r="K581" s="191">
        <v>0</v>
      </c>
      <c r="L581" s="191">
        <v>3420.2</v>
      </c>
      <c r="M581" s="191">
        <v>189.24</v>
      </c>
      <c r="N581" s="191">
        <v>0</v>
      </c>
      <c r="O581" s="191">
        <v>0</v>
      </c>
      <c r="P581" s="191">
        <v>0</v>
      </c>
      <c r="Q581" s="191">
        <v>0</v>
      </c>
      <c r="R581" s="191">
        <v>0</v>
      </c>
      <c r="S581" s="191">
        <v>0</v>
      </c>
      <c r="T581" s="191">
        <v>-3535.43</v>
      </c>
      <c r="U581" s="191">
        <v>0</v>
      </c>
      <c r="V581" s="191">
        <v>0</v>
      </c>
      <c r="W581" s="191">
        <v>0</v>
      </c>
      <c r="X581" s="191">
        <v>0</v>
      </c>
      <c r="Y581" s="191">
        <v>0</v>
      </c>
      <c r="Z581" s="191">
        <v>-75.75</v>
      </c>
      <c r="AA581" s="191">
        <v>-645778.68000000005</v>
      </c>
      <c r="AB581" s="191">
        <v>-645780.42000000004</v>
      </c>
    </row>
    <row r="582" spans="1:32">
      <c r="D582" s="189" t="s">
        <v>375</v>
      </c>
      <c r="I582" s="191">
        <v>645950.36</v>
      </c>
      <c r="J582" s="191">
        <v>169.93</v>
      </c>
      <c r="K582" s="191">
        <v>0.01</v>
      </c>
      <c r="L582" s="191">
        <v>0</v>
      </c>
      <c r="M582" s="191">
        <v>0</v>
      </c>
      <c r="N582" s="191">
        <v>0</v>
      </c>
      <c r="O582" s="191">
        <v>0</v>
      </c>
      <c r="P582" s="191">
        <v>3420.2</v>
      </c>
      <c r="Q582" s="191">
        <v>189.24</v>
      </c>
      <c r="R582" s="191">
        <v>0</v>
      </c>
      <c r="S582" s="191">
        <v>0</v>
      </c>
      <c r="T582" s="191">
        <v>0</v>
      </c>
      <c r="U582" s="191">
        <v>0</v>
      </c>
      <c r="V582" s="191">
        <v>0</v>
      </c>
      <c r="W582" s="191">
        <v>0</v>
      </c>
      <c r="X582" s="191">
        <v>-3535.43</v>
      </c>
      <c r="Y582" s="191">
        <v>0</v>
      </c>
      <c r="Z582" s="191">
        <v>0</v>
      </c>
      <c r="AA582" s="191">
        <v>0</v>
      </c>
      <c r="AB582" s="191">
        <v>0</v>
      </c>
      <c r="AC582" s="191">
        <v>0</v>
      </c>
      <c r="AD582" s="191">
        <v>-75.75</v>
      </c>
      <c r="AE582" s="191">
        <v>-645778.68000000005</v>
      </c>
      <c r="AF582" s="191">
        <v>-645780.42000000004</v>
      </c>
    </row>
    <row r="583" spans="1:32">
      <c r="A583" s="189">
        <v>2025</v>
      </c>
      <c r="B583" s="189" t="s">
        <v>196</v>
      </c>
      <c r="C583" s="189" t="s">
        <v>197</v>
      </c>
      <c r="D583" s="189" t="s">
        <v>376</v>
      </c>
      <c r="E583" s="189" t="s">
        <v>199</v>
      </c>
      <c r="F583" s="189" t="s">
        <v>377</v>
      </c>
      <c r="H583" s="189">
        <v>77987</v>
      </c>
      <c r="I583" s="191">
        <v>1</v>
      </c>
      <c r="J583" s="191">
        <v>1</v>
      </c>
      <c r="K583" s="191">
        <v>0</v>
      </c>
      <c r="L583" s="191">
        <v>0</v>
      </c>
      <c r="W583" s="191">
        <v>0</v>
      </c>
      <c r="AF583" s="191">
        <v>0</v>
      </c>
    </row>
    <row r="584" spans="1:32">
      <c r="A584" s="189">
        <v>2025</v>
      </c>
      <c r="B584" s="189" t="s">
        <v>196</v>
      </c>
      <c r="C584" s="189" t="s">
        <v>197</v>
      </c>
      <c r="D584" s="189" t="s">
        <v>376</v>
      </c>
      <c r="E584" s="189" t="s">
        <v>199</v>
      </c>
      <c r="F584" s="189" t="s">
        <v>378</v>
      </c>
      <c r="H584" s="189">
        <v>77868</v>
      </c>
      <c r="I584" s="191">
        <v>1</v>
      </c>
      <c r="J584" s="191">
        <v>1</v>
      </c>
      <c r="K584" s="191">
        <v>0</v>
      </c>
      <c r="L584" s="191">
        <v>0</v>
      </c>
      <c r="W584" s="191">
        <v>0</v>
      </c>
      <c r="AF584" s="191">
        <v>0</v>
      </c>
    </row>
    <row r="585" spans="1:32">
      <c r="A585" s="189">
        <v>2025</v>
      </c>
      <c r="B585" s="189" t="s">
        <v>196</v>
      </c>
      <c r="C585" s="189" t="s">
        <v>197</v>
      </c>
      <c r="D585" s="189" t="s">
        <v>376</v>
      </c>
      <c r="E585" s="189" t="s">
        <v>199</v>
      </c>
      <c r="F585" s="189" t="s">
        <v>379</v>
      </c>
      <c r="H585" s="189">
        <v>77802</v>
      </c>
      <c r="I585" s="191">
        <v>1</v>
      </c>
      <c r="J585" s="191">
        <v>1</v>
      </c>
      <c r="K585" s="191">
        <v>0</v>
      </c>
      <c r="L585" s="191">
        <v>0</v>
      </c>
      <c r="W585" s="191">
        <v>0</v>
      </c>
      <c r="AF585" s="191">
        <v>0</v>
      </c>
    </row>
    <row r="586" spans="1:32">
      <c r="A586" s="189">
        <v>2025</v>
      </c>
      <c r="B586" s="189" t="s">
        <v>196</v>
      </c>
      <c r="C586" s="189" t="s">
        <v>197</v>
      </c>
      <c r="D586" s="189" t="s">
        <v>376</v>
      </c>
      <c r="E586" s="189" t="s">
        <v>199</v>
      </c>
      <c r="F586" s="189" t="s">
        <v>380</v>
      </c>
      <c r="H586" s="189">
        <v>77988</v>
      </c>
      <c r="I586" s="191">
        <v>1</v>
      </c>
      <c r="J586" s="191">
        <v>1</v>
      </c>
      <c r="K586" s="191">
        <v>0</v>
      </c>
      <c r="L586" s="191">
        <v>0</v>
      </c>
      <c r="W586" s="191">
        <v>0</v>
      </c>
      <c r="AF586" s="191">
        <v>0</v>
      </c>
    </row>
    <row r="587" spans="1:32">
      <c r="A587" s="189">
        <v>2025</v>
      </c>
      <c r="B587" s="189" t="s">
        <v>196</v>
      </c>
      <c r="C587" s="189" t="s">
        <v>197</v>
      </c>
      <c r="D587" s="189" t="s">
        <v>376</v>
      </c>
      <c r="E587" s="189" t="s">
        <v>199</v>
      </c>
      <c r="F587" s="189" t="s">
        <v>381</v>
      </c>
      <c r="H587" s="189">
        <v>77869</v>
      </c>
      <c r="I587" s="191">
        <v>1</v>
      </c>
      <c r="J587" s="191">
        <v>1</v>
      </c>
      <c r="K587" s="191">
        <v>0</v>
      </c>
      <c r="L587" s="191">
        <v>0</v>
      </c>
      <c r="W587" s="191">
        <v>0</v>
      </c>
      <c r="AF587" s="191">
        <v>0</v>
      </c>
    </row>
    <row r="588" spans="1:32">
      <c r="A588" s="189">
        <v>2025</v>
      </c>
      <c r="B588" s="189" t="s">
        <v>196</v>
      </c>
      <c r="C588" s="189" t="s">
        <v>197</v>
      </c>
      <c r="D588" s="189" t="s">
        <v>376</v>
      </c>
      <c r="E588" s="189" t="s">
        <v>199</v>
      </c>
      <c r="F588" s="189" t="s">
        <v>382</v>
      </c>
      <c r="H588" s="189">
        <v>77989</v>
      </c>
      <c r="I588" s="191">
        <v>1</v>
      </c>
      <c r="J588" s="191">
        <v>1</v>
      </c>
      <c r="K588" s="191">
        <v>0</v>
      </c>
      <c r="L588" s="191">
        <v>0</v>
      </c>
      <c r="W588" s="191">
        <v>0</v>
      </c>
      <c r="AF588" s="191">
        <v>0</v>
      </c>
    </row>
    <row r="589" spans="1:32">
      <c r="A589" s="189">
        <v>2025</v>
      </c>
      <c r="B589" s="189" t="s">
        <v>196</v>
      </c>
      <c r="C589" s="189" t="s">
        <v>197</v>
      </c>
      <c r="D589" s="189" t="s">
        <v>376</v>
      </c>
      <c r="E589" s="189" t="s">
        <v>199</v>
      </c>
      <c r="F589" s="189" t="s">
        <v>383</v>
      </c>
      <c r="H589" s="189">
        <v>78086</v>
      </c>
      <c r="I589" s="191">
        <v>1</v>
      </c>
      <c r="J589" s="191">
        <v>1</v>
      </c>
      <c r="K589" s="191">
        <v>0</v>
      </c>
      <c r="L589" s="191">
        <v>0</v>
      </c>
      <c r="W589" s="191">
        <v>0</v>
      </c>
      <c r="AF589" s="191">
        <v>0</v>
      </c>
    </row>
    <row r="590" spans="1:32">
      <c r="A590" s="189">
        <v>2025</v>
      </c>
      <c r="B590" s="189" t="s">
        <v>196</v>
      </c>
      <c r="C590" s="189" t="s">
        <v>197</v>
      </c>
      <c r="D590" s="189" t="s">
        <v>376</v>
      </c>
      <c r="E590" s="189" t="s">
        <v>199</v>
      </c>
      <c r="F590" s="189" t="s">
        <v>384</v>
      </c>
      <c r="H590" s="189">
        <v>77990</v>
      </c>
      <c r="I590" s="191">
        <v>1</v>
      </c>
      <c r="J590" s="191">
        <v>1</v>
      </c>
      <c r="K590" s="191">
        <v>0</v>
      </c>
      <c r="L590" s="191">
        <v>0</v>
      </c>
      <c r="W590" s="191">
        <v>0</v>
      </c>
      <c r="AF590" s="191">
        <v>0</v>
      </c>
    </row>
    <row r="591" spans="1:32">
      <c r="A591" s="189">
        <v>2025</v>
      </c>
      <c r="B591" s="189" t="s">
        <v>196</v>
      </c>
      <c r="C591" s="189" t="s">
        <v>197</v>
      </c>
      <c r="D591" s="189" t="s">
        <v>376</v>
      </c>
      <c r="E591" s="189" t="s">
        <v>199</v>
      </c>
      <c r="F591" s="189" t="s">
        <v>385</v>
      </c>
      <c r="H591" s="189">
        <v>77974</v>
      </c>
      <c r="I591" s="191">
        <v>1</v>
      </c>
      <c r="J591" s="191">
        <v>1</v>
      </c>
      <c r="K591" s="191">
        <v>0</v>
      </c>
      <c r="L591" s="191">
        <v>0</v>
      </c>
      <c r="W591" s="191">
        <v>0</v>
      </c>
      <c r="AF591" s="191">
        <v>0</v>
      </c>
    </row>
    <row r="592" spans="1:32">
      <c r="A592" s="189">
        <v>2025</v>
      </c>
      <c r="B592" s="189" t="s">
        <v>196</v>
      </c>
      <c r="C592" s="189" t="s">
        <v>197</v>
      </c>
      <c r="D592" s="189" t="s">
        <v>376</v>
      </c>
      <c r="E592" s="189" t="s">
        <v>199</v>
      </c>
      <c r="F592" s="189" t="s">
        <v>386</v>
      </c>
      <c r="H592" s="189">
        <v>77975</v>
      </c>
      <c r="I592" s="191">
        <v>1</v>
      </c>
      <c r="J592" s="191">
        <v>1</v>
      </c>
      <c r="K592" s="191">
        <v>0</v>
      </c>
      <c r="L592" s="191">
        <v>0</v>
      </c>
      <c r="W592" s="191">
        <v>0</v>
      </c>
      <c r="AF592" s="191">
        <v>0</v>
      </c>
    </row>
    <row r="593" spans="1:32">
      <c r="A593" s="189">
        <v>2025</v>
      </c>
      <c r="B593" s="189" t="s">
        <v>196</v>
      </c>
      <c r="C593" s="189" t="s">
        <v>197</v>
      </c>
      <c r="D593" s="189" t="s">
        <v>376</v>
      </c>
      <c r="E593" s="189" t="s">
        <v>199</v>
      </c>
      <c r="F593" s="189" t="s">
        <v>387</v>
      </c>
      <c r="H593" s="189">
        <v>77976</v>
      </c>
      <c r="I593" s="191">
        <v>1</v>
      </c>
      <c r="J593" s="191">
        <v>1</v>
      </c>
      <c r="K593" s="191">
        <v>0</v>
      </c>
      <c r="L593" s="191">
        <v>0</v>
      </c>
      <c r="W593" s="191">
        <v>0</v>
      </c>
      <c r="AF593" s="191">
        <v>0</v>
      </c>
    </row>
    <row r="594" spans="1:32">
      <c r="A594" s="189">
        <v>2025</v>
      </c>
      <c r="B594" s="189" t="s">
        <v>196</v>
      </c>
      <c r="C594" s="189" t="s">
        <v>197</v>
      </c>
      <c r="D594" s="189" t="s">
        <v>376</v>
      </c>
      <c r="E594" s="189" t="s">
        <v>199</v>
      </c>
      <c r="F594" s="189" t="s">
        <v>388</v>
      </c>
      <c r="H594" s="189">
        <v>77903</v>
      </c>
      <c r="I594" s="191">
        <v>1</v>
      </c>
      <c r="J594" s="191">
        <v>1</v>
      </c>
      <c r="K594" s="191">
        <v>0</v>
      </c>
      <c r="L594" s="191">
        <v>0</v>
      </c>
      <c r="W594" s="191">
        <v>0</v>
      </c>
      <c r="AF594" s="191">
        <v>0</v>
      </c>
    </row>
    <row r="595" spans="1:32">
      <c r="A595" s="189">
        <v>2025</v>
      </c>
      <c r="B595" s="189" t="s">
        <v>196</v>
      </c>
      <c r="C595" s="189" t="s">
        <v>197</v>
      </c>
      <c r="D595" s="189" t="s">
        <v>376</v>
      </c>
      <c r="E595" s="189" t="s">
        <v>199</v>
      </c>
      <c r="F595" s="189" t="s">
        <v>389</v>
      </c>
      <c r="H595" s="189">
        <v>77977</v>
      </c>
      <c r="I595" s="191">
        <v>1</v>
      </c>
      <c r="J595" s="191">
        <v>1</v>
      </c>
      <c r="K595" s="191">
        <v>0</v>
      </c>
      <c r="L595" s="191">
        <v>0</v>
      </c>
      <c r="W595" s="191">
        <v>0</v>
      </c>
      <c r="AF595" s="191">
        <v>0</v>
      </c>
    </row>
    <row r="596" spans="1:32">
      <c r="A596" s="189">
        <v>2025</v>
      </c>
      <c r="B596" s="189" t="s">
        <v>196</v>
      </c>
      <c r="C596" s="189" t="s">
        <v>197</v>
      </c>
      <c r="D596" s="189" t="s">
        <v>376</v>
      </c>
      <c r="E596" s="189" t="s">
        <v>199</v>
      </c>
      <c r="F596" s="189" t="s">
        <v>390</v>
      </c>
      <c r="H596" s="189">
        <v>78031</v>
      </c>
      <c r="I596" s="191">
        <v>1</v>
      </c>
      <c r="J596" s="191">
        <v>1</v>
      </c>
      <c r="K596" s="191">
        <v>0</v>
      </c>
      <c r="L596" s="191">
        <v>0</v>
      </c>
      <c r="W596" s="191">
        <v>0</v>
      </c>
      <c r="AF596" s="191">
        <v>0</v>
      </c>
    </row>
    <row r="597" spans="1:32">
      <c r="A597" s="189">
        <v>2025</v>
      </c>
      <c r="B597" s="189" t="s">
        <v>196</v>
      </c>
      <c r="C597" s="189" t="s">
        <v>197</v>
      </c>
      <c r="D597" s="189" t="s">
        <v>376</v>
      </c>
      <c r="E597" s="189" t="s">
        <v>199</v>
      </c>
      <c r="F597" s="189" t="s">
        <v>391</v>
      </c>
      <c r="H597" s="189">
        <v>77965</v>
      </c>
      <c r="I597" s="191">
        <v>1</v>
      </c>
      <c r="J597" s="191">
        <v>1</v>
      </c>
      <c r="K597" s="191">
        <v>0</v>
      </c>
      <c r="L597" s="191">
        <v>0</v>
      </c>
      <c r="W597" s="191">
        <v>0</v>
      </c>
      <c r="AF597" s="191">
        <v>0</v>
      </c>
    </row>
    <row r="598" spans="1:32">
      <c r="A598" s="189">
        <v>2025</v>
      </c>
      <c r="B598" s="189" t="s">
        <v>196</v>
      </c>
      <c r="C598" s="189" t="s">
        <v>197</v>
      </c>
      <c r="D598" s="189" t="s">
        <v>376</v>
      </c>
      <c r="E598" s="189" t="s">
        <v>199</v>
      </c>
      <c r="F598" s="189" t="s">
        <v>392</v>
      </c>
      <c r="H598" s="189">
        <v>77966</v>
      </c>
      <c r="I598" s="191">
        <v>1</v>
      </c>
      <c r="J598" s="191">
        <v>1</v>
      </c>
      <c r="K598" s="191">
        <v>0</v>
      </c>
      <c r="L598" s="191">
        <v>0</v>
      </c>
      <c r="W598" s="191">
        <v>0</v>
      </c>
      <c r="AF598" s="191">
        <v>0</v>
      </c>
    </row>
    <row r="599" spans="1:32">
      <c r="A599" s="189" t="s">
        <v>208</v>
      </c>
      <c r="E599" s="191">
        <v>16</v>
      </c>
      <c r="F599" s="191">
        <v>16</v>
      </c>
      <c r="G599" s="191">
        <v>0</v>
      </c>
      <c r="H599" s="191">
        <v>0</v>
      </c>
      <c r="I599" s="191">
        <v>0</v>
      </c>
      <c r="J599" s="191">
        <v>0</v>
      </c>
      <c r="K599" s="191">
        <v>0</v>
      </c>
      <c r="L599" s="191">
        <v>0</v>
      </c>
      <c r="M599" s="191">
        <v>0</v>
      </c>
      <c r="N599" s="191">
        <v>0</v>
      </c>
      <c r="O599" s="191">
        <v>0</v>
      </c>
      <c r="P599" s="191">
        <v>0</v>
      </c>
      <c r="Q599" s="191">
        <v>0</v>
      </c>
      <c r="R599" s="191">
        <v>0</v>
      </c>
      <c r="S599" s="191">
        <v>0</v>
      </c>
      <c r="T599" s="191">
        <v>0</v>
      </c>
      <c r="U599" s="191">
        <v>0</v>
      </c>
      <c r="V599" s="191">
        <v>0</v>
      </c>
      <c r="W599" s="191">
        <v>0</v>
      </c>
      <c r="X599" s="191">
        <v>0</v>
      </c>
      <c r="Y599" s="191">
        <v>0</v>
      </c>
      <c r="Z599" s="191">
        <v>0</v>
      </c>
      <c r="AA599" s="191">
        <v>0</v>
      </c>
      <c r="AB599" s="191">
        <v>0</v>
      </c>
    </row>
    <row r="600" spans="1:32">
      <c r="D600" s="189" t="s">
        <v>393</v>
      </c>
      <c r="I600" s="191">
        <v>16</v>
      </c>
      <c r="J600" s="191">
        <v>16</v>
      </c>
      <c r="K600" s="191">
        <v>0</v>
      </c>
      <c r="L600" s="191">
        <v>0</v>
      </c>
      <c r="M600" s="191">
        <v>0</v>
      </c>
      <c r="N600" s="191">
        <v>0</v>
      </c>
      <c r="O600" s="191">
        <v>0</v>
      </c>
      <c r="P600" s="191">
        <v>0</v>
      </c>
      <c r="Q600" s="191">
        <v>0</v>
      </c>
      <c r="R600" s="191">
        <v>0</v>
      </c>
      <c r="S600" s="191">
        <v>0</v>
      </c>
      <c r="T600" s="191">
        <v>0</v>
      </c>
      <c r="U600" s="191">
        <v>0</v>
      </c>
      <c r="V600" s="191">
        <v>0</v>
      </c>
      <c r="W600" s="191">
        <v>0</v>
      </c>
      <c r="X600" s="191">
        <v>0</v>
      </c>
      <c r="Y600" s="191">
        <v>0</v>
      </c>
      <c r="Z600" s="191">
        <v>0</v>
      </c>
      <c r="AA600" s="191">
        <v>0</v>
      </c>
      <c r="AB600" s="191">
        <v>0</v>
      </c>
      <c r="AC600" s="191">
        <v>0</v>
      </c>
      <c r="AD600" s="191">
        <v>0</v>
      </c>
      <c r="AE600" s="191">
        <v>0</v>
      </c>
      <c r="AF600" s="191">
        <v>0</v>
      </c>
    </row>
    <row r="601" spans="1:32">
      <c r="C601" s="189" t="s">
        <v>197</v>
      </c>
      <c r="I601" s="191">
        <v>2281551289.2399998</v>
      </c>
      <c r="J601" s="191">
        <v>1571721007.55</v>
      </c>
      <c r="K601" s="191">
        <v>0.72</v>
      </c>
      <c r="L601" s="191">
        <v>1121370.83</v>
      </c>
      <c r="M601" s="191">
        <v>-2161408.65</v>
      </c>
      <c r="N601" s="192">
        <v>-5333541.3899999997</v>
      </c>
      <c r="O601" s="191">
        <v>0</v>
      </c>
      <c r="P601" s="191">
        <v>-1688132.05</v>
      </c>
      <c r="Q601" s="191">
        <v>-2703227.85</v>
      </c>
      <c r="R601" s="191">
        <v>-120547.71</v>
      </c>
      <c r="S601" s="191">
        <v>4478239.5599999996</v>
      </c>
      <c r="T601" s="191">
        <v>-689812.82</v>
      </c>
      <c r="U601" s="191">
        <v>3278820.78</v>
      </c>
      <c r="V601" s="191">
        <v>-4696545.3600000003</v>
      </c>
      <c r="W601" s="191">
        <v>0</v>
      </c>
      <c r="X601" s="191">
        <v>615566.57999999996</v>
      </c>
      <c r="Y601" s="191">
        <v>40922623.829999998</v>
      </c>
      <c r="Z601" s="191">
        <v>1683921.16</v>
      </c>
      <c r="AA601" s="191">
        <v>3929165</v>
      </c>
      <c r="AB601" s="191">
        <v>-663452614.61000001</v>
      </c>
      <c r="AC601" s="191">
        <v>-0.03</v>
      </c>
      <c r="AD601" s="191">
        <v>-71121.77</v>
      </c>
      <c r="AE601" s="191">
        <v>-84943036.469999999</v>
      </c>
      <c r="AF601" s="191">
        <v>-710951651.79999995</v>
      </c>
    </row>
    <row r="602" spans="1:32">
      <c r="B602" s="190" t="s">
        <v>394</v>
      </c>
      <c r="I602" s="191">
        <v>2281551289.2399998</v>
      </c>
      <c r="J602" s="191">
        <v>1571721007.55</v>
      </c>
      <c r="K602" s="191">
        <v>0.72</v>
      </c>
      <c r="L602" s="191">
        <v>1121370.83</v>
      </c>
      <c r="M602" s="191">
        <v>-2161408.65</v>
      </c>
      <c r="N602" s="191">
        <v>-5333541.3899999997</v>
      </c>
      <c r="O602" s="191">
        <v>0</v>
      </c>
      <c r="P602" s="191">
        <v>-1688132.05</v>
      </c>
      <c r="Q602" s="191">
        <v>-2703227.85</v>
      </c>
      <c r="R602" s="191">
        <v>-120547.71</v>
      </c>
      <c r="S602" s="191">
        <v>4478239.5599999996</v>
      </c>
      <c r="T602" s="191">
        <v>-689812.82</v>
      </c>
      <c r="U602" s="191">
        <v>3278820.78</v>
      </c>
      <c r="V602" s="191">
        <v>-4696545.3600000003</v>
      </c>
      <c r="W602" s="191">
        <v>0</v>
      </c>
      <c r="X602" s="191">
        <v>615566.57999999996</v>
      </c>
      <c r="Y602" s="191">
        <v>40922623.829999998</v>
      </c>
      <c r="Z602" s="191">
        <v>1683921.16</v>
      </c>
      <c r="AA602" s="191">
        <v>3929165</v>
      </c>
      <c r="AB602" s="191">
        <v>-663452614.61000001</v>
      </c>
      <c r="AC602" s="191">
        <v>-0.03</v>
      </c>
      <c r="AD602" s="191">
        <v>-71121.77</v>
      </c>
      <c r="AE602" s="191">
        <v>-84943036.469999999</v>
      </c>
      <c r="AF602" s="191">
        <v>-710951651.79999995</v>
      </c>
    </row>
    <row r="603" spans="1:32">
      <c r="A603" s="189" t="s">
        <v>373</v>
      </c>
      <c r="I603" s="191">
        <v>2281551289.2399998</v>
      </c>
      <c r="J603" s="191">
        <v>1571721007.55</v>
      </c>
      <c r="K603" s="191">
        <v>0.72</v>
      </c>
      <c r="L603" s="191">
        <v>1121370.83</v>
      </c>
      <c r="M603" s="191">
        <v>-2161408.65</v>
      </c>
      <c r="N603" s="191">
        <v>-5333541.3899999997</v>
      </c>
      <c r="O603" s="191">
        <v>0</v>
      </c>
      <c r="P603" s="191">
        <v>-1688132.05</v>
      </c>
      <c r="Q603" s="191">
        <v>-2703227.85</v>
      </c>
      <c r="R603" s="191">
        <v>-120547.71</v>
      </c>
      <c r="S603" s="191">
        <v>4478239.5599999996</v>
      </c>
      <c r="T603" s="191">
        <v>-689812.82</v>
      </c>
      <c r="U603" s="191">
        <v>3278820.78</v>
      </c>
      <c r="V603" s="191">
        <v>-4696545.3600000003</v>
      </c>
      <c r="W603" s="191">
        <v>0</v>
      </c>
      <c r="X603" s="191">
        <v>615566.57999999996</v>
      </c>
      <c r="Y603" s="191">
        <v>40922623.829999998</v>
      </c>
      <c r="Z603" s="191">
        <v>1683921.16</v>
      </c>
      <c r="AA603" s="191">
        <v>3929165</v>
      </c>
      <c r="AB603" s="191">
        <v>-663452614.61000001</v>
      </c>
      <c r="AC603" s="191">
        <v>-0.03</v>
      </c>
      <c r="AD603" s="191">
        <v>-71121.77</v>
      </c>
      <c r="AE603" s="191">
        <v>-84943036.469999999</v>
      </c>
      <c r="AF603" s="191">
        <v>-710951651.79999995</v>
      </c>
    </row>
    <row r="604" spans="1:32">
      <c r="A604" s="189" t="s">
        <v>395</v>
      </c>
      <c r="H604" s="189" t="s">
        <v>396</v>
      </c>
      <c r="AF604" s="189" t="s">
        <v>397</v>
      </c>
    </row>
    <row r="608" spans="1:32">
      <c r="A608" s="189" t="s">
        <v>398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85ED1-808E-47BE-AD9F-0B726F6439B4}">
  <sheetPr codeName="Sheet10"/>
  <dimension ref="A1:AT128"/>
  <sheetViews>
    <sheetView workbookViewId="0">
      <pane xSplit="5" ySplit="9" topLeftCell="O28" activePane="bottomRight" state="frozen"/>
      <selection pane="topRight" activeCell="F1" sqref="F1"/>
      <selection pane="bottomLeft" activeCell="A10" sqref="A10"/>
      <selection pane="bottomRight" sqref="A1:XFD1048576"/>
    </sheetView>
  </sheetViews>
  <sheetFormatPr defaultColWidth="9.140625" defaultRowHeight="15.75" outlineLevelCol="1"/>
  <cols>
    <col min="1" max="1" width="34.85546875" style="54" customWidth="1"/>
    <col min="2" max="2" width="19.5703125" style="55" customWidth="1"/>
    <col min="3" max="5" width="14.42578125" style="55" hidden="1" customWidth="1" outlineLevel="1"/>
    <col min="6" max="6" width="12.7109375" style="56" hidden="1" customWidth="1" collapsed="1"/>
    <col min="7" max="8" width="12.7109375" style="56" hidden="1" customWidth="1"/>
    <col min="9" max="9" width="14" style="56" hidden="1" customWidth="1"/>
    <col min="10" max="11" width="14.42578125" style="55" hidden="1" customWidth="1"/>
    <col min="12" max="12" width="14" style="55" hidden="1" customWidth="1"/>
    <col min="13" max="14" width="12.7109375" style="56" hidden="1" customWidth="1"/>
    <col min="15" max="15" width="5.5703125" style="56" customWidth="1"/>
    <col min="16" max="18" width="14.42578125" style="55" hidden="1" customWidth="1" outlineLevel="1"/>
    <col min="19" max="19" width="12.7109375" style="56" customWidth="1" collapsed="1"/>
    <col min="20" max="22" width="12.7109375" style="56" customWidth="1"/>
    <col min="23" max="24" width="14.42578125" style="55" customWidth="1"/>
    <col min="25" max="25" width="14" style="55" customWidth="1"/>
    <col min="26" max="27" width="12.7109375" style="56" customWidth="1"/>
    <col min="28" max="28" width="5.28515625" style="56" customWidth="1"/>
    <col min="29" max="31" width="14.42578125" style="55" hidden="1" customWidth="1" outlineLevel="1"/>
    <col min="32" max="32" width="12.7109375" style="56" hidden="1" customWidth="1" collapsed="1"/>
    <col min="33" max="35" width="12.7109375" style="56" hidden="1" customWidth="1"/>
    <col min="36" max="37" width="14.42578125" style="55" hidden="1" customWidth="1"/>
    <col min="38" max="38" width="14" style="55" hidden="1" customWidth="1"/>
    <col min="39" max="40" width="12.7109375" style="56" hidden="1" customWidth="1"/>
    <col min="41" max="16384" width="9.140625" style="56"/>
  </cols>
  <sheetData>
    <row r="1" spans="1:46">
      <c r="A1" s="54" t="s">
        <v>403</v>
      </c>
      <c r="AR1" s="46" t="s">
        <v>134</v>
      </c>
    </row>
    <row r="2" spans="1:46">
      <c r="A2" s="57" t="s">
        <v>404</v>
      </c>
      <c r="AR2" s="46" t="s">
        <v>528</v>
      </c>
    </row>
    <row r="3" spans="1:46">
      <c r="A3" s="58" t="s">
        <v>405</v>
      </c>
      <c r="AR3" s="46" t="s">
        <v>497</v>
      </c>
    </row>
    <row r="4" spans="1:46">
      <c r="A4" s="57" t="s">
        <v>406</v>
      </c>
      <c r="AR4" s="47" t="s">
        <v>145</v>
      </c>
    </row>
    <row r="5" spans="1:46">
      <c r="C5" s="56"/>
      <c r="D5" s="56"/>
      <c r="E5" s="56"/>
      <c r="F5" s="59" t="s">
        <v>407</v>
      </c>
      <c r="G5" s="59"/>
      <c r="H5" s="59"/>
      <c r="I5" s="59"/>
      <c r="J5" s="59"/>
      <c r="K5" s="59"/>
      <c r="L5" s="59"/>
      <c r="M5" s="59"/>
      <c r="N5" s="59"/>
      <c r="P5" s="56"/>
      <c r="Q5" s="56"/>
      <c r="R5" s="56"/>
      <c r="S5" s="59" t="s">
        <v>408</v>
      </c>
      <c r="T5" s="59"/>
      <c r="U5" s="59"/>
      <c r="V5" s="59"/>
      <c r="W5" s="59"/>
      <c r="X5" s="59"/>
      <c r="Y5" s="59"/>
      <c r="Z5" s="59"/>
      <c r="AA5" s="59"/>
      <c r="AC5" s="56"/>
      <c r="AD5" s="56"/>
      <c r="AE5" s="56"/>
      <c r="AF5" s="59" t="s">
        <v>409</v>
      </c>
      <c r="AG5" s="59"/>
      <c r="AH5" s="59"/>
      <c r="AI5" s="59"/>
      <c r="AJ5" s="59"/>
      <c r="AK5" s="59"/>
      <c r="AL5" s="59"/>
      <c r="AM5" s="59"/>
      <c r="AN5" s="59"/>
      <c r="AR5" s="47"/>
    </row>
    <row r="6" spans="1:46" s="61" customFormat="1" ht="63">
      <c r="A6" s="60"/>
      <c r="B6" s="60"/>
      <c r="C6" s="60" t="s">
        <v>410</v>
      </c>
      <c r="D6" s="60" t="s">
        <v>411</v>
      </c>
      <c r="E6" s="60" t="s">
        <v>412</v>
      </c>
      <c r="F6" s="61" t="s">
        <v>413</v>
      </c>
      <c r="G6" s="61" t="s">
        <v>414</v>
      </c>
      <c r="H6" s="61" t="s">
        <v>415</v>
      </c>
      <c r="I6" s="61" t="s">
        <v>416</v>
      </c>
      <c r="J6" s="60" t="s">
        <v>410</v>
      </c>
      <c r="K6" s="60" t="s">
        <v>411</v>
      </c>
      <c r="L6" s="60" t="s">
        <v>412</v>
      </c>
      <c r="M6" s="61" t="s">
        <v>417</v>
      </c>
      <c r="N6" s="61" t="s">
        <v>418</v>
      </c>
      <c r="P6" s="60" t="s">
        <v>410</v>
      </c>
      <c r="Q6" s="60" t="s">
        <v>411</v>
      </c>
      <c r="R6" s="60" t="s">
        <v>419</v>
      </c>
      <c r="S6" s="61" t="s">
        <v>413</v>
      </c>
      <c r="T6" s="61" t="s">
        <v>414</v>
      </c>
      <c r="U6" s="61" t="s">
        <v>415</v>
      </c>
      <c r="V6" s="61" t="s">
        <v>416</v>
      </c>
      <c r="W6" s="60" t="s">
        <v>410</v>
      </c>
      <c r="X6" s="60" t="s">
        <v>411</v>
      </c>
      <c r="Y6" s="60" t="s">
        <v>412</v>
      </c>
      <c r="Z6" s="61" t="s">
        <v>417</v>
      </c>
      <c r="AA6" s="61" t="s">
        <v>418</v>
      </c>
      <c r="AC6" s="60" t="s">
        <v>410</v>
      </c>
      <c r="AD6" s="60" t="s">
        <v>411</v>
      </c>
      <c r="AE6" s="60" t="s">
        <v>419</v>
      </c>
      <c r="AF6" s="61" t="s">
        <v>413</v>
      </c>
      <c r="AG6" s="61" t="s">
        <v>414</v>
      </c>
      <c r="AH6" s="61" t="s">
        <v>415</v>
      </c>
      <c r="AI6" s="61" t="s">
        <v>416</v>
      </c>
      <c r="AJ6" s="60" t="s">
        <v>410</v>
      </c>
      <c r="AK6" s="60" t="s">
        <v>411</v>
      </c>
      <c r="AL6" s="60" t="s">
        <v>412</v>
      </c>
      <c r="AM6" s="61" t="s">
        <v>417</v>
      </c>
      <c r="AN6" s="61" t="s">
        <v>418</v>
      </c>
    </row>
    <row r="7" spans="1:46" s="61" customFormat="1" ht="47.25">
      <c r="A7" s="60"/>
      <c r="B7" s="60"/>
      <c r="C7" s="62" t="s">
        <v>420</v>
      </c>
      <c r="D7" s="62" t="s">
        <v>420</v>
      </c>
      <c r="E7" s="62" t="s">
        <v>421</v>
      </c>
      <c r="F7" s="62" t="s">
        <v>422</v>
      </c>
      <c r="G7" s="62" t="s">
        <v>422</v>
      </c>
      <c r="H7" s="62" t="s">
        <v>423</v>
      </c>
      <c r="I7" s="62" t="s">
        <v>424</v>
      </c>
      <c r="J7" s="62" t="s">
        <v>425</v>
      </c>
      <c r="K7" s="62" t="s">
        <v>425</v>
      </c>
      <c r="L7" s="60" t="s">
        <v>426</v>
      </c>
      <c r="M7" s="62" t="s">
        <v>423</v>
      </c>
      <c r="N7" s="62" t="s">
        <v>422</v>
      </c>
      <c r="P7" s="62" t="s">
        <v>420</v>
      </c>
      <c r="Q7" s="62" t="s">
        <v>420</v>
      </c>
      <c r="R7" s="60" t="s">
        <v>421</v>
      </c>
      <c r="S7" s="62" t="s">
        <v>422</v>
      </c>
      <c r="T7" s="62" t="s">
        <v>422</v>
      </c>
      <c r="U7" s="62" t="s">
        <v>423</v>
      </c>
      <c r="V7" s="62" t="s">
        <v>424</v>
      </c>
      <c r="W7" s="62" t="s">
        <v>425</v>
      </c>
      <c r="X7" s="62" t="s">
        <v>425</v>
      </c>
      <c r="Y7" s="60" t="s">
        <v>426</v>
      </c>
      <c r="Z7" s="62" t="s">
        <v>423</v>
      </c>
      <c r="AA7" s="62" t="s">
        <v>422</v>
      </c>
      <c r="AC7" s="62" t="s">
        <v>420</v>
      </c>
      <c r="AD7" s="62" t="s">
        <v>420</v>
      </c>
      <c r="AE7" s="60" t="s">
        <v>421</v>
      </c>
      <c r="AF7" s="62" t="s">
        <v>422</v>
      </c>
      <c r="AG7" s="62" t="s">
        <v>422</v>
      </c>
      <c r="AH7" s="62" t="s">
        <v>423</v>
      </c>
      <c r="AI7" s="62" t="s">
        <v>424</v>
      </c>
      <c r="AJ7" s="62" t="s">
        <v>425</v>
      </c>
      <c r="AK7" s="62" t="s">
        <v>425</v>
      </c>
      <c r="AL7" s="60" t="s">
        <v>426</v>
      </c>
      <c r="AM7" s="62" t="s">
        <v>423</v>
      </c>
      <c r="AN7" s="62" t="s">
        <v>422</v>
      </c>
    </row>
    <row r="8" spans="1:46" s="64" customFormat="1">
      <c r="A8" s="63"/>
      <c r="B8" s="63"/>
      <c r="C8" s="63"/>
      <c r="D8" s="63"/>
      <c r="E8" s="63"/>
      <c r="J8" s="63"/>
      <c r="K8" s="63"/>
      <c r="L8" s="63"/>
      <c r="P8" s="63"/>
      <c r="Q8" s="63"/>
      <c r="R8" s="63"/>
      <c r="W8" s="63"/>
      <c r="X8" s="63"/>
      <c r="Y8" s="63"/>
      <c r="AC8" s="63"/>
      <c r="AD8" s="63"/>
      <c r="AE8" s="63"/>
      <c r="AJ8" s="63"/>
      <c r="AK8" s="63"/>
      <c r="AL8" s="63"/>
    </row>
    <row r="9" spans="1:46" s="64" customFormat="1">
      <c r="A9" s="63" t="s">
        <v>427</v>
      </c>
      <c r="B9" s="63"/>
      <c r="C9" s="64" t="s">
        <v>428</v>
      </c>
      <c r="D9" s="63"/>
      <c r="E9" s="63"/>
      <c r="F9" s="64" t="s">
        <v>141</v>
      </c>
      <c r="G9" s="64" t="s">
        <v>428</v>
      </c>
      <c r="H9" s="64" t="s">
        <v>141</v>
      </c>
      <c r="J9" s="64" t="s">
        <v>428</v>
      </c>
      <c r="K9" s="63"/>
      <c r="L9" s="63"/>
      <c r="M9" s="64" t="s">
        <v>429</v>
      </c>
      <c r="N9" s="64" t="s">
        <v>429</v>
      </c>
      <c r="P9" s="64" t="s">
        <v>428</v>
      </c>
      <c r="Q9" s="63"/>
      <c r="R9" s="63"/>
      <c r="S9" s="64" t="s">
        <v>141</v>
      </c>
      <c r="T9" s="64" t="s">
        <v>428</v>
      </c>
      <c r="U9" s="64" t="s">
        <v>141</v>
      </c>
      <c r="W9" s="64" t="s">
        <v>428</v>
      </c>
      <c r="X9" s="63"/>
      <c r="Y9" s="65" t="s">
        <v>430</v>
      </c>
      <c r="Z9" s="64" t="s">
        <v>429</v>
      </c>
      <c r="AA9" s="64" t="s">
        <v>429</v>
      </c>
      <c r="AC9" s="64" t="s">
        <v>428</v>
      </c>
      <c r="AD9" s="63"/>
      <c r="AE9" s="63"/>
      <c r="AF9" s="64" t="s">
        <v>141</v>
      </c>
      <c r="AG9" s="64" t="s">
        <v>428</v>
      </c>
      <c r="AH9" s="64" t="s">
        <v>141</v>
      </c>
      <c r="AJ9" s="64" t="s">
        <v>428</v>
      </c>
      <c r="AK9" s="63"/>
      <c r="AL9" s="63"/>
      <c r="AM9" s="64" t="s">
        <v>429</v>
      </c>
      <c r="AN9" s="64" t="s">
        <v>429</v>
      </c>
    </row>
    <row r="10" spans="1:46" s="64" customFormat="1">
      <c r="A10" s="63"/>
      <c r="B10" s="63"/>
      <c r="C10" s="63"/>
      <c r="D10" s="63"/>
      <c r="E10" s="63"/>
      <c r="J10" s="63"/>
      <c r="K10" s="63"/>
      <c r="L10" s="63"/>
      <c r="P10" s="63"/>
      <c r="Q10" s="63"/>
      <c r="R10" s="63"/>
      <c r="W10" s="63"/>
      <c r="X10" s="63"/>
      <c r="Y10" s="63"/>
      <c r="AC10" s="63"/>
      <c r="AD10" s="63"/>
      <c r="AE10" s="63"/>
      <c r="AJ10" s="63"/>
      <c r="AK10" s="63"/>
      <c r="AL10" s="63"/>
    </row>
    <row r="12" spans="1:46">
      <c r="A12" s="66" t="s">
        <v>431</v>
      </c>
      <c r="F12" s="67">
        <v>-71500961</v>
      </c>
      <c r="G12" s="67">
        <v>-9207400</v>
      </c>
      <c r="H12" s="67">
        <v>9479541</v>
      </c>
      <c r="I12" s="67">
        <v>-71228820</v>
      </c>
      <c r="J12" s="67">
        <v>0</v>
      </c>
      <c r="K12" s="67"/>
      <c r="L12" s="67">
        <v>0</v>
      </c>
      <c r="M12" s="67">
        <v>14441316</v>
      </c>
      <c r="N12" s="67">
        <v>-20611200</v>
      </c>
      <c r="O12" s="67"/>
      <c r="P12" s="67">
        <v>17172948</v>
      </c>
      <c r="Q12" s="67"/>
      <c r="R12" s="67">
        <v>34112603</v>
      </c>
      <c r="S12" s="67">
        <v>-72968020</v>
      </c>
      <c r="T12" s="67">
        <v>-22348520</v>
      </c>
      <c r="U12" s="67">
        <v>16959189</v>
      </c>
      <c r="V12" s="67">
        <v>-78357351</v>
      </c>
      <c r="W12" s="67">
        <v>3606319.08</v>
      </c>
      <c r="X12" s="67"/>
      <c r="Y12" s="67">
        <v>7163646.6299999999</v>
      </c>
      <c r="Z12" s="67">
        <v>25836221</v>
      </c>
      <c r="AA12" s="67">
        <v>-36874068</v>
      </c>
      <c r="AB12" s="67"/>
      <c r="AC12" s="67">
        <v>10405537</v>
      </c>
      <c r="AD12" s="67"/>
      <c r="AE12" s="67"/>
      <c r="AF12" s="67">
        <v>-33499167</v>
      </c>
      <c r="AG12" s="67">
        <v>-47345718</v>
      </c>
      <c r="AH12" s="67">
        <v>25679278</v>
      </c>
      <c r="AI12" s="67">
        <v>-55165607</v>
      </c>
      <c r="AJ12" s="67">
        <v>2185162.77</v>
      </c>
      <c r="AK12" s="67"/>
      <c r="AL12" s="67">
        <v>0</v>
      </c>
      <c r="AM12" s="67">
        <v>15481068</v>
      </c>
      <c r="AN12" s="67">
        <v>-15081276</v>
      </c>
      <c r="AO12" s="67"/>
      <c r="AP12" s="67"/>
      <c r="AQ12" s="67"/>
      <c r="AR12" s="67"/>
      <c r="AS12" s="67"/>
      <c r="AT12" s="67"/>
    </row>
    <row r="13" spans="1:46">
      <c r="A13" s="68" t="s">
        <v>432</v>
      </c>
      <c r="I13" s="67">
        <v>0</v>
      </c>
      <c r="T13" s="69">
        <v>428709.43569255946</v>
      </c>
      <c r="V13" s="67">
        <v>428709.43569255946</v>
      </c>
      <c r="AG13" s="70">
        <v>-2950000</v>
      </c>
      <c r="AI13" s="67">
        <v>-2950000</v>
      </c>
    </row>
    <row r="14" spans="1:46" ht="25.5" customHeight="1">
      <c r="A14" s="66" t="s">
        <v>433</v>
      </c>
      <c r="C14" s="71"/>
      <c r="D14" s="71"/>
      <c r="E14" s="71"/>
      <c r="F14" s="72">
        <v>-1443831</v>
      </c>
      <c r="G14" s="72">
        <v>1548820</v>
      </c>
      <c r="H14" s="72">
        <v>1206096</v>
      </c>
      <c r="I14" s="67">
        <v>1311085</v>
      </c>
      <c r="J14" s="72"/>
      <c r="K14" s="72"/>
      <c r="L14" s="72"/>
      <c r="M14" s="72">
        <v>-15009</v>
      </c>
      <c r="N14" s="72"/>
      <c r="P14" s="72">
        <v>-2849831</v>
      </c>
      <c r="Q14" s="72"/>
      <c r="R14" s="72">
        <v>-1554195.94</v>
      </c>
      <c r="S14" s="72">
        <v>-2665394</v>
      </c>
      <c r="T14" s="73">
        <v>1886451.5643074405</v>
      </c>
      <c r="U14" s="72">
        <v>2157743</v>
      </c>
      <c r="V14" s="72">
        <v>1378800.5643074405</v>
      </c>
      <c r="W14" s="72">
        <v>-598464.51</v>
      </c>
      <c r="X14" s="72"/>
      <c r="Y14" s="72">
        <v>-326381.14739999996</v>
      </c>
      <c r="Z14" s="72">
        <v>-27116</v>
      </c>
      <c r="AA14" s="72"/>
      <c r="AC14" s="72">
        <v>2656320</v>
      </c>
      <c r="AD14" s="72"/>
      <c r="AE14" s="72"/>
      <c r="AF14" s="72">
        <v>-214815</v>
      </c>
      <c r="AG14" s="74">
        <v>-169458</v>
      </c>
      <c r="AH14" s="72">
        <v>-623965</v>
      </c>
      <c r="AI14" s="72">
        <v>-1008238</v>
      </c>
      <c r="AJ14" s="72">
        <v>557827.19999999995</v>
      </c>
      <c r="AK14" s="72"/>
      <c r="AL14" s="72"/>
      <c r="AM14" s="72">
        <v>42124</v>
      </c>
      <c r="AN14" s="72"/>
    </row>
    <row r="15" spans="1:46">
      <c r="A15" s="66" t="s">
        <v>434</v>
      </c>
      <c r="C15" s="75">
        <v>2730445</v>
      </c>
      <c r="D15" s="75"/>
      <c r="E15" s="71"/>
      <c r="F15" s="72"/>
      <c r="G15" s="72">
        <v>-2463652</v>
      </c>
      <c r="H15" s="72">
        <v>2463652</v>
      </c>
      <c r="I15" s="72">
        <v>0</v>
      </c>
      <c r="J15" s="72">
        <v>573393.44999999995</v>
      </c>
      <c r="K15" s="72"/>
      <c r="L15" s="72"/>
      <c r="M15" s="72"/>
      <c r="N15" s="72"/>
      <c r="P15" s="73">
        <v>-2730445</v>
      </c>
      <c r="Q15" s="73"/>
      <c r="R15" s="72"/>
      <c r="S15" s="72"/>
      <c r="T15" s="72">
        <v>-813139</v>
      </c>
      <c r="U15" s="72">
        <v>813139</v>
      </c>
      <c r="V15" s="72">
        <v>0</v>
      </c>
      <c r="W15" s="72">
        <v>-573393.44999999995</v>
      </c>
      <c r="X15" s="72"/>
      <c r="Y15" s="72"/>
      <c r="Z15" s="72"/>
      <c r="AA15" s="72"/>
      <c r="AC15" s="72"/>
      <c r="AD15" s="72"/>
      <c r="AE15" s="72"/>
      <c r="AF15" s="72"/>
      <c r="AG15" s="72">
        <v>2621236</v>
      </c>
      <c r="AH15" s="72">
        <v>-2621236</v>
      </c>
      <c r="AI15" s="72">
        <v>0</v>
      </c>
      <c r="AJ15" s="72"/>
      <c r="AK15" s="72"/>
      <c r="AL15" s="72"/>
      <c r="AM15" s="72"/>
      <c r="AN15" s="72"/>
    </row>
    <row r="16" spans="1:46" s="78" customFormat="1" ht="16.5" thickBot="1">
      <c r="A16" s="76" t="s">
        <v>435</v>
      </c>
      <c r="B16" s="71"/>
      <c r="C16" s="77">
        <v>2730445</v>
      </c>
      <c r="D16" s="77">
        <v>0</v>
      </c>
      <c r="E16" s="77">
        <v>0</v>
      </c>
      <c r="F16" s="77">
        <v>-72944792</v>
      </c>
      <c r="G16" s="77">
        <v>-10122232</v>
      </c>
      <c r="H16" s="77">
        <v>13149289</v>
      </c>
      <c r="I16" s="77">
        <v>-69917735</v>
      </c>
      <c r="J16" s="77">
        <v>573393.44999999995</v>
      </c>
      <c r="K16" s="77">
        <v>0</v>
      </c>
      <c r="L16" s="77">
        <v>0</v>
      </c>
      <c r="M16" s="77">
        <v>14426307</v>
      </c>
      <c r="N16" s="77">
        <v>-20611200</v>
      </c>
      <c r="P16" s="77">
        <v>11592672</v>
      </c>
      <c r="Q16" s="77">
        <v>0</v>
      </c>
      <c r="R16" s="77">
        <v>32558407.059999999</v>
      </c>
      <c r="S16" s="77">
        <v>-75633414</v>
      </c>
      <c r="T16" s="77">
        <v>-20846498</v>
      </c>
      <c r="U16" s="77">
        <v>19930071</v>
      </c>
      <c r="V16" s="77">
        <v>-76549841</v>
      </c>
      <c r="W16" s="77">
        <v>2434461.12</v>
      </c>
      <c r="X16" s="77">
        <v>0</v>
      </c>
      <c r="Y16" s="77">
        <v>6837265.4825999998</v>
      </c>
      <c r="Z16" s="77">
        <v>25809105</v>
      </c>
      <c r="AA16" s="77">
        <v>-36874068</v>
      </c>
      <c r="AC16" s="77">
        <v>13061857</v>
      </c>
      <c r="AD16" s="77">
        <v>0</v>
      </c>
      <c r="AE16" s="77">
        <v>0</v>
      </c>
      <c r="AF16" s="77">
        <v>-33713982</v>
      </c>
      <c r="AG16" s="77">
        <v>-47843940</v>
      </c>
      <c r="AH16" s="77">
        <v>22434077</v>
      </c>
      <c r="AI16" s="77">
        <v>-59123845</v>
      </c>
      <c r="AJ16" s="77">
        <v>2742989.9699999997</v>
      </c>
      <c r="AK16" s="77">
        <v>0</v>
      </c>
      <c r="AL16" s="77">
        <v>0</v>
      </c>
      <c r="AM16" s="77">
        <v>15523192</v>
      </c>
      <c r="AN16" s="77">
        <v>-15081276</v>
      </c>
    </row>
    <row r="18" spans="1:45">
      <c r="A18" s="54" t="s">
        <v>436</v>
      </c>
      <c r="B18" s="79" t="s">
        <v>437</v>
      </c>
      <c r="C18" s="80"/>
      <c r="D18" s="80"/>
      <c r="E18" s="80"/>
      <c r="F18" s="81"/>
      <c r="G18" s="81"/>
      <c r="H18" s="81"/>
      <c r="I18" s="56">
        <v>0</v>
      </c>
      <c r="J18" s="82">
        <v>0</v>
      </c>
      <c r="K18" s="82"/>
      <c r="L18" s="82">
        <v>0</v>
      </c>
      <c r="M18" s="81"/>
      <c r="N18" s="81"/>
      <c r="P18" s="80">
        <v>-864705.75</v>
      </c>
      <c r="Q18" s="80"/>
      <c r="R18" s="80">
        <v>-14750338.5</v>
      </c>
      <c r="S18" s="81"/>
      <c r="T18" s="81"/>
      <c r="U18" s="81"/>
      <c r="V18" s="56">
        <v>0</v>
      </c>
      <c r="W18" s="82">
        <v>-181588.21</v>
      </c>
      <c r="X18" s="82"/>
      <c r="Y18" s="82">
        <v>-3097571.09</v>
      </c>
      <c r="Z18" s="81"/>
      <c r="AA18" s="81"/>
      <c r="AC18" s="80">
        <v>-371738</v>
      </c>
      <c r="AD18" s="80"/>
      <c r="AE18" s="80"/>
      <c r="AF18" s="81"/>
      <c r="AG18" s="81"/>
      <c r="AH18" s="81"/>
      <c r="AI18" s="56">
        <v>0</v>
      </c>
      <c r="AJ18" s="82">
        <v>-78064.98</v>
      </c>
      <c r="AK18" s="82"/>
      <c r="AL18" s="82">
        <v>0</v>
      </c>
      <c r="AM18" s="83"/>
      <c r="AN18" s="83"/>
    </row>
    <row r="19" spans="1:45">
      <c r="A19" s="54" t="s">
        <v>436</v>
      </c>
      <c r="B19" s="55">
        <v>2018</v>
      </c>
      <c r="C19" s="80"/>
      <c r="D19" s="80"/>
      <c r="E19" s="80"/>
      <c r="F19" s="80"/>
      <c r="G19" s="80"/>
      <c r="H19" s="80"/>
      <c r="I19" s="56">
        <v>0</v>
      </c>
      <c r="J19" s="82">
        <v>0</v>
      </c>
      <c r="K19" s="82"/>
      <c r="L19" s="82">
        <v>0</v>
      </c>
      <c r="M19" s="80"/>
      <c r="N19" s="80"/>
      <c r="P19" s="80">
        <v>-195197.25</v>
      </c>
      <c r="Q19" s="80"/>
      <c r="R19" s="80">
        <v>-3095328</v>
      </c>
      <c r="S19" s="80">
        <v>1252901</v>
      </c>
      <c r="T19" s="80">
        <v>234063</v>
      </c>
      <c r="U19" s="80">
        <v>-166178</v>
      </c>
      <c r="V19" s="56">
        <v>1320786</v>
      </c>
      <c r="W19" s="82">
        <v>-40991.42</v>
      </c>
      <c r="X19" s="82"/>
      <c r="Y19" s="82">
        <v>-650018.88</v>
      </c>
      <c r="Z19" s="84">
        <v>-860942</v>
      </c>
      <c r="AA19" s="84">
        <v>1228757</v>
      </c>
      <c r="AC19" s="80">
        <v>-130986.5</v>
      </c>
      <c r="AD19" s="80"/>
      <c r="AE19" s="80"/>
      <c r="AF19" s="84">
        <v>786643</v>
      </c>
      <c r="AG19" s="84">
        <v>160028</v>
      </c>
      <c r="AH19" s="84">
        <v>-266000</v>
      </c>
      <c r="AI19" s="56">
        <v>680671</v>
      </c>
      <c r="AJ19" s="82">
        <v>-27507.17</v>
      </c>
      <c r="AK19" s="82"/>
      <c r="AL19" s="82">
        <v>0</v>
      </c>
      <c r="AM19" s="84">
        <v>-569031.63</v>
      </c>
      <c r="AN19" s="84">
        <v>554336.63</v>
      </c>
    </row>
    <row r="20" spans="1:45">
      <c r="A20" s="54" t="s">
        <v>436</v>
      </c>
      <c r="B20" s="55">
        <v>2019</v>
      </c>
      <c r="C20" s="80"/>
      <c r="D20" s="80"/>
      <c r="E20" s="80"/>
      <c r="F20" s="80"/>
      <c r="G20" s="80"/>
      <c r="H20" s="80"/>
      <c r="I20" s="56">
        <v>0</v>
      </c>
      <c r="J20" s="82">
        <v>0</v>
      </c>
      <c r="K20" s="82"/>
      <c r="L20" s="82">
        <v>0</v>
      </c>
      <c r="M20" s="80"/>
      <c r="N20" s="80"/>
      <c r="P20" s="80">
        <v>-233218.25</v>
      </c>
      <c r="Q20" s="80"/>
      <c r="R20" s="80">
        <v>-3095328</v>
      </c>
      <c r="S20" s="80">
        <v>2774407</v>
      </c>
      <c r="T20" s="80">
        <v>648209</v>
      </c>
      <c r="U20" s="80">
        <v>-455925</v>
      </c>
      <c r="V20" s="56">
        <v>2966691</v>
      </c>
      <c r="W20" s="82">
        <v>-48975.83</v>
      </c>
      <c r="X20" s="82"/>
      <c r="Y20" s="82">
        <v>-650018.88</v>
      </c>
      <c r="Z20" s="84">
        <v>-2582825</v>
      </c>
      <c r="AA20" s="84">
        <v>3686269</v>
      </c>
      <c r="AC20" s="80">
        <v>-162211.5</v>
      </c>
      <c r="AD20" s="80"/>
      <c r="AE20" s="80"/>
      <c r="AF20" s="84">
        <v>1202108</v>
      </c>
      <c r="AG20" s="84">
        <v>988489</v>
      </c>
      <c r="AH20" s="84">
        <v>-412467</v>
      </c>
      <c r="AI20" s="56">
        <v>1778130</v>
      </c>
      <c r="AJ20" s="82">
        <v>-34064.42</v>
      </c>
      <c r="AK20" s="82"/>
      <c r="AL20" s="82">
        <v>0</v>
      </c>
      <c r="AM20" s="84">
        <v>-1707094.9</v>
      </c>
      <c r="AN20" s="84">
        <v>1663009.9</v>
      </c>
    </row>
    <row r="21" spans="1:45">
      <c r="A21" s="54" t="s">
        <v>436</v>
      </c>
      <c r="B21" s="55">
        <v>2020</v>
      </c>
      <c r="C21" s="80"/>
      <c r="D21" s="80"/>
      <c r="E21" s="80"/>
      <c r="F21" s="80"/>
      <c r="G21" s="80"/>
      <c r="H21" s="80"/>
      <c r="I21" s="56">
        <v>0</v>
      </c>
      <c r="J21" s="82">
        <v>0</v>
      </c>
      <c r="K21" s="82"/>
      <c r="L21" s="82">
        <v>0</v>
      </c>
      <c r="M21" s="80"/>
      <c r="N21" s="80"/>
      <c r="P21" s="80">
        <v>-298898.5</v>
      </c>
      <c r="Q21" s="80"/>
      <c r="R21" s="80">
        <v>-3095328</v>
      </c>
      <c r="S21" s="80">
        <v>1790110</v>
      </c>
      <c r="T21" s="80">
        <v>594228</v>
      </c>
      <c r="U21" s="80">
        <v>-413315</v>
      </c>
      <c r="V21" s="56">
        <v>1971023</v>
      </c>
      <c r="W21" s="82">
        <v>-62768.69</v>
      </c>
      <c r="X21" s="82"/>
      <c r="Y21" s="82">
        <v>-650018.88</v>
      </c>
      <c r="Z21" s="84">
        <v>-2582825</v>
      </c>
      <c r="AA21" s="84">
        <v>3686269</v>
      </c>
      <c r="AC21" s="80">
        <v>-238471</v>
      </c>
      <c r="AD21" s="80"/>
      <c r="AE21" s="80"/>
      <c r="AF21" s="84">
        <v>-1885410</v>
      </c>
      <c r="AG21" s="84">
        <v>2344237</v>
      </c>
      <c r="AH21" s="84">
        <v>615623</v>
      </c>
      <c r="AI21" s="56">
        <v>1074450</v>
      </c>
      <c r="AJ21" s="82">
        <v>-50078.91</v>
      </c>
      <c r="AK21" s="82"/>
      <c r="AL21" s="82">
        <v>0</v>
      </c>
      <c r="AM21" s="84">
        <v>-1707056.17</v>
      </c>
      <c r="AN21" s="84">
        <v>1662972.17</v>
      </c>
    </row>
    <row r="22" spans="1:45">
      <c r="A22" s="54" t="s">
        <v>436</v>
      </c>
      <c r="B22" s="55">
        <v>2021</v>
      </c>
      <c r="C22" s="80"/>
      <c r="D22" s="80"/>
      <c r="E22" s="80"/>
      <c r="F22" s="80"/>
      <c r="G22" s="80"/>
      <c r="H22" s="80"/>
      <c r="I22" s="56">
        <v>0</v>
      </c>
      <c r="J22" s="82">
        <v>0</v>
      </c>
      <c r="K22" s="82"/>
      <c r="L22" s="82">
        <v>0</v>
      </c>
      <c r="M22" s="80"/>
      <c r="N22" s="80"/>
      <c r="P22" s="80">
        <v>-445557.05821917806</v>
      </c>
      <c r="Q22" s="80"/>
      <c r="R22" s="80">
        <v>-3095328</v>
      </c>
      <c r="S22" s="80">
        <v>1790110</v>
      </c>
      <c r="T22" s="80">
        <v>594228</v>
      </c>
      <c r="U22" s="80">
        <v>-413315</v>
      </c>
      <c r="V22" s="56">
        <v>1971023</v>
      </c>
      <c r="W22" s="82">
        <v>-93566.98</v>
      </c>
      <c r="X22" s="82"/>
      <c r="Y22" s="82">
        <v>-650018.88</v>
      </c>
      <c r="Z22" s="84">
        <v>-2582825</v>
      </c>
      <c r="AA22" s="84">
        <v>3686269</v>
      </c>
      <c r="AC22" s="80">
        <v>-300314.21917808219</v>
      </c>
      <c r="AD22" s="80"/>
      <c r="AE22" s="80"/>
      <c r="AF22" s="84">
        <v>44289</v>
      </c>
      <c r="AG22" s="84">
        <v>1496895</v>
      </c>
      <c r="AH22" s="84">
        <v>-26933</v>
      </c>
      <c r="AI22" s="56">
        <v>1514251</v>
      </c>
      <c r="AJ22" s="82">
        <v>-63065.99</v>
      </c>
      <c r="AK22" s="82"/>
      <c r="AL22" s="82">
        <v>0</v>
      </c>
      <c r="AM22" s="84">
        <v>-1707056.17</v>
      </c>
      <c r="AN22" s="84">
        <v>1662972.17</v>
      </c>
    </row>
    <row r="23" spans="1:45">
      <c r="A23" s="54" t="s">
        <v>436</v>
      </c>
      <c r="B23" s="79" t="s">
        <v>438</v>
      </c>
      <c r="C23" s="80"/>
      <c r="D23" s="80"/>
      <c r="E23" s="80"/>
      <c r="F23" s="80"/>
      <c r="G23" s="80"/>
      <c r="H23" s="80"/>
      <c r="I23" s="56">
        <v>0</v>
      </c>
      <c r="J23" s="82">
        <v>0</v>
      </c>
      <c r="K23" s="82"/>
      <c r="L23" s="82">
        <v>0</v>
      </c>
      <c r="M23" s="80"/>
      <c r="N23" s="80"/>
      <c r="P23" s="80">
        <v>-119686.19178082192</v>
      </c>
      <c r="Q23" s="80"/>
      <c r="R23" s="80">
        <v>-773809.5</v>
      </c>
      <c r="S23" s="80">
        <v>447528</v>
      </c>
      <c r="T23" s="80">
        <v>148557</v>
      </c>
      <c r="U23" s="80">
        <v>-103329</v>
      </c>
      <c r="V23" s="56">
        <v>492756</v>
      </c>
      <c r="W23" s="82">
        <v>-25134.1</v>
      </c>
      <c r="X23" s="82"/>
      <c r="Y23" s="82">
        <v>-162500</v>
      </c>
      <c r="Z23" s="84">
        <v>-645706</v>
      </c>
      <c r="AA23" s="84">
        <v>921567</v>
      </c>
      <c r="AC23" s="80">
        <v>-76749.780821917811</v>
      </c>
      <c r="AD23" s="80"/>
      <c r="AE23" s="80"/>
      <c r="AF23" s="84">
        <v>11072</v>
      </c>
      <c r="AG23" s="84">
        <v>374224</v>
      </c>
      <c r="AH23" s="84">
        <v>-6733</v>
      </c>
      <c r="AI23" s="56">
        <v>378563</v>
      </c>
      <c r="AJ23" s="82">
        <v>-16117.45</v>
      </c>
      <c r="AK23" s="82"/>
      <c r="AL23" s="82">
        <v>0</v>
      </c>
      <c r="AM23" s="84">
        <v>-426764.04</v>
      </c>
      <c r="AN23" s="84">
        <v>415743.04</v>
      </c>
    </row>
    <row r="24" spans="1:45">
      <c r="A24" s="54" t="s">
        <v>436</v>
      </c>
      <c r="B24" s="79" t="s">
        <v>439</v>
      </c>
      <c r="C24" s="80"/>
      <c r="D24" s="80"/>
      <c r="E24" s="80"/>
      <c r="F24" s="80"/>
      <c r="G24" s="80"/>
      <c r="H24" s="80"/>
      <c r="I24" s="56">
        <v>0</v>
      </c>
      <c r="J24" s="82">
        <v>0</v>
      </c>
      <c r="K24" s="82"/>
      <c r="L24" s="82">
        <v>0</v>
      </c>
      <c r="M24" s="80"/>
      <c r="N24" s="80"/>
      <c r="P24" s="80">
        <v>-77630.561643835608</v>
      </c>
      <c r="Q24" s="80"/>
      <c r="R24" s="80">
        <v>-466406</v>
      </c>
      <c r="S24" s="80">
        <v>269477.42</v>
      </c>
      <c r="T24" s="80">
        <v>89453.68</v>
      </c>
      <c r="U24" s="84">
        <v>-62219.61</v>
      </c>
      <c r="V24" s="56">
        <v>296711.49</v>
      </c>
      <c r="W24" s="82">
        <v>-16302.42</v>
      </c>
      <c r="X24" s="82"/>
      <c r="Y24" s="82">
        <v>-97945.26</v>
      </c>
      <c r="Z24" s="84">
        <v>-388811</v>
      </c>
      <c r="AA24" s="84">
        <v>554921</v>
      </c>
      <c r="AC24" s="80">
        <v>-48606.643835616436</v>
      </c>
      <c r="AD24" s="80"/>
      <c r="AE24" s="80"/>
      <c r="AF24" s="84">
        <v>6666.6100000000006</v>
      </c>
      <c r="AG24" s="84">
        <v>225339.58000000002</v>
      </c>
      <c r="AH24" s="84">
        <v>-4053.6800000000003</v>
      </c>
      <c r="AI24" s="56">
        <v>227952.51</v>
      </c>
      <c r="AJ24" s="82">
        <v>-10207.4</v>
      </c>
      <c r="AK24" s="82"/>
      <c r="AL24" s="82">
        <v>0</v>
      </c>
      <c r="AM24" s="84">
        <v>-256960.8</v>
      </c>
      <c r="AN24" s="84">
        <v>250324.89</v>
      </c>
    </row>
    <row r="25" spans="1:45">
      <c r="A25" s="54" t="s">
        <v>440</v>
      </c>
      <c r="B25" s="79" t="s">
        <v>441</v>
      </c>
      <c r="C25" s="80"/>
      <c r="D25" s="80"/>
      <c r="E25" s="80"/>
      <c r="F25" s="80"/>
      <c r="G25" s="80"/>
      <c r="H25" s="80"/>
      <c r="I25" s="56">
        <v>0</v>
      </c>
      <c r="J25" s="85">
        <v>0</v>
      </c>
      <c r="K25" s="85"/>
      <c r="L25" s="85">
        <v>0</v>
      </c>
      <c r="M25" s="80"/>
      <c r="N25" s="80"/>
      <c r="P25" s="80">
        <v>-292566.24657534243</v>
      </c>
      <c r="Q25" s="80"/>
      <c r="R25" s="80">
        <v>-1855112.5</v>
      </c>
      <c r="S25" s="80">
        <v>1073104.5806451612</v>
      </c>
      <c r="T25" s="80">
        <v>356217.32258064515</v>
      </c>
      <c r="U25" s="80">
        <v>-247766.38709677418</v>
      </c>
      <c r="V25" s="56">
        <v>1181555.5161290322</v>
      </c>
      <c r="W25" s="82">
        <v>-61438.91</v>
      </c>
      <c r="X25" s="82"/>
      <c r="Y25" s="82">
        <v>-389573.63</v>
      </c>
      <c r="Z25" s="86">
        <v>-1548305</v>
      </c>
      <c r="AA25" s="86">
        <v>2209777</v>
      </c>
      <c r="AC25" s="80">
        <v>-187610.57534246575</v>
      </c>
      <c r="AD25" s="80"/>
      <c r="AE25" s="80"/>
      <c r="AF25" s="80">
        <v>26549.387096774193</v>
      </c>
      <c r="AG25" s="80">
        <v>897332.41935483867</v>
      </c>
      <c r="AH25" s="80">
        <v>-16146.322580645161</v>
      </c>
      <c r="AI25" s="56">
        <v>907735.48387096764</v>
      </c>
      <c r="AJ25" s="82">
        <v>-39398.22</v>
      </c>
      <c r="AK25" s="82"/>
      <c r="AL25" s="82">
        <v>0</v>
      </c>
      <c r="AM25" s="86">
        <v>-1023253.8921936181</v>
      </c>
      <c r="AN25" s="86">
        <v>996828.79541942454</v>
      </c>
    </row>
    <row r="26" spans="1:45" s="78" customFormat="1">
      <c r="A26" s="87" t="s">
        <v>442</v>
      </c>
      <c r="B26" s="88" t="s">
        <v>443</v>
      </c>
      <c r="C26" s="86"/>
      <c r="D26" s="86">
        <v>-7660.47</v>
      </c>
      <c r="E26" s="86"/>
      <c r="F26" s="86"/>
      <c r="G26" s="86"/>
      <c r="H26" s="86"/>
      <c r="I26" s="78">
        <v>0</v>
      </c>
      <c r="J26" s="82">
        <v>0</v>
      </c>
      <c r="K26" s="82">
        <v>-1609</v>
      </c>
      <c r="L26" s="89">
        <v>0</v>
      </c>
      <c r="M26" s="90"/>
      <c r="N26" s="90"/>
      <c r="P26" s="86">
        <v>133421.93016917817</v>
      </c>
      <c r="Q26" s="86">
        <v>-2589.4899999999998</v>
      </c>
      <c r="R26" s="86"/>
      <c r="S26" s="86"/>
      <c r="T26" s="86"/>
      <c r="U26" s="86"/>
      <c r="V26" s="78">
        <v>0</v>
      </c>
      <c r="W26" s="82">
        <v>28018.61</v>
      </c>
      <c r="X26" s="82">
        <v>-544</v>
      </c>
      <c r="Y26" s="89"/>
      <c r="Z26" s="86"/>
      <c r="AA26" s="86"/>
      <c r="AC26" s="86">
        <v>-149543.26401698636</v>
      </c>
      <c r="AD26" s="86">
        <v>-1844.29</v>
      </c>
      <c r="AE26" s="86"/>
      <c r="AF26" s="86"/>
      <c r="AG26" s="86"/>
      <c r="AH26" s="86"/>
      <c r="AI26" s="78">
        <v>0</v>
      </c>
      <c r="AJ26" s="82">
        <v>-31404.09</v>
      </c>
      <c r="AK26" s="82">
        <v>-387</v>
      </c>
      <c r="AL26" s="82">
        <v>0</v>
      </c>
      <c r="AM26" s="86"/>
      <c r="AN26" s="86"/>
    </row>
    <row r="27" spans="1:45" s="78" customFormat="1">
      <c r="A27" s="91" t="s">
        <v>444</v>
      </c>
      <c r="B27" s="88" t="s">
        <v>445</v>
      </c>
      <c r="C27" s="86">
        <v>-456380</v>
      </c>
      <c r="D27" s="86"/>
      <c r="E27" s="86"/>
      <c r="F27" s="86"/>
      <c r="G27" s="86"/>
      <c r="H27" s="86"/>
      <c r="I27" s="78">
        <v>0</v>
      </c>
      <c r="J27" s="82">
        <v>-95839.8</v>
      </c>
      <c r="K27" s="82"/>
      <c r="L27" s="89">
        <v>0</v>
      </c>
      <c r="M27" s="90"/>
      <c r="N27" s="90"/>
      <c r="P27" s="86">
        <v>456380</v>
      </c>
      <c r="Q27" s="86"/>
      <c r="R27" s="86"/>
      <c r="S27" s="86"/>
      <c r="T27" s="86"/>
      <c r="U27" s="86"/>
      <c r="V27" s="78">
        <v>0</v>
      </c>
      <c r="W27" s="82">
        <v>95839.8</v>
      </c>
      <c r="X27" s="82"/>
      <c r="Y27" s="89"/>
      <c r="Z27" s="86"/>
      <c r="AA27" s="86"/>
      <c r="AC27" s="86"/>
      <c r="AD27" s="86"/>
      <c r="AE27" s="86"/>
      <c r="AF27" s="86"/>
      <c r="AG27" s="86"/>
      <c r="AH27" s="86"/>
      <c r="AI27" s="78">
        <v>0</v>
      </c>
      <c r="AJ27" s="82">
        <v>0</v>
      </c>
      <c r="AK27" s="82"/>
      <c r="AL27" s="82">
        <v>0</v>
      </c>
      <c r="AM27" s="86"/>
      <c r="AN27" s="86"/>
    </row>
    <row r="28" spans="1:45" s="78" customFormat="1" ht="47.25">
      <c r="A28" s="92" t="s">
        <v>446</v>
      </c>
      <c r="B28" s="93" t="s">
        <v>447</v>
      </c>
      <c r="C28" s="86"/>
      <c r="D28" s="86"/>
      <c r="E28" s="86"/>
      <c r="F28" s="86">
        <v>1883969.58</v>
      </c>
      <c r="G28" s="86">
        <v>738079.41666666663</v>
      </c>
      <c r="H28" s="86">
        <v>-339611.09210687206</v>
      </c>
      <c r="I28" s="78">
        <v>2282437.9045597943</v>
      </c>
      <c r="J28" s="82">
        <v>0</v>
      </c>
      <c r="K28" s="82"/>
      <c r="L28" s="89">
        <v>0</v>
      </c>
      <c r="M28" s="86">
        <v>-3155754.65625</v>
      </c>
      <c r="N28" s="86">
        <v>4508700</v>
      </c>
      <c r="P28" s="90"/>
      <c r="Q28" s="90"/>
      <c r="R28" s="90"/>
      <c r="S28" s="90"/>
      <c r="T28" s="90"/>
      <c r="U28" s="90"/>
      <c r="V28" s="78">
        <v>0</v>
      </c>
      <c r="W28" s="90"/>
      <c r="X28" s="90"/>
      <c r="Y28" s="90"/>
      <c r="Z28" s="90"/>
      <c r="AA28" s="90"/>
      <c r="AC28" s="90"/>
      <c r="AD28" s="90"/>
      <c r="AE28" s="90"/>
      <c r="AF28" s="90"/>
      <c r="AG28" s="90"/>
      <c r="AH28" s="90"/>
      <c r="AI28" s="78">
        <v>0</v>
      </c>
      <c r="AJ28" s="90"/>
      <c r="AK28" s="90"/>
      <c r="AL28" s="90"/>
      <c r="AM28" s="90"/>
      <c r="AN28" s="90"/>
    </row>
    <row r="29" spans="1:45" s="78" customFormat="1">
      <c r="A29" s="92" t="s">
        <v>448</v>
      </c>
      <c r="B29" s="93"/>
      <c r="C29" s="86"/>
      <c r="D29" s="86"/>
      <c r="E29" s="86"/>
      <c r="F29" s="86">
        <v>627989.86</v>
      </c>
      <c r="G29" s="86">
        <v>246026.47222222222</v>
      </c>
      <c r="H29" s="86">
        <v>-113203.69736895734</v>
      </c>
      <c r="I29" s="78">
        <v>760812.6348532649</v>
      </c>
      <c r="J29" s="82"/>
      <c r="K29" s="82"/>
      <c r="L29" s="89"/>
      <c r="M29" s="86">
        <v>-1051918.21875</v>
      </c>
      <c r="N29" s="86">
        <v>1502900</v>
      </c>
      <c r="P29" s="90"/>
      <c r="Q29" s="90"/>
      <c r="R29" s="90"/>
      <c r="S29" s="90"/>
      <c r="T29" s="90"/>
      <c r="U29" s="90"/>
      <c r="V29" s="78">
        <v>0</v>
      </c>
      <c r="W29" s="90"/>
      <c r="X29" s="90"/>
      <c r="Y29" s="90"/>
      <c r="Z29" s="90"/>
      <c r="AA29" s="90"/>
      <c r="AC29" s="90"/>
      <c r="AD29" s="90"/>
      <c r="AE29" s="90"/>
      <c r="AF29" s="90"/>
      <c r="AG29" s="90"/>
      <c r="AH29" s="90"/>
      <c r="AI29" s="78">
        <v>0</v>
      </c>
      <c r="AJ29" s="90"/>
      <c r="AK29" s="90"/>
      <c r="AL29" s="90"/>
      <c r="AM29" s="90"/>
      <c r="AN29" s="90"/>
    </row>
    <row r="30" spans="1:45" s="78" customFormat="1">
      <c r="A30" s="54" t="s">
        <v>440</v>
      </c>
      <c r="B30" s="79">
        <v>2023</v>
      </c>
      <c r="C30" s="86">
        <v>-89709</v>
      </c>
      <c r="D30" s="86"/>
      <c r="E30" s="86">
        <v>0</v>
      </c>
      <c r="F30" s="86">
        <v>566267.40500000003</v>
      </c>
      <c r="G30" s="86">
        <v>337407.73333333334</v>
      </c>
      <c r="H30" s="86">
        <v>-102077.38695896268</v>
      </c>
      <c r="I30" s="78">
        <v>801597.75137437077</v>
      </c>
      <c r="J30" s="84">
        <v>-18838.89</v>
      </c>
      <c r="K30" s="84">
        <v>-5631</v>
      </c>
      <c r="L30" s="89">
        <v>0</v>
      </c>
      <c r="M30" s="86">
        <v>-1442630.7000000002</v>
      </c>
      <c r="N30" s="86">
        <v>2061120</v>
      </c>
      <c r="P30" s="80">
        <v>-380876.52195000043</v>
      </c>
      <c r="Q30" s="80"/>
      <c r="R30" s="80">
        <v>-1857143</v>
      </c>
      <c r="S30" s="80">
        <v>1790110</v>
      </c>
      <c r="T30" s="80">
        <v>594228</v>
      </c>
      <c r="U30" s="80">
        <v>-413315</v>
      </c>
      <c r="V30" s="78">
        <v>1971023</v>
      </c>
      <c r="W30" s="84">
        <v>-79984.070000000007</v>
      </c>
      <c r="X30" s="84">
        <v>-3335.17</v>
      </c>
      <c r="Y30" s="84">
        <v>-390000.03</v>
      </c>
      <c r="Z30" s="80">
        <v>-2582825</v>
      </c>
      <c r="AA30" s="80">
        <v>3686269</v>
      </c>
      <c r="AB30" s="56"/>
      <c r="AC30" s="80">
        <v>-946139.91680493136</v>
      </c>
      <c r="AD30" s="80"/>
      <c r="AE30" s="80">
        <v>0</v>
      </c>
      <c r="AF30" s="80">
        <v>44289</v>
      </c>
      <c r="AG30" s="80">
        <v>1496895</v>
      </c>
      <c r="AH30" s="80">
        <v>-26933</v>
      </c>
      <c r="AI30" s="78">
        <v>1514251</v>
      </c>
      <c r="AJ30" s="84">
        <v>-198689.38</v>
      </c>
      <c r="AK30" s="84">
        <v>-3116.77</v>
      </c>
      <c r="AL30" s="84">
        <v>0</v>
      </c>
      <c r="AM30" s="80">
        <v>-1707056.17</v>
      </c>
      <c r="AN30" s="80">
        <v>1662972.17</v>
      </c>
      <c r="AO30" s="56"/>
      <c r="AP30" s="56"/>
      <c r="AQ30" s="56"/>
      <c r="AR30" s="56"/>
      <c r="AS30" s="56"/>
    </row>
    <row r="31" spans="1:45" s="78" customFormat="1">
      <c r="A31" s="54" t="s">
        <v>440</v>
      </c>
      <c r="B31" s="79">
        <v>2024</v>
      </c>
      <c r="C31" s="86">
        <v>-89709</v>
      </c>
      <c r="D31" s="86"/>
      <c r="E31" s="86">
        <v>0</v>
      </c>
      <c r="F31" s="86">
        <v>566267.40500000003</v>
      </c>
      <c r="G31" s="86">
        <v>337407.73333333334</v>
      </c>
      <c r="H31" s="86">
        <v>-102077.38695896268</v>
      </c>
      <c r="I31" s="78">
        <v>801597.75137437077</v>
      </c>
      <c r="J31" s="84">
        <v>-18838.89</v>
      </c>
      <c r="K31" s="84">
        <v>-10393.252799999998</v>
      </c>
      <c r="L31" s="89">
        <v>0</v>
      </c>
      <c r="M31" s="86">
        <v>-1442630.7000000002</v>
      </c>
      <c r="N31" s="86">
        <v>2061120</v>
      </c>
      <c r="P31" s="80">
        <v>-380876.52195000043</v>
      </c>
      <c r="Q31" s="80"/>
      <c r="R31" s="80">
        <v>-1857143</v>
      </c>
      <c r="S31" s="80">
        <v>1790110</v>
      </c>
      <c r="T31" s="80">
        <v>594228</v>
      </c>
      <c r="U31" s="80">
        <v>-413315</v>
      </c>
      <c r="V31" s="78">
        <v>1971023</v>
      </c>
      <c r="W31" s="84">
        <v>-79984.070000000007</v>
      </c>
      <c r="X31" s="84">
        <v>-14905.319100000001</v>
      </c>
      <c r="Y31" s="84">
        <v>-390000.03</v>
      </c>
      <c r="Z31" s="80">
        <v>-2582825</v>
      </c>
      <c r="AA31" s="80">
        <v>3686269</v>
      </c>
      <c r="AB31" s="56"/>
      <c r="AC31" s="80">
        <v>-946139.91680493136</v>
      </c>
      <c r="AD31" s="80"/>
      <c r="AE31" s="80">
        <v>0</v>
      </c>
      <c r="AF31" s="80">
        <v>44289</v>
      </c>
      <c r="AG31" s="80">
        <v>1496895</v>
      </c>
      <c r="AH31" s="80">
        <v>-26933</v>
      </c>
      <c r="AI31" s="78">
        <v>1514251</v>
      </c>
      <c r="AJ31" s="84">
        <v>-198689.38</v>
      </c>
      <c r="AK31" s="84">
        <v>-21615.077399999998</v>
      </c>
      <c r="AL31" s="84">
        <v>0</v>
      </c>
      <c r="AM31" s="80">
        <v>-1707056.17</v>
      </c>
      <c r="AN31" s="80">
        <v>1662972.17</v>
      </c>
      <c r="AO31" s="56"/>
      <c r="AP31" s="56"/>
      <c r="AQ31" s="56"/>
      <c r="AR31" s="56"/>
      <c r="AS31" s="56"/>
    </row>
    <row r="32" spans="1:45">
      <c r="A32" s="57" t="s">
        <v>529</v>
      </c>
      <c r="B32" s="79">
        <v>2025</v>
      </c>
      <c r="C32" s="85">
        <v>-61547.111111111088</v>
      </c>
      <c r="D32" s="94"/>
      <c r="E32" s="85">
        <v>0</v>
      </c>
      <c r="F32" s="85">
        <v>377511.60333333333</v>
      </c>
      <c r="G32" s="85">
        <v>224938.48888888888</v>
      </c>
      <c r="H32" s="85">
        <v>-68051.591305975118</v>
      </c>
      <c r="I32" s="95">
        <v>534398.50091624714</v>
      </c>
      <c r="J32" s="82">
        <v>-12924.89</v>
      </c>
      <c r="K32" s="82">
        <v>-5717.9402</v>
      </c>
      <c r="L32" s="89">
        <v>0</v>
      </c>
      <c r="M32" s="85">
        <v>-961753.80000000016</v>
      </c>
      <c r="N32" s="85">
        <v>1374080</v>
      </c>
      <c r="P32" s="85">
        <v>-261312.18536666626</v>
      </c>
      <c r="Q32" s="85"/>
      <c r="R32" s="85">
        <v>-1238095.3333333333</v>
      </c>
      <c r="S32" s="85">
        <v>1193406.6666666667</v>
      </c>
      <c r="T32" s="85">
        <v>396152</v>
      </c>
      <c r="U32" s="85">
        <v>-275543.33333333331</v>
      </c>
      <c r="V32" s="56">
        <v>1314015.3333333335</v>
      </c>
      <c r="W32" s="82">
        <v>-54875.56</v>
      </c>
      <c r="X32" s="82">
        <v>-16492.032199999998</v>
      </c>
      <c r="Y32" s="82">
        <v>-260000.02</v>
      </c>
      <c r="Z32" s="85">
        <v>-1721883.3333333333</v>
      </c>
      <c r="AA32" s="85">
        <v>2457512.6666666665</v>
      </c>
      <c r="AB32" s="96"/>
      <c r="AC32" s="85">
        <v>50232.966758843198</v>
      </c>
      <c r="AD32" s="85"/>
      <c r="AE32" s="85">
        <v>0</v>
      </c>
      <c r="AF32" s="85">
        <v>29526</v>
      </c>
      <c r="AG32" s="85">
        <v>997930</v>
      </c>
      <c r="AH32" s="85">
        <v>-17955.333333333332</v>
      </c>
      <c r="AI32" s="96">
        <v>1009500.6666666666</v>
      </c>
      <c r="AJ32" s="82">
        <v>10548.92</v>
      </c>
      <c r="AK32" s="82">
        <v>-14600.662999999999</v>
      </c>
      <c r="AL32" s="82">
        <v>0</v>
      </c>
      <c r="AM32" s="85">
        <v>-1138037.4466666665</v>
      </c>
      <c r="AN32" s="85">
        <v>1108648.1133333333</v>
      </c>
    </row>
    <row r="33" spans="1:46" ht="4.5" customHeight="1"/>
    <row r="34" spans="1:46">
      <c r="A34" s="54" t="s">
        <v>143</v>
      </c>
      <c r="C34" s="97">
        <v>-697345.11111111112</v>
      </c>
      <c r="D34" s="97">
        <v>-7660.47</v>
      </c>
      <c r="E34" s="97">
        <v>0</v>
      </c>
      <c r="F34" s="97">
        <v>4022005.8533333335</v>
      </c>
      <c r="G34" s="97">
        <v>1883859.8444444444</v>
      </c>
      <c r="H34" s="97">
        <v>-725021.15469972987</v>
      </c>
      <c r="I34" s="97">
        <v>5180844.5430780482</v>
      </c>
      <c r="J34" s="97">
        <v>-146442.47000000003</v>
      </c>
      <c r="K34" s="97">
        <v>-23351.192999999999</v>
      </c>
      <c r="L34" s="97">
        <v>0</v>
      </c>
      <c r="M34" s="97">
        <v>-8054688.0750000002</v>
      </c>
      <c r="N34" s="97">
        <v>11507920</v>
      </c>
      <c r="P34" s="97">
        <v>-2960723.1073166672</v>
      </c>
      <c r="Q34" s="97">
        <v>-2589.4899999999998</v>
      </c>
      <c r="R34" s="97">
        <v>-35179359.833333336</v>
      </c>
      <c r="S34" s="97">
        <v>14171264.667311827</v>
      </c>
      <c r="T34" s="97">
        <v>4249564.0025806455</v>
      </c>
      <c r="U34" s="97">
        <v>-2964221.3304301077</v>
      </c>
      <c r="V34" s="97">
        <v>15456607.339462366</v>
      </c>
      <c r="W34" s="97">
        <v>-621751.85000000009</v>
      </c>
      <c r="X34" s="97">
        <v>-35276.521299999993</v>
      </c>
      <c r="Y34" s="97">
        <v>-7387665.5799999991</v>
      </c>
      <c r="Z34" s="97">
        <v>-18079772.333333332</v>
      </c>
      <c r="AA34" s="97">
        <v>25803879.666666668</v>
      </c>
      <c r="AC34" s="97">
        <v>-3508278.3500460885</v>
      </c>
      <c r="AD34" s="97">
        <v>-1844.29</v>
      </c>
      <c r="AE34" s="97">
        <v>0</v>
      </c>
      <c r="AF34" s="97">
        <v>310021.99709677417</v>
      </c>
      <c r="AG34" s="97">
        <v>10478264.999354839</v>
      </c>
      <c r="AH34" s="97">
        <v>-188531.33591397849</v>
      </c>
      <c r="AI34" s="97">
        <v>10599755.660537632</v>
      </c>
      <c r="AJ34" s="97">
        <v>-736738.47</v>
      </c>
      <c r="AK34" s="97">
        <v>-39719.510399999999</v>
      </c>
      <c r="AL34" s="97">
        <v>0</v>
      </c>
      <c r="AM34" s="97">
        <v>-11949367.388860285</v>
      </c>
      <c r="AN34" s="97">
        <v>11640780.048752757</v>
      </c>
    </row>
    <row r="36" spans="1:46">
      <c r="A36" s="98" t="s">
        <v>449</v>
      </c>
      <c r="C36" s="67"/>
      <c r="D36" s="67">
        <v>3084321.24</v>
      </c>
      <c r="F36" s="67"/>
      <c r="G36" s="67"/>
      <c r="H36" s="67"/>
      <c r="I36" s="67"/>
      <c r="J36" s="67"/>
      <c r="K36" s="67">
        <v>647707</v>
      </c>
      <c r="L36" s="67"/>
      <c r="M36" s="67"/>
      <c r="N36" s="67"/>
      <c r="O36" s="67"/>
      <c r="P36" s="67"/>
      <c r="Q36" s="67">
        <v>2663281.41</v>
      </c>
      <c r="R36" s="67"/>
      <c r="S36" s="67"/>
      <c r="T36" s="67"/>
      <c r="U36" s="67"/>
      <c r="V36" s="67">
        <v>0</v>
      </c>
      <c r="W36" s="67"/>
      <c r="X36" s="67">
        <v>559289</v>
      </c>
      <c r="Y36" s="67"/>
      <c r="Z36" s="67"/>
      <c r="AA36" s="67"/>
      <c r="AB36" s="67"/>
      <c r="AC36" s="67"/>
      <c r="AD36" s="67">
        <v>2855578.73</v>
      </c>
      <c r="AE36" s="67"/>
      <c r="AF36" s="67"/>
      <c r="AG36" s="67"/>
      <c r="AH36" s="67"/>
      <c r="AI36" s="67"/>
      <c r="AJ36" s="67"/>
      <c r="AK36" s="99">
        <v>599672</v>
      </c>
      <c r="AL36" s="67"/>
      <c r="AM36" s="67"/>
      <c r="AN36" s="67"/>
      <c r="AO36" s="67"/>
      <c r="AP36" s="67"/>
      <c r="AQ36" s="67"/>
      <c r="AR36" s="67"/>
      <c r="AS36" s="67"/>
      <c r="AT36" s="67"/>
    </row>
    <row r="37" spans="1:46">
      <c r="A37" s="98" t="s">
        <v>450</v>
      </c>
      <c r="C37" s="67"/>
      <c r="D37" s="67">
        <v>1467542.17</v>
      </c>
      <c r="F37" s="67"/>
      <c r="G37" s="67"/>
      <c r="H37" s="67"/>
      <c r="I37" s="67"/>
      <c r="J37" s="67"/>
      <c r="K37" s="67">
        <v>308184</v>
      </c>
      <c r="L37" s="67"/>
      <c r="M37" s="67"/>
      <c r="N37" s="67"/>
      <c r="O37" s="67"/>
      <c r="P37" s="67"/>
      <c r="Q37" s="67">
        <v>3087389.48</v>
      </c>
      <c r="R37" s="67"/>
      <c r="S37" s="67"/>
      <c r="T37" s="67"/>
      <c r="U37" s="67"/>
      <c r="V37" s="67">
        <v>0</v>
      </c>
      <c r="W37" s="67"/>
      <c r="X37" s="67">
        <v>648352</v>
      </c>
      <c r="Y37" s="67"/>
      <c r="Z37" s="67"/>
      <c r="AA37" s="67"/>
      <c r="AB37" s="67"/>
      <c r="AC37" s="67"/>
      <c r="AD37" s="67">
        <v>2508964.2400000002</v>
      </c>
      <c r="AE37" s="67"/>
      <c r="AF37" s="67"/>
      <c r="AG37" s="67"/>
      <c r="AH37" s="67"/>
      <c r="AI37" s="67"/>
      <c r="AJ37" s="67"/>
      <c r="AK37" s="99">
        <v>526882</v>
      </c>
      <c r="AL37" s="67"/>
      <c r="AM37" s="67"/>
      <c r="AN37" s="67"/>
      <c r="AO37" s="67"/>
      <c r="AP37" s="67"/>
      <c r="AQ37" s="67"/>
      <c r="AR37" s="67"/>
      <c r="AS37" s="67"/>
      <c r="AT37" s="67"/>
    </row>
    <row r="38" spans="1:46">
      <c r="A38" s="98" t="s">
        <v>451</v>
      </c>
      <c r="C38" s="67"/>
      <c r="D38" s="67">
        <v>1641316.23</v>
      </c>
      <c r="F38" s="67"/>
      <c r="G38" s="67"/>
      <c r="H38" s="67"/>
      <c r="I38" s="67"/>
      <c r="J38" s="67"/>
      <c r="K38" s="100">
        <v>344676</v>
      </c>
      <c r="L38" s="67"/>
      <c r="M38" s="67"/>
      <c r="N38" s="67"/>
      <c r="O38" s="67"/>
      <c r="P38" s="67"/>
      <c r="Q38" s="67">
        <v>3402733.52</v>
      </c>
      <c r="R38" s="67"/>
      <c r="S38" s="67"/>
      <c r="T38" s="67"/>
      <c r="U38" s="67"/>
      <c r="V38" s="67"/>
      <c r="W38" s="67"/>
      <c r="X38" s="99">
        <v>714574</v>
      </c>
      <c r="Y38" s="67"/>
      <c r="Z38" s="67"/>
      <c r="AA38" s="67"/>
      <c r="AB38" s="67"/>
      <c r="AC38" s="67"/>
      <c r="AD38" s="67">
        <v>2595177.7999999998</v>
      </c>
      <c r="AE38" s="67"/>
      <c r="AF38" s="67"/>
      <c r="AG38" s="67"/>
      <c r="AH38" s="67"/>
      <c r="AI38" s="67"/>
      <c r="AJ38" s="67"/>
      <c r="AK38" s="100">
        <v>544987</v>
      </c>
      <c r="AL38" s="67"/>
      <c r="AM38" s="67"/>
      <c r="AN38" s="67"/>
      <c r="AO38" s="67"/>
      <c r="AP38" s="67"/>
      <c r="AQ38" s="67"/>
      <c r="AR38" s="67"/>
      <c r="AS38" s="67"/>
      <c r="AT38" s="67"/>
    </row>
    <row r="39" spans="1:46">
      <c r="A39" s="98" t="s">
        <v>452</v>
      </c>
      <c r="C39" s="67"/>
      <c r="D39" s="67">
        <v>1221284</v>
      </c>
      <c r="F39" s="67"/>
      <c r="G39" s="67"/>
      <c r="H39" s="67"/>
      <c r="I39" s="67"/>
      <c r="J39" s="67"/>
      <c r="K39" s="100">
        <v>256470</v>
      </c>
      <c r="L39" s="67"/>
      <c r="M39" s="67"/>
      <c r="N39" s="67"/>
      <c r="O39" s="67"/>
      <c r="P39" s="67"/>
      <c r="Q39" s="67">
        <v>1640843</v>
      </c>
      <c r="R39" s="67"/>
      <c r="S39" s="67"/>
      <c r="T39" s="67"/>
      <c r="U39" s="67"/>
      <c r="V39" s="67"/>
      <c r="W39" s="67"/>
      <c r="X39" s="99">
        <v>344577</v>
      </c>
      <c r="Y39" s="67"/>
      <c r="Z39" s="67"/>
      <c r="AA39" s="67"/>
      <c r="AB39" s="67"/>
      <c r="AC39" s="67"/>
      <c r="AD39" s="67">
        <v>1277160</v>
      </c>
      <c r="AE39" s="67"/>
      <c r="AF39" s="67"/>
      <c r="AG39" s="67"/>
      <c r="AH39" s="67"/>
      <c r="AI39" s="67"/>
      <c r="AJ39" s="67"/>
      <c r="AK39" s="100">
        <v>268204</v>
      </c>
      <c r="AL39" s="67"/>
      <c r="AM39" s="67"/>
      <c r="AN39" s="67"/>
      <c r="AO39" s="67"/>
      <c r="AP39" s="67"/>
      <c r="AQ39" s="67"/>
      <c r="AR39" s="67"/>
      <c r="AS39" s="67"/>
      <c r="AT39" s="67"/>
    </row>
    <row r="40" spans="1:46">
      <c r="A40" s="98" t="s">
        <v>453</v>
      </c>
      <c r="C40" s="67"/>
      <c r="D40" s="67">
        <v>305559</v>
      </c>
      <c r="F40" s="67"/>
      <c r="G40" s="67"/>
      <c r="H40" s="67"/>
      <c r="I40" s="67"/>
      <c r="J40" s="67"/>
      <c r="K40" s="100">
        <v>64167</v>
      </c>
      <c r="L40" s="67"/>
      <c r="M40" s="67"/>
      <c r="N40" s="67"/>
      <c r="O40" s="67"/>
      <c r="P40" s="67"/>
      <c r="Q40" s="67">
        <v>-47098</v>
      </c>
      <c r="R40" s="67"/>
      <c r="S40" s="67"/>
      <c r="T40" s="67"/>
      <c r="U40" s="67"/>
      <c r="V40" s="67"/>
      <c r="W40" s="67"/>
      <c r="X40" s="99">
        <v>-9891</v>
      </c>
      <c r="Y40" s="67"/>
      <c r="Z40" s="67"/>
      <c r="AA40" s="67"/>
      <c r="AB40" s="67"/>
      <c r="AC40" s="67"/>
      <c r="AD40" s="67">
        <v>-38120</v>
      </c>
      <c r="AE40" s="67"/>
      <c r="AF40" s="67"/>
      <c r="AG40" s="67"/>
      <c r="AH40" s="67"/>
      <c r="AI40" s="67"/>
      <c r="AJ40" s="67"/>
      <c r="AK40" s="100">
        <v>-8005</v>
      </c>
      <c r="AL40" s="67"/>
      <c r="AM40" s="67"/>
      <c r="AN40" s="67"/>
      <c r="AO40" s="67"/>
      <c r="AP40" s="67"/>
      <c r="AQ40" s="67"/>
      <c r="AR40" s="67"/>
      <c r="AS40" s="67"/>
      <c r="AT40" s="67"/>
    </row>
    <row r="42" spans="1:46" ht="29.25" customHeight="1">
      <c r="A42" s="101" t="s">
        <v>454</v>
      </c>
      <c r="B42" s="101"/>
    </row>
    <row r="43" spans="1:46">
      <c r="A43" s="57" t="s">
        <v>455</v>
      </c>
      <c r="B43" s="79" t="s">
        <v>456</v>
      </c>
      <c r="F43" s="80">
        <v>2963907.93</v>
      </c>
      <c r="G43" s="56">
        <v>-2429623.2898990074</v>
      </c>
      <c r="H43" s="56">
        <v>-534284.64010099263</v>
      </c>
      <c r="I43" s="95">
        <v>0</v>
      </c>
      <c r="S43" s="80">
        <v>5799024.54</v>
      </c>
      <c r="T43" s="56">
        <v>-4270930.478122239</v>
      </c>
      <c r="U43" s="56">
        <v>-1528094.0618777613</v>
      </c>
      <c r="V43" s="95">
        <v>0</v>
      </c>
      <c r="AF43" s="80">
        <v>2115219.62</v>
      </c>
      <c r="AG43" s="56">
        <v>-707702.70826317999</v>
      </c>
      <c r="AH43" s="56">
        <v>-1407516.9117368201</v>
      </c>
      <c r="AI43" s="95">
        <v>0</v>
      </c>
    </row>
    <row r="44" spans="1:46">
      <c r="A44" s="57" t="s">
        <v>455</v>
      </c>
      <c r="B44" s="55">
        <v>2025</v>
      </c>
      <c r="F44" s="56">
        <v>951957.60333333339</v>
      </c>
      <c r="G44" s="56">
        <v>-780354.32229337422</v>
      </c>
      <c r="H44" s="56">
        <v>-171603.28103995914</v>
      </c>
      <c r="I44" s="95">
        <v>0</v>
      </c>
      <c r="S44" s="56">
        <v>1361191.9466666665</v>
      </c>
      <c r="T44" s="56">
        <v>-1002505.8751679653</v>
      </c>
      <c r="U44" s="56">
        <v>-358686.07149870135</v>
      </c>
      <c r="V44" s="95">
        <v>0</v>
      </c>
      <c r="AF44" s="56">
        <v>686196.34666666668</v>
      </c>
      <c r="AG44" s="56">
        <v>-229585.1496197354</v>
      </c>
      <c r="AH44" s="56">
        <v>-456611.19704693131</v>
      </c>
      <c r="AI44" s="95">
        <v>0</v>
      </c>
    </row>
    <row r="47" spans="1:46">
      <c r="A47" s="56" t="s">
        <v>457</v>
      </c>
      <c r="B47" s="56"/>
      <c r="C47" s="56">
        <v>2033099.888888889</v>
      </c>
      <c r="D47" s="56">
        <v>7712362.1699999999</v>
      </c>
      <c r="E47" s="56">
        <v>0</v>
      </c>
      <c r="F47" s="56">
        <v>-65006920.61333333</v>
      </c>
      <c r="G47" s="56">
        <v>-11448349.767747937</v>
      </c>
      <c r="H47" s="56">
        <v>11718379.924159318</v>
      </c>
      <c r="I47" s="56">
        <v>-64736890.45692195</v>
      </c>
      <c r="J47" s="56">
        <v>426950.97999999992</v>
      </c>
      <c r="K47" s="56">
        <v>1597852.807</v>
      </c>
      <c r="L47" s="56">
        <v>0</v>
      </c>
      <c r="M47" s="56">
        <v>6371618.9249999998</v>
      </c>
      <c r="N47" s="56">
        <v>-9103280</v>
      </c>
      <c r="P47" s="56">
        <v>8631948.8926833328</v>
      </c>
      <c r="Q47" s="56">
        <v>10744559.92</v>
      </c>
      <c r="R47" s="56">
        <v>-2620952.7733333372</v>
      </c>
      <c r="S47" s="56">
        <v>-54301932.846021503</v>
      </c>
      <c r="T47" s="56">
        <v>-21870370.350709558</v>
      </c>
      <c r="U47" s="56">
        <v>15079069.53619343</v>
      </c>
      <c r="V47" s="56">
        <v>-61093233.66053763</v>
      </c>
      <c r="W47" s="56">
        <v>1812709.27</v>
      </c>
      <c r="X47" s="56">
        <v>2221624.4786999999</v>
      </c>
      <c r="Y47" s="56">
        <v>-550400.09739999939</v>
      </c>
      <c r="Z47" s="56">
        <v>7729332.6666666679</v>
      </c>
      <c r="AA47" s="56">
        <v>-11070188.333333332</v>
      </c>
      <c r="AC47" s="56">
        <v>9553578.6499539111</v>
      </c>
      <c r="AD47" s="56">
        <v>9196916.4800000004</v>
      </c>
      <c r="AE47" s="56">
        <v>0</v>
      </c>
      <c r="AF47" s="56">
        <v>-30602544.036236558</v>
      </c>
      <c r="AG47" s="56">
        <v>-38302962.858528078</v>
      </c>
      <c r="AH47" s="56">
        <v>20381417.55530227</v>
      </c>
      <c r="AI47" s="56">
        <v>-48524089.33946237</v>
      </c>
      <c r="AJ47" s="56">
        <v>2006251.4999999998</v>
      </c>
      <c r="AK47" s="56">
        <v>1892020.4896</v>
      </c>
      <c r="AL47" s="56">
        <v>0</v>
      </c>
      <c r="AM47" s="56">
        <v>3573824.6111397147</v>
      </c>
      <c r="AN47" s="56">
        <v>-3440495.9512472432</v>
      </c>
    </row>
    <row r="48" spans="1:46">
      <c r="C48" s="56"/>
      <c r="D48" s="56"/>
      <c r="E48" s="56"/>
      <c r="J48" s="56"/>
      <c r="K48" s="56"/>
      <c r="L48" s="56"/>
      <c r="P48" s="56"/>
      <c r="Q48" s="56"/>
      <c r="R48" s="56"/>
      <c r="W48" s="56"/>
      <c r="X48" s="56"/>
      <c r="Y48" s="56"/>
      <c r="AC48" s="56"/>
      <c r="AD48" s="56"/>
      <c r="AE48" s="56"/>
      <c r="AJ48" s="56"/>
      <c r="AK48" s="56"/>
      <c r="AL48" s="56"/>
    </row>
    <row r="49" spans="1:40">
      <c r="A49" s="54" t="s">
        <v>458</v>
      </c>
      <c r="C49" s="56"/>
      <c r="D49" s="56"/>
      <c r="E49" s="56"/>
      <c r="F49" s="56">
        <v>-17280320.666666672</v>
      </c>
      <c r="G49" s="56">
        <v>-3043232.2122520637</v>
      </c>
      <c r="H49" s="56">
        <v>3115012.3858406823</v>
      </c>
      <c r="I49" s="56">
        <v>-17208540.493078053</v>
      </c>
      <c r="J49" s="56">
        <v>113493.3000000001</v>
      </c>
      <c r="K49" s="56">
        <v>424745.68299999996</v>
      </c>
      <c r="L49" s="56">
        <v>0</v>
      </c>
      <c r="M49" s="56">
        <v>1693721.4850000003</v>
      </c>
      <c r="N49" s="56">
        <v>-2419859.2400000002</v>
      </c>
      <c r="P49" s="56"/>
      <c r="Q49" s="56"/>
      <c r="R49" s="56"/>
      <c r="S49" s="56">
        <v>-14434691.013978496</v>
      </c>
      <c r="T49" s="56">
        <v>-5813642.749290444</v>
      </c>
      <c r="U49" s="56">
        <v>4008360.2538065687</v>
      </c>
      <c r="V49" s="56">
        <v>-16239973.509462371</v>
      </c>
      <c r="W49" s="56">
        <v>481859.43000000017</v>
      </c>
      <c r="X49" s="56">
        <v>590558.40130000003</v>
      </c>
      <c r="Y49" s="56">
        <v>-146308.88260000059</v>
      </c>
      <c r="Z49" s="56">
        <v>2054632.7333333325</v>
      </c>
      <c r="AA49" s="56">
        <v>-2942708.2866666671</v>
      </c>
      <c r="AC49" s="56"/>
      <c r="AD49" s="56"/>
      <c r="AE49" s="56"/>
      <c r="AF49" s="56">
        <v>-8134853.4737634398</v>
      </c>
      <c r="AG49" s="56">
        <v>-10181800.251471922</v>
      </c>
      <c r="AH49" s="56">
        <v>5417845.1746977307</v>
      </c>
      <c r="AI49" s="56">
        <v>-12898808.550537631</v>
      </c>
      <c r="AJ49" s="56">
        <v>533307.3600000001</v>
      </c>
      <c r="AK49" s="56">
        <v>502942.16039999994</v>
      </c>
      <c r="AL49" s="56">
        <v>0</v>
      </c>
      <c r="AM49" s="56">
        <v>950004.00886028539</v>
      </c>
      <c r="AN49" s="56">
        <v>-914562.21875275671</v>
      </c>
    </row>
    <row r="50" spans="1:40">
      <c r="C50" s="56"/>
      <c r="D50" s="56"/>
      <c r="E50" s="56"/>
      <c r="J50" s="56"/>
      <c r="K50" s="56"/>
      <c r="L50" s="56"/>
      <c r="P50" s="56"/>
      <c r="Q50" s="56"/>
      <c r="R50" s="56"/>
      <c r="W50" s="56"/>
      <c r="X50" s="56"/>
      <c r="Y50" s="56"/>
      <c r="AC50" s="56"/>
      <c r="AD50" s="56"/>
      <c r="AE50" s="56"/>
      <c r="AJ50" s="56"/>
      <c r="AK50" s="56"/>
      <c r="AL50" s="56"/>
    </row>
    <row r="51" spans="1:40" ht="16.5" thickBot="1">
      <c r="A51" s="54" t="s">
        <v>459</v>
      </c>
      <c r="C51" s="56"/>
      <c r="D51" s="56"/>
      <c r="E51" s="56"/>
      <c r="F51" s="102">
        <v>-82287241.280000001</v>
      </c>
      <c r="G51" s="102">
        <v>-14491581.98</v>
      </c>
      <c r="H51" s="102">
        <v>14833392.310000001</v>
      </c>
      <c r="I51" s="103">
        <v>-81945430.950000003</v>
      </c>
      <c r="J51" s="103">
        <v>540444.28</v>
      </c>
      <c r="K51" s="103">
        <v>2022598.49</v>
      </c>
      <c r="L51" s="103">
        <v>0</v>
      </c>
      <c r="M51" s="103">
        <v>8065340.4100000001</v>
      </c>
      <c r="N51" s="103">
        <v>-11523139.24</v>
      </c>
      <c r="P51" s="56"/>
      <c r="Q51" s="56"/>
      <c r="R51" s="56"/>
      <c r="S51" s="102">
        <v>-68736623.859999999</v>
      </c>
      <c r="T51" s="102">
        <v>-27684013.100000001</v>
      </c>
      <c r="U51" s="102">
        <v>19087429.789999999</v>
      </c>
      <c r="V51" s="103">
        <v>-77333207.170000002</v>
      </c>
      <c r="W51" s="103">
        <v>2294568.7000000002</v>
      </c>
      <c r="X51" s="103">
        <v>2812182.88</v>
      </c>
      <c r="Y51" s="103">
        <v>-696708.98</v>
      </c>
      <c r="Z51" s="103">
        <v>9783965.4000000004</v>
      </c>
      <c r="AA51" s="103">
        <v>-14012896.619999999</v>
      </c>
      <c r="AC51" s="56"/>
      <c r="AD51" s="56"/>
      <c r="AE51" s="56"/>
      <c r="AF51" s="102">
        <v>-38737397.509999998</v>
      </c>
      <c r="AG51" s="102">
        <v>-48484763.109999999</v>
      </c>
      <c r="AH51" s="102">
        <v>25799262.73</v>
      </c>
      <c r="AI51" s="103">
        <v>-61422897.890000001</v>
      </c>
      <c r="AJ51" s="103">
        <v>2539558.86</v>
      </c>
      <c r="AK51" s="103">
        <v>2394962.65</v>
      </c>
      <c r="AL51" s="103">
        <v>0</v>
      </c>
      <c r="AM51" s="103">
        <v>4523828.62</v>
      </c>
      <c r="AN51" s="103">
        <v>-4355058.17</v>
      </c>
    </row>
    <row r="52" spans="1:40" ht="16.5" thickTop="1">
      <c r="C52" s="104"/>
      <c r="P52" s="56"/>
    </row>
    <row r="53" spans="1:40">
      <c r="A53" s="105" t="s">
        <v>460</v>
      </c>
      <c r="C53" s="80">
        <v>-92320.666666666628</v>
      </c>
      <c r="D53" s="80"/>
      <c r="E53" s="80"/>
      <c r="F53" s="80">
        <v>566267.40500000003</v>
      </c>
      <c r="G53" s="80">
        <v>337407.73333333334</v>
      </c>
      <c r="H53" s="86">
        <v>-102077.38695896268</v>
      </c>
      <c r="I53" s="78">
        <v>801597.75137437077</v>
      </c>
      <c r="J53" s="104">
        <v>-19387.34</v>
      </c>
      <c r="K53" s="104"/>
      <c r="L53" s="104">
        <v>0</v>
      </c>
      <c r="M53" s="86">
        <v>-1442630.7000000002</v>
      </c>
      <c r="N53" s="86">
        <v>2061120</v>
      </c>
      <c r="P53" s="80">
        <v>-391968.27804999938</v>
      </c>
      <c r="Q53" s="80"/>
      <c r="R53" s="80">
        <v>-1857143</v>
      </c>
      <c r="S53" s="80">
        <v>1790110</v>
      </c>
      <c r="T53" s="80">
        <v>594228</v>
      </c>
      <c r="U53" s="80">
        <v>-413315</v>
      </c>
      <c r="V53" s="56">
        <v>1971023</v>
      </c>
      <c r="W53" s="104">
        <v>-82313.34</v>
      </c>
      <c r="X53" s="104"/>
      <c r="Y53" s="104">
        <v>-390000.03</v>
      </c>
      <c r="Z53" s="86">
        <v>-2582825</v>
      </c>
      <c r="AA53" s="86">
        <v>3686269</v>
      </c>
      <c r="AC53" s="80">
        <v>75349.450138264801</v>
      </c>
      <c r="AD53" s="80"/>
      <c r="AE53" s="80"/>
      <c r="AF53" s="80">
        <v>44289</v>
      </c>
      <c r="AG53" s="80">
        <v>1496895</v>
      </c>
      <c r="AH53" s="80">
        <v>-26933</v>
      </c>
      <c r="AI53" s="78">
        <v>1514251</v>
      </c>
      <c r="AJ53" s="104">
        <v>15823.38</v>
      </c>
      <c r="AK53" s="104"/>
      <c r="AL53" s="104">
        <v>0</v>
      </c>
      <c r="AM53" s="86">
        <v>-1707056.17</v>
      </c>
      <c r="AN53" s="86">
        <v>1662972.17</v>
      </c>
    </row>
    <row r="54" spans="1:40">
      <c r="A54" s="57" t="s">
        <v>461</v>
      </c>
      <c r="B54" s="79" t="s">
        <v>462</v>
      </c>
      <c r="C54" s="56">
        <v>-7693.39</v>
      </c>
      <c r="D54" s="56"/>
      <c r="E54" s="56">
        <v>0</v>
      </c>
      <c r="F54" s="56">
        <v>47188.95</v>
      </c>
      <c r="G54" s="56">
        <v>28117.31</v>
      </c>
      <c r="H54" s="56">
        <v>-8506.4500000000007</v>
      </c>
      <c r="I54" s="56">
        <v>66799.81</v>
      </c>
      <c r="J54" s="82">
        <v>-1615.61</v>
      </c>
      <c r="K54" s="82"/>
      <c r="L54" s="89">
        <v>0</v>
      </c>
      <c r="M54" s="56">
        <v>-120219.23</v>
      </c>
      <c r="N54" s="56">
        <v>171760</v>
      </c>
      <c r="P54" s="56">
        <v>-32664.02</v>
      </c>
      <c r="Q54" s="56"/>
      <c r="R54" s="56">
        <v>-154761.92000000001</v>
      </c>
      <c r="S54" s="56">
        <v>149175.82999999999</v>
      </c>
      <c r="T54" s="69">
        <v>49519</v>
      </c>
      <c r="U54" s="56">
        <v>-34442.92</v>
      </c>
      <c r="V54" s="56">
        <v>164251.92000000001</v>
      </c>
      <c r="W54" s="106">
        <v>-6859.44</v>
      </c>
      <c r="X54" s="85"/>
      <c r="Y54" s="106">
        <v>-32500</v>
      </c>
      <c r="Z54" s="56">
        <v>-215235.42</v>
      </c>
      <c r="AA54" s="56">
        <v>307189.08</v>
      </c>
      <c r="AC54" s="56">
        <v>6279.12</v>
      </c>
      <c r="AD54" s="56"/>
      <c r="AE54" s="56">
        <v>0</v>
      </c>
      <c r="AF54" s="56">
        <v>3690.75</v>
      </c>
      <c r="AG54" s="56">
        <v>124741.25</v>
      </c>
      <c r="AH54" s="56">
        <v>-2244.42</v>
      </c>
      <c r="AI54" s="56">
        <v>126187.58</v>
      </c>
      <c r="AJ54" s="85">
        <v>1318.62</v>
      </c>
      <c r="AK54" s="85"/>
      <c r="AL54" s="85">
        <v>0</v>
      </c>
      <c r="AM54" s="56">
        <v>-142254.68</v>
      </c>
      <c r="AN54" s="56">
        <v>138581.01</v>
      </c>
    </row>
    <row r="55" spans="1:40">
      <c r="W55" s="107">
        <v>10159.559999999998</v>
      </c>
      <c r="X55" s="108" t="s">
        <v>463</v>
      </c>
      <c r="Y55" s="104"/>
    </row>
    <row r="56" spans="1:40">
      <c r="W56" s="56"/>
      <c r="X56" s="108"/>
      <c r="Y56" s="104"/>
    </row>
    <row r="57" spans="1:40">
      <c r="A57" s="105" t="s">
        <v>464</v>
      </c>
      <c r="F57" s="80">
        <v>1427936.405</v>
      </c>
      <c r="G57" s="106">
        <v>-1170531.4834400613</v>
      </c>
      <c r="H57" s="109">
        <v>-257404.92155993872</v>
      </c>
      <c r="I57" s="78">
        <v>0</v>
      </c>
      <c r="S57" s="80">
        <v>2041787.92</v>
      </c>
      <c r="T57" s="106">
        <v>-1503758.8127519479</v>
      </c>
      <c r="U57" s="109">
        <v>-538029.10724805202</v>
      </c>
      <c r="V57" s="78">
        <v>0</v>
      </c>
      <c r="AF57" s="80">
        <v>1029294.52</v>
      </c>
      <c r="AG57" s="106">
        <v>-344377.72442960308</v>
      </c>
      <c r="AH57" s="109">
        <v>-684916.79557039693</v>
      </c>
      <c r="AI57" s="78">
        <v>0</v>
      </c>
    </row>
    <row r="58" spans="1:40">
      <c r="A58" s="57" t="s">
        <v>465</v>
      </c>
      <c r="F58" s="56">
        <v>118994.7</v>
      </c>
      <c r="G58" s="56">
        <v>-97544.29</v>
      </c>
      <c r="H58" s="56">
        <v>-21450.41</v>
      </c>
      <c r="I58" s="56">
        <v>0</v>
      </c>
      <c r="S58" s="56">
        <v>170148.99</v>
      </c>
      <c r="T58" s="56">
        <v>-125313.23</v>
      </c>
      <c r="U58" s="56">
        <v>-44835.76</v>
      </c>
      <c r="V58" s="56">
        <v>0</v>
      </c>
      <c r="AF58" s="56">
        <v>85774.54</v>
      </c>
      <c r="AG58" s="56">
        <v>-28698.14</v>
      </c>
      <c r="AH58" s="56">
        <v>-57076.4</v>
      </c>
      <c r="AI58" s="56">
        <v>0</v>
      </c>
    </row>
    <row r="59" spans="1:40">
      <c r="V59" s="104"/>
      <c r="W59" s="56"/>
      <c r="X59" s="56"/>
      <c r="Y59" s="56"/>
      <c r="Z59" s="104"/>
      <c r="AA59" s="104"/>
      <c r="AI59" s="104"/>
      <c r="AJ59" s="104"/>
      <c r="AK59" s="104"/>
      <c r="AM59" s="104"/>
      <c r="AN59" s="104"/>
    </row>
    <row r="60" spans="1:40" ht="63">
      <c r="A60" s="105" t="s">
        <v>466</v>
      </c>
      <c r="B60" s="61" t="s">
        <v>39</v>
      </c>
      <c r="F60" s="110" t="s">
        <v>467</v>
      </c>
      <c r="G60" s="111" t="s">
        <v>468</v>
      </c>
      <c r="I60" s="61" t="s">
        <v>416</v>
      </c>
      <c r="J60" s="60" t="s">
        <v>469</v>
      </c>
      <c r="K60" s="60" t="s">
        <v>470</v>
      </c>
      <c r="L60" s="60" t="s">
        <v>471</v>
      </c>
      <c r="M60" s="61" t="s">
        <v>417</v>
      </c>
      <c r="N60" s="61" t="s">
        <v>418</v>
      </c>
      <c r="V60" s="104"/>
      <c r="W60" s="104"/>
      <c r="X60" s="104"/>
      <c r="Y60" s="104"/>
      <c r="Z60" s="112"/>
      <c r="AA60" s="104"/>
      <c r="AI60" s="104"/>
      <c r="AJ60" s="104"/>
      <c r="AK60" s="104"/>
      <c r="AM60" s="104"/>
      <c r="AN60" s="104"/>
    </row>
    <row r="61" spans="1:40">
      <c r="A61" s="54" t="s">
        <v>472</v>
      </c>
      <c r="B61" s="104">
        <v>-82840187.010000005</v>
      </c>
      <c r="C61" s="104"/>
      <c r="D61" s="104"/>
      <c r="E61" s="104"/>
      <c r="F61" s="113">
        <v>-82840185</v>
      </c>
      <c r="G61" s="113">
        <v>-2.010000005364418</v>
      </c>
      <c r="I61" s="56">
        <v>-81945430.950000003</v>
      </c>
      <c r="J61" s="56">
        <v>540444.28</v>
      </c>
      <c r="K61" s="56">
        <v>2022598.49</v>
      </c>
      <c r="L61" s="56">
        <v>0</v>
      </c>
      <c r="M61" s="56">
        <v>8065340.4100000001</v>
      </c>
      <c r="N61" s="56">
        <v>-11523139.24</v>
      </c>
      <c r="P61" s="104"/>
      <c r="Q61" s="104"/>
      <c r="R61" s="104"/>
      <c r="W61" s="104"/>
      <c r="X61" s="104"/>
      <c r="Y61" s="104"/>
      <c r="AC61" s="104"/>
      <c r="AD61" s="104"/>
      <c r="AE61" s="104"/>
      <c r="AJ61" s="104"/>
      <c r="AK61" s="104"/>
      <c r="AL61" s="104"/>
    </row>
    <row r="62" spans="1:40">
      <c r="A62" s="54" t="s">
        <v>473</v>
      </c>
      <c r="B62" s="104">
        <v>-77152095.790000007</v>
      </c>
      <c r="C62" s="104"/>
      <c r="D62" s="104"/>
      <c r="E62" s="104"/>
      <c r="F62" s="113">
        <v>-77152095</v>
      </c>
      <c r="G62" s="113">
        <v>-0.79000000655651093</v>
      </c>
      <c r="I62" s="56">
        <v>-77333207.170000002</v>
      </c>
      <c r="J62" s="56">
        <v>2294568.7000000002</v>
      </c>
      <c r="K62" s="56">
        <v>2812182.88</v>
      </c>
      <c r="L62" s="56">
        <v>-696708.98</v>
      </c>
      <c r="M62" s="56">
        <v>9783965.4000000004</v>
      </c>
      <c r="N62" s="56">
        <v>-14012896.619999999</v>
      </c>
      <c r="P62" s="104"/>
      <c r="Q62" s="104"/>
      <c r="R62" s="104"/>
      <c r="W62" s="104"/>
      <c r="X62" s="104"/>
      <c r="Y62" s="104"/>
      <c r="Z62" s="114"/>
      <c r="AC62" s="104"/>
      <c r="AD62" s="104"/>
      <c r="AE62" s="104"/>
      <c r="AJ62" s="104"/>
      <c r="AK62" s="104"/>
      <c r="AL62" s="104"/>
    </row>
    <row r="63" spans="1:40">
      <c r="A63" s="54" t="s">
        <v>474</v>
      </c>
      <c r="B63" s="97">
        <v>-159992282.80000001</v>
      </c>
      <c r="C63" s="115"/>
      <c r="D63" s="115"/>
      <c r="E63" s="115"/>
      <c r="F63" s="116">
        <v>-159992280</v>
      </c>
      <c r="G63" s="116">
        <v>-2.800000011920929</v>
      </c>
      <c r="I63" s="97">
        <v>-159278638.12</v>
      </c>
      <c r="J63" s="97">
        <v>2835012.9800000004</v>
      </c>
      <c r="K63" s="97">
        <v>4834781.37</v>
      </c>
      <c r="L63" s="97">
        <v>-696708.98</v>
      </c>
      <c r="M63" s="97">
        <v>17849305.810000002</v>
      </c>
      <c r="N63" s="97">
        <v>-25536035.859999999</v>
      </c>
      <c r="P63" s="115"/>
      <c r="Q63" s="115"/>
      <c r="R63" s="115"/>
      <c r="W63" s="115"/>
      <c r="X63" s="115"/>
      <c r="Y63" s="115"/>
      <c r="AC63" s="115"/>
      <c r="AD63" s="115"/>
      <c r="AE63" s="115"/>
      <c r="AJ63" s="115"/>
      <c r="AK63" s="115"/>
      <c r="AL63" s="115"/>
    </row>
    <row r="64" spans="1:40">
      <c r="A64" s="54" t="s">
        <v>475</v>
      </c>
      <c r="B64" s="104">
        <v>-56319605.930000007</v>
      </c>
      <c r="C64" s="104"/>
      <c r="D64" s="104"/>
      <c r="E64" s="104"/>
      <c r="F64" s="113">
        <v>-56319606</v>
      </c>
      <c r="G64" s="113">
        <v>6.9999992847442627E-2</v>
      </c>
      <c r="I64" s="56">
        <v>-61422897.890000001</v>
      </c>
      <c r="J64" s="56">
        <v>2539558.86</v>
      </c>
      <c r="K64" s="56">
        <v>2394962.65</v>
      </c>
      <c r="L64" s="56">
        <v>0</v>
      </c>
      <c r="M64" s="56">
        <v>4523828.62</v>
      </c>
      <c r="N64" s="56">
        <v>-4355058.17</v>
      </c>
      <c r="P64" s="104"/>
      <c r="Q64" s="104"/>
      <c r="R64" s="104"/>
      <c r="W64" s="104"/>
      <c r="X64" s="104"/>
      <c r="Y64" s="104"/>
      <c r="AC64" s="104"/>
      <c r="AD64" s="104"/>
      <c r="AE64" s="104"/>
      <c r="AJ64" s="104"/>
      <c r="AK64" s="104"/>
      <c r="AL64" s="104"/>
    </row>
    <row r="65" spans="1:38" ht="16.5" thickBot="1">
      <c r="A65" s="57" t="s">
        <v>476</v>
      </c>
      <c r="B65" s="102">
        <v>-216311888.73000002</v>
      </c>
      <c r="C65" s="115"/>
      <c r="D65" s="115"/>
      <c r="E65" s="115"/>
      <c r="F65" s="117">
        <v>-216311886</v>
      </c>
      <c r="G65" s="117">
        <v>-2.7300000190734863</v>
      </c>
      <c r="I65" s="102">
        <v>-220701536.00999999</v>
      </c>
      <c r="J65" s="102">
        <v>5374571.8399999999</v>
      </c>
      <c r="K65" s="102">
        <v>7229744.0199999996</v>
      </c>
      <c r="L65" s="102">
        <v>-696708.98</v>
      </c>
      <c r="M65" s="102">
        <v>22373134.430000003</v>
      </c>
      <c r="N65" s="102">
        <v>-29891094.030000001</v>
      </c>
      <c r="P65" s="115"/>
      <c r="Q65" s="115"/>
      <c r="R65" s="115"/>
      <c r="W65" s="115"/>
      <c r="X65" s="115"/>
      <c r="Y65" s="115"/>
      <c r="AC65" s="115"/>
      <c r="AD65" s="115"/>
      <c r="AE65" s="115"/>
      <c r="AJ65" s="115"/>
      <c r="AK65" s="115"/>
      <c r="AL65" s="115"/>
    </row>
    <row r="66" spans="1:38" ht="16.5" thickTop="1">
      <c r="A66" s="57" t="s">
        <v>477</v>
      </c>
      <c r="B66" s="118">
        <v>-216311886</v>
      </c>
      <c r="C66" s="104"/>
      <c r="D66" s="104"/>
      <c r="E66" s="104"/>
      <c r="J66" s="104"/>
      <c r="K66" s="104"/>
      <c r="L66" s="104"/>
      <c r="P66" s="104"/>
      <c r="Q66" s="104"/>
      <c r="R66" s="104"/>
      <c r="W66" s="104"/>
      <c r="X66" s="104"/>
      <c r="Y66" s="104"/>
      <c r="AC66" s="104"/>
      <c r="AD66" s="104"/>
      <c r="AE66" s="104"/>
      <c r="AJ66" s="104"/>
      <c r="AK66" s="104"/>
      <c r="AL66" s="104"/>
    </row>
    <row r="67" spans="1:38">
      <c r="A67" s="119" t="s">
        <v>468</v>
      </c>
      <c r="B67" s="118">
        <v>-2.7300000190734863</v>
      </c>
      <c r="F67" s="120"/>
    </row>
    <row r="68" spans="1:38">
      <c r="F68" s="55"/>
    </row>
    <row r="69" spans="1:38">
      <c r="B69" s="54"/>
      <c r="C69" s="54"/>
      <c r="D69" s="54"/>
      <c r="E69" s="54"/>
      <c r="F69" s="54"/>
      <c r="G69" s="54"/>
    </row>
    <row r="70" spans="1:38">
      <c r="B70" s="54"/>
      <c r="C70" s="54"/>
      <c r="D70" s="54"/>
      <c r="E70" s="54"/>
      <c r="F70" s="54"/>
      <c r="G70" s="54"/>
    </row>
    <row r="71" spans="1:38">
      <c r="B71" s="54"/>
      <c r="C71" s="54"/>
      <c r="D71" s="54"/>
      <c r="E71" s="54"/>
      <c r="F71" s="54"/>
      <c r="G71" s="54"/>
    </row>
    <row r="72" spans="1:38">
      <c r="B72" s="54"/>
      <c r="C72" s="54"/>
      <c r="D72" s="54"/>
      <c r="E72" s="54"/>
      <c r="F72" s="54"/>
      <c r="G72" s="54"/>
    </row>
    <row r="73" spans="1:38">
      <c r="B73" s="54"/>
      <c r="C73" s="54"/>
      <c r="D73" s="54"/>
      <c r="E73" s="54"/>
      <c r="F73" s="54"/>
      <c r="G73" s="54"/>
    </row>
    <row r="74" spans="1:38">
      <c r="B74" s="54"/>
      <c r="C74" s="54"/>
      <c r="D74" s="54"/>
      <c r="E74" s="54"/>
      <c r="F74" s="54"/>
      <c r="G74" s="54"/>
    </row>
    <row r="75" spans="1:38">
      <c r="B75" s="54"/>
      <c r="C75" s="54"/>
      <c r="D75" s="54"/>
      <c r="E75" s="54"/>
      <c r="F75" s="54"/>
      <c r="G75" s="54"/>
    </row>
    <row r="76" spans="1:38">
      <c r="B76" s="54"/>
      <c r="C76" s="54"/>
      <c r="D76" s="54"/>
      <c r="E76" s="54"/>
      <c r="F76" s="54"/>
      <c r="G76" s="54"/>
    </row>
    <row r="77" spans="1:38">
      <c r="B77" s="54"/>
      <c r="C77" s="54"/>
      <c r="D77" s="54"/>
      <c r="E77" s="54"/>
      <c r="F77" s="54"/>
      <c r="G77" s="54"/>
    </row>
    <row r="78" spans="1:38">
      <c r="B78" s="54"/>
      <c r="C78" s="54"/>
      <c r="D78" s="54"/>
      <c r="E78" s="54"/>
      <c r="F78" s="54"/>
      <c r="G78" s="54"/>
      <c r="Z78" s="114"/>
    </row>
    <row r="79" spans="1:38">
      <c r="B79" s="54"/>
      <c r="C79" s="54"/>
      <c r="D79" s="54"/>
      <c r="E79" s="54"/>
      <c r="F79" s="54"/>
      <c r="G79" s="54"/>
    </row>
    <row r="80" spans="1:38">
      <c r="B80" s="54"/>
      <c r="C80" s="54"/>
      <c r="D80" s="54"/>
      <c r="E80" s="54"/>
      <c r="F80" s="54"/>
      <c r="G80" s="54"/>
    </row>
    <row r="81" spans="2:35">
      <c r="B81" s="54"/>
      <c r="C81" s="54"/>
      <c r="D81" s="54"/>
      <c r="E81" s="54"/>
      <c r="F81" s="54"/>
      <c r="G81" s="54"/>
    </row>
    <row r="82" spans="2:35">
      <c r="B82" s="54"/>
      <c r="C82" s="54"/>
      <c r="D82" s="54"/>
      <c r="E82" s="54"/>
      <c r="F82" s="54"/>
      <c r="G82" s="54"/>
    </row>
    <row r="83" spans="2:35">
      <c r="B83" s="54"/>
      <c r="C83" s="54"/>
      <c r="D83" s="54"/>
      <c r="E83" s="54"/>
      <c r="F83" s="54"/>
      <c r="G83" s="54"/>
    </row>
    <row r="84" spans="2:35">
      <c r="B84" s="54"/>
      <c r="C84" s="54"/>
      <c r="D84" s="54"/>
      <c r="E84" s="54"/>
      <c r="F84" s="54"/>
      <c r="G84" s="54"/>
    </row>
    <row r="85" spans="2:35">
      <c r="B85" s="54"/>
      <c r="C85" s="54"/>
      <c r="D85" s="54"/>
      <c r="E85" s="54"/>
      <c r="F85" s="54"/>
      <c r="G85" s="54"/>
    </row>
    <row r="86" spans="2:35">
      <c r="B86" s="54"/>
      <c r="C86" s="54"/>
      <c r="D86" s="54"/>
      <c r="E86" s="54"/>
      <c r="F86" s="54"/>
      <c r="G86" s="54"/>
    </row>
    <row r="87" spans="2:35">
      <c r="B87" s="54"/>
      <c r="C87" s="54"/>
      <c r="D87" s="54"/>
      <c r="E87" s="54"/>
      <c r="F87" s="54"/>
      <c r="G87" s="54"/>
      <c r="AI87" s="96" t="s">
        <v>478</v>
      </c>
    </row>
    <row r="88" spans="2:35">
      <c r="B88" s="54"/>
      <c r="C88" s="54"/>
      <c r="D88" s="54"/>
      <c r="E88" s="54"/>
      <c r="F88" s="54"/>
      <c r="G88" s="54"/>
    </row>
    <row r="89" spans="2:35">
      <c r="B89" s="54"/>
      <c r="C89" s="54"/>
      <c r="D89" s="54"/>
      <c r="E89" s="54"/>
      <c r="F89" s="54"/>
      <c r="G89" s="54"/>
    </row>
    <row r="90" spans="2:35">
      <c r="B90" s="54"/>
      <c r="C90" s="54"/>
      <c r="D90" s="54"/>
      <c r="E90" s="54"/>
      <c r="F90" s="54"/>
      <c r="G90" s="54"/>
    </row>
    <row r="91" spans="2:35">
      <c r="B91" s="54"/>
      <c r="C91" s="54"/>
      <c r="D91" s="54"/>
      <c r="E91" s="54"/>
      <c r="F91" s="54"/>
      <c r="G91" s="54"/>
    </row>
    <row r="92" spans="2:35">
      <c r="B92" s="54"/>
      <c r="C92" s="54"/>
      <c r="D92" s="54"/>
      <c r="E92" s="54"/>
      <c r="F92" s="54"/>
      <c r="G92" s="54"/>
    </row>
    <row r="93" spans="2:35">
      <c r="B93" s="54"/>
      <c r="C93" s="54"/>
      <c r="D93" s="54"/>
      <c r="E93" s="54"/>
      <c r="F93" s="54"/>
      <c r="G93" s="54"/>
      <c r="AI93" s="96" t="s">
        <v>478</v>
      </c>
    </row>
    <row r="94" spans="2:35">
      <c r="B94" s="54"/>
      <c r="C94" s="54"/>
      <c r="D94" s="54"/>
      <c r="E94" s="54"/>
      <c r="F94" s="54"/>
      <c r="G94" s="54"/>
    </row>
    <row r="95" spans="2:35">
      <c r="B95" s="54"/>
      <c r="C95" s="54"/>
      <c r="D95" s="54"/>
      <c r="E95" s="54"/>
      <c r="F95" s="54"/>
      <c r="G95" s="54"/>
    </row>
    <row r="96" spans="2:35">
      <c r="B96" s="54"/>
      <c r="C96" s="54"/>
      <c r="D96" s="54"/>
      <c r="E96" s="54"/>
      <c r="F96" s="54"/>
      <c r="G96" s="54"/>
    </row>
    <row r="97" spans="2:38">
      <c r="B97" s="54"/>
      <c r="C97" s="121"/>
      <c r="D97" s="121"/>
      <c r="E97" s="121"/>
      <c r="F97" s="122"/>
      <c r="G97" s="122"/>
      <c r="H97" s="122"/>
      <c r="J97" s="121"/>
      <c r="K97" s="121"/>
      <c r="L97" s="121"/>
      <c r="AI97" s="96" t="s">
        <v>479</v>
      </c>
      <c r="AJ97" s="104">
        <v>3074467</v>
      </c>
      <c r="AK97" s="104"/>
      <c r="AL97" s="123" t="s">
        <v>480</v>
      </c>
    </row>
    <row r="98" spans="2:38" ht="63">
      <c r="B98" s="54"/>
      <c r="C98" s="121"/>
      <c r="D98" s="121"/>
      <c r="E98" s="121"/>
      <c r="F98" s="124" t="s">
        <v>481</v>
      </c>
      <c r="G98" s="121"/>
      <c r="J98" s="56"/>
      <c r="K98" s="56"/>
      <c r="L98" s="56"/>
    </row>
    <row r="99" spans="2:38">
      <c r="B99" s="54"/>
      <c r="C99" s="121"/>
      <c r="D99" s="121"/>
      <c r="E99" s="121"/>
      <c r="F99" s="121"/>
      <c r="G99" s="121"/>
      <c r="J99" s="56"/>
      <c r="K99" s="56"/>
      <c r="L99" s="56"/>
    </row>
    <row r="100" spans="2:38">
      <c r="B100" s="54"/>
      <c r="C100" s="121"/>
      <c r="D100" s="121"/>
      <c r="E100" s="121"/>
      <c r="F100" s="125">
        <v>-77398704</v>
      </c>
      <c r="G100" s="126" t="s">
        <v>482</v>
      </c>
      <c r="J100" s="56"/>
      <c r="K100" s="56"/>
      <c r="L100" s="56"/>
    </row>
    <row r="101" spans="2:38">
      <c r="B101" s="54"/>
      <c r="C101" s="121"/>
      <c r="D101" s="121"/>
      <c r="E101" s="121"/>
      <c r="F101" s="127">
        <v>-89395198</v>
      </c>
      <c r="G101" s="126" t="s">
        <v>482</v>
      </c>
      <c r="J101" s="56"/>
      <c r="K101" s="56"/>
      <c r="L101" s="56"/>
    </row>
    <row r="102" spans="2:38">
      <c r="B102" s="54"/>
      <c r="C102" s="121"/>
      <c r="D102" s="121"/>
      <c r="E102" s="121"/>
      <c r="F102" s="127">
        <v>-54765815</v>
      </c>
      <c r="G102" s="126" t="s">
        <v>482</v>
      </c>
      <c r="J102" s="56"/>
      <c r="K102" s="56"/>
      <c r="L102" s="56"/>
    </row>
    <row r="103" spans="2:38">
      <c r="B103" s="54"/>
      <c r="C103" s="128"/>
      <c r="D103" s="128"/>
      <c r="E103" s="128"/>
      <c r="F103" s="129">
        <v>-221559717</v>
      </c>
      <c r="G103" s="121"/>
      <c r="J103" s="56"/>
      <c r="K103" s="56"/>
      <c r="L103" s="56"/>
    </row>
    <row r="104" spans="2:38">
      <c r="B104" s="54"/>
      <c r="C104" s="121"/>
      <c r="D104" s="121"/>
      <c r="E104" s="121"/>
      <c r="F104" s="121"/>
      <c r="G104" s="121"/>
      <c r="J104" s="56"/>
      <c r="K104" s="56"/>
      <c r="L104" s="56"/>
      <c r="AI104" s="96" t="s">
        <v>479</v>
      </c>
      <c r="AJ104" s="104">
        <v>1470167</v>
      </c>
      <c r="AK104" s="104"/>
      <c r="AL104" s="123" t="s">
        <v>480</v>
      </c>
    </row>
    <row r="105" spans="2:38" ht="78.75">
      <c r="B105" s="54"/>
      <c r="C105" s="121"/>
      <c r="D105" s="121"/>
      <c r="E105" s="121"/>
      <c r="F105" s="124" t="s">
        <v>483</v>
      </c>
      <c r="G105" s="121"/>
      <c r="J105" s="56"/>
      <c r="K105" s="56"/>
      <c r="L105" s="56"/>
    </row>
    <row r="106" spans="2:38">
      <c r="B106" s="54"/>
      <c r="C106" s="121"/>
      <c r="D106" s="121"/>
      <c r="E106" s="121"/>
      <c r="F106" s="121"/>
      <c r="G106" s="121"/>
      <c r="J106" s="56"/>
      <c r="K106" s="56"/>
      <c r="L106" s="56"/>
    </row>
    <row r="107" spans="2:38">
      <c r="B107" s="54"/>
      <c r="C107" s="121"/>
      <c r="D107" s="121"/>
      <c r="E107" s="121"/>
      <c r="F107" s="125">
        <v>13139109.67</v>
      </c>
      <c r="G107" s="126" t="s">
        <v>482</v>
      </c>
      <c r="J107" s="56"/>
      <c r="K107" s="56"/>
      <c r="L107" s="56"/>
    </row>
    <row r="108" spans="2:38">
      <c r="B108" s="54"/>
      <c r="C108" s="121"/>
      <c r="D108" s="121"/>
      <c r="E108" s="121"/>
      <c r="F108" s="125">
        <v>5489411.3799999999</v>
      </c>
      <c r="G108" s="126" t="s">
        <v>482</v>
      </c>
      <c r="J108" s="56"/>
      <c r="K108" s="56"/>
      <c r="L108" s="56"/>
    </row>
    <row r="109" spans="2:38">
      <c r="B109" s="54"/>
      <c r="C109" s="121"/>
      <c r="D109" s="121"/>
      <c r="E109" s="121"/>
      <c r="F109" s="129">
        <v>18628521.050000001</v>
      </c>
      <c r="G109" s="121"/>
      <c r="J109" s="56"/>
      <c r="K109" s="56"/>
      <c r="L109" s="56"/>
    </row>
    <row r="110" spans="2:38">
      <c r="B110" s="54"/>
      <c r="C110" s="121"/>
      <c r="D110" s="121"/>
      <c r="E110" s="121"/>
      <c r="F110" s="121"/>
      <c r="G110" s="121"/>
      <c r="J110" s="56"/>
      <c r="K110" s="56"/>
      <c r="L110" s="56"/>
    </row>
    <row r="111" spans="2:38">
      <c r="B111" s="54"/>
      <c r="C111" s="121"/>
      <c r="D111" s="121"/>
      <c r="E111" s="121"/>
      <c r="F111" s="121"/>
      <c r="G111" s="121"/>
      <c r="J111" s="56"/>
      <c r="K111" s="56"/>
      <c r="L111" s="56"/>
    </row>
    <row r="112" spans="2:38" ht="63">
      <c r="B112" s="54"/>
      <c r="C112" s="121"/>
      <c r="D112" s="121"/>
      <c r="E112" s="121"/>
      <c r="F112" s="124" t="s">
        <v>484</v>
      </c>
      <c r="G112" s="121"/>
      <c r="J112" s="56"/>
      <c r="K112" s="56"/>
      <c r="L112" s="56"/>
    </row>
    <row r="113" spans="2:12">
      <c r="B113" s="54"/>
      <c r="C113" s="121"/>
      <c r="D113" s="121"/>
      <c r="E113" s="121"/>
      <c r="F113" s="130">
        <v>-202931195.94999999</v>
      </c>
      <c r="G113" s="121"/>
      <c r="J113" s="56"/>
      <c r="K113" s="56"/>
      <c r="L113" s="56"/>
    </row>
    <row r="114" spans="2:12">
      <c r="B114" s="54"/>
      <c r="C114" s="130"/>
      <c r="D114" s="130"/>
      <c r="E114" s="130"/>
      <c r="F114" s="130">
        <v>-53943735.630000003</v>
      </c>
      <c r="G114" s="121"/>
      <c r="J114" s="56"/>
      <c r="K114" s="56"/>
      <c r="L114" s="56"/>
    </row>
    <row r="115" spans="2:12">
      <c r="B115" s="54"/>
      <c r="C115" s="131"/>
      <c r="D115" s="131"/>
      <c r="E115" s="131"/>
      <c r="F115" s="132">
        <v>-256874931.57999998</v>
      </c>
      <c r="G115" s="121"/>
      <c r="J115" s="56"/>
      <c r="K115" s="56"/>
      <c r="L115" s="56"/>
    </row>
    <row r="116" spans="2:12">
      <c r="B116" s="54"/>
      <c r="C116" s="121"/>
      <c r="D116" s="121"/>
      <c r="E116" s="121"/>
      <c r="F116" s="130">
        <v>6383604.8974759001</v>
      </c>
      <c r="G116" s="130"/>
      <c r="J116" s="56"/>
      <c r="K116" s="56"/>
      <c r="L116" s="56"/>
    </row>
    <row r="117" spans="2:12">
      <c r="B117" s="54"/>
      <c r="C117" s="121"/>
      <c r="D117" s="121"/>
      <c r="E117" s="121"/>
      <c r="F117" s="130">
        <v>1526018.7259512236</v>
      </c>
      <c r="G117" s="130"/>
      <c r="J117" s="56"/>
      <c r="K117" s="56"/>
      <c r="L117" s="56"/>
    </row>
    <row r="118" spans="2:12" ht="16.5" thickBot="1">
      <c r="B118" s="54"/>
      <c r="C118" s="133">
        <v>0</v>
      </c>
      <c r="D118" s="133"/>
      <c r="E118" s="133">
        <v>0</v>
      </c>
      <c r="F118" s="133">
        <v>-248965307.95657286</v>
      </c>
      <c r="G118" s="121"/>
      <c r="J118" s="56"/>
      <c r="K118" s="56"/>
      <c r="L118" s="56"/>
    </row>
    <row r="119" spans="2:12" ht="16.5" thickTop="1">
      <c r="B119" s="54"/>
      <c r="C119" s="121"/>
      <c r="D119" s="121"/>
      <c r="E119" s="121"/>
      <c r="F119" s="121"/>
      <c r="G119" s="121"/>
      <c r="J119" s="56"/>
      <c r="K119" s="56"/>
      <c r="L119" s="56"/>
    </row>
    <row r="120" spans="2:12">
      <c r="B120" s="54"/>
      <c r="C120" s="121"/>
      <c r="D120" s="121"/>
      <c r="E120" s="121"/>
      <c r="F120" s="125">
        <v>-252156815</v>
      </c>
      <c r="G120" s="66" t="s">
        <v>485</v>
      </c>
      <c r="J120" s="56"/>
      <c r="K120" s="56"/>
      <c r="L120" s="56"/>
    </row>
    <row r="121" spans="2:12">
      <c r="B121" s="54"/>
      <c r="C121" s="134"/>
      <c r="D121" s="134"/>
      <c r="E121" s="134"/>
      <c r="F121" s="135">
        <v>-3191507.0434271395</v>
      </c>
      <c r="G121" s="134"/>
      <c r="J121" s="56"/>
      <c r="K121" s="56"/>
      <c r="L121" s="56"/>
    </row>
    <row r="122" spans="2:12">
      <c r="B122" s="54"/>
      <c r="C122" s="134"/>
      <c r="D122" s="134"/>
      <c r="E122" s="134"/>
      <c r="F122" s="135"/>
      <c r="G122" s="134"/>
      <c r="J122" s="56"/>
      <c r="K122" s="56"/>
      <c r="L122" s="56"/>
    </row>
    <row r="123" spans="2:12">
      <c r="B123" s="54"/>
      <c r="C123" s="134"/>
      <c r="D123" s="134"/>
      <c r="E123" s="134"/>
      <c r="F123" s="135">
        <v>-2114126</v>
      </c>
      <c r="G123" s="68" t="s">
        <v>486</v>
      </c>
      <c r="J123" s="56"/>
      <c r="K123" s="56"/>
      <c r="L123" s="56"/>
    </row>
    <row r="124" spans="2:12">
      <c r="B124" s="54"/>
      <c r="C124" s="134"/>
      <c r="D124" s="134"/>
      <c r="E124" s="134"/>
      <c r="F124" s="135">
        <v>-1077381.0434271395</v>
      </c>
      <c r="G124" s="136" t="s">
        <v>487</v>
      </c>
      <c r="J124" s="56"/>
      <c r="K124" s="56"/>
      <c r="L124" s="56"/>
    </row>
    <row r="125" spans="2:12">
      <c r="B125" s="54"/>
      <c r="C125" s="134"/>
      <c r="D125" s="134"/>
      <c r="E125" s="134"/>
      <c r="F125" s="137">
        <v>-3191507.0434271395</v>
      </c>
      <c r="G125" s="121"/>
      <c r="J125" s="56"/>
      <c r="K125" s="56"/>
      <c r="L125" s="56"/>
    </row>
    <row r="126" spans="2:12">
      <c r="B126" s="54"/>
      <c r="C126" s="138"/>
      <c r="D126" s="138"/>
      <c r="E126" s="138"/>
      <c r="F126" s="139">
        <v>-2521290.5643074405</v>
      </c>
      <c r="G126" s="136" t="s">
        <v>488</v>
      </c>
      <c r="J126" s="56"/>
      <c r="K126" s="56"/>
      <c r="L126" s="56"/>
    </row>
    <row r="127" spans="2:12">
      <c r="B127" s="54"/>
    </row>
    <row r="128" spans="2:12">
      <c r="B128" s="54"/>
    </row>
  </sheetData>
  <mergeCells count="5">
    <mergeCell ref="F5:N5"/>
    <mergeCell ref="S5:AA5"/>
    <mergeCell ref="AF5:AN5"/>
    <mergeCell ref="B28:B29"/>
    <mergeCell ref="A42:B42"/>
  </mergeCells>
  <pageMargins left="0.7" right="0.7" top="0.75" bottom="0.75" header="0.3" footer="0.3"/>
  <pageSetup orientation="portrait" horizontalDpi="200" verticalDpi="200" r:id="rId1"/>
  <headerFooter>
    <oddFooter>&amp;L&amp;1#&amp;"Calibri"&amp;14&amp;K000000Confidential</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82"/>
  <sheetViews>
    <sheetView zoomScaleNormal="100" workbookViewId="0">
      <pane xSplit="7" ySplit="14" topLeftCell="H74" activePane="bottomRight" state="frozen"/>
      <selection activeCell="B27" sqref="B27"/>
      <selection pane="topRight" activeCell="B27" sqref="B27"/>
      <selection pane="bottomLeft" activeCell="B27" sqref="B27"/>
      <selection pane="bottomRight" activeCell="A9" sqref="A9:XFD78"/>
    </sheetView>
  </sheetViews>
  <sheetFormatPr defaultColWidth="11.42578125" defaultRowHeight="15"/>
  <cols>
    <col min="1" max="1" width="6.5703125" style="40" customWidth="1"/>
    <col min="2" max="2" width="53.85546875" style="37" customWidth="1"/>
    <col min="3" max="3" width="16.140625" style="37" customWidth="1"/>
    <col min="4" max="4" width="2.42578125" style="37" customWidth="1"/>
    <col min="5" max="5" width="16.140625" style="37" customWidth="1"/>
    <col min="6" max="6" width="2.42578125" style="37" customWidth="1"/>
    <col min="7" max="7" width="16.140625" style="37" customWidth="1"/>
    <col min="8" max="8" width="2.5703125" style="37" customWidth="1"/>
    <col min="9" max="11" width="11.42578125" style="37"/>
    <col min="12" max="12" width="5.85546875" style="37" customWidth="1"/>
    <col min="13" max="16384" width="11.42578125" style="37"/>
  </cols>
  <sheetData>
    <row r="1" spans="1:7">
      <c r="A1" s="48" t="s">
        <v>0</v>
      </c>
      <c r="B1" s="36"/>
      <c r="C1" s="36"/>
      <c r="D1" s="36"/>
      <c r="F1" s="36"/>
      <c r="G1" s="176" t="str">
        <f>'Page 1'!G1</f>
        <v>THE NARRAGANSETT ELECTRIC COMPANY</v>
      </c>
    </row>
    <row r="2" spans="1:7">
      <c r="A2" s="49"/>
      <c r="B2" s="36"/>
      <c r="C2" s="36"/>
      <c r="D2" s="36"/>
      <c r="F2" s="36"/>
      <c r="G2" s="176" t="s">
        <v>528</v>
      </c>
    </row>
    <row r="3" spans="1:7">
      <c r="B3" s="36"/>
      <c r="C3" s="36"/>
      <c r="D3" s="36"/>
      <c r="F3" s="36"/>
      <c r="G3" s="176" t="str">
        <f>'Page 1'!G3</f>
        <v>RIPUC Docket No 25-45-GE</v>
      </c>
    </row>
    <row r="4" spans="1:7" hidden="1">
      <c r="A4" s="49"/>
      <c r="B4" s="36"/>
      <c r="C4" s="36"/>
      <c r="D4" s="36"/>
      <c r="G4" s="177" t="str">
        <f>'Page 1'!G4</f>
        <v>Compliance Attachment 2</v>
      </c>
    </row>
    <row r="5" spans="1:7">
      <c r="A5" s="49"/>
      <c r="B5" s="36"/>
      <c r="C5" s="36"/>
      <c r="D5" s="36"/>
      <c r="G5" s="176" t="str">
        <f>'Page 1'!G5</f>
        <v>Schedule NH-1-ELEC</v>
      </c>
    </row>
    <row r="6" spans="1:7">
      <c r="A6" s="49"/>
      <c r="B6" s="36"/>
      <c r="C6" s="36"/>
      <c r="D6" s="36"/>
      <c r="F6" s="36"/>
      <c r="G6" s="179" t="s">
        <v>147</v>
      </c>
    </row>
    <row r="7" spans="1:7">
      <c r="A7" s="49"/>
      <c r="B7" s="36"/>
      <c r="C7" s="36"/>
      <c r="D7" s="36"/>
      <c r="G7" s="46"/>
    </row>
    <row r="8" spans="1:7">
      <c r="A8" s="49"/>
      <c r="B8" s="36"/>
      <c r="C8" s="36"/>
      <c r="D8" s="36"/>
      <c r="G8" s="47"/>
    </row>
    <row r="9" spans="1:7" s="141" customFormat="1" ht="15.75">
      <c r="A9" s="140" t="str">
        <f>+'Page 1'!A9</f>
        <v>The Narragansett Electric Company d/b/a RI Energy</v>
      </c>
      <c r="B9" s="140"/>
      <c r="C9" s="140"/>
      <c r="D9" s="140"/>
      <c r="E9" s="140"/>
      <c r="F9" s="140"/>
      <c r="G9" s="140"/>
    </row>
    <row r="10" spans="1:7" s="141" customFormat="1" ht="15.75">
      <c r="A10" s="140" t="s">
        <v>1</v>
      </c>
      <c r="B10" s="140"/>
      <c r="C10" s="140"/>
      <c r="D10" s="140"/>
      <c r="E10" s="140"/>
      <c r="F10" s="140"/>
      <c r="G10" s="140"/>
    </row>
    <row r="11" spans="1:7" s="141" customFormat="1" ht="15.75">
      <c r="A11" s="140" t="s">
        <v>510</v>
      </c>
      <c r="B11" s="140"/>
      <c r="C11" s="140"/>
      <c r="D11" s="140"/>
      <c r="E11" s="140"/>
      <c r="F11" s="140"/>
      <c r="G11" s="140"/>
    </row>
    <row r="12" spans="1:7" s="141" customFormat="1" ht="15.75">
      <c r="A12" s="142"/>
      <c r="B12" s="143"/>
      <c r="C12" s="143"/>
      <c r="D12" s="143"/>
      <c r="E12" s="143"/>
      <c r="F12" s="143"/>
      <c r="G12" s="143"/>
    </row>
    <row r="13" spans="1:7" s="141" customFormat="1" ht="59.45" customHeight="1">
      <c r="A13" s="144" t="s">
        <v>401</v>
      </c>
      <c r="B13" s="145" t="s">
        <v>0</v>
      </c>
      <c r="C13" s="148" t="s">
        <v>142</v>
      </c>
      <c r="D13" s="146"/>
      <c r="E13" s="147" t="s">
        <v>2</v>
      </c>
      <c r="F13" s="146"/>
      <c r="G13" s="148" t="s">
        <v>518</v>
      </c>
    </row>
    <row r="14" spans="1:7" s="141" customFormat="1" ht="15.75">
      <c r="A14" s="143"/>
      <c r="B14" s="149"/>
      <c r="C14" s="150" t="s">
        <v>3</v>
      </c>
      <c r="D14" s="149"/>
      <c r="E14" s="150" t="s">
        <v>4</v>
      </c>
      <c r="F14" s="149"/>
      <c r="G14" s="150" t="s">
        <v>5</v>
      </c>
    </row>
    <row r="15" spans="1:7" s="141" customFormat="1" ht="15.75">
      <c r="A15" s="143"/>
      <c r="B15" s="149"/>
      <c r="C15" s="150"/>
      <c r="D15" s="149"/>
      <c r="E15" s="150"/>
      <c r="F15" s="149"/>
      <c r="G15" s="150"/>
    </row>
    <row r="16" spans="1:7" s="141" customFormat="1" ht="15" customHeight="1">
      <c r="A16" s="143">
        <v>1</v>
      </c>
      <c r="B16" s="149" t="s">
        <v>6</v>
      </c>
      <c r="C16" s="152">
        <v>428749820</v>
      </c>
      <c r="D16" s="153"/>
      <c r="E16" s="152">
        <v>17613575</v>
      </c>
      <c r="F16" s="153"/>
      <c r="G16" s="152">
        <f>SUM(C16:E16)</f>
        <v>446363395</v>
      </c>
    </row>
    <row r="17" spans="1:9" s="141" customFormat="1" ht="15" customHeight="1">
      <c r="A17" s="143">
        <f t="shared" ref="A17:A44" si="0">A16+1</f>
        <v>2</v>
      </c>
      <c r="B17" s="149" t="s">
        <v>7</v>
      </c>
      <c r="C17" s="155">
        <v>-314206602</v>
      </c>
      <c r="D17" s="156"/>
      <c r="E17" s="155">
        <v>-389071</v>
      </c>
      <c r="F17" s="156"/>
      <c r="G17" s="155">
        <f>SUM(C17:E17)</f>
        <v>-314595673</v>
      </c>
    </row>
    <row r="18" spans="1:9" s="141" customFormat="1" ht="15.75">
      <c r="A18" s="143">
        <f t="shared" si="0"/>
        <v>3</v>
      </c>
      <c r="B18" s="149" t="s">
        <v>8</v>
      </c>
      <c r="C18" s="152">
        <f>SUM(C16:C17)</f>
        <v>114543218</v>
      </c>
      <c r="D18" s="153"/>
      <c r="E18" s="152">
        <f>SUM(E16:E17)</f>
        <v>17224504</v>
      </c>
      <c r="F18" s="153"/>
      <c r="G18" s="152">
        <f>SUM(G16:G17)</f>
        <v>131767722</v>
      </c>
    </row>
    <row r="19" spans="1:9" s="141" customFormat="1" ht="15.75">
      <c r="A19" s="143">
        <f t="shared" si="0"/>
        <v>4</v>
      </c>
      <c r="B19" s="149"/>
      <c r="C19" s="153"/>
      <c r="D19" s="153"/>
      <c r="E19" s="153"/>
      <c r="F19" s="153"/>
      <c r="G19" s="153"/>
    </row>
    <row r="20" spans="1:9" s="141" customFormat="1" ht="15.75">
      <c r="A20" s="143">
        <f t="shared" si="0"/>
        <v>5</v>
      </c>
      <c r="B20" s="158" t="s">
        <v>9</v>
      </c>
      <c r="C20" s="153"/>
      <c r="D20" s="153"/>
      <c r="E20" s="153"/>
      <c r="F20" s="153"/>
      <c r="G20" s="153"/>
    </row>
    <row r="21" spans="1:9" s="141" customFormat="1" ht="15" customHeight="1">
      <c r="A21" s="143">
        <f t="shared" si="0"/>
        <v>6</v>
      </c>
      <c r="B21" s="149" t="s">
        <v>10</v>
      </c>
      <c r="C21" s="152">
        <v>1445476685</v>
      </c>
      <c r="D21" s="153"/>
      <c r="E21" s="152"/>
      <c r="F21" s="153"/>
      <c r="G21" s="152">
        <f>SUM(C21:E21)</f>
        <v>1445476685</v>
      </c>
    </row>
    <row r="22" spans="1:9" s="141" customFormat="1" ht="15" customHeight="1">
      <c r="A22" s="143">
        <f t="shared" si="0"/>
        <v>7</v>
      </c>
      <c r="B22" s="149" t="s">
        <v>11</v>
      </c>
      <c r="C22" s="159">
        <v>2.0500000000000001E-2</v>
      </c>
      <c r="D22" s="160"/>
      <c r="E22" s="159">
        <f>+C22</f>
        <v>2.0500000000000001E-2</v>
      </c>
      <c r="F22" s="160"/>
      <c r="G22" s="159">
        <f>+E22</f>
        <v>2.0500000000000001E-2</v>
      </c>
    </row>
    <row r="23" spans="1:9" s="141" customFormat="1" ht="15.75">
      <c r="A23" s="143">
        <f t="shared" si="0"/>
        <v>8</v>
      </c>
      <c r="B23" s="149" t="s">
        <v>9</v>
      </c>
      <c r="C23" s="153">
        <f>C21*C22</f>
        <v>29632272.0425</v>
      </c>
      <c r="D23" s="153"/>
      <c r="E23" s="153"/>
      <c r="F23" s="153"/>
      <c r="G23" s="153">
        <f>G21*G22</f>
        <v>29632272.0425</v>
      </c>
    </row>
    <row r="24" spans="1:9" s="141" customFormat="1" ht="15.75">
      <c r="A24" s="143">
        <f t="shared" si="0"/>
        <v>9</v>
      </c>
      <c r="B24" s="149"/>
      <c r="C24" s="153"/>
      <c r="D24" s="153"/>
      <c r="E24" s="153"/>
      <c r="F24" s="153"/>
      <c r="G24" s="153"/>
    </row>
    <row r="25" spans="1:9" s="141" customFormat="1" ht="15.75">
      <c r="A25" s="143">
        <f t="shared" si="0"/>
        <v>10</v>
      </c>
      <c r="B25" s="161" t="s">
        <v>12</v>
      </c>
      <c r="C25" s="152">
        <f>C18-C23</f>
        <v>84910945.957499996</v>
      </c>
      <c r="D25" s="153"/>
      <c r="E25" s="152">
        <f>E18-E23</f>
        <v>17224504</v>
      </c>
      <c r="F25" s="153"/>
      <c r="G25" s="152">
        <f>G18-G23</f>
        <v>102135449.9575</v>
      </c>
    </row>
    <row r="26" spans="1:9" s="141" customFormat="1" ht="15.75">
      <c r="A26" s="143">
        <f t="shared" si="0"/>
        <v>11</v>
      </c>
      <c r="B26" s="161" t="s">
        <v>13</v>
      </c>
      <c r="C26" s="159">
        <v>0</v>
      </c>
      <c r="D26" s="160"/>
      <c r="E26" s="159">
        <f>+C26</f>
        <v>0</v>
      </c>
      <c r="F26" s="160"/>
      <c r="G26" s="159">
        <f>+E26</f>
        <v>0</v>
      </c>
      <c r="I26" s="180"/>
    </row>
    <row r="27" spans="1:9" s="141" customFormat="1" ht="16.5" thickBot="1">
      <c r="A27" s="143">
        <f t="shared" si="0"/>
        <v>12</v>
      </c>
      <c r="B27" s="161" t="s">
        <v>14</v>
      </c>
      <c r="C27" s="164">
        <f>C25*C26</f>
        <v>0</v>
      </c>
      <c r="D27" s="165"/>
      <c r="E27" s="164">
        <f>E25*E26</f>
        <v>0</v>
      </c>
      <c r="F27" s="165"/>
      <c r="G27" s="164">
        <f>G25*G26</f>
        <v>0</v>
      </c>
    </row>
    <row r="28" spans="1:9" s="141" customFormat="1" ht="16.5" thickTop="1">
      <c r="A28" s="143">
        <f t="shared" si="0"/>
        <v>13</v>
      </c>
      <c r="B28" s="149"/>
      <c r="C28" s="166"/>
      <c r="D28" s="165"/>
      <c r="E28" s="166"/>
      <c r="F28" s="165"/>
      <c r="G28" s="165"/>
    </row>
    <row r="29" spans="1:9" s="141" customFormat="1" ht="15.75">
      <c r="A29" s="143">
        <f t="shared" si="0"/>
        <v>14</v>
      </c>
      <c r="B29" s="161" t="s">
        <v>12</v>
      </c>
      <c r="C29" s="165">
        <f>C25</f>
        <v>84910945.957499996</v>
      </c>
      <c r="D29" s="165"/>
      <c r="E29" s="165">
        <f>E25</f>
        <v>17224504</v>
      </c>
      <c r="F29" s="165"/>
      <c r="G29" s="165">
        <f>G25</f>
        <v>102135449.9575</v>
      </c>
    </row>
    <row r="30" spans="1:9" s="141" customFormat="1" ht="15.75">
      <c r="A30" s="143">
        <f t="shared" si="0"/>
        <v>15</v>
      </c>
      <c r="B30" s="161" t="s">
        <v>14</v>
      </c>
      <c r="C30" s="156">
        <f>-C27</f>
        <v>0</v>
      </c>
      <c r="D30" s="165"/>
      <c r="E30" s="156">
        <f>-E27</f>
        <v>0</v>
      </c>
      <c r="F30" s="165"/>
      <c r="G30" s="156">
        <f>-G27</f>
        <v>0</v>
      </c>
    </row>
    <row r="31" spans="1:9" s="141" customFormat="1" ht="15.75">
      <c r="A31" s="143">
        <f t="shared" si="0"/>
        <v>16</v>
      </c>
      <c r="B31" s="161" t="s">
        <v>15</v>
      </c>
      <c r="C31" s="165">
        <f>SUM(C29:C30)</f>
        <v>84910945.957499996</v>
      </c>
      <c r="D31" s="165"/>
      <c r="E31" s="165">
        <f>SUM(E29:E30)</f>
        <v>17224504</v>
      </c>
      <c r="F31" s="165"/>
      <c r="G31" s="165">
        <f>SUM(G29:G30)</f>
        <v>102135449.9575</v>
      </c>
    </row>
    <row r="32" spans="1:9" s="141" customFormat="1" ht="15.75">
      <c r="A32" s="143">
        <f t="shared" si="0"/>
        <v>17</v>
      </c>
      <c r="B32" s="161" t="s">
        <v>16</v>
      </c>
      <c r="C32" s="159">
        <v>0.21</v>
      </c>
      <c r="D32" s="160"/>
      <c r="E32" s="159">
        <f>+C32</f>
        <v>0.21</v>
      </c>
      <c r="F32" s="160"/>
      <c r="G32" s="159">
        <f>+E32</f>
        <v>0.21</v>
      </c>
    </row>
    <row r="33" spans="1:9" s="141" customFormat="1" ht="16.5" thickBot="1">
      <c r="A33" s="143">
        <f t="shared" si="0"/>
        <v>18</v>
      </c>
      <c r="B33" s="161" t="s">
        <v>17</v>
      </c>
      <c r="C33" s="164">
        <f>C31*C32</f>
        <v>17831298.651074998</v>
      </c>
      <c r="D33" s="165"/>
      <c r="E33" s="164">
        <f>E31*E32</f>
        <v>3617145.84</v>
      </c>
      <c r="F33" s="165"/>
      <c r="G33" s="164">
        <f>G31*G32</f>
        <v>21448444.491074998</v>
      </c>
    </row>
    <row r="34" spans="1:9" s="141" customFormat="1" ht="16.5" thickTop="1">
      <c r="A34" s="143">
        <f t="shared" si="0"/>
        <v>19</v>
      </c>
      <c r="B34" s="161" t="s">
        <v>18</v>
      </c>
      <c r="C34" s="160">
        <f>IFERROR((C27+C33)/C25,0)</f>
        <v>0.21</v>
      </c>
      <c r="D34" s="168"/>
      <c r="E34" s="160">
        <f>IFERROR((E27+E33)/E25,0)</f>
        <v>0.21</v>
      </c>
      <c r="F34" s="168"/>
      <c r="G34" s="160">
        <f>IFERROR((G27+G33)/G25,0)</f>
        <v>0.21</v>
      </c>
    </row>
    <row r="35" spans="1:9" s="141" customFormat="1" ht="15.75">
      <c r="A35" s="143">
        <f t="shared" si="0"/>
        <v>20</v>
      </c>
      <c r="B35" s="161"/>
      <c r="C35" s="160"/>
      <c r="D35" s="168"/>
      <c r="E35" s="160"/>
      <c r="F35" s="168"/>
      <c r="G35" s="160"/>
    </row>
    <row r="36" spans="1:9" s="141" customFormat="1" ht="15.75">
      <c r="A36" s="143">
        <f t="shared" si="0"/>
        <v>21</v>
      </c>
      <c r="B36" s="158" t="s">
        <v>144</v>
      </c>
      <c r="C36" s="160"/>
      <c r="D36" s="168"/>
      <c r="E36" s="160"/>
      <c r="F36" s="168"/>
      <c r="G36" s="160"/>
    </row>
    <row r="37" spans="1:9" s="141" customFormat="1" ht="15.75">
      <c r="A37" s="143">
        <f t="shared" si="0"/>
        <v>22</v>
      </c>
      <c r="B37" s="141" t="s">
        <v>139</v>
      </c>
      <c r="C37" s="141">
        <v>-4860094.3820718359</v>
      </c>
      <c r="E37" s="153">
        <v>0</v>
      </c>
      <c r="G37" s="153">
        <f t="shared" ref="G37:G39" si="1">SUM(C37:F37)</f>
        <v>-4860094.3820718359</v>
      </c>
    </row>
    <row r="38" spans="1:9" s="141" customFormat="1" ht="15.75">
      <c r="A38" s="143">
        <f t="shared" si="0"/>
        <v>23</v>
      </c>
      <c r="B38" s="169" t="s">
        <v>19</v>
      </c>
      <c r="C38" s="153">
        <v>0</v>
      </c>
      <c r="D38" s="153"/>
      <c r="E38" s="153">
        <v>0</v>
      </c>
      <c r="F38" s="153"/>
      <c r="G38" s="153">
        <f t="shared" si="1"/>
        <v>0</v>
      </c>
      <c r="I38" s="170"/>
    </row>
    <row r="39" spans="1:9" s="141" customFormat="1" ht="15.75">
      <c r="A39" s="143">
        <f t="shared" ref="A39" si="2">A38+1</f>
        <v>24</v>
      </c>
      <c r="B39" s="169" t="s">
        <v>20</v>
      </c>
      <c r="C39" s="153">
        <f>+'1 AFUDC Equity'!G15</f>
        <v>100237.03569557999</v>
      </c>
      <c r="D39" s="153"/>
      <c r="E39" s="153">
        <v>0</v>
      </c>
      <c r="F39" s="153"/>
      <c r="G39" s="153">
        <f t="shared" si="1"/>
        <v>100237.03569557999</v>
      </c>
      <c r="I39" s="170"/>
    </row>
    <row r="40" spans="1:9" s="141" customFormat="1" ht="15.75">
      <c r="A40" s="143">
        <f t="shared" si="0"/>
        <v>25</v>
      </c>
      <c r="B40" s="141" t="str">
        <f>B27</f>
        <v>Normalized State income tax expense</v>
      </c>
      <c r="C40" s="153">
        <f>C27</f>
        <v>0</v>
      </c>
      <c r="D40" s="153"/>
      <c r="E40" s="153">
        <f>E27</f>
        <v>0</v>
      </c>
      <c r="F40" s="153"/>
      <c r="G40" s="153">
        <f>G27</f>
        <v>0</v>
      </c>
    </row>
    <row r="41" spans="1:9" s="141" customFormat="1" ht="15.75">
      <c r="A41" s="143">
        <f t="shared" si="0"/>
        <v>26</v>
      </c>
      <c r="B41" s="141" t="str">
        <f>B33</f>
        <v>Normalized Federal income tax expense</v>
      </c>
      <c r="C41" s="153">
        <f>C33</f>
        <v>17831298.651074998</v>
      </c>
      <c r="D41" s="153"/>
      <c r="E41" s="153">
        <f>E33</f>
        <v>3617145.84</v>
      </c>
      <c r="F41" s="153"/>
      <c r="G41" s="153">
        <f>G33</f>
        <v>21448444.491074998</v>
      </c>
    </row>
    <row r="42" spans="1:9" s="141" customFormat="1" ht="16.5" thickBot="1">
      <c r="A42" s="143">
        <f t="shared" si="0"/>
        <v>27</v>
      </c>
      <c r="B42" s="161" t="s">
        <v>511</v>
      </c>
      <c r="C42" s="164">
        <f>SUM(C37:C41)</f>
        <v>13071441.304698743</v>
      </c>
      <c r="D42" s="166"/>
      <c r="E42" s="164">
        <f>SUM(E37:E41)</f>
        <v>3617145.84</v>
      </c>
      <c r="F42" s="166"/>
      <c r="G42" s="164">
        <f>SUM(G37:G41)</f>
        <v>16688587.144698743</v>
      </c>
    </row>
    <row r="43" spans="1:9" s="141" customFormat="1" ht="16.5" thickTop="1">
      <c r="A43" s="143">
        <f t="shared" si="0"/>
        <v>28</v>
      </c>
      <c r="C43" s="153"/>
      <c r="D43" s="153"/>
      <c r="E43" s="153"/>
      <c r="F43" s="153"/>
      <c r="G43" s="153"/>
    </row>
    <row r="44" spans="1:9" s="141" customFormat="1" ht="15.75">
      <c r="A44" s="143">
        <f t="shared" si="0"/>
        <v>29</v>
      </c>
      <c r="B44" s="141" t="s">
        <v>21</v>
      </c>
      <c r="C44" s="153">
        <f>C16+C17-C42</f>
        <v>101471776.69530126</v>
      </c>
      <c r="D44" s="153"/>
      <c r="E44" s="153">
        <f>E16+E17-E42</f>
        <v>13607358.16</v>
      </c>
      <c r="F44" s="153"/>
      <c r="G44" s="153">
        <f>G16+G17-G42</f>
        <v>115079134.85530126</v>
      </c>
    </row>
    <row r="45" spans="1:9" s="141" customFormat="1" ht="15.75">
      <c r="A45" s="172"/>
    </row>
    <row r="46" spans="1:9" s="141" customFormat="1" ht="15.75" hidden="1">
      <c r="A46" s="172">
        <v>29</v>
      </c>
      <c r="B46" s="161" t="s">
        <v>22</v>
      </c>
      <c r="G46" s="153">
        <v>0</v>
      </c>
    </row>
    <row r="47" spans="1:9" s="141" customFormat="1" ht="15.75" hidden="1">
      <c r="A47" s="172">
        <v>30</v>
      </c>
      <c r="B47" s="141" t="s">
        <v>23</v>
      </c>
      <c r="G47" s="153">
        <f>+G42-G46</f>
        <v>16688587.144698743</v>
      </c>
    </row>
    <row r="48" spans="1:9" s="141" customFormat="1" ht="15.75" hidden="1">
      <c r="A48" s="172"/>
    </row>
    <row r="49" spans="1:4" s="141" customFormat="1" ht="15.75" hidden="1">
      <c r="A49" s="172"/>
    </row>
    <row r="50" spans="1:4" s="141" customFormat="1" ht="15.75">
      <c r="A50" s="173" t="s">
        <v>24</v>
      </c>
      <c r="B50" s="149"/>
      <c r="C50" s="174"/>
    </row>
    <row r="51" spans="1:4" s="141" customFormat="1" ht="15.75">
      <c r="A51" s="143">
        <v>1</v>
      </c>
      <c r="B51" s="175" t="s">
        <v>525</v>
      </c>
      <c r="C51" s="143">
        <f>+A62+1</f>
        <v>17</v>
      </c>
      <c r="D51" s="141" t="s">
        <v>25</v>
      </c>
    </row>
    <row r="52" spans="1:4" s="141" customFormat="1" ht="15.75">
      <c r="A52" s="143">
        <f>+A51+1</f>
        <v>2</v>
      </c>
      <c r="B52" s="175" t="s">
        <v>524</v>
      </c>
      <c r="C52" s="143">
        <f>+C51+1</f>
        <v>18</v>
      </c>
      <c r="D52" s="141" t="s">
        <v>26</v>
      </c>
    </row>
    <row r="53" spans="1:4" s="141" customFormat="1" ht="15.75">
      <c r="A53" s="143">
        <f t="shared" ref="A53:A56" si="3">+A52+1</f>
        <v>3</v>
      </c>
      <c r="B53" s="141" t="s">
        <v>27</v>
      </c>
      <c r="C53" s="143">
        <f>+C52+1</f>
        <v>19</v>
      </c>
      <c r="D53" s="141" t="s">
        <v>28</v>
      </c>
    </row>
    <row r="54" spans="1:4" s="141" customFormat="1" ht="15.75">
      <c r="A54" s="143">
        <v>6</v>
      </c>
      <c r="B54" s="175" t="s">
        <v>519</v>
      </c>
      <c r="C54" s="143">
        <f>+A37</f>
        <v>22</v>
      </c>
      <c r="D54" s="175" t="s">
        <v>522</v>
      </c>
    </row>
    <row r="55" spans="1:4" s="141" customFormat="1" ht="15.75">
      <c r="A55" s="143">
        <f t="shared" si="3"/>
        <v>7</v>
      </c>
      <c r="B55" s="175" t="s">
        <v>402</v>
      </c>
      <c r="C55" s="143">
        <f>+A38</f>
        <v>23</v>
      </c>
      <c r="D55" s="175" t="s">
        <v>138</v>
      </c>
    </row>
    <row r="56" spans="1:4" s="141" customFormat="1" ht="15.75">
      <c r="A56" s="143">
        <f t="shared" si="3"/>
        <v>8</v>
      </c>
      <c r="B56" s="141" t="s">
        <v>30</v>
      </c>
      <c r="C56" s="172">
        <f>C55+1</f>
        <v>24</v>
      </c>
      <c r="D56" s="175" t="s">
        <v>29</v>
      </c>
    </row>
    <row r="57" spans="1:4" s="141" customFormat="1" ht="15.75">
      <c r="A57" s="143">
        <v>10</v>
      </c>
      <c r="B57" s="141" t="s">
        <v>31</v>
      </c>
      <c r="C57" s="172">
        <f>C56+1</f>
        <v>25</v>
      </c>
      <c r="D57" s="141" t="s">
        <v>34</v>
      </c>
    </row>
    <row r="58" spans="1:4" s="141" customFormat="1" ht="15.75">
      <c r="A58" s="143">
        <f>+A57+1</f>
        <v>11</v>
      </c>
      <c r="B58" s="175" t="s">
        <v>32</v>
      </c>
      <c r="C58" s="172">
        <f>C57+1</f>
        <v>26</v>
      </c>
      <c r="D58" s="141" t="s">
        <v>36</v>
      </c>
    </row>
    <row r="59" spans="1:4" s="141" customFormat="1" ht="15.75">
      <c r="A59" s="143">
        <f>+A58+1</f>
        <v>12</v>
      </c>
      <c r="B59" s="141" t="s">
        <v>33</v>
      </c>
      <c r="C59" s="172">
        <f>C58+1</f>
        <v>27</v>
      </c>
      <c r="D59" s="141" t="s">
        <v>149</v>
      </c>
    </row>
    <row r="60" spans="1:4" s="141" customFormat="1" ht="15.75">
      <c r="A60" s="143">
        <v>14</v>
      </c>
      <c r="B60" s="141" t="s">
        <v>35</v>
      </c>
      <c r="C60" s="172">
        <f>C59+2</f>
        <v>29</v>
      </c>
      <c r="D60" s="141" t="s">
        <v>150</v>
      </c>
    </row>
    <row r="61" spans="1:4" s="141" customFormat="1" ht="15.75">
      <c r="A61" s="143">
        <f>+A60+1</f>
        <v>15</v>
      </c>
      <c r="B61" s="141" t="s">
        <v>37</v>
      </c>
    </row>
    <row r="62" spans="1:4" s="141" customFormat="1" ht="15.75">
      <c r="A62" s="143">
        <f>+A61+1</f>
        <v>16</v>
      </c>
      <c r="B62" s="141" t="s">
        <v>38</v>
      </c>
    </row>
    <row r="63" spans="1:4" s="141" customFormat="1" ht="15.75">
      <c r="A63" s="172"/>
      <c r="B63" s="141" t="s">
        <v>0</v>
      </c>
      <c r="C63" s="172" t="s">
        <v>0</v>
      </c>
      <c r="D63" s="141" t="s">
        <v>0</v>
      </c>
    </row>
    <row r="64" spans="1:4" s="141" customFormat="1" ht="15.75">
      <c r="A64" s="172"/>
    </row>
    <row r="65" spans="1:3" s="141" customFormat="1" ht="15.75">
      <c r="A65" s="172"/>
    </row>
    <row r="66" spans="1:3" s="141" customFormat="1" ht="15.75">
      <c r="A66" s="172"/>
      <c r="B66" s="181"/>
      <c r="C66" s="149"/>
    </row>
    <row r="67" spans="1:3" s="141" customFormat="1" ht="15.75">
      <c r="A67" s="172"/>
      <c r="B67" s="149"/>
      <c r="C67" s="149"/>
    </row>
    <row r="68" spans="1:3" s="141" customFormat="1" ht="15.75">
      <c r="A68" s="172"/>
      <c r="B68" s="149"/>
      <c r="C68" s="149"/>
    </row>
    <row r="69" spans="1:3" s="141" customFormat="1" ht="15.75">
      <c r="A69" s="172"/>
      <c r="B69" s="149"/>
      <c r="C69" s="143"/>
    </row>
    <row r="70" spans="1:3" s="141" customFormat="1" ht="15.75">
      <c r="A70" s="172"/>
      <c r="B70" s="149"/>
      <c r="C70" s="182"/>
    </row>
    <row r="71" spans="1:3" s="141" customFormat="1" ht="15.75">
      <c r="A71" s="172"/>
      <c r="B71" s="149"/>
      <c r="C71" s="149"/>
    </row>
    <row r="72" spans="1:3" s="141" customFormat="1" ht="15.75">
      <c r="A72" s="172"/>
      <c r="B72" s="149"/>
    </row>
    <row r="73" spans="1:3" s="141" customFormat="1" ht="15.75">
      <c r="A73" s="172"/>
      <c r="B73" s="149"/>
    </row>
    <row r="74" spans="1:3" s="141" customFormat="1" ht="15.75">
      <c r="A74" s="172"/>
      <c r="B74" s="149"/>
    </row>
    <row r="75" spans="1:3" s="141" customFormat="1" ht="15.75">
      <c r="A75" s="172"/>
      <c r="B75" s="149"/>
    </row>
    <row r="76" spans="1:3" s="141" customFormat="1" ht="15.75">
      <c r="A76" s="172"/>
      <c r="B76" s="149"/>
    </row>
    <row r="77" spans="1:3" s="141" customFormat="1" ht="15.75">
      <c r="A77" s="172"/>
      <c r="B77" s="149"/>
    </row>
    <row r="78" spans="1:3" s="141" customFormat="1" ht="15.75">
      <c r="A78" s="172"/>
      <c r="B78" s="149"/>
      <c r="C78" s="183"/>
    </row>
    <row r="79" spans="1:3">
      <c r="B79" s="39"/>
    </row>
    <row r="80" spans="1:3">
      <c r="B80" s="39"/>
    </row>
    <row r="81" spans="2:2">
      <c r="B81" s="39"/>
    </row>
    <row r="82" spans="2:2">
      <c r="B82" s="39"/>
    </row>
  </sheetData>
  <mergeCells count="3">
    <mergeCell ref="A9:G9"/>
    <mergeCell ref="A10:G10"/>
    <mergeCell ref="A11:G11"/>
  </mergeCells>
  <printOptions horizontalCentered="1"/>
  <pageMargins left="0.8" right="0.5" top="0.5" bottom="0.5" header="0" footer="0"/>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J82"/>
  <sheetViews>
    <sheetView zoomScale="95" zoomScaleNormal="95" zoomScaleSheetLayoutView="100" workbookViewId="0">
      <pane xSplit="7" ySplit="14" topLeftCell="H69" activePane="bottomRight" state="frozen"/>
      <selection activeCell="B27" sqref="B27"/>
      <selection pane="topRight" activeCell="B27" sqref="B27"/>
      <selection pane="bottomLeft" activeCell="B27" sqref="B27"/>
      <selection pane="bottomRight" activeCell="G1" sqref="G1:G6"/>
    </sheetView>
  </sheetViews>
  <sheetFormatPr defaultColWidth="11.42578125" defaultRowHeight="15"/>
  <cols>
    <col min="1" max="1" width="6.5703125" style="40" customWidth="1"/>
    <col min="2" max="2" width="54.42578125" style="37" customWidth="1"/>
    <col min="3" max="3" width="19" style="37" customWidth="1"/>
    <col min="4" max="4" width="2.42578125" style="37" customWidth="1"/>
    <col min="5" max="5" width="16.140625" style="37" customWidth="1"/>
    <col min="6" max="6" width="2.42578125" style="37" customWidth="1"/>
    <col min="7" max="7" width="18.5703125" style="37" customWidth="1"/>
    <col min="8" max="8" width="2.5703125" style="37" customWidth="1"/>
    <col min="9" max="11" width="11.42578125" style="37"/>
    <col min="12" max="12" width="5.85546875" style="37" customWidth="1"/>
    <col min="13" max="16384" width="11.42578125" style="37"/>
  </cols>
  <sheetData>
    <row r="1" spans="1:7">
      <c r="A1" s="48" t="s">
        <v>0</v>
      </c>
      <c r="B1" s="36"/>
      <c r="C1" s="36"/>
      <c r="D1" s="36"/>
      <c r="F1" s="36"/>
      <c r="G1" s="176" t="str">
        <f>'Page 1'!G1</f>
        <v>THE NARRAGANSETT ELECTRIC COMPANY</v>
      </c>
    </row>
    <row r="2" spans="1:7">
      <c r="A2" s="49"/>
      <c r="B2" s="36"/>
      <c r="C2" s="36"/>
      <c r="D2" s="36"/>
      <c r="F2" s="36"/>
      <c r="G2" s="176" t="str">
        <f>'Page 1'!G2</f>
        <v>d/b/a RHODE ISLAND ENERGY</v>
      </c>
    </row>
    <row r="3" spans="1:7">
      <c r="B3" s="36"/>
      <c r="C3" s="36"/>
      <c r="D3" s="36"/>
      <c r="F3" s="36"/>
      <c r="G3" s="176" t="str">
        <f>'Page 1'!G3</f>
        <v>RIPUC Docket No 25-45-GE</v>
      </c>
    </row>
    <row r="4" spans="1:7" hidden="1">
      <c r="A4" s="49"/>
      <c r="B4" s="36"/>
      <c r="C4" s="36"/>
      <c r="D4" s="36"/>
      <c r="G4" s="176" t="str">
        <f>'Page 1'!G4</f>
        <v>Compliance Attachment 2</v>
      </c>
    </row>
    <row r="5" spans="1:7">
      <c r="A5" s="49"/>
      <c r="B5" s="36"/>
      <c r="C5" s="36"/>
      <c r="D5" s="36"/>
      <c r="G5" s="176" t="str">
        <f>'Page 1'!G5</f>
        <v>Schedule NH-1-ELEC</v>
      </c>
    </row>
    <row r="6" spans="1:7">
      <c r="A6" s="49"/>
      <c r="B6" s="36"/>
      <c r="C6" s="36"/>
      <c r="D6" s="36"/>
      <c r="F6" s="36"/>
      <c r="G6" s="179" t="s">
        <v>148</v>
      </c>
    </row>
    <row r="7" spans="1:7">
      <c r="A7" s="49"/>
      <c r="B7" s="36"/>
      <c r="C7" s="36"/>
      <c r="D7" s="36"/>
      <c r="G7" s="46"/>
    </row>
    <row r="8" spans="1:7" s="141" customFormat="1" ht="15.75">
      <c r="A8" s="184"/>
      <c r="B8" s="185"/>
      <c r="C8" s="185"/>
      <c r="D8" s="185"/>
      <c r="G8" s="186"/>
    </row>
    <row r="9" spans="1:7" s="141" customFormat="1" ht="15.75">
      <c r="A9" s="140" t="str">
        <f>+'Page 1'!A9</f>
        <v>The Narragansett Electric Company d/b/a RI Energy</v>
      </c>
      <c r="B9" s="140"/>
      <c r="C9" s="140"/>
      <c r="D9" s="140"/>
      <c r="E9" s="140"/>
      <c r="F9" s="140"/>
      <c r="G9" s="140"/>
    </row>
    <row r="10" spans="1:7" s="141" customFormat="1" ht="15.75">
      <c r="A10" s="140" t="s">
        <v>1</v>
      </c>
      <c r="B10" s="140"/>
      <c r="C10" s="140"/>
      <c r="D10" s="140"/>
      <c r="E10" s="140"/>
      <c r="F10" s="140"/>
      <c r="G10" s="140"/>
    </row>
    <row r="11" spans="1:7" s="141" customFormat="1" ht="15.75">
      <c r="A11" s="140" t="s">
        <v>512</v>
      </c>
      <c r="B11" s="140"/>
      <c r="C11" s="140"/>
      <c r="D11" s="140"/>
      <c r="E11" s="140"/>
      <c r="F11" s="140"/>
      <c r="G11" s="140"/>
    </row>
    <row r="12" spans="1:7" s="141" customFormat="1" ht="15.75">
      <c r="A12" s="142"/>
      <c r="B12" s="143"/>
      <c r="C12" s="143"/>
      <c r="D12" s="143"/>
      <c r="E12" s="143"/>
      <c r="F12" s="143"/>
      <c r="G12" s="143"/>
    </row>
    <row r="13" spans="1:7" s="141" customFormat="1" ht="59.45" customHeight="1">
      <c r="A13" s="144" t="s">
        <v>401</v>
      </c>
      <c r="B13" s="145" t="s">
        <v>0</v>
      </c>
      <c r="C13" s="148" t="s">
        <v>507</v>
      </c>
      <c r="D13" s="146"/>
      <c r="E13" s="147" t="s">
        <v>2</v>
      </c>
      <c r="F13" s="146"/>
      <c r="G13" s="148" t="s">
        <v>508</v>
      </c>
    </row>
    <row r="14" spans="1:7" s="141" customFormat="1" ht="15.75">
      <c r="A14" s="143"/>
      <c r="B14" s="149"/>
      <c r="C14" s="150" t="s">
        <v>3</v>
      </c>
      <c r="D14" s="149"/>
      <c r="E14" s="150" t="s">
        <v>4</v>
      </c>
      <c r="F14" s="149"/>
      <c r="G14" s="150" t="s">
        <v>5</v>
      </c>
    </row>
    <row r="15" spans="1:7" s="141" customFormat="1" ht="15.75">
      <c r="A15" s="143"/>
      <c r="B15" s="149"/>
      <c r="C15" s="150"/>
      <c r="D15" s="149"/>
      <c r="E15" s="150"/>
      <c r="F15" s="149"/>
      <c r="G15" s="150"/>
    </row>
    <row r="16" spans="1:7" s="141" customFormat="1" ht="15" customHeight="1">
      <c r="A16" s="143">
        <v>1</v>
      </c>
      <c r="B16" s="149" t="s">
        <v>6</v>
      </c>
      <c r="C16" s="152">
        <v>446363395</v>
      </c>
      <c r="D16" s="153"/>
      <c r="E16" s="152">
        <v>15790619</v>
      </c>
      <c r="F16" s="153"/>
      <c r="G16" s="152">
        <f>SUM(C16:E16)</f>
        <v>462154014</v>
      </c>
    </row>
    <row r="17" spans="1:10" s="141" customFormat="1" ht="15" customHeight="1">
      <c r="A17" s="143">
        <f t="shared" ref="A17:A44" si="0">A16+1</f>
        <v>2</v>
      </c>
      <c r="B17" s="149" t="s">
        <v>7</v>
      </c>
      <c r="C17" s="155">
        <v>-323635401</v>
      </c>
      <c r="D17" s="156"/>
      <c r="E17" s="155">
        <v>-348804</v>
      </c>
      <c r="F17" s="156"/>
      <c r="G17" s="155">
        <f>SUM(C17:E17)</f>
        <v>-323984205</v>
      </c>
    </row>
    <row r="18" spans="1:10" s="141" customFormat="1" ht="15.75">
      <c r="A18" s="143">
        <f t="shared" si="0"/>
        <v>3</v>
      </c>
      <c r="B18" s="149" t="s">
        <v>8</v>
      </c>
      <c r="C18" s="152">
        <f>SUM(C16:C17)</f>
        <v>122727994</v>
      </c>
      <c r="D18" s="153"/>
      <c r="E18" s="152">
        <f>SUM(E16:E17)</f>
        <v>15441815</v>
      </c>
      <c r="F18" s="153"/>
      <c r="G18" s="152">
        <f>SUM(G16:G17)</f>
        <v>138169809</v>
      </c>
      <c r="J18" s="187"/>
    </row>
    <row r="19" spans="1:10" s="141" customFormat="1" ht="15.75">
      <c r="A19" s="143">
        <f t="shared" si="0"/>
        <v>4</v>
      </c>
      <c r="B19" s="149"/>
      <c r="C19" s="153"/>
      <c r="D19" s="153"/>
      <c r="E19" s="153"/>
      <c r="F19" s="153"/>
      <c r="G19" s="153"/>
    </row>
    <row r="20" spans="1:10" s="141" customFormat="1" ht="15.75">
      <c r="A20" s="143">
        <f t="shared" si="0"/>
        <v>5</v>
      </c>
      <c r="B20" s="158" t="s">
        <v>9</v>
      </c>
      <c r="C20" s="153"/>
      <c r="D20" s="153"/>
      <c r="E20" s="153"/>
      <c r="F20" s="153"/>
      <c r="G20" s="153"/>
    </row>
    <row r="21" spans="1:10" s="141" customFormat="1" ht="15" customHeight="1">
      <c r="A21" s="143">
        <f t="shared" si="0"/>
        <v>6</v>
      </c>
      <c r="B21" s="149" t="s">
        <v>10</v>
      </c>
      <c r="C21" s="152">
        <v>1450005806</v>
      </c>
      <c r="D21" s="153"/>
      <c r="E21" s="152"/>
      <c r="F21" s="153"/>
      <c r="G21" s="152">
        <f>SUM(C21:E21)</f>
        <v>1450005806</v>
      </c>
    </row>
    <row r="22" spans="1:10" s="141" customFormat="1" ht="15" customHeight="1">
      <c r="A22" s="143">
        <f t="shared" si="0"/>
        <v>7</v>
      </c>
      <c r="B22" s="149" t="s">
        <v>11</v>
      </c>
      <c r="C22" s="159">
        <v>2.0500000000000001E-2</v>
      </c>
      <c r="D22" s="160"/>
      <c r="E22" s="159">
        <f>+C22</f>
        <v>2.0500000000000001E-2</v>
      </c>
      <c r="F22" s="160"/>
      <c r="G22" s="159">
        <f>+E22</f>
        <v>2.0500000000000001E-2</v>
      </c>
    </row>
    <row r="23" spans="1:10" s="141" customFormat="1" ht="15.75">
      <c r="A23" s="143">
        <f t="shared" si="0"/>
        <v>8</v>
      </c>
      <c r="B23" s="149" t="s">
        <v>9</v>
      </c>
      <c r="C23" s="153">
        <f>C21*C22</f>
        <v>29725119.023000002</v>
      </c>
      <c r="D23" s="153"/>
      <c r="E23" s="153"/>
      <c r="F23" s="153"/>
      <c r="G23" s="153">
        <f>G21*G22</f>
        <v>29725119.023000002</v>
      </c>
    </row>
    <row r="24" spans="1:10" s="141" customFormat="1" ht="15.75">
      <c r="A24" s="143">
        <f t="shared" si="0"/>
        <v>9</v>
      </c>
      <c r="B24" s="149"/>
      <c r="C24" s="153"/>
      <c r="D24" s="153"/>
      <c r="E24" s="153"/>
      <c r="F24" s="153"/>
      <c r="G24" s="153"/>
    </row>
    <row r="25" spans="1:10" s="141" customFormat="1" ht="15.75">
      <c r="A25" s="143">
        <f t="shared" si="0"/>
        <v>10</v>
      </c>
      <c r="B25" s="161" t="s">
        <v>12</v>
      </c>
      <c r="C25" s="152">
        <f>C18-C23</f>
        <v>93002874.976999998</v>
      </c>
      <c r="D25" s="153"/>
      <c r="E25" s="152">
        <f>E18-E23</f>
        <v>15441815</v>
      </c>
      <c r="F25" s="153"/>
      <c r="G25" s="152">
        <f>G18-G23</f>
        <v>108444689.977</v>
      </c>
    </row>
    <row r="26" spans="1:10" s="141" customFormat="1" ht="15.75">
      <c r="A26" s="143">
        <f t="shared" si="0"/>
        <v>11</v>
      </c>
      <c r="B26" s="161" t="s">
        <v>13</v>
      </c>
      <c r="C26" s="159">
        <v>0</v>
      </c>
      <c r="D26" s="160"/>
      <c r="E26" s="159">
        <f>+C26</f>
        <v>0</v>
      </c>
      <c r="F26" s="160"/>
      <c r="G26" s="159">
        <f>+E26</f>
        <v>0</v>
      </c>
      <c r="I26" s="180"/>
    </row>
    <row r="27" spans="1:10" s="141" customFormat="1" ht="16.5" thickBot="1">
      <c r="A27" s="143">
        <f t="shared" si="0"/>
        <v>12</v>
      </c>
      <c r="B27" s="161" t="s">
        <v>14</v>
      </c>
      <c r="C27" s="164">
        <f>C25*C26</f>
        <v>0</v>
      </c>
      <c r="D27" s="165"/>
      <c r="E27" s="164">
        <f>E25*E26</f>
        <v>0</v>
      </c>
      <c r="F27" s="165"/>
      <c r="G27" s="164">
        <f>G25*G26</f>
        <v>0</v>
      </c>
    </row>
    <row r="28" spans="1:10" s="141" customFormat="1" ht="16.5" thickTop="1">
      <c r="A28" s="143">
        <f t="shared" si="0"/>
        <v>13</v>
      </c>
      <c r="B28" s="149"/>
      <c r="C28" s="166"/>
      <c r="D28" s="165"/>
      <c r="E28" s="166"/>
      <c r="F28" s="165"/>
      <c r="G28" s="165"/>
    </row>
    <row r="29" spans="1:10" s="141" customFormat="1" ht="15.75">
      <c r="A29" s="143">
        <f t="shared" si="0"/>
        <v>14</v>
      </c>
      <c r="B29" s="161" t="s">
        <v>12</v>
      </c>
      <c r="C29" s="165">
        <f>C25</f>
        <v>93002874.976999998</v>
      </c>
      <c r="D29" s="165"/>
      <c r="E29" s="165">
        <f>E25</f>
        <v>15441815</v>
      </c>
      <c r="F29" s="165"/>
      <c r="G29" s="165">
        <f>G25</f>
        <v>108444689.977</v>
      </c>
    </row>
    <row r="30" spans="1:10" s="141" customFormat="1" ht="15.75">
      <c r="A30" s="143">
        <f t="shared" si="0"/>
        <v>15</v>
      </c>
      <c r="B30" s="161" t="s">
        <v>14</v>
      </c>
      <c r="C30" s="156">
        <f>-C27</f>
        <v>0</v>
      </c>
      <c r="D30" s="165"/>
      <c r="E30" s="156">
        <f>-E27</f>
        <v>0</v>
      </c>
      <c r="F30" s="165"/>
      <c r="G30" s="156">
        <f>-G27</f>
        <v>0</v>
      </c>
    </row>
    <row r="31" spans="1:10" s="141" customFormat="1" ht="15.75">
      <c r="A31" s="143">
        <f t="shared" si="0"/>
        <v>16</v>
      </c>
      <c r="B31" s="161" t="s">
        <v>15</v>
      </c>
      <c r="C31" s="165">
        <f>SUM(C29:C30)</f>
        <v>93002874.976999998</v>
      </c>
      <c r="D31" s="165"/>
      <c r="E31" s="165">
        <f>SUM(E29:E30)</f>
        <v>15441815</v>
      </c>
      <c r="F31" s="165"/>
      <c r="G31" s="165">
        <f>SUM(G29:G30)</f>
        <v>108444689.977</v>
      </c>
    </row>
    <row r="32" spans="1:10" s="141" customFormat="1" ht="15.75">
      <c r="A32" s="143">
        <f t="shared" si="0"/>
        <v>17</v>
      </c>
      <c r="B32" s="161" t="s">
        <v>16</v>
      </c>
      <c r="C32" s="159">
        <v>0.21</v>
      </c>
      <c r="D32" s="160"/>
      <c r="E32" s="159">
        <f>+C32</f>
        <v>0.21</v>
      </c>
      <c r="F32" s="160"/>
      <c r="G32" s="159">
        <f>+E32</f>
        <v>0.21</v>
      </c>
    </row>
    <row r="33" spans="1:9" s="141" customFormat="1" ht="16.5" thickBot="1">
      <c r="A33" s="143">
        <f t="shared" si="0"/>
        <v>18</v>
      </c>
      <c r="B33" s="161" t="s">
        <v>17</v>
      </c>
      <c r="C33" s="164">
        <f>C31*C32</f>
        <v>19530603.745169997</v>
      </c>
      <c r="D33" s="165"/>
      <c r="E33" s="164">
        <f>E31*E32</f>
        <v>3242781.15</v>
      </c>
      <c r="F33" s="165"/>
      <c r="G33" s="164">
        <f>G31*G32</f>
        <v>22773384.895169999</v>
      </c>
    </row>
    <row r="34" spans="1:9" s="141" customFormat="1" ht="16.5" thickTop="1">
      <c r="A34" s="143">
        <f t="shared" si="0"/>
        <v>19</v>
      </c>
      <c r="B34" s="161" t="s">
        <v>18</v>
      </c>
      <c r="C34" s="160">
        <f>IFERROR((C27+C33)/C25,0)</f>
        <v>0.20999999999999996</v>
      </c>
      <c r="D34" s="168"/>
      <c r="E34" s="160">
        <f>IFERROR((E27+E33)/E25,0)</f>
        <v>0.21</v>
      </c>
      <c r="F34" s="168"/>
      <c r="G34" s="160">
        <f>IFERROR((G27+G33)/G25,0)</f>
        <v>0.21</v>
      </c>
    </row>
    <row r="35" spans="1:9" s="141" customFormat="1" ht="15.75">
      <c r="A35" s="143">
        <f t="shared" si="0"/>
        <v>20</v>
      </c>
      <c r="B35" s="161"/>
      <c r="C35" s="160"/>
      <c r="D35" s="168"/>
      <c r="E35" s="160"/>
      <c r="F35" s="168"/>
      <c r="G35" s="160"/>
    </row>
    <row r="36" spans="1:9" s="141" customFormat="1" ht="15.75">
      <c r="A36" s="143">
        <f t="shared" si="0"/>
        <v>21</v>
      </c>
      <c r="B36" s="158" t="s">
        <v>144</v>
      </c>
      <c r="C36" s="160"/>
      <c r="D36" s="168"/>
      <c r="E36" s="160"/>
      <c r="F36" s="168"/>
      <c r="G36" s="160"/>
    </row>
    <row r="37" spans="1:9" s="141" customFormat="1" ht="15.75">
      <c r="A37" s="143">
        <f t="shared" si="0"/>
        <v>22</v>
      </c>
      <c r="B37" s="141" t="s">
        <v>139</v>
      </c>
      <c r="C37" s="141">
        <v>-3648056.8985285508</v>
      </c>
      <c r="E37" s="153">
        <v>0</v>
      </c>
      <c r="G37" s="153">
        <f t="shared" ref="G37:G39" si="1">SUM(C37:F37)</f>
        <v>-3648056.8985285508</v>
      </c>
    </row>
    <row r="38" spans="1:9" s="141" customFormat="1" ht="15.75">
      <c r="A38" s="143">
        <f t="shared" si="0"/>
        <v>23</v>
      </c>
      <c r="B38" s="169" t="s">
        <v>19</v>
      </c>
      <c r="C38" s="153">
        <v>0</v>
      </c>
      <c r="D38" s="153"/>
      <c r="E38" s="153">
        <v>0</v>
      </c>
      <c r="F38" s="153"/>
      <c r="G38" s="153">
        <f t="shared" si="1"/>
        <v>0</v>
      </c>
      <c r="I38" s="170"/>
    </row>
    <row r="39" spans="1:9" s="141" customFormat="1" ht="15.75">
      <c r="A39" s="143">
        <f t="shared" si="0"/>
        <v>24</v>
      </c>
      <c r="B39" s="169" t="s">
        <v>20</v>
      </c>
      <c r="C39" s="153">
        <f>+'1 AFUDC Equity'!G16</f>
        <v>100237.03569557999</v>
      </c>
      <c r="D39" s="153"/>
      <c r="E39" s="153">
        <v>0</v>
      </c>
      <c r="F39" s="153"/>
      <c r="G39" s="153">
        <f t="shared" si="1"/>
        <v>100237.03569557999</v>
      </c>
      <c r="I39" s="170"/>
    </row>
    <row r="40" spans="1:9" s="141" customFormat="1" ht="15.75">
      <c r="A40" s="143">
        <f t="shared" si="0"/>
        <v>25</v>
      </c>
      <c r="B40" s="141" t="str">
        <f>B27</f>
        <v>Normalized State income tax expense</v>
      </c>
      <c r="C40" s="153">
        <f>C27</f>
        <v>0</v>
      </c>
      <c r="D40" s="153"/>
      <c r="E40" s="153">
        <f>E27</f>
        <v>0</v>
      </c>
      <c r="F40" s="153"/>
      <c r="G40" s="153">
        <f>G27</f>
        <v>0</v>
      </c>
    </row>
    <row r="41" spans="1:9" s="141" customFormat="1" ht="15.75">
      <c r="A41" s="143">
        <f t="shared" si="0"/>
        <v>26</v>
      </c>
      <c r="B41" s="141" t="str">
        <f>B33</f>
        <v>Normalized Federal income tax expense</v>
      </c>
      <c r="C41" s="153">
        <f>C33</f>
        <v>19530603.745169997</v>
      </c>
      <c r="D41" s="153"/>
      <c r="E41" s="153">
        <f>E33</f>
        <v>3242781.15</v>
      </c>
      <c r="F41" s="153"/>
      <c r="G41" s="153">
        <f>G33</f>
        <v>22773384.895169999</v>
      </c>
    </row>
    <row r="42" spans="1:9" s="141" customFormat="1" ht="16.5" thickBot="1">
      <c r="A42" s="143">
        <f t="shared" si="0"/>
        <v>27</v>
      </c>
      <c r="B42" s="161" t="s">
        <v>511</v>
      </c>
      <c r="C42" s="164">
        <f>SUM(C37:C41)</f>
        <v>15982783.882337026</v>
      </c>
      <c r="D42" s="166"/>
      <c r="E42" s="164">
        <f>SUM(E37:E41)</f>
        <v>3242781.15</v>
      </c>
      <c r="F42" s="166"/>
      <c r="G42" s="164">
        <f>SUM(G37:G41)</f>
        <v>19225565.032337029</v>
      </c>
    </row>
    <row r="43" spans="1:9" s="141" customFormat="1" ht="16.5" thickTop="1">
      <c r="A43" s="143">
        <f t="shared" si="0"/>
        <v>28</v>
      </c>
      <c r="C43" s="153"/>
      <c r="D43" s="153"/>
      <c r="E43" s="153"/>
      <c r="F43" s="153"/>
      <c r="G43" s="153"/>
    </row>
    <row r="44" spans="1:9" s="141" customFormat="1" ht="15.75">
      <c r="A44" s="143">
        <f t="shared" si="0"/>
        <v>29</v>
      </c>
      <c r="B44" s="141" t="s">
        <v>21</v>
      </c>
      <c r="C44" s="153">
        <f>C16+C17-C42+0.08</f>
        <v>106745210.19766296</v>
      </c>
      <c r="D44" s="153"/>
      <c r="E44" s="153">
        <f>E16+E17-E42</f>
        <v>12199033.85</v>
      </c>
      <c r="F44" s="153"/>
      <c r="G44" s="153">
        <f>G16+G17-G42</f>
        <v>118944243.96766298</v>
      </c>
      <c r="I44" s="188"/>
    </row>
    <row r="45" spans="1:9" s="141" customFormat="1" ht="15.75">
      <c r="A45" s="172"/>
    </row>
    <row r="46" spans="1:9" s="141" customFormat="1" ht="15.75" hidden="1">
      <c r="A46" s="172">
        <v>29</v>
      </c>
      <c r="B46" s="161" t="s">
        <v>22</v>
      </c>
      <c r="G46" s="153">
        <v>0</v>
      </c>
    </row>
    <row r="47" spans="1:9" s="141" customFormat="1" ht="15.75" hidden="1">
      <c r="A47" s="172">
        <v>30</v>
      </c>
      <c r="B47" s="141" t="s">
        <v>23</v>
      </c>
      <c r="G47" s="153">
        <f>+G42-G46</f>
        <v>19225565.032337029</v>
      </c>
    </row>
    <row r="48" spans="1:9" s="141" customFormat="1" ht="15.75" hidden="1">
      <c r="A48" s="172"/>
      <c r="G48" s="153"/>
    </row>
    <row r="49" spans="1:4" s="141" customFormat="1" ht="15.75" hidden="1">
      <c r="A49" s="172"/>
    </row>
    <row r="50" spans="1:4" s="141" customFormat="1" ht="15.75">
      <c r="A50" s="173" t="s">
        <v>24</v>
      </c>
      <c r="B50" s="149"/>
      <c r="C50" s="174"/>
    </row>
    <row r="51" spans="1:4" s="141" customFormat="1" ht="15.75">
      <c r="A51" s="143">
        <v>1</v>
      </c>
      <c r="B51" s="175" t="s">
        <v>526</v>
      </c>
      <c r="C51" s="143">
        <f>+A62+1</f>
        <v>17</v>
      </c>
      <c r="D51" s="141" t="s">
        <v>25</v>
      </c>
    </row>
    <row r="52" spans="1:4" s="141" customFormat="1" ht="15.75">
      <c r="A52" s="143">
        <f>+A51+1</f>
        <v>2</v>
      </c>
      <c r="B52" s="175" t="s">
        <v>527</v>
      </c>
      <c r="C52" s="143">
        <f>+C51+1</f>
        <v>18</v>
      </c>
      <c r="D52" s="141" t="s">
        <v>26</v>
      </c>
    </row>
    <row r="53" spans="1:4" s="141" customFormat="1" ht="15.75">
      <c r="A53" s="143">
        <f t="shared" ref="A53:A56" si="2">+A52+1</f>
        <v>3</v>
      </c>
      <c r="B53" s="141" t="s">
        <v>27</v>
      </c>
      <c r="C53" s="143">
        <f>+C52+1</f>
        <v>19</v>
      </c>
      <c r="D53" s="141" t="s">
        <v>28</v>
      </c>
    </row>
    <row r="54" spans="1:4" s="141" customFormat="1" ht="15.75">
      <c r="A54" s="143">
        <v>6</v>
      </c>
      <c r="B54" s="175" t="s">
        <v>520</v>
      </c>
      <c r="C54" s="143">
        <f>+A37</f>
        <v>22</v>
      </c>
      <c r="D54" s="175" t="s">
        <v>523</v>
      </c>
    </row>
    <row r="55" spans="1:4" s="141" customFormat="1" ht="15.75">
      <c r="A55" s="143">
        <f t="shared" si="2"/>
        <v>7</v>
      </c>
      <c r="B55" s="175" t="s">
        <v>402</v>
      </c>
      <c r="C55" s="143">
        <f>+A38</f>
        <v>23</v>
      </c>
      <c r="D55" s="175" t="s">
        <v>138</v>
      </c>
    </row>
    <row r="56" spans="1:4" s="141" customFormat="1" ht="15.75">
      <c r="A56" s="143">
        <f t="shared" si="2"/>
        <v>8</v>
      </c>
      <c r="B56" s="141" t="s">
        <v>30</v>
      </c>
      <c r="C56" s="172">
        <f>C55+1</f>
        <v>24</v>
      </c>
      <c r="D56" s="175" t="s">
        <v>29</v>
      </c>
    </row>
    <row r="57" spans="1:4" s="141" customFormat="1" ht="15.75">
      <c r="A57" s="143">
        <v>10</v>
      </c>
      <c r="B57" s="141" t="s">
        <v>31</v>
      </c>
      <c r="C57" s="172">
        <f>C56+1</f>
        <v>25</v>
      </c>
      <c r="D57" s="141" t="s">
        <v>34</v>
      </c>
    </row>
    <row r="58" spans="1:4" s="141" customFormat="1" ht="15.75">
      <c r="A58" s="143">
        <f>+A57+1</f>
        <v>11</v>
      </c>
      <c r="B58" s="175" t="s">
        <v>32</v>
      </c>
      <c r="C58" s="172">
        <f>C57+1</f>
        <v>26</v>
      </c>
      <c r="D58" s="141" t="s">
        <v>36</v>
      </c>
    </row>
    <row r="59" spans="1:4" s="141" customFormat="1" ht="15.75">
      <c r="A59" s="143">
        <f>+A58+1</f>
        <v>12</v>
      </c>
      <c r="B59" s="141" t="s">
        <v>33</v>
      </c>
      <c r="C59" s="172">
        <f>C58+1</f>
        <v>27</v>
      </c>
      <c r="D59" s="141" t="s">
        <v>149</v>
      </c>
    </row>
    <row r="60" spans="1:4" s="141" customFormat="1" ht="15.75">
      <c r="A60" s="143">
        <v>14</v>
      </c>
      <c r="B60" s="141" t="s">
        <v>35</v>
      </c>
      <c r="C60" s="172">
        <f>C59+2</f>
        <v>29</v>
      </c>
      <c r="D60" s="141" t="s">
        <v>150</v>
      </c>
    </row>
    <row r="61" spans="1:4" s="141" customFormat="1" ht="15.75">
      <c r="A61" s="143">
        <f>+A60+1</f>
        <v>15</v>
      </c>
      <c r="B61" s="141" t="s">
        <v>37</v>
      </c>
    </row>
    <row r="62" spans="1:4" s="141" customFormat="1" ht="15.75">
      <c r="A62" s="143">
        <f>+A61+1</f>
        <v>16</v>
      </c>
      <c r="B62" s="141" t="s">
        <v>38</v>
      </c>
    </row>
    <row r="63" spans="1:4" s="141" customFormat="1" ht="15.75">
      <c r="A63" s="172"/>
      <c r="B63" s="141" t="s">
        <v>0</v>
      </c>
      <c r="C63" s="172" t="s">
        <v>0</v>
      </c>
      <c r="D63" s="141" t="s">
        <v>0</v>
      </c>
    </row>
    <row r="64" spans="1:4" s="141" customFormat="1" ht="15.75">
      <c r="A64" s="172"/>
    </row>
    <row r="65" spans="1:3" s="141" customFormat="1" ht="15.75">
      <c r="A65" s="172"/>
    </row>
    <row r="66" spans="1:3" s="141" customFormat="1" ht="15.75">
      <c r="A66" s="172"/>
      <c r="B66" s="181"/>
      <c r="C66" s="149"/>
    </row>
    <row r="67" spans="1:3" s="141" customFormat="1" ht="15.75">
      <c r="A67" s="172"/>
      <c r="B67" s="149"/>
      <c r="C67" s="149"/>
    </row>
    <row r="68" spans="1:3" s="141" customFormat="1" ht="15.75">
      <c r="A68" s="172"/>
      <c r="B68" s="149"/>
      <c r="C68" s="149"/>
    </row>
    <row r="69" spans="1:3" s="141" customFormat="1" ht="15.75">
      <c r="A69" s="172"/>
      <c r="B69" s="149"/>
      <c r="C69" s="143"/>
    </row>
    <row r="70" spans="1:3" s="141" customFormat="1" ht="15.75">
      <c r="A70" s="172"/>
      <c r="B70" s="149"/>
      <c r="C70" s="182"/>
    </row>
    <row r="71" spans="1:3" s="141" customFormat="1" ht="15.75">
      <c r="A71" s="172"/>
      <c r="B71" s="149"/>
      <c r="C71" s="149"/>
    </row>
    <row r="72" spans="1:3" s="141" customFormat="1" ht="15.75">
      <c r="A72" s="172"/>
      <c r="B72" s="149"/>
    </row>
    <row r="73" spans="1:3" s="141" customFormat="1" ht="15.75">
      <c r="A73" s="172"/>
      <c r="B73" s="149"/>
    </row>
    <row r="74" spans="1:3" s="141" customFormat="1" ht="15.75">
      <c r="A74" s="172"/>
      <c r="B74" s="149"/>
    </row>
    <row r="75" spans="1:3">
      <c r="B75" s="39"/>
    </row>
    <row r="76" spans="1:3">
      <c r="B76" s="39"/>
    </row>
    <row r="77" spans="1:3">
      <c r="B77" s="39"/>
    </row>
    <row r="78" spans="1:3">
      <c r="B78" s="39"/>
      <c r="C78" s="43"/>
    </row>
    <row r="79" spans="1:3">
      <c r="B79" s="39"/>
    </row>
    <row r="80" spans="1:3">
      <c r="B80" s="39"/>
    </row>
    <row r="81" spans="2:2">
      <c r="B81" s="39"/>
    </row>
    <row r="82" spans="2:2">
      <c r="B82" s="39"/>
    </row>
  </sheetData>
  <mergeCells count="3">
    <mergeCell ref="A9:G9"/>
    <mergeCell ref="A10:G10"/>
    <mergeCell ref="A11:G11"/>
  </mergeCells>
  <printOptions horizontalCentered="1"/>
  <pageMargins left="0.8" right="0.5" top="0.5" bottom="0.5" header="0" footer="0"/>
  <pageSetup scale="7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101"/>
  <sheetViews>
    <sheetView workbookViewId="0">
      <pane xSplit="1" ySplit="5" topLeftCell="B6" activePane="bottomRight" state="frozen"/>
      <selection pane="topRight" activeCell="B1" sqref="B1"/>
      <selection pane="bottomLeft" activeCell="A6" sqref="A6"/>
      <selection pane="bottomRight" activeCell="E11" sqref="E11"/>
    </sheetView>
  </sheetViews>
  <sheetFormatPr defaultRowHeight="15" outlineLevelRow="1"/>
  <cols>
    <col min="1" max="1" width="15.5703125" customWidth="1"/>
    <col min="2" max="2" width="19.42578125" customWidth="1"/>
    <col min="3" max="3" width="20.5703125" customWidth="1"/>
    <col min="4" max="4" width="24.42578125" customWidth="1"/>
    <col min="5" max="5" width="36.42578125" customWidth="1"/>
    <col min="6" max="6" width="29.42578125" customWidth="1"/>
    <col min="7" max="7" width="21.140625" customWidth="1"/>
    <col min="8" max="8" width="10.42578125" bestFit="1" customWidth="1"/>
    <col min="9" max="9" width="53.5703125" bestFit="1" customWidth="1"/>
    <col min="10" max="10" width="13.42578125" bestFit="1" customWidth="1"/>
    <col min="11" max="11" width="10.5703125" bestFit="1" customWidth="1"/>
    <col min="12" max="12" width="10.5703125" customWidth="1"/>
    <col min="13" max="15" width="10.5703125" bestFit="1" customWidth="1"/>
  </cols>
  <sheetData>
    <row r="1" spans="1:8">
      <c r="A1" t="s">
        <v>40</v>
      </c>
    </row>
    <row r="2" spans="1:8">
      <c r="A2" t="s">
        <v>41</v>
      </c>
    </row>
    <row r="4" spans="1:8">
      <c r="A4" s="8"/>
      <c r="B4" s="8"/>
      <c r="C4" s="8"/>
      <c r="D4" s="8" t="s">
        <v>42</v>
      </c>
      <c r="E4" s="8" t="s">
        <v>42</v>
      </c>
      <c r="F4" s="8"/>
      <c r="G4" s="8" t="s">
        <v>43</v>
      </c>
    </row>
    <row r="5" spans="1:8">
      <c r="A5" s="9" t="s">
        <v>44</v>
      </c>
      <c r="B5" s="9" t="s">
        <v>45</v>
      </c>
      <c r="C5" s="9" t="s">
        <v>46</v>
      </c>
      <c r="D5" s="9" t="s">
        <v>47</v>
      </c>
      <c r="E5" s="9" t="s">
        <v>48</v>
      </c>
      <c r="F5" s="9" t="s">
        <v>49</v>
      </c>
      <c r="G5" s="9" t="s">
        <v>50</v>
      </c>
    </row>
    <row r="6" spans="1:8">
      <c r="A6" s="10">
        <v>42735</v>
      </c>
      <c r="B6" s="12">
        <v>4286748.75</v>
      </c>
      <c r="C6" s="1">
        <f>B6*0.5</f>
        <v>2143374.375</v>
      </c>
      <c r="D6" s="24">
        <f>SUM('Depr Rates'!$J$9:J9)</f>
        <v>3.7499999999999999E-2</v>
      </c>
      <c r="E6" s="1">
        <f>(+B6-C6)*D6+C6</f>
        <v>2223750.9140625</v>
      </c>
      <c r="F6" s="1">
        <f>+B6-E6</f>
        <v>2062997.8359375</v>
      </c>
      <c r="G6" s="1">
        <f>+F6*0.402</f>
        <v>829325.1300468751</v>
      </c>
    </row>
    <row r="7" spans="1:8">
      <c r="A7" s="10">
        <v>42460</v>
      </c>
      <c r="B7" s="1">
        <v>5715665.0199999986</v>
      </c>
      <c r="C7" s="1">
        <f>5717381.69*0.5</f>
        <v>2858690.8450000002</v>
      </c>
      <c r="D7" s="24">
        <f>SUM('Depr Rates'!$J$9:J10)</f>
        <v>0.10969000000000001</v>
      </c>
      <c r="E7" s="1">
        <f>(+B7-C7)*D7+C7</f>
        <v>3172072.3422557502</v>
      </c>
      <c r="F7" s="1">
        <f>+B7-E7</f>
        <v>2543592.6777442484</v>
      </c>
      <c r="G7" s="1">
        <f>+F7*0.402</f>
        <v>1022524.2564531879</v>
      </c>
    </row>
    <row r="8" spans="1:8">
      <c r="A8" s="10">
        <v>42094</v>
      </c>
      <c r="B8" s="1">
        <v>8946106.9100000001</v>
      </c>
      <c r="C8" s="1">
        <f>8946107*0.5</f>
        <v>4473053.5</v>
      </c>
      <c r="D8" s="24">
        <f>SUM('Depr Rates'!$J$9:J11)</f>
        <v>0.17646000000000001</v>
      </c>
      <c r="E8" s="1">
        <f>(+B8-C8)*D8+C8</f>
        <v>5262368.5047286004</v>
      </c>
      <c r="F8" s="1">
        <f t="shared" ref="F8:F10" si="0">+B8-E8</f>
        <v>3683738.4052713998</v>
      </c>
      <c r="G8" s="1">
        <f>+F8*0.402</f>
        <v>1480862.8389191027</v>
      </c>
    </row>
    <row r="9" spans="1:8">
      <c r="A9" s="10">
        <v>41729</v>
      </c>
      <c r="B9" s="1">
        <v>8153476.7400000002</v>
      </c>
      <c r="C9" s="1">
        <f>8152942.78*0.5</f>
        <v>4076471.39</v>
      </c>
      <c r="D9" s="24">
        <f>SUM('Depr Rates'!$J$9:J12)</f>
        <v>0.23823</v>
      </c>
      <c r="E9" s="1">
        <f t="shared" ref="E9:E11" si="1">(+B9-C9)*D9+C9</f>
        <v>5047736.3745304998</v>
      </c>
      <c r="F9" s="1">
        <f t="shared" si="0"/>
        <v>3105740.3654695004</v>
      </c>
      <c r="G9" s="1">
        <f>+F9*0.39225</f>
        <v>1218226.6583554116</v>
      </c>
    </row>
    <row r="10" spans="1:8">
      <c r="A10" s="10">
        <v>41364</v>
      </c>
      <c r="B10" s="1">
        <v>8671546.5199999977</v>
      </c>
      <c r="C10" s="1">
        <f>8663410.84*0.5</f>
        <v>4331705.42</v>
      </c>
      <c r="D10" s="24">
        <f>SUM('Depr Rates'!$J$9:J13)</f>
        <v>0.29536000000000001</v>
      </c>
      <c r="E10" s="1">
        <f t="shared" si="1"/>
        <v>5613520.8872959996</v>
      </c>
      <c r="F10" s="1">
        <f t="shared" si="0"/>
        <v>3058025.6327039981</v>
      </c>
      <c r="G10" s="1">
        <f t="shared" ref="G10:G12" si="2">+F10*0.39225</f>
        <v>1199510.5544281432</v>
      </c>
    </row>
    <row r="11" spans="1:8">
      <c r="A11" s="10">
        <v>40999</v>
      </c>
      <c r="B11" s="1">
        <v>7543298.4399999995</v>
      </c>
      <c r="C11" s="1">
        <f>881219.49*0.5+6651952.74</f>
        <v>7092562.4850000003</v>
      </c>
      <c r="D11" s="24">
        <f>SUM('Depr Rates'!$J$9:J14)</f>
        <v>0.34821000000000002</v>
      </c>
      <c r="E11" s="1">
        <f t="shared" si="1"/>
        <v>7249513.2518905504</v>
      </c>
      <c r="F11" s="1">
        <f>+B11-E11</f>
        <v>293785.18810944911</v>
      </c>
      <c r="G11" s="1">
        <f>+F11*0.39225</f>
        <v>115237.24003593141</v>
      </c>
    </row>
    <row r="12" spans="1:8">
      <c r="A12" s="10">
        <v>40633</v>
      </c>
      <c r="B12" s="1">
        <v>7668080.7799999993</v>
      </c>
      <c r="C12" s="1">
        <f>4861215.96*0.5+2781019.81</f>
        <v>5211627.79</v>
      </c>
      <c r="D12" s="24">
        <f>SUM('Depr Rates'!$J$9:J15)</f>
        <v>0.39709</v>
      </c>
      <c r="E12" s="1">
        <f>(+B12-C12)*D12+C12</f>
        <v>6187060.7077990994</v>
      </c>
      <c r="F12" s="1">
        <f>+B12-E12</f>
        <v>1481020.0722008999</v>
      </c>
      <c r="G12" s="1">
        <f t="shared" si="2"/>
        <v>580930.12332080293</v>
      </c>
    </row>
    <row r="13" spans="1:8">
      <c r="B13" s="1"/>
      <c r="C13" s="1"/>
      <c r="D13" s="11"/>
      <c r="E13" s="1"/>
      <c r="F13" s="1"/>
      <c r="G13" s="1"/>
    </row>
    <row r="14" spans="1:8">
      <c r="A14" t="s">
        <v>51</v>
      </c>
      <c r="B14" s="1">
        <f>SUM(B6:B12)</f>
        <v>50984923.159999996</v>
      </c>
      <c r="C14" s="1">
        <f>SUM(C6:C12)</f>
        <v>30187485.805</v>
      </c>
      <c r="D14" s="11"/>
      <c r="E14" s="1">
        <f t="shared" ref="E14:G14" si="3">SUM(E6:E12)</f>
        <v>34756022.982563004</v>
      </c>
      <c r="F14" s="1">
        <f t="shared" si="3"/>
        <v>16228900.177436998</v>
      </c>
      <c r="G14" s="1">
        <f t="shared" si="3"/>
        <v>6446616.8015594548</v>
      </c>
    </row>
    <row r="16" spans="1:8">
      <c r="B16" s="35" t="s">
        <v>52</v>
      </c>
      <c r="C16" s="35"/>
      <c r="D16" s="35"/>
      <c r="E16" s="35"/>
      <c r="F16" s="35"/>
      <c r="G16" s="35"/>
      <c r="H16" s="35"/>
    </row>
    <row r="17" spans="1:9">
      <c r="B17" s="35" t="s">
        <v>53</v>
      </c>
      <c r="C17" s="35"/>
      <c r="D17" s="35"/>
      <c r="E17" s="35"/>
      <c r="F17" s="35"/>
      <c r="G17" s="35"/>
      <c r="H17" s="35"/>
    </row>
    <row r="18" spans="1:9">
      <c r="B18" s="35" t="s">
        <v>54</v>
      </c>
      <c r="C18" s="35"/>
      <c r="D18" s="35"/>
      <c r="E18" s="35"/>
      <c r="F18" s="35"/>
      <c r="G18" s="35"/>
      <c r="H18" s="35"/>
    </row>
    <row r="20" spans="1:9" outlineLevel="1">
      <c r="A20" s="31" t="s">
        <v>55</v>
      </c>
    </row>
    <row r="21" spans="1:9" outlineLevel="1"/>
    <row r="22" spans="1:9" outlineLevel="1">
      <c r="A22" s="25" t="s">
        <v>56</v>
      </c>
      <c r="B22" s="29" t="s">
        <v>57</v>
      </c>
      <c r="C22" s="29" t="s">
        <v>58</v>
      </c>
      <c r="D22" s="25" t="s">
        <v>59</v>
      </c>
      <c r="E22" s="25" t="s">
        <v>60</v>
      </c>
      <c r="F22" s="25" t="s">
        <v>61</v>
      </c>
      <c r="G22" s="25" t="s">
        <v>62</v>
      </c>
    </row>
    <row r="23" spans="1:9" outlineLevel="1">
      <c r="A23" s="26">
        <v>0</v>
      </c>
      <c r="B23" s="30">
        <v>25845.23</v>
      </c>
      <c r="C23" s="30">
        <v>10126.209999999999</v>
      </c>
      <c r="D23" s="32">
        <v>8136.16</v>
      </c>
      <c r="E23" s="32">
        <v>533.96</v>
      </c>
      <c r="F23" s="32">
        <v>0</v>
      </c>
      <c r="G23" s="32">
        <v>-1716.69</v>
      </c>
      <c r="H23" t="s">
        <v>63</v>
      </c>
    </row>
    <row r="24" spans="1:9" outlineLevel="1">
      <c r="A24" s="26">
        <v>0.5</v>
      </c>
      <c r="B24" s="30">
        <v>4861215.96</v>
      </c>
      <c r="C24" s="30">
        <v>881219.49</v>
      </c>
      <c r="D24" s="30">
        <v>8663410.8399999999</v>
      </c>
      <c r="E24" s="30">
        <v>8152942.7800000003</v>
      </c>
      <c r="F24" s="30">
        <v>8946107</v>
      </c>
      <c r="G24" s="30">
        <v>5717381.6900000004</v>
      </c>
      <c r="H24" t="s">
        <v>63</v>
      </c>
    </row>
    <row r="25" spans="1:9" outlineLevel="1">
      <c r="A25" s="26">
        <v>1</v>
      </c>
      <c r="B25" s="32">
        <v>2781019.81</v>
      </c>
      <c r="C25" s="32">
        <v>6651952.7400000002</v>
      </c>
      <c r="D25" s="28">
        <v>0</v>
      </c>
      <c r="E25" s="28">
        <v>0</v>
      </c>
      <c r="F25" s="28">
        <v>0</v>
      </c>
      <c r="G25" s="28">
        <v>0</v>
      </c>
      <c r="H25" t="s">
        <v>63</v>
      </c>
    </row>
    <row r="26" spans="1:9" outlineLevel="1">
      <c r="A26" s="27" t="s">
        <v>39</v>
      </c>
      <c r="B26" s="50">
        <f>SUM(B23:B25)</f>
        <v>7668081</v>
      </c>
      <c r="C26" s="50">
        <f t="shared" ref="C26:G26" si="4">SUM(C23:C25)</f>
        <v>7543298.4400000004</v>
      </c>
      <c r="D26" s="50">
        <f t="shared" si="4"/>
        <v>8671547</v>
      </c>
      <c r="E26" s="50">
        <f t="shared" si="4"/>
        <v>8153476.7400000002</v>
      </c>
      <c r="F26" s="50">
        <f t="shared" si="4"/>
        <v>8946107</v>
      </c>
      <c r="G26" s="50">
        <f t="shared" si="4"/>
        <v>5715665</v>
      </c>
      <c r="I26" s="1"/>
    </row>
    <row r="27" spans="1:9" outlineLevel="1">
      <c r="A27" s="27"/>
      <c r="B27" s="1"/>
      <c r="C27" s="1"/>
      <c r="D27" s="1"/>
      <c r="E27" s="1"/>
      <c r="F27" s="1"/>
      <c r="G27" s="1"/>
      <c r="I27" s="1"/>
    </row>
    <row r="28" spans="1:9" outlineLevel="1">
      <c r="A28" s="27" t="s">
        <v>64</v>
      </c>
      <c r="B28" s="1">
        <f>B12</f>
        <v>7668080.7799999993</v>
      </c>
      <c r="C28" s="1">
        <f>B11</f>
        <v>7543298.4399999995</v>
      </c>
      <c r="D28" s="1">
        <f>B10</f>
        <v>8671546.5199999977</v>
      </c>
      <c r="E28" s="1">
        <f>B9</f>
        <v>8153476.7400000002</v>
      </c>
      <c r="F28" s="1">
        <f>B8</f>
        <v>8946106.9100000001</v>
      </c>
      <c r="G28" s="1">
        <f>B7</f>
        <v>5715665.0199999986</v>
      </c>
      <c r="I28" s="1"/>
    </row>
    <row r="29" spans="1:9" outlineLevel="1">
      <c r="A29" s="27"/>
      <c r="B29" s="1"/>
      <c r="C29" s="1"/>
      <c r="D29" s="1"/>
      <c r="E29" s="1"/>
      <c r="F29" s="1"/>
      <c r="G29" s="1"/>
      <c r="I29" s="1"/>
    </row>
    <row r="30" spans="1:9" outlineLevel="1">
      <c r="A30" s="27" t="s">
        <v>65</v>
      </c>
      <c r="B30" s="1">
        <f>B26-B28</f>
        <v>0.22000000067055225</v>
      </c>
      <c r="C30" s="1">
        <f t="shared" ref="C30:G30" si="5">C26-C28</f>
        <v>0</v>
      </c>
      <c r="D30" s="1">
        <f t="shared" si="5"/>
        <v>0.48000000230967999</v>
      </c>
      <c r="E30" s="1">
        <f t="shared" si="5"/>
        <v>0</v>
      </c>
      <c r="F30" s="1">
        <f t="shared" si="5"/>
        <v>8.9999999850988388E-2</v>
      </c>
      <c r="G30" s="1">
        <f t="shared" si="5"/>
        <v>-1.999999862164259E-2</v>
      </c>
    </row>
    <row r="31" spans="1:9" outlineLevel="1">
      <c r="I31" s="1"/>
    </row>
    <row r="32" spans="1:9" outlineLevel="1"/>
    <row r="33" spans="1:1" outlineLevel="1">
      <c r="A33" t="s">
        <v>57</v>
      </c>
    </row>
    <row r="34" spans="1:1" outlineLevel="1"/>
    <row r="35" spans="1:1" outlineLevel="1"/>
    <row r="36" spans="1:1" outlineLevel="1"/>
    <row r="37" spans="1:1" outlineLevel="1"/>
    <row r="38" spans="1:1" outlineLevel="1"/>
    <row r="39" spans="1:1" outlineLevel="1"/>
    <row r="40" spans="1:1" outlineLevel="1"/>
    <row r="41" spans="1:1" outlineLevel="1"/>
    <row r="42" spans="1:1" outlineLevel="1"/>
    <row r="43" spans="1:1" outlineLevel="1"/>
    <row r="44" spans="1:1" outlineLevel="1"/>
    <row r="45" spans="1:1" outlineLevel="1">
      <c r="A45" t="s">
        <v>58</v>
      </c>
    </row>
    <row r="46" spans="1:1" outlineLevel="1"/>
    <row r="47" spans="1:1" outlineLevel="1"/>
    <row r="48" spans="1:1" outlineLevel="1"/>
    <row r="49" spans="1:1" outlineLevel="1"/>
    <row r="50" spans="1:1" outlineLevel="1"/>
    <row r="51" spans="1:1" outlineLevel="1"/>
    <row r="52" spans="1:1" outlineLevel="1"/>
    <row r="53" spans="1:1" outlineLevel="1"/>
    <row r="54" spans="1:1" outlineLevel="1"/>
    <row r="55" spans="1:1" outlineLevel="1"/>
    <row r="56" spans="1:1" outlineLevel="1">
      <c r="A56" t="s">
        <v>59</v>
      </c>
    </row>
    <row r="57" spans="1:1" outlineLevel="1"/>
    <row r="58" spans="1:1" outlineLevel="1"/>
    <row r="59" spans="1:1" outlineLevel="1"/>
    <row r="60" spans="1:1" outlineLevel="1"/>
    <row r="61" spans="1:1" outlineLevel="1"/>
    <row r="62" spans="1:1" outlineLevel="1"/>
    <row r="63" spans="1:1" outlineLevel="1"/>
    <row r="64" spans="1:1" outlineLevel="1"/>
    <row r="65" spans="1:1" outlineLevel="1"/>
    <row r="66" spans="1:1" outlineLevel="1">
      <c r="A66" t="s">
        <v>60</v>
      </c>
    </row>
    <row r="67" spans="1:1" outlineLevel="1"/>
    <row r="68" spans="1:1" outlineLevel="1"/>
    <row r="69" spans="1:1" outlineLevel="1"/>
    <row r="70" spans="1:1" outlineLevel="1"/>
    <row r="71" spans="1:1" outlineLevel="1"/>
    <row r="72" spans="1:1" outlineLevel="1"/>
    <row r="73" spans="1:1" outlineLevel="1"/>
    <row r="74" spans="1:1" outlineLevel="1"/>
    <row r="75" spans="1:1" outlineLevel="1"/>
    <row r="76" spans="1:1" outlineLevel="1"/>
    <row r="77" spans="1:1" outlineLevel="1"/>
    <row r="78" spans="1:1" outlineLevel="1">
      <c r="A78" t="s">
        <v>61</v>
      </c>
    </row>
    <row r="79" spans="1:1" outlineLevel="1"/>
    <row r="80" spans="1:1" outlineLevel="1"/>
    <row r="81" spans="1:1" outlineLevel="1"/>
    <row r="82" spans="1:1" outlineLevel="1"/>
    <row r="83" spans="1:1" outlineLevel="1"/>
    <row r="84" spans="1:1" outlineLevel="1"/>
    <row r="85" spans="1:1" outlineLevel="1"/>
    <row r="86" spans="1:1" outlineLevel="1"/>
    <row r="87" spans="1:1" outlineLevel="1">
      <c r="A87" t="s">
        <v>62</v>
      </c>
    </row>
    <row r="88" spans="1:1" outlineLevel="1"/>
    <row r="89" spans="1:1" outlineLevel="1"/>
    <row r="90" spans="1:1" outlineLevel="1"/>
    <row r="91" spans="1:1" outlineLevel="1"/>
    <row r="92" spans="1:1" outlineLevel="1"/>
    <row r="93" spans="1:1" outlineLevel="1"/>
    <row r="94" spans="1:1" outlineLevel="1"/>
    <row r="95" spans="1:1" outlineLevel="1"/>
    <row r="96" spans="1:1" outlineLevel="1"/>
    <row r="97" outlineLevel="1"/>
    <row r="98" outlineLevel="1"/>
    <row r="99" outlineLevel="1"/>
    <row r="100" outlineLevel="1"/>
    <row r="101" outlineLevel="1"/>
  </sheetData>
  <pageMargins left="0.45" right="0.45" top="0.5" bottom="0.5" header="0.3" footer="0.3"/>
  <pageSetup scale="72" fitToHeight="0" orientation="landscape" r:id="rId1"/>
  <headerFooter>
    <oddFooter>&amp;L_x000D_&amp;1#&amp;"Calibri"&amp;14&amp;K000000 Confidential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F60"/>
  <sheetViews>
    <sheetView zoomScale="80" zoomScaleNormal="80" workbookViewId="0">
      <selection activeCell="B20" sqref="B20"/>
    </sheetView>
  </sheetViews>
  <sheetFormatPr defaultRowHeight="15" outlineLevelCol="1"/>
  <cols>
    <col min="1" max="1" width="47.85546875" bestFit="1" customWidth="1"/>
    <col min="2" max="2" width="19.42578125" customWidth="1"/>
    <col min="3" max="3" width="78.140625" customWidth="1" outlineLevel="1"/>
    <col min="4" max="4" width="17" customWidth="1" outlineLevel="1"/>
    <col min="5" max="5" width="11.85546875" customWidth="1" outlineLevel="1"/>
    <col min="6" max="7" width="12.5703125" customWidth="1"/>
  </cols>
  <sheetData>
    <row r="1" spans="1:2" ht="18.75">
      <c r="A1" s="14" t="s">
        <v>66</v>
      </c>
    </row>
    <row r="2" spans="1:2">
      <c r="A2" s="15" t="s">
        <v>67</v>
      </c>
    </row>
    <row r="5" spans="1:2">
      <c r="A5" s="16" t="s">
        <v>68</v>
      </c>
      <c r="B5" s="17" t="s">
        <v>69</v>
      </c>
    </row>
    <row r="7" spans="1:2">
      <c r="A7" s="15" t="s">
        <v>70</v>
      </c>
      <c r="B7" s="1">
        <v>-589350409.14717102</v>
      </c>
    </row>
    <row r="8" spans="1:2">
      <c r="A8" s="15" t="s">
        <v>71</v>
      </c>
      <c r="B8" s="1">
        <v>-88800788.250204176</v>
      </c>
    </row>
    <row r="9" spans="1:2">
      <c r="A9" s="15" t="s">
        <v>72</v>
      </c>
      <c r="B9" s="1">
        <f>-B8*0.35</f>
        <v>31080275.887571458</v>
      </c>
    </row>
    <row r="10" spans="1:2">
      <c r="A10" s="15" t="s">
        <v>73</v>
      </c>
      <c r="B10" s="51">
        <f>SUM(B7:B9)</f>
        <v>-647070921.50980377</v>
      </c>
    </row>
    <row r="11" spans="1:2">
      <c r="A11" s="15" t="s">
        <v>74</v>
      </c>
      <c r="B11" s="1" t="e">
        <f>-#REF!</f>
        <v>#REF!</v>
      </c>
    </row>
    <row r="12" spans="1:2">
      <c r="A12" s="15"/>
      <c r="B12" s="1"/>
    </row>
    <row r="13" spans="1:2">
      <c r="A13" s="15" t="s">
        <v>75</v>
      </c>
      <c r="B13" s="1">
        <v>8426768.8748322427</v>
      </c>
    </row>
    <row r="14" spans="1:2">
      <c r="A14" s="15" t="s">
        <v>76</v>
      </c>
      <c r="B14" s="1">
        <v>5521400.9808164909</v>
      </c>
    </row>
    <row r="15" spans="1:2">
      <c r="A15" s="15" t="s">
        <v>77</v>
      </c>
      <c r="B15" s="1">
        <v>5452253.6542191207</v>
      </c>
    </row>
    <row r="16" spans="1:2">
      <c r="A16" s="15" t="s">
        <v>78</v>
      </c>
      <c r="B16" s="1">
        <v>3142919.5507888542</v>
      </c>
    </row>
    <row r="17" spans="1:5">
      <c r="A17" s="15" t="s">
        <v>79</v>
      </c>
      <c r="B17" s="1">
        <v>5044309.1999999993</v>
      </c>
    </row>
    <row r="18" spans="1:5">
      <c r="A18" s="15" t="s">
        <v>80</v>
      </c>
      <c r="B18" s="1">
        <v>1.862645149230957E-9</v>
      </c>
    </row>
    <row r="19" spans="1:5">
      <c r="A19" s="15" t="s">
        <v>81</v>
      </c>
      <c r="B19" s="1">
        <v>33514849.854499999</v>
      </c>
    </row>
    <row r="20" spans="1:5">
      <c r="A20" s="15" t="s">
        <v>82</v>
      </c>
      <c r="B20" s="22">
        <v>1758550.9752988049</v>
      </c>
    </row>
    <row r="21" spans="1:5">
      <c r="A21" s="15" t="s">
        <v>83</v>
      </c>
      <c r="B21" s="22">
        <v>61719385.70956628</v>
      </c>
      <c r="C21" s="33" t="s">
        <v>84</v>
      </c>
    </row>
    <row r="22" spans="1:5">
      <c r="A22" s="15" t="s">
        <v>85</v>
      </c>
      <c r="B22" s="22">
        <v>8066633.3847029172</v>
      </c>
      <c r="C22" s="33" t="s">
        <v>84</v>
      </c>
    </row>
    <row r="23" spans="1:5">
      <c r="A23" s="18" t="s">
        <v>86</v>
      </c>
      <c r="B23" s="21" t="e">
        <f>SUM(B10:B22)</f>
        <v>#REF!</v>
      </c>
    </row>
    <row r="24" spans="1:5">
      <c r="B24" s="1"/>
    </row>
    <row r="25" spans="1:5">
      <c r="B25" s="1"/>
    </row>
    <row r="26" spans="1:5" ht="18.75">
      <c r="A26" s="19" t="s">
        <v>87</v>
      </c>
      <c r="B26" s="1"/>
    </row>
    <row r="27" spans="1:5">
      <c r="A27" s="20" t="s">
        <v>88</v>
      </c>
      <c r="B27" s="1"/>
    </row>
    <row r="28" spans="1:5">
      <c r="A28" s="15" t="s">
        <v>89</v>
      </c>
      <c r="B28" s="1">
        <v>72332850.099999994</v>
      </c>
      <c r="C28" s="13" t="s">
        <v>90</v>
      </c>
    </row>
    <row r="29" spans="1:5">
      <c r="A29" s="15" t="s">
        <v>91</v>
      </c>
      <c r="B29" s="1">
        <v>56873467.875167742</v>
      </c>
    </row>
    <row r="30" spans="1:5">
      <c r="A30" s="15" t="s">
        <v>92</v>
      </c>
      <c r="B30" s="1">
        <f>B28-B29</f>
        <v>15459382.224832252</v>
      </c>
      <c r="C30" s="1"/>
    </row>
    <row r="31" spans="1:5">
      <c r="A31" s="15" t="s">
        <v>93</v>
      </c>
      <c r="B31" s="1">
        <v>-7032613.3499999978</v>
      </c>
      <c r="C31" s="33"/>
      <c r="D31" s="34"/>
      <c r="E31" s="34"/>
    </row>
    <row r="32" spans="1:5">
      <c r="A32" s="15" t="s">
        <v>92</v>
      </c>
      <c r="B32" s="1">
        <f>SUM(B30:B31)</f>
        <v>8426768.8748322539</v>
      </c>
      <c r="D32" s="1"/>
      <c r="E32" s="1"/>
    </row>
    <row r="33" spans="1:5">
      <c r="A33" s="15"/>
      <c r="B33" s="1"/>
      <c r="D33" s="1"/>
      <c r="E33" s="1"/>
    </row>
    <row r="34" spans="1:5">
      <c r="A34" s="15" t="s">
        <v>94</v>
      </c>
      <c r="B34" s="1">
        <v>23177484.172951911</v>
      </c>
      <c r="C34" s="13" t="s">
        <v>95</v>
      </c>
      <c r="D34" s="1"/>
      <c r="E34" s="1"/>
    </row>
    <row r="35" spans="1:5">
      <c r="A35" s="15" t="s">
        <v>96</v>
      </c>
      <c r="B35" s="1">
        <v>17656083.19213542</v>
      </c>
      <c r="D35" s="1"/>
      <c r="E35" s="1"/>
    </row>
    <row r="36" spans="1:5">
      <c r="A36" s="15" t="s">
        <v>97</v>
      </c>
      <c r="B36" s="1">
        <f>B34-B35</f>
        <v>5521400.9808164909</v>
      </c>
      <c r="D36" s="1"/>
      <c r="E36" s="1"/>
    </row>
    <row r="37" spans="1:5">
      <c r="A37" s="15"/>
      <c r="B37" s="1"/>
      <c r="D37" s="1"/>
      <c r="E37" s="1"/>
    </row>
    <row r="38" spans="1:5">
      <c r="A38" s="15" t="s">
        <v>98</v>
      </c>
      <c r="B38" s="1">
        <v>18899861.374115169</v>
      </c>
      <c r="C38" s="13" t="s">
        <v>95</v>
      </c>
      <c r="D38" s="1"/>
      <c r="E38" s="1"/>
    </row>
    <row r="39" spans="1:5">
      <c r="A39" s="15" t="s">
        <v>99</v>
      </c>
      <c r="B39" s="1">
        <v>13447607.719896048</v>
      </c>
      <c r="D39" s="1"/>
      <c r="E39" s="1"/>
    </row>
    <row r="40" spans="1:5">
      <c r="A40" s="15" t="s">
        <v>100</v>
      </c>
      <c r="B40" s="1">
        <f>B38-B39</f>
        <v>5452253.6542191207</v>
      </c>
      <c r="D40" s="1"/>
      <c r="E40" s="1"/>
    </row>
    <row r="41" spans="1:5">
      <c r="A41" s="15"/>
      <c r="B41" s="1"/>
      <c r="C41" t="s">
        <v>0</v>
      </c>
      <c r="D41" s="1"/>
      <c r="E41" s="1"/>
    </row>
    <row r="42" spans="1:5">
      <c r="A42" s="15" t="s">
        <v>101</v>
      </c>
      <c r="B42" s="1">
        <v>7640602.5046654623</v>
      </c>
      <c r="D42" s="1"/>
      <c r="E42" s="1"/>
    </row>
    <row r="43" spans="1:5">
      <c r="A43" s="15" t="s">
        <v>102</v>
      </c>
      <c r="B43" s="1">
        <v>4497649.9758579722</v>
      </c>
      <c r="D43" s="1"/>
      <c r="E43" s="1"/>
    </row>
    <row r="44" spans="1:5">
      <c r="A44" s="15" t="s">
        <v>103</v>
      </c>
      <c r="B44" s="1">
        <f>B42-B43</f>
        <v>3142952.5288074901</v>
      </c>
      <c r="D44" s="1"/>
      <c r="E44" s="1"/>
    </row>
    <row r="45" spans="1:5">
      <c r="A45" s="15"/>
      <c r="B45" s="1"/>
      <c r="D45" s="1"/>
      <c r="E45" s="1"/>
    </row>
    <row r="46" spans="1:5">
      <c r="A46" s="15" t="s">
        <v>104</v>
      </c>
      <c r="B46" s="1">
        <v>5044309.1999999946</v>
      </c>
      <c r="D46" s="1"/>
      <c r="E46" s="1"/>
    </row>
    <row r="47" spans="1:5">
      <c r="A47" s="15" t="s">
        <v>105</v>
      </c>
      <c r="B47" s="1">
        <v>0</v>
      </c>
      <c r="D47" s="1"/>
      <c r="E47" s="1"/>
    </row>
    <row r="48" spans="1:5">
      <c r="A48" s="15" t="s">
        <v>106</v>
      </c>
      <c r="B48" s="1">
        <f>B46-B47</f>
        <v>5044309.1999999946</v>
      </c>
      <c r="D48" s="1"/>
      <c r="E48" s="1"/>
    </row>
    <row r="49" spans="1:6">
      <c r="A49" s="15"/>
      <c r="B49" s="1"/>
      <c r="D49" s="1"/>
      <c r="E49" s="1"/>
    </row>
    <row r="50" spans="1:6">
      <c r="A50" s="15" t="s">
        <v>107</v>
      </c>
      <c r="B50" s="1">
        <v>0</v>
      </c>
      <c r="D50" s="1"/>
      <c r="E50" s="1"/>
    </row>
    <row r="51" spans="1:6">
      <c r="A51" s="15" t="s">
        <v>108</v>
      </c>
      <c r="B51" s="1">
        <v>-1.862645149230957E-9</v>
      </c>
      <c r="D51" s="1"/>
      <c r="E51" s="1"/>
    </row>
    <row r="52" spans="1:6">
      <c r="A52" s="15" t="s">
        <v>109</v>
      </c>
      <c r="B52" s="1">
        <f>B50-B51</f>
        <v>1.862645149230957E-9</v>
      </c>
      <c r="D52" s="1"/>
      <c r="E52" s="1"/>
    </row>
    <row r="53" spans="1:6">
      <c r="B53" s="1"/>
      <c r="D53" s="1"/>
      <c r="E53" s="1"/>
    </row>
    <row r="54" spans="1:6">
      <c r="A54" s="15" t="s">
        <v>110</v>
      </c>
      <c r="B54" s="1">
        <v>35273400.829798803</v>
      </c>
      <c r="D54" s="1"/>
      <c r="E54" s="1"/>
    </row>
    <row r="55" spans="1:6">
      <c r="A55" s="15" t="s">
        <v>111</v>
      </c>
      <c r="B55" s="1">
        <v>1.5758650775623238E-9</v>
      </c>
      <c r="D55" s="1"/>
      <c r="E55" s="1"/>
    </row>
    <row r="56" spans="1:6">
      <c r="A56" s="15" t="s">
        <v>112</v>
      </c>
      <c r="B56" s="1">
        <f>B54-B55</f>
        <v>35273400.829798803</v>
      </c>
      <c r="D56" s="1"/>
      <c r="E56" s="1"/>
    </row>
    <row r="57" spans="1:6">
      <c r="B57" s="1"/>
      <c r="D57" s="1"/>
      <c r="E57" s="1"/>
    </row>
    <row r="58" spans="1:6">
      <c r="A58" s="15" t="s">
        <v>113</v>
      </c>
      <c r="B58" s="1">
        <f>B21+B22</f>
        <v>69786019.094269201</v>
      </c>
      <c r="D58" s="1"/>
      <c r="E58" s="1"/>
      <c r="F58" s="33"/>
    </row>
    <row r="59" spans="1:6">
      <c r="A59" s="15" t="s">
        <v>114</v>
      </c>
      <c r="B59" s="1">
        <v>0</v>
      </c>
      <c r="D59" s="1"/>
      <c r="E59" s="1"/>
    </row>
    <row r="60" spans="1:6">
      <c r="A60" s="15" t="s">
        <v>115</v>
      </c>
      <c r="B60" s="1">
        <f>B58-B59</f>
        <v>69786019.094269201</v>
      </c>
      <c r="D60" s="1"/>
      <c r="E60" s="1"/>
    </row>
  </sheetData>
  <pageMargins left="0.45" right="0.45" top="0.5" bottom="0.5" header="0.3" footer="0.3"/>
  <pageSetup scale="10" orientation="portrait" r:id="rId1"/>
  <headerFooter>
    <oddFooter>&amp;L_x000D_&amp;1#&amp;"Calibri"&amp;14&amp;K000000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17"/>
  <sheetViews>
    <sheetView workbookViewId="0">
      <selection activeCell="L39" sqref="L38:L39"/>
    </sheetView>
  </sheetViews>
  <sheetFormatPr defaultRowHeight="15"/>
  <cols>
    <col min="2" max="2" width="14.42578125" bestFit="1" customWidth="1"/>
    <col min="3" max="3" width="11.5703125" bestFit="1" customWidth="1"/>
    <col min="4" max="4" width="12.5703125" bestFit="1" customWidth="1"/>
    <col min="5" max="5" width="21.85546875" bestFit="1" customWidth="1"/>
    <col min="6" max="6" width="1.5703125" customWidth="1"/>
    <col min="7" max="7" width="12" bestFit="1" customWidth="1"/>
    <col min="8" max="8" width="19" bestFit="1" customWidth="1"/>
  </cols>
  <sheetData>
    <row r="1" spans="1:13">
      <c r="A1" t="s">
        <v>66</v>
      </c>
    </row>
    <row r="2" spans="1:13">
      <c r="A2" t="s">
        <v>116</v>
      </c>
    </row>
    <row r="3" spans="1:13">
      <c r="A3" t="s">
        <v>117</v>
      </c>
    </row>
    <row r="5" spans="1:13">
      <c r="B5" s="3" t="s">
        <v>118</v>
      </c>
      <c r="C5" s="3"/>
      <c r="D5" s="3"/>
    </row>
    <row r="6" spans="1:13">
      <c r="B6" t="s">
        <v>119</v>
      </c>
      <c r="C6" t="s">
        <v>120</v>
      </c>
      <c r="D6" t="s">
        <v>121</v>
      </c>
      <c r="E6" s="6" t="s">
        <v>122</v>
      </c>
      <c r="G6" t="s">
        <v>123</v>
      </c>
      <c r="H6" t="s">
        <v>124</v>
      </c>
    </row>
    <row r="7" spans="1:13">
      <c r="A7">
        <v>1996</v>
      </c>
      <c r="B7" s="2">
        <v>36398434</v>
      </c>
      <c r="C7" s="2">
        <v>35732333</v>
      </c>
      <c r="D7" s="1">
        <f>+B7-C7</f>
        <v>666101</v>
      </c>
      <c r="E7" s="5">
        <f>+D7/B7</f>
        <v>1.8300265335591086E-2</v>
      </c>
      <c r="G7" s="7">
        <v>7719224</v>
      </c>
      <c r="H7" s="1">
        <f>ROUND(G7*E7,0)</f>
        <v>141264</v>
      </c>
    </row>
    <row r="8" spans="1:13">
      <c r="A8">
        <v>1997</v>
      </c>
      <c r="B8" s="2">
        <v>39405789</v>
      </c>
      <c r="C8" s="2">
        <v>37165485</v>
      </c>
      <c r="D8" s="1">
        <f>+B8-C8</f>
        <v>2240304</v>
      </c>
      <c r="E8" s="5">
        <f t="shared" ref="E8" si="0">+D8/B8</f>
        <v>5.6852154387772823E-2</v>
      </c>
      <c r="G8" s="7">
        <v>7237440</v>
      </c>
      <c r="H8" s="1">
        <f t="shared" ref="H8:H9" si="1">ROUND(G8*E8,0)</f>
        <v>411464</v>
      </c>
    </row>
    <row r="9" spans="1:13">
      <c r="A9">
        <v>1998</v>
      </c>
      <c r="B9" s="2">
        <v>44095596</v>
      </c>
      <c r="C9" s="2">
        <v>39615347</v>
      </c>
      <c r="D9" s="1">
        <f>+B9-C9</f>
        <v>4480249</v>
      </c>
      <c r="E9" s="5">
        <f>+D9/B9</f>
        <v>0.1016030943316879</v>
      </c>
      <c r="G9" s="7">
        <v>5483708</v>
      </c>
      <c r="H9" s="4">
        <f t="shared" si="1"/>
        <v>557162</v>
      </c>
    </row>
    <row r="11" spans="1:13">
      <c r="G11" t="s">
        <v>39</v>
      </c>
      <c r="H11" s="1">
        <f>SUM(H7:H10)</f>
        <v>1109890</v>
      </c>
    </row>
    <row r="12" spans="1:13">
      <c r="G12" t="s">
        <v>125</v>
      </c>
      <c r="H12" s="5" t="e">
        <f>#REF!</f>
        <v>#REF!</v>
      </c>
    </row>
    <row r="13" spans="1:13">
      <c r="G13" t="s">
        <v>126</v>
      </c>
      <c r="H13" s="1" t="e">
        <f>ROUND(H11*H12,0)</f>
        <v>#REF!</v>
      </c>
    </row>
    <row r="16" spans="1:13">
      <c r="B16" s="35" t="s">
        <v>127</v>
      </c>
      <c r="C16" s="35"/>
      <c r="D16" s="35"/>
      <c r="E16" s="35"/>
      <c r="F16" s="35"/>
      <c r="G16" s="35"/>
      <c r="H16" s="35"/>
      <c r="I16" s="35"/>
      <c r="J16" s="35"/>
      <c r="K16" s="35"/>
      <c r="L16" s="35"/>
      <c r="M16" s="35"/>
    </row>
    <row r="17" spans="2:13">
      <c r="B17" s="35" t="s">
        <v>128</v>
      </c>
      <c r="C17" s="35"/>
      <c r="D17" s="35"/>
      <c r="E17" s="35"/>
      <c r="F17" s="35"/>
      <c r="G17" s="35"/>
      <c r="H17" s="35"/>
      <c r="I17" s="35"/>
      <c r="J17" s="35"/>
      <c r="K17" s="35"/>
      <c r="L17" s="35"/>
      <c r="M17" s="35"/>
    </row>
  </sheetData>
  <pageMargins left="0.7" right="0.7" top="0.75" bottom="0.75" header="0.3" footer="0.3"/>
  <pageSetup scale="61" orientation="portrait" r:id="rId1"/>
  <headerFooter>
    <oddFooter>&amp;L_x000D_&amp;1#&amp;"Calibri"&amp;14&amp;K000000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29"/>
  <sheetViews>
    <sheetView workbookViewId="0"/>
  </sheetViews>
  <sheetFormatPr defaultColWidth="9.140625" defaultRowHeight="15"/>
  <sheetData>
    <row r="1" spans="1:10">
      <c r="A1" t="s">
        <v>129</v>
      </c>
    </row>
    <row r="3" spans="1:10">
      <c r="A3" t="s">
        <v>130</v>
      </c>
      <c r="B3" s="23" t="s">
        <v>131</v>
      </c>
    </row>
    <row r="8" spans="1:10">
      <c r="I8" s="44" t="s">
        <v>132</v>
      </c>
      <c r="J8" s="44" t="s">
        <v>133</v>
      </c>
    </row>
    <row r="9" spans="1:10">
      <c r="I9">
        <v>1</v>
      </c>
      <c r="J9" s="45">
        <v>3.7499999999999999E-2</v>
      </c>
    </row>
    <row r="10" spans="1:10">
      <c r="I10">
        <v>2</v>
      </c>
      <c r="J10" s="45">
        <v>7.2190000000000004E-2</v>
      </c>
    </row>
    <row r="11" spans="1:10">
      <c r="I11">
        <v>3</v>
      </c>
      <c r="J11" s="45">
        <v>6.6769999999999996E-2</v>
      </c>
    </row>
    <row r="12" spans="1:10">
      <c r="I12">
        <v>4</v>
      </c>
      <c r="J12" s="45">
        <v>6.1769999999999999E-2</v>
      </c>
    </row>
    <row r="13" spans="1:10">
      <c r="I13">
        <v>5</v>
      </c>
      <c r="J13" s="45">
        <v>5.713E-2</v>
      </c>
    </row>
    <row r="14" spans="1:10">
      <c r="I14">
        <v>6</v>
      </c>
      <c r="J14" s="45">
        <v>5.2850000000000001E-2</v>
      </c>
    </row>
    <row r="15" spans="1:10">
      <c r="I15">
        <v>7</v>
      </c>
      <c r="J15" s="45">
        <v>4.888E-2</v>
      </c>
    </row>
    <row r="16" spans="1:10">
      <c r="I16">
        <v>8</v>
      </c>
      <c r="J16" s="45">
        <v>4.5220000000000003E-2</v>
      </c>
    </row>
    <row r="17" spans="9:10">
      <c r="I17">
        <v>9</v>
      </c>
      <c r="J17" s="45">
        <v>4.462E-2</v>
      </c>
    </row>
    <row r="18" spans="9:10">
      <c r="I18">
        <v>10</v>
      </c>
      <c r="J18" s="45">
        <v>4.4609999999999997E-2</v>
      </c>
    </row>
    <row r="19" spans="9:10">
      <c r="I19">
        <v>11</v>
      </c>
      <c r="J19" s="45">
        <v>4.462E-2</v>
      </c>
    </row>
    <row r="20" spans="9:10">
      <c r="I20">
        <v>12</v>
      </c>
      <c r="J20" s="45">
        <v>4.4609999999999997E-2</v>
      </c>
    </row>
    <row r="21" spans="9:10">
      <c r="I21">
        <v>13</v>
      </c>
      <c r="J21" s="45">
        <v>4.462E-2</v>
      </c>
    </row>
    <row r="22" spans="9:10">
      <c r="I22">
        <v>14</v>
      </c>
      <c r="J22" s="45">
        <v>4.4609999999999997E-2</v>
      </c>
    </row>
    <row r="23" spans="9:10">
      <c r="I23">
        <v>15</v>
      </c>
      <c r="J23" s="45">
        <v>4.462E-2</v>
      </c>
    </row>
    <row r="24" spans="9:10">
      <c r="I24">
        <v>16</v>
      </c>
      <c r="J24" s="45">
        <v>4.4609999999999997E-2</v>
      </c>
    </row>
    <row r="25" spans="9:10">
      <c r="I25">
        <v>17</v>
      </c>
      <c r="J25" s="45">
        <v>4.462E-2</v>
      </c>
    </row>
    <row r="26" spans="9:10">
      <c r="I26">
        <v>18</v>
      </c>
      <c r="J26" s="45">
        <v>4.4609999999999997E-2</v>
      </c>
    </row>
    <row r="27" spans="9:10">
      <c r="I27">
        <v>19</v>
      </c>
      <c r="J27" s="45">
        <v>4.462E-2</v>
      </c>
    </row>
    <row r="28" spans="9:10">
      <c r="I28">
        <v>20</v>
      </c>
      <c r="J28" s="45">
        <v>4.4609999999999997E-2</v>
      </c>
    </row>
    <row r="29" spans="9:10">
      <c r="I29">
        <v>21</v>
      </c>
      <c r="J29" s="45">
        <v>2.231E-2</v>
      </c>
    </row>
  </sheetData>
  <hyperlinks>
    <hyperlink ref="B3" r:id="rId1" xr:uid="{00000000-0004-0000-0700-000000000000}"/>
  </hyperlinks>
  <pageMargins left="0.7" right="0.7" top="0.75" bottom="0.75" header="0.3" footer="0.3"/>
  <pageSetup scale="97" orientation="portrait" r:id="rId2"/>
  <headerFooter>
    <oddFooter>&amp;L_x000D_&amp;1#&amp;"Calibri"&amp;14&amp;K000000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00D7F-6675-441E-B46E-D8E2C056C114}">
  <sheetPr>
    <tabColor rgb="FFFFFF00"/>
  </sheetPr>
  <dimension ref="A1"/>
  <sheetViews>
    <sheetView workbookViewId="0">
      <selection activeCell="M12" sqref="M12"/>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5582D-05E1-4AA9-89BF-925624FD0B95}">
  <sheetPr>
    <tabColor rgb="FFFF0000"/>
  </sheetPr>
  <dimension ref="A2:J34"/>
  <sheetViews>
    <sheetView workbookViewId="0">
      <selection activeCell="V23" sqref="V23"/>
    </sheetView>
  </sheetViews>
  <sheetFormatPr defaultRowHeight="15"/>
  <cols>
    <col min="2" max="2" width="12.85546875" customWidth="1"/>
    <col min="3" max="4" width="5.42578125" customWidth="1"/>
    <col min="5" max="5" width="16.85546875" customWidth="1"/>
  </cols>
  <sheetData>
    <row r="2" spans="1:6">
      <c r="A2" t="s">
        <v>498</v>
      </c>
    </row>
    <row r="4" spans="1:6">
      <c r="C4" t="s">
        <v>140</v>
      </c>
      <c r="D4" t="s">
        <v>500</v>
      </c>
    </row>
    <row r="5" spans="1:6">
      <c r="B5" t="str">
        <f>+'Page 1'!G6</f>
        <v>Page 1 of 3</v>
      </c>
      <c r="C5">
        <f>+'Page 1'!A16</f>
        <v>1</v>
      </c>
      <c r="D5" t="str">
        <f>+'Page 1'!C14</f>
        <v>(a)</v>
      </c>
      <c r="E5" t="str">
        <f>+'Page 1'!B16</f>
        <v>Revenues</v>
      </c>
    </row>
    <row r="6" spans="1:6">
      <c r="B6" t="str">
        <f>+B5</f>
        <v>Page 1 of 3</v>
      </c>
      <c r="C6">
        <f>+'Page 1'!A16</f>
        <v>1</v>
      </c>
      <c r="D6" t="str">
        <f>+'Page 1'!E14</f>
        <v>(b)</v>
      </c>
      <c r="E6" t="str">
        <f>+E5</f>
        <v>Revenues</v>
      </c>
      <c r="F6" t="s">
        <v>501</v>
      </c>
    </row>
    <row r="7" spans="1:6">
      <c r="B7" t="str">
        <f>+B6</f>
        <v>Page 1 of 3</v>
      </c>
      <c r="C7">
        <f>+'Page 1'!A17</f>
        <v>2</v>
      </c>
      <c r="D7" t="str">
        <f>+'Page 1'!C14</f>
        <v>(a)</v>
      </c>
      <c r="E7" s="53" t="str">
        <f>+'Page 1'!B17</f>
        <v>Expenses</v>
      </c>
    </row>
    <row r="8" spans="1:6">
      <c r="B8" t="str">
        <f>+B7</f>
        <v>Page 1 of 3</v>
      </c>
      <c r="C8">
        <f>+'Page 1'!A17</f>
        <v>2</v>
      </c>
      <c r="D8" t="str">
        <f>+'Page 1'!E14</f>
        <v>(b)</v>
      </c>
      <c r="E8" s="53" t="str">
        <f>+E7</f>
        <v>Expenses</v>
      </c>
      <c r="F8" t="s">
        <v>501</v>
      </c>
    </row>
    <row r="9" spans="1:6">
      <c r="B9" t="str">
        <f>+B8</f>
        <v>Page 1 of 3</v>
      </c>
      <c r="C9">
        <f>+'Page 1'!A21</f>
        <v>6</v>
      </c>
      <c r="D9" t="str">
        <f>+'Page 1'!C14</f>
        <v>(a)</v>
      </c>
      <c r="E9" s="53" t="str">
        <f>+'Page 1'!B21</f>
        <v>Rate Base</v>
      </c>
    </row>
    <row r="10" spans="1:6">
      <c r="B10" t="str">
        <f>+B9</f>
        <v>Page 1 of 3</v>
      </c>
      <c r="C10">
        <f>+'Page 1'!A22</f>
        <v>7</v>
      </c>
      <c r="D10" t="str">
        <f>+D9</f>
        <v>(a)</v>
      </c>
      <c r="E10" s="53" t="str">
        <f>+'Page 1'!B22</f>
        <v>Weighted Debt Component</v>
      </c>
    </row>
    <row r="11" spans="1:6">
      <c r="B11" t="str">
        <f>+'Page 2'!G6</f>
        <v>Page 2 of 3</v>
      </c>
      <c r="C11">
        <f>+'Page 1'!A16</f>
        <v>1</v>
      </c>
      <c r="D11" t="str">
        <f>+'Page 1'!C14</f>
        <v>(a)</v>
      </c>
      <c r="E11" t="str">
        <f>+'Page 1'!B16</f>
        <v>Revenues</v>
      </c>
    </row>
    <row r="12" spans="1:6">
      <c r="B12" t="str">
        <f>+B11</f>
        <v>Page 2 of 3</v>
      </c>
      <c r="C12">
        <f>+C11</f>
        <v>1</v>
      </c>
      <c r="D12" t="str">
        <f>+'Page 1'!E14</f>
        <v>(b)</v>
      </c>
      <c r="E12" t="str">
        <f>+E11</f>
        <v>Revenues</v>
      </c>
      <c r="F12" t="s">
        <v>501</v>
      </c>
    </row>
    <row r="13" spans="1:6">
      <c r="B13" t="str">
        <f t="shared" ref="B13:B16" si="0">+B12</f>
        <v>Page 2 of 3</v>
      </c>
      <c r="C13">
        <f>+'Page 1'!A17</f>
        <v>2</v>
      </c>
      <c r="D13" t="str">
        <f>+'Page 1'!C14</f>
        <v>(a)</v>
      </c>
      <c r="E13" t="str">
        <f>+'Page 1'!B17</f>
        <v>Expenses</v>
      </c>
    </row>
    <row r="14" spans="1:6">
      <c r="B14" t="str">
        <f t="shared" si="0"/>
        <v>Page 2 of 3</v>
      </c>
      <c r="C14">
        <f>+C13</f>
        <v>2</v>
      </c>
      <c r="D14" t="str">
        <f>+'Page 1'!E14</f>
        <v>(b)</v>
      </c>
      <c r="E14" t="str">
        <f>+E13</f>
        <v>Expenses</v>
      </c>
      <c r="F14" t="s">
        <v>501</v>
      </c>
    </row>
    <row r="15" spans="1:6">
      <c r="B15" t="str">
        <f t="shared" si="0"/>
        <v>Page 2 of 3</v>
      </c>
      <c r="C15">
        <f>+'Page 1'!A21</f>
        <v>6</v>
      </c>
      <c r="D15" t="str">
        <f>+'Page 1'!C14</f>
        <v>(a)</v>
      </c>
      <c r="E15" t="str">
        <f>+'Page 1'!B21</f>
        <v>Rate Base</v>
      </c>
    </row>
    <row r="16" spans="1:6">
      <c r="B16" t="str">
        <f t="shared" si="0"/>
        <v>Page 2 of 3</v>
      </c>
      <c r="C16">
        <f>+'Page 1'!A22</f>
        <v>7</v>
      </c>
      <c r="D16" t="str">
        <f>+'Page 1'!C14</f>
        <v>(a)</v>
      </c>
      <c r="E16" t="str">
        <f>+'Page 1'!B22</f>
        <v>Weighted Debt Component</v>
      </c>
    </row>
    <row r="17" spans="1:10">
      <c r="B17" t="str">
        <f>+'Page 3'!G6</f>
        <v>Page 3 of 3</v>
      </c>
      <c r="C17">
        <f>+'Page 3'!A16</f>
        <v>1</v>
      </c>
      <c r="D17" t="str">
        <f>+'Page 3'!C14</f>
        <v>(a)</v>
      </c>
      <c r="E17" t="str">
        <f>+'Page 3'!B16</f>
        <v>Revenues</v>
      </c>
    </row>
    <row r="18" spans="1:10">
      <c r="B18" t="str">
        <f>+B17</f>
        <v>Page 3 of 3</v>
      </c>
      <c r="C18">
        <f>+C17</f>
        <v>1</v>
      </c>
      <c r="D18" t="str">
        <f>+'Page 3'!E14</f>
        <v>(b)</v>
      </c>
      <c r="E18" t="str">
        <f>+E17</f>
        <v>Revenues</v>
      </c>
      <c r="F18" t="s">
        <v>501</v>
      </c>
    </row>
    <row r="19" spans="1:10">
      <c r="B19" t="str">
        <f t="shared" ref="B19:B22" si="1">+B18</f>
        <v>Page 3 of 3</v>
      </c>
      <c r="C19">
        <f>+'Page 3'!A17</f>
        <v>2</v>
      </c>
      <c r="D19" t="str">
        <f>+'Page 3'!C14</f>
        <v>(a)</v>
      </c>
      <c r="E19" t="str">
        <f>+'Page 3'!B17</f>
        <v>Expenses</v>
      </c>
    </row>
    <row r="20" spans="1:10">
      <c r="B20" t="str">
        <f t="shared" si="1"/>
        <v>Page 3 of 3</v>
      </c>
      <c r="C20">
        <f>+C19</f>
        <v>2</v>
      </c>
      <c r="D20" t="str">
        <f>+'Page 3'!E14</f>
        <v>(b)</v>
      </c>
      <c r="E20" t="str">
        <f>+E19</f>
        <v>Expenses</v>
      </c>
      <c r="F20" t="s">
        <v>501</v>
      </c>
    </row>
    <row r="21" spans="1:10">
      <c r="B21" t="str">
        <f t="shared" si="1"/>
        <v>Page 3 of 3</v>
      </c>
      <c r="C21">
        <f>+'Page 3'!A21</f>
        <v>6</v>
      </c>
      <c r="D21" t="str">
        <f>+'Page 3'!C14</f>
        <v>(a)</v>
      </c>
      <c r="E21" t="str">
        <f>+'Page 3'!B21</f>
        <v>Rate Base</v>
      </c>
    </row>
    <row r="22" spans="1:10">
      <c r="B22" t="str">
        <f t="shared" si="1"/>
        <v>Page 3 of 3</v>
      </c>
      <c r="C22">
        <f>+'Page 3'!A22</f>
        <v>7</v>
      </c>
      <c r="D22" t="str">
        <f>+D21</f>
        <v>(a)</v>
      </c>
      <c r="E22" t="str">
        <f>+'Page 3'!B22</f>
        <v>Weighted Debt Component</v>
      </c>
    </row>
    <row r="24" spans="1:10">
      <c r="B24" t="s">
        <v>504</v>
      </c>
    </row>
    <row r="27" spans="1:10">
      <c r="A27" t="s">
        <v>499</v>
      </c>
    </row>
    <row r="29" spans="1:10">
      <c r="B29" t="str">
        <f>+'Page 1'!G6</f>
        <v>Page 1 of 3</v>
      </c>
      <c r="C29">
        <f>+'Page 1'!A42</f>
        <v>27</v>
      </c>
      <c r="D29" t="str">
        <f>+'Page 1'!C14</f>
        <v>(a)</v>
      </c>
      <c r="E29" t="str">
        <f>+'Page 1'!B42</f>
        <v>Normalized Federal plus State income tax expense / (benefit)</v>
      </c>
      <c r="J29" t="s">
        <v>503</v>
      </c>
    </row>
    <row r="30" spans="1:10">
      <c r="B30" t="str">
        <f>+B29</f>
        <v>Page 1 of 3</v>
      </c>
      <c r="C30">
        <f>+C29</f>
        <v>27</v>
      </c>
      <c r="D30" t="str">
        <f>+'Page 1'!E14</f>
        <v>(b)</v>
      </c>
      <c r="E30" t="str">
        <f>+E29</f>
        <v>Normalized Federal plus State income tax expense / (benefit)</v>
      </c>
      <c r="J30" t="s">
        <v>502</v>
      </c>
    </row>
    <row r="31" spans="1:10">
      <c r="B31" t="str">
        <f>+'Page 2'!G6</f>
        <v>Page 2 of 3</v>
      </c>
      <c r="C31">
        <f>+C30</f>
        <v>27</v>
      </c>
      <c r="D31" t="str">
        <f>+D29</f>
        <v>(a)</v>
      </c>
      <c r="E31" t="str">
        <f>+E30</f>
        <v>Normalized Federal plus State income tax expense / (benefit)</v>
      </c>
      <c r="J31" t="s">
        <v>503</v>
      </c>
    </row>
    <row r="32" spans="1:10">
      <c r="B32" t="str">
        <f>+B31</f>
        <v>Page 2 of 3</v>
      </c>
      <c r="C32">
        <f>+C31</f>
        <v>27</v>
      </c>
      <c r="D32" t="str">
        <f>+'Page 2'!E14</f>
        <v>(b)</v>
      </c>
      <c r="E32" t="str">
        <f>+E31</f>
        <v>Normalized Federal plus State income tax expense / (benefit)</v>
      </c>
      <c r="J32" t="s">
        <v>502</v>
      </c>
    </row>
    <row r="33" spans="2:10">
      <c r="B33" t="str">
        <f>+'Page 3'!G6</f>
        <v>Page 3 of 3</v>
      </c>
      <c r="C33">
        <f>+C32</f>
        <v>27</v>
      </c>
      <c r="D33" t="str">
        <f>+D31</f>
        <v>(a)</v>
      </c>
      <c r="E33" t="str">
        <f>+E32</f>
        <v>Normalized Federal plus State income tax expense / (benefit)</v>
      </c>
      <c r="J33" t="s">
        <v>503</v>
      </c>
    </row>
    <row r="34" spans="2:10">
      <c r="B34" t="str">
        <f>+B33</f>
        <v>Page 3 of 3</v>
      </c>
      <c r="C34">
        <f>+C33</f>
        <v>27</v>
      </c>
      <c r="D34" t="str">
        <f>+'Page 3'!E14</f>
        <v>(b)</v>
      </c>
      <c r="E34" t="str">
        <f>+E33</f>
        <v>Normalized Federal plus State income tax expense / (benefit)</v>
      </c>
      <c r="J34" t="s">
        <v>502</v>
      </c>
    </row>
  </sheetData>
  <pageMargins left="0.7" right="0.7" top="0.75" bottom="0.75" header="0.3" footer="0.3"/>
</worksheet>
</file>

<file path=customXML/item5.xml><?xml version="1.0" encoding="utf-8"?>
<properties xmlns="http://www.imanage.com/work/xmlschema">
  <documentid>WORKSITE!70167214.1</documentid>
  <senderid>SUHSM</senderid>
  <senderemail>SSUH@HINCKLEYALLEN.COM</senderemail>
  <lastmodified>2025-11-24T12:33:15.0000000-05:00</lastmodified>
  <database>WORKSITE</database>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704af-1093-41df-910a-e362277c20fd" xsi:nil="true"/>
    <Searchable xmlns="06a704af-1093-41df-910a-e362277c20fd">false</Searchable>
    <e81e820a66454e4dae05b8cd72e410dc xmlns="06a704af-1093-41df-910a-e362277c20fd">
      <Terms xmlns="http://schemas.microsoft.com/office/infopath/2007/PartnerControls"/>
    </e81e820a66454e4dae05b8cd72e410dc>
    <lcf76f155ced4ddcb4097134ff3c332f xmlns="12207773-f8de-4d1c-9b23-15a1acc5427a">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SharedContentType xmlns="Microsoft.SharePoint.Taxonomy.ContentTypeSync" SourceId="5fb71415-aff0-46ac-ad8a-1a0b343c080f"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506D7463B7963A458DEBC890CC57F453" ma:contentTypeVersion="14" ma:contentTypeDescription="Create a new document." ma:contentTypeScope="" ma:versionID="937c73ce75e8a05da0ce5f08990ad4db">
  <xsd:schema xmlns:xsd="http://www.w3.org/2001/XMLSchema" xmlns:xs="http://www.w3.org/2001/XMLSchema" xmlns:p="http://schemas.microsoft.com/office/2006/metadata/properties" xmlns:ns1="http://schemas.microsoft.com/sharepoint/v3" xmlns:ns2="06a704af-1093-41df-910a-e362277c20fd" xmlns:ns3="12207773-f8de-4d1c-9b23-15a1acc5427a" targetNamespace="http://schemas.microsoft.com/office/2006/metadata/properties" ma:root="true" ma:fieldsID="11a3e856df3e0dff0f78744fbbb0fd79" ns1:_="" ns2:_="" ns3:_="">
    <xsd:import namespace="http://schemas.microsoft.com/sharepoint/v3"/>
    <xsd:import namespace="06a704af-1093-41df-910a-e362277c20fd"/>
    <xsd:import namespace="12207773-f8de-4d1c-9b23-15a1acc5427a"/>
    <xsd:element name="properties">
      <xsd:complexType>
        <xsd:sequence>
          <xsd:element name="documentManagement">
            <xsd:complexType>
              <xsd:all>
                <xsd:element ref="ns2:Searchable" minOccurs="0"/>
                <xsd:element ref="ns2:e81e820a66454e4dae05b8cd72e410dc"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a704af-1093-41df-910a-e362277c20fd" elementFormDefault="qualified">
    <xsd:import namespace="http://schemas.microsoft.com/office/2006/documentManagement/types"/>
    <xsd:import namespace="http://schemas.microsoft.com/office/infopath/2007/PartnerControls"/>
    <xsd:element name="Searchable" ma:index="8" nillable="true" ma:displayName="Searchable" ma:default="0" ma:internalName="Searchable">
      <xsd:simpleType>
        <xsd:restriction base="dms:Boolean"/>
      </xsd:simpleType>
    </xsd:element>
    <xsd:element name="e81e820a66454e4dae05b8cd72e410dc" ma:index="9" nillable="true" ma:taxonomy="true" ma:internalName="e81e820a66454e4dae05b8cd72e410dc" ma:taxonomyFieldName="SearchContentClass" ma:displayName="SearchContentClass" ma:default="" ma:fieldId="{e81e820a-6645-4e4d-ae05-b8cd72e410dc}" ma:sspId="5fb71415-aff0-46ac-ad8a-1a0b343c080f" ma:termSetId="d06009ad-cab7-4623-a608-cc47ab75a005"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98c6b672-c429-4d84-96a3-c505823677f8}" ma:internalName="TaxCatchAll" ma:showField="CatchAllData" ma:web="a467a49b-b6f7-4aa4-93f9-c5594d8ee3d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98c6b672-c429-4d84-96a3-c505823677f8}" ma:internalName="TaxCatchAllLabel" ma:readOnly="true" ma:showField="CatchAllDataLabel" ma:web="a467a49b-b6f7-4aa4-93f9-c5594d8ee3d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2207773-f8de-4d1c-9b23-15a1acc5427a"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fb71415-aff0-46ac-ad8a-1a0b343c080f"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586771-16A6-45C3-B37E-0A0503B2BBE4}">
  <ds:schemaRefs>
    <ds:schemaRef ds:uri="http://schemas.openxmlformats.org/package/2006/metadata/core-properties"/>
    <ds:schemaRef ds:uri="http://schemas.microsoft.com/office/2006/documentManagement/types"/>
    <ds:schemaRef ds:uri="http://purl.org/dc/dcmitype/"/>
    <ds:schemaRef ds:uri="http://purl.org/dc/terms/"/>
    <ds:schemaRef ds:uri="http://purl.org/dc/elements/1.1/"/>
    <ds:schemaRef ds:uri="http://schemas.microsoft.com/office/2006/metadata/properties"/>
    <ds:schemaRef ds:uri="http://schemas.microsoft.com/office/infopath/2007/PartnerControls"/>
    <ds:schemaRef ds:uri="12207773-f8de-4d1c-9b23-15a1acc5427a"/>
    <ds:schemaRef ds:uri="06a704af-1093-41df-910a-e362277c20fd"/>
    <ds:schemaRef ds:uri="http://www.w3.org/XML/1998/namespace"/>
    <ds:schemaRef ds:uri="http://schemas.microsoft.com/sharepoint/v3"/>
  </ds:schemaRefs>
</ds:datastoreItem>
</file>

<file path=customXml/itemProps2.xml><?xml version="1.0" encoding="utf-8"?>
<ds:datastoreItem xmlns:ds="http://schemas.openxmlformats.org/officeDocument/2006/customXml" ds:itemID="{91EBDD19-6B65-4A36-A6F6-61CB4255540E}">
  <ds:schemaRefs>
    <ds:schemaRef ds:uri="Microsoft.SharePoint.Taxonomy.ContentTypeSync"/>
  </ds:schemaRefs>
</ds:datastoreItem>
</file>

<file path=customXml/itemProps3.xml><?xml version="1.0" encoding="utf-8"?>
<ds:datastoreItem xmlns:ds="http://schemas.openxmlformats.org/officeDocument/2006/customXml" ds:itemID="{3B8542AA-BC6E-43CB-872E-26C36FC512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6a704af-1093-41df-910a-e362277c20fd"/>
    <ds:schemaRef ds:uri="12207773-f8de-4d1c-9b23-15a1acc54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F7CAE3B-C1F2-46D6-902A-99D6A46327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Page 1</vt:lpstr>
      <vt:lpstr>Page 2</vt:lpstr>
      <vt:lpstr>Page 3</vt:lpstr>
      <vt:lpstr>CIAC ADIT based on Net balance</vt:lpstr>
      <vt:lpstr>NOL</vt:lpstr>
      <vt:lpstr>Disallowed Essex Assets</vt:lpstr>
      <vt:lpstr>Depr Rates</vt:lpstr>
      <vt:lpstr>WP Support --&gt;</vt:lpstr>
      <vt:lpstr>Steph</vt:lpstr>
      <vt:lpstr>1 AFUDC Equity</vt:lpstr>
      <vt:lpstr>2 PT Rpt72 - AFUDC-Dist</vt:lpstr>
      <vt:lpstr>3 EDIT Detail from TEC</vt:lpstr>
      <vt:lpstr>'Page 2'!Print_Area</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Connie Kong</dc:creator>
  <cp:keywords/>
  <dc:description/>
  <cp:lastModifiedBy>Abril, Bridget E.</cp:lastModifiedBy>
  <cp:revision/>
  <cp:lastPrinted>2025-11-24T16:50:40Z</cp:lastPrinted>
  <dcterms:created xsi:type="dcterms:W3CDTF">2017-02-24T14:03:26Z</dcterms:created>
  <dcterms:modified xsi:type="dcterms:W3CDTF">2025-11-24T17:33:15Z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{53EE4EDE-A406-4F11-95EA-03704FF1FDED}</vt:lpwstr>
  </property>
  <property fmtid="{D5CDD505-2E9C-101B-9397-08002B2CF9AE}" pid="3" name="ContentTypeId">
    <vt:lpwstr>0x010100506D7463B7963A458DEBC890CC57F453</vt:lpwstr>
  </property>
  <property fmtid="{D5CDD505-2E9C-101B-9397-08002B2CF9AE}" pid="4" name="MediaServiceImageTags">
    <vt:lpwstr/>
  </property>
  <property fmtid="{D5CDD505-2E9C-101B-9397-08002B2CF9AE}" pid="5" name="SearchContentClass">
    <vt:lpwstr/>
  </property>
  <property fmtid="{D5CDD505-2E9C-101B-9397-08002B2CF9AE}" pid="6" name="_ExtendedDescription">
    <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MSIP_Label_b28095e7-21cd-4f1b-a182-85eb226f41ae_Enabled">
    <vt:lpwstr>true</vt:lpwstr>
  </property>
  <property fmtid="{D5CDD505-2E9C-101B-9397-08002B2CF9AE}" pid="10" name="MSIP_Label_b28095e7-21cd-4f1b-a182-85eb226f41ae_SetDate">
    <vt:lpwstr>2025-09-20T16:06:39Z</vt:lpwstr>
  </property>
  <property fmtid="{D5CDD505-2E9C-101B-9397-08002B2CF9AE}" pid="11" name="MSIP_Label_b28095e7-21cd-4f1b-a182-85eb226f41ae_Method">
    <vt:lpwstr>Privileged</vt:lpwstr>
  </property>
  <property fmtid="{D5CDD505-2E9C-101B-9397-08002B2CF9AE}" pid="12" name="MSIP_Label_b28095e7-21cd-4f1b-a182-85eb226f41ae_Name">
    <vt:lpwstr>b28095e7-21cd-4f1b-a182-85eb226f41ae</vt:lpwstr>
  </property>
  <property fmtid="{D5CDD505-2E9C-101B-9397-08002B2CF9AE}" pid="13" name="MSIP_Label_b28095e7-21cd-4f1b-a182-85eb226f41ae_SiteId">
    <vt:lpwstr>25b79aa0-07c6-4d65-9c80-df92aacdc157</vt:lpwstr>
  </property>
  <property fmtid="{D5CDD505-2E9C-101B-9397-08002B2CF9AE}" pid="14" name="MSIP_Label_b28095e7-21cd-4f1b-a182-85eb226f41ae_ActionId">
    <vt:lpwstr>b411983b-6c83-45dd-9c26-a7bf0db64bb9</vt:lpwstr>
  </property>
  <property fmtid="{D5CDD505-2E9C-101B-9397-08002B2CF9AE}" pid="15" name="MSIP_Label_b28095e7-21cd-4f1b-a182-85eb226f41ae_ContentBits">
    <vt:lpwstr>2</vt:lpwstr>
  </property>
  <property fmtid="{D5CDD505-2E9C-101B-9397-08002B2CF9AE}" pid="16" name="MSIP_Label_b28095e7-21cd-4f1b-a182-85eb226f41ae_Tag">
    <vt:lpwstr>10, 0, 1, 1</vt:lpwstr>
  </property>
</Properties>
</file>