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plcorp-my.sharepoint.com/personal/jscanlon_pplweb_com/Documents/25-54-EL - Electric ISR FY2027/Data Requests/PUC Set 1/1. e-Versions/"/>
    </mc:Choice>
  </mc:AlternateContent>
  <xr:revisionPtr revIDLastSave="0" documentId="8_{8F0EE92B-F681-40D6-AEEA-F685B1452092}" xr6:coauthVersionLast="47" xr6:coauthVersionMax="47" xr10:uidLastSave="{00000000-0000-0000-0000-000000000000}"/>
  <bookViews>
    <workbookView xWindow="-120" yWindow="-120" windowWidth="29040" windowHeight="15720" xr2:uid="{294F2D1E-EB93-48E6-869E-E4CD28A4D81F}"/>
  </bookViews>
  <sheets>
    <sheet name="Attachment PUC 1-4-1" sheetId="1" r:id="rId1"/>
  </sheets>
  <definedNames>
    <definedName name="_xlnm.Print_Area" localSheetId="0">'Attachment PUC 1-4-1'!$A$1:$I$60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5" i="1" l="1"/>
  <c r="E55" i="1"/>
  <c r="D55" i="1"/>
  <c r="H54" i="1"/>
  <c r="F47" i="1"/>
  <c r="E47" i="1"/>
  <c r="D47" i="1"/>
  <c r="F44" i="1"/>
  <c r="E44" i="1"/>
  <c r="D44" i="1"/>
  <c r="H44" i="1" s="1"/>
  <c r="D37" i="1"/>
  <c r="F37" i="1"/>
  <c r="H36" i="1"/>
  <c r="H30" i="1"/>
  <c r="H27" i="1"/>
  <c r="H20" i="1"/>
  <c r="H13" i="1"/>
  <c r="H25" i="1" l="1"/>
  <c r="H24" i="1"/>
  <c r="F21" i="1"/>
  <c r="H55" i="1"/>
  <c r="H18" i="1"/>
  <c r="H28" i="1"/>
  <c r="H23" i="1"/>
  <c r="H31" i="1"/>
  <c r="H51" i="1"/>
  <c r="F52" i="1"/>
  <c r="H12" i="1"/>
  <c r="H14" i="1"/>
  <c r="H19" i="1"/>
  <c r="E34" i="1"/>
  <c r="H26" i="1"/>
  <c r="E16" i="1"/>
  <c r="H15" i="1"/>
  <c r="H29" i="1"/>
  <c r="H32" i="1"/>
  <c r="E37" i="1"/>
  <c r="H37" i="1" s="1"/>
  <c r="D52" i="1"/>
  <c r="D57" i="1" s="1"/>
  <c r="H33" i="1"/>
  <c r="F34" i="1"/>
  <c r="E21" i="1"/>
  <c r="H50" i="1"/>
  <c r="H47" i="1"/>
  <c r="F57" i="1"/>
  <c r="D34" i="1"/>
  <c r="E52" i="1"/>
  <c r="E57" i="1"/>
  <c r="F16" i="1"/>
  <c r="H46" i="1"/>
  <c r="H49" i="1"/>
  <c r="H21" i="1" l="1"/>
  <c r="H57" i="1"/>
  <c r="E39" i="1"/>
  <c r="E59" i="1" s="1"/>
  <c r="H52" i="1"/>
  <c r="F39" i="1"/>
  <c r="F59" i="1" s="1"/>
  <c r="H34" i="1"/>
  <c r="D39" i="1"/>
  <c r="D59" i="1" s="1"/>
  <c r="H16" i="1"/>
  <c r="H39" i="1" l="1"/>
  <c r="H59" i="1"/>
</calcChain>
</file>

<file path=xl/sharedStrings.xml><?xml version="1.0" encoding="utf-8"?>
<sst xmlns="http://schemas.openxmlformats.org/spreadsheetml/2006/main" count="65" uniqueCount="50">
  <si>
    <t>DEPLOYMENT</t>
  </si>
  <si>
    <t>(a)</t>
  </si>
  <si>
    <t>(b)</t>
  </si>
  <si>
    <t>(c )</t>
  </si>
  <si>
    <t>(d)</t>
  </si>
  <si>
    <t>(e )</t>
  </si>
  <si>
    <t>CapEx Costs</t>
  </si>
  <si>
    <t>Year 1</t>
  </si>
  <si>
    <t>Year 2</t>
  </si>
  <si>
    <t>Year 3</t>
  </si>
  <si>
    <t>Year 4</t>
  </si>
  <si>
    <t>Total Deployment</t>
  </si>
  <si>
    <t>Meter Costs</t>
  </si>
  <si>
    <t>Hardware</t>
  </si>
  <si>
    <t>Installs</t>
  </si>
  <si>
    <t>Pre-Sweeps</t>
  </si>
  <si>
    <t>Project Management</t>
  </si>
  <si>
    <t>Total Meter Costs</t>
  </si>
  <si>
    <t>Network Costs</t>
  </si>
  <si>
    <t>Total Network Costs</t>
  </si>
  <si>
    <t>Systems Costs</t>
  </si>
  <si>
    <t>Headend</t>
  </si>
  <si>
    <t>L&amp;G MDMS</t>
  </si>
  <si>
    <t>Cust Engagement</t>
  </si>
  <si>
    <t>Analytics</t>
  </si>
  <si>
    <t>Middleware</t>
  </si>
  <si>
    <t>ADMS</t>
  </si>
  <si>
    <t>OMS</t>
  </si>
  <si>
    <t>Cyber Security</t>
  </si>
  <si>
    <t>CSS</t>
  </si>
  <si>
    <t>Depl Exchange Mgt</t>
  </si>
  <si>
    <t>Total Systems Costs</t>
  </si>
  <si>
    <t>Program Costs</t>
  </si>
  <si>
    <t>Total Program Costs</t>
  </si>
  <si>
    <t>Total CapEx Costs</t>
  </si>
  <si>
    <t>OpEx Costs</t>
  </si>
  <si>
    <t>Repairs</t>
  </si>
  <si>
    <t>Steady State Operations</t>
  </si>
  <si>
    <t>MDMS</t>
  </si>
  <si>
    <t>Change Management</t>
  </si>
  <si>
    <t>Total OpEx Costs</t>
  </si>
  <si>
    <t>Total AMF Costs</t>
  </si>
  <si>
    <t>The Narragansett Electric Company</t>
  </si>
  <si>
    <t>d/b/a Rhode Island Energy</t>
  </si>
  <si>
    <t>RIPUC Docket No. 25-54-EL</t>
  </si>
  <si>
    <t>Proposed FY 2027 Electric Infrastructure, Safety, and Reliability Plan</t>
  </si>
  <si>
    <t>Page 1 of 1</t>
  </si>
  <si>
    <t>Updated Attachment H</t>
  </si>
  <si>
    <t>From Docket No. 22-49-EL</t>
  </si>
  <si>
    <t>Attachment PUC 1-4-1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</si>
</sst>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2"/>
    <xf numFmtId="0" fontId="2" fillId="0" borderId="4" xfId="2" applyFont="1" applyBorder="1" applyAlignment="1">
      <alignment horizontal="center" vertical="center"/>
    </xf>
    <xf numFmtId="0" fontId="2" fillId="0" borderId="4" xfId="2" applyFont="1" applyBorder="1" applyAlignment="1">
      <alignment horizontal="left" vertical="top"/>
    </xf>
    <xf numFmtId="0" fontId="3" fillId="0" borderId="4" xfId="2" applyBorder="1"/>
    <xf numFmtId="0" fontId="4" fillId="0" borderId="4" xfId="2" applyFont="1" applyBorder="1"/>
    <xf numFmtId="0" fontId="2" fillId="0" borderId="5" xfId="2" applyFont="1" applyBorder="1"/>
    <xf numFmtId="164" fontId="0" fillId="0" borderId="5" xfId="1" applyNumberFormat="1" applyFont="1" applyFill="1" applyBorder="1"/>
    <xf numFmtId="0" fontId="2" fillId="0" borderId="4" xfId="2" applyFont="1" applyBorder="1"/>
    <xf numFmtId="164" fontId="0" fillId="0" borderId="4" xfId="1" applyNumberFormat="1" applyFont="1" applyFill="1" applyBorder="1"/>
    <xf numFmtId="164" fontId="0" fillId="0" borderId="4" xfId="1" applyNumberFormat="1" applyFont="1" applyBorder="1"/>
    <xf numFmtId="0" fontId="1" fillId="0" borderId="4" xfId="2" applyFont="1" applyBorder="1"/>
    <xf numFmtId="44" fontId="0" fillId="0" borderId="0" xfId="3" applyFont="1"/>
    <xf numFmtId="165" fontId="3" fillId="0" borderId="0" xfId="2" applyNumberFormat="1"/>
    <xf numFmtId="0" fontId="4" fillId="0" borderId="0" xfId="2" applyFont="1"/>
    <xf numFmtId="0" fontId="2" fillId="0" borderId="4" xfId="2" applyFont="1" applyBorder="1" applyAlignment="1">
      <alignment horizontal="center" vertical="top"/>
    </xf>
    <xf numFmtId="164" fontId="2" fillId="0" borderId="4" xfId="1" applyNumberFormat="1" applyFont="1" applyFill="1" applyBorder="1"/>
    <xf numFmtId="164" fontId="2" fillId="0" borderId="4" xfId="1" applyNumberFormat="1" applyFont="1" applyBorder="1"/>
    <xf numFmtId="0" fontId="3" fillId="0" borderId="0" xfId="2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right"/>
    </xf>
  </cellXfs>
  <cellStyles count="4">
    <cellStyle name="Currency" xfId="1" builtinId="4"/>
    <cellStyle name="Currency 2" xfId="3" xr:uid="{0A92C7FF-B93C-4759-9198-1B2BB4264D49}"/>
    <cellStyle name="Normal" xfId="0" builtinId="0"/>
    <cellStyle name="Normal 2" xfId="2" xr:uid="{58307299-95D4-463C-BF71-9209B92A1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C137-1BAB-4146-9C18-AFDFDDCFABD5}">
  <sheetPr codeName="Sheet36">
    <pageSetUpPr fitToPage="1"/>
  </sheetPr>
  <dimension ref="A1:H64"/>
  <sheetViews>
    <sheetView tabSelected="1" zoomScale="90" zoomScaleNormal="90" workbookViewId="0">
      <selection activeCell="M9" sqref="M9"/>
    </sheetView>
  </sheetViews>
  <sheetFormatPr defaultColWidth="8.7109375" defaultRowHeight="12.75" x14ac:dyDescent="0.2"/>
  <cols>
    <col min="1" max="1" width="3.5703125" style="18" customWidth="1"/>
    <col min="2" max="2" width="18.140625" style="1" bestFit="1" customWidth="1"/>
    <col min="3" max="3" width="21.85546875" style="1" bestFit="1" customWidth="1"/>
    <col min="4" max="4" width="14.140625" style="1" bestFit="1" customWidth="1"/>
    <col min="5" max="6" width="15.140625" style="1" bestFit="1" customWidth="1"/>
    <col min="7" max="7" width="12.28515625" style="1" customWidth="1"/>
    <col min="8" max="8" width="17" style="1" customWidth="1"/>
    <col min="9" max="9" width="3" style="1" customWidth="1"/>
    <col min="10" max="16384" width="8.7109375" style="1"/>
  </cols>
  <sheetData>
    <row r="1" spans="1:8" ht="15" x14ac:dyDescent="0.25">
      <c r="H1" s="22" t="s">
        <v>42</v>
      </c>
    </row>
    <row r="2" spans="1:8" ht="15" x14ac:dyDescent="0.25">
      <c r="H2" s="22" t="s">
        <v>43</v>
      </c>
    </row>
    <row r="3" spans="1:8" ht="15" x14ac:dyDescent="0.25">
      <c r="H3" s="22" t="s">
        <v>44</v>
      </c>
    </row>
    <row r="4" spans="1:8" ht="15" x14ac:dyDescent="0.25">
      <c r="H4" s="22" t="s">
        <v>45</v>
      </c>
    </row>
    <row r="5" spans="1:8" ht="15" x14ac:dyDescent="0.25">
      <c r="H5" s="22" t="s">
        <v>49</v>
      </c>
    </row>
    <row r="6" spans="1:8" ht="15" x14ac:dyDescent="0.25">
      <c r="H6" s="22" t="s">
        <v>46</v>
      </c>
    </row>
    <row r="8" spans="1:8" ht="15" x14ac:dyDescent="0.2">
      <c r="B8" s="14" t="s">
        <v>47</v>
      </c>
      <c r="D8" s="19" t="s">
        <v>0</v>
      </c>
      <c r="E8" s="20"/>
      <c r="F8" s="20"/>
      <c r="G8" s="21"/>
    </row>
    <row r="9" spans="1:8" ht="15" x14ac:dyDescent="0.2">
      <c r="B9" s="14" t="s">
        <v>48</v>
      </c>
      <c r="D9" s="2" t="s">
        <v>1</v>
      </c>
      <c r="E9" s="2" t="s">
        <v>2</v>
      </c>
      <c r="F9" s="2" t="s">
        <v>3</v>
      </c>
      <c r="G9" s="2" t="s">
        <v>4</v>
      </c>
      <c r="H9" s="2" t="s">
        <v>5</v>
      </c>
    </row>
    <row r="10" spans="1:8" ht="15" x14ac:dyDescent="0.2">
      <c r="D10" s="15">
        <v>2023</v>
      </c>
      <c r="E10" s="15">
        <v>2024</v>
      </c>
      <c r="F10" s="15">
        <v>2025</v>
      </c>
      <c r="G10" s="15">
        <v>2026</v>
      </c>
      <c r="H10" s="4"/>
    </row>
    <row r="11" spans="1:8" ht="15" x14ac:dyDescent="0.2">
      <c r="B11" s="5" t="s">
        <v>6</v>
      </c>
      <c r="C11" s="5"/>
      <c r="D11" s="15" t="s">
        <v>7</v>
      </c>
      <c r="E11" s="15" t="s">
        <v>8</v>
      </c>
      <c r="F11" s="15" t="s">
        <v>9</v>
      </c>
      <c r="G11" s="15" t="s">
        <v>10</v>
      </c>
      <c r="H11" s="3" t="s">
        <v>11</v>
      </c>
    </row>
    <row r="12" spans="1:8" ht="15" x14ac:dyDescent="0.25">
      <c r="A12" s="18">
        <v>1</v>
      </c>
      <c r="B12" s="4" t="s">
        <v>12</v>
      </c>
      <c r="C12" s="6" t="s">
        <v>13</v>
      </c>
      <c r="D12" s="7">
        <v>0</v>
      </c>
      <c r="E12" s="7">
        <v>12852826.82</v>
      </c>
      <c r="F12" s="7">
        <v>55503711.199999914</v>
      </c>
      <c r="G12" s="7"/>
      <c r="H12" s="7">
        <f>SUM(D12:G12)</f>
        <v>68356538.019999921</v>
      </c>
    </row>
    <row r="13" spans="1:8" ht="15" x14ac:dyDescent="0.25">
      <c r="A13" s="18">
        <v>2</v>
      </c>
      <c r="B13" s="4"/>
      <c r="C13" s="8" t="s">
        <v>14</v>
      </c>
      <c r="D13" s="9">
        <v>0</v>
      </c>
      <c r="E13" s="9">
        <v>1651460.24</v>
      </c>
      <c r="F13" s="9">
        <v>1900521.1300000001</v>
      </c>
      <c r="G13" s="9"/>
      <c r="H13" s="9">
        <f t="shared" ref="H13:H37" si="0">SUM(D13:G13)</f>
        <v>3551981.37</v>
      </c>
    </row>
    <row r="14" spans="1:8" ht="15" x14ac:dyDescent="0.25">
      <c r="A14" s="18">
        <v>3</v>
      </c>
      <c r="B14" s="4"/>
      <c r="C14" s="8" t="s">
        <v>15</v>
      </c>
      <c r="D14" s="9">
        <v>0</v>
      </c>
      <c r="E14" s="9">
        <v>0</v>
      </c>
      <c r="F14" s="9">
        <v>4713989.78</v>
      </c>
      <c r="G14" s="9"/>
      <c r="H14" s="9">
        <f t="shared" si="0"/>
        <v>4713989.78</v>
      </c>
    </row>
    <row r="15" spans="1:8" ht="15" x14ac:dyDescent="0.25">
      <c r="A15" s="18">
        <v>4</v>
      </c>
      <c r="B15" s="4"/>
      <c r="C15" s="8" t="s">
        <v>16</v>
      </c>
      <c r="D15" s="9">
        <v>0</v>
      </c>
      <c r="E15" s="9">
        <v>309262.00999999989</v>
      </c>
      <c r="F15" s="9">
        <v>864980.54999999888</v>
      </c>
      <c r="G15" s="9"/>
      <c r="H15" s="9">
        <f t="shared" si="0"/>
        <v>1174242.5599999987</v>
      </c>
    </row>
    <row r="16" spans="1:8" ht="15" x14ac:dyDescent="0.25">
      <c r="A16" s="18">
        <v>5</v>
      </c>
      <c r="B16" s="8" t="s">
        <v>17</v>
      </c>
      <c r="C16" s="8"/>
      <c r="D16" s="16">
        <v>0</v>
      </c>
      <c r="E16" s="16">
        <f>SUM(E12:E15)</f>
        <v>14813549.07</v>
      </c>
      <c r="F16" s="16">
        <f>SUM(F12:F15)</f>
        <v>62983202.659999914</v>
      </c>
      <c r="G16" s="16"/>
      <c r="H16" s="16">
        <f t="shared" si="0"/>
        <v>77796751.729999915</v>
      </c>
    </row>
    <row r="17" spans="1:8" ht="15" x14ac:dyDescent="0.25">
      <c r="A17" s="18">
        <v>6</v>
      </c>
      <c r="B17" s="8"/>
      <c r="C17" s="8"/>
      <c r="D17" s="10"/>
      <c r="E17" s="10"/>
      <c r="F17" s="10"/>
      <c r="G17" s="10"/>
      <c r="H17" s="10"/>
    </row>
    <row r="18" spans="1:8" ht="15" x14ac:dyDescent="0.25">
      <c r="A18" s="18">
        <v>7</v>
      </c>
      <c r="B18" s="11" t="s">
        <v>18</v>
      </c>
      <c r="C18" s="8" t="s">
        <v>14</v>
      </c>
      <c r="D18" s="10">
        <v>0</v>
      </c>
      <c r="E18" s="10">
        <v>1090827.02</v>
      </c>
      <c r="F18" s="10">
        <v>2581084.38</v>
      </c>
      <c r="G18" s="10"/>
      <c r="H18" s="10">
        <f t="shared" si="0"/>
        <v>3671911.4</v>
      </c>
    </row>
    <row r="19" spans="1:8" ht="15" x14ac:dyDescent="0.25">
      <c r="A19" s="18">
        <v>8</v>
      </c>
      <c r="B19" s="8"/>
      <c r="C19" s="8" t="s">
        <v>13</v>
      </c>
      <c r="D19" s="10">
        <v>0</v>
      </c>
      <c r="E19" s="10">
        <v>2150186.44</v>
      </c>
      <c r="F19" s="10">
        <v>2634171.2999999998</v>
      </c>
      <c r="G19" s="10"/>
      <c r="H19" s="10">
        <f t="shared" si="0"/>
        <v>4784357.74</v>
      </c>
    </row>
    <row r="20" spans="1:8" ht="15" x14ac:dyDescent="0.25">
      <c r="A20" s="18">
        <v>9</v>
      </c>
      <c r="B20" s="8"/>
      <c r="C20" s="8" t="s">
        <v>16</v>
      </c>
      <c r="D20" s="10">
        <v>0</v>
      </c>
      <c r="E20" s="10">
        <v>158311.03000000006</v>
      </c>
      <c r="F20" s="10">
        <v>266376.63</v>
      </c>
      <c r="G20" s="10"/>
      <c r="H20" s="10">
        <f t="shared" si="0"/>
        <v>424687.66000000003</v>
      </c>
    </row>
    <row r="21" spans="1:8" ht="15" x14ac:dyDescent="0.25">
      <c r="A21" s="18">
        <v>10</v>
      </c>
      <c r="B21" s="8" t="s">
        <v>19</v>
      </c>
      <c r="C21" s="8"/>
      <c r="D21" s="17">
        <v>0</v>
      </c>
      <c r="E21" s="17">
        <f>SUM(E18:E20)</f>
        <v>3399324.49</v>
      </c>
      <c r="F21" s="17">
        <f>SUM(F18:F20)</f>
        <v>5481632.3099999996</v>
      </c>
      <c r="G21" s="17"/>
      <c r="H21" s="17">
        <f t="shared" si="0"/>
        <v>8880956.8000000007</v>
      </c>
    </row>
    <row r="22" spans="1:8" ht="15" x14ac:dyDescent="0.25">
      <c r="A22" s="18">
        <v>11</v>
      </c>
      <c r="B22" s="8"/>
      <c r="C22" s="8"/>
      <c r="D22" s="10"/>
      <c r="E22" s="10"/>
      <c r="F22" s="10"/>
      <c r="G22" s="10"/>
      <c r="H22" s="10"/>
    </row>
    <row r="23" spans="1:8" ht="15" x14ac:dyDescent="0.25">
      <c r="A23" s="18">
        <v>12</v>
      </c>
      <c r="B23" s="11" t="s">
        <v>20</v>
      </c>
      <c r="C23" s="8" t="s">
        <v>21</v>
      </c>
      <c r="D23" s="10">
        <v>703144.92999999993</v>
      </c>
      <c r="E23" s="10">
        <v>1489616.421475</v>
      </c>
      <c r="F23" s="10">
        <v>2878355.58</v>
      </c>
      <c r="G23" s="10"/>
      <c r="H23" s="10">
        <f t="shared" si="0"/>
        <v>5071116.9314750005</v>
      </c>
    </row>
    <row r="24" spans="1:8" ht="15" x14ac:dyDescent="0.25">
      <c r="A24" s="18">
        <v>13</v>
      </c>
      <c r="B24" s="8"/>
      <c r="C24" s="8" t="s">
        <v>22</v>
      </c>
      <c r="D24" s="10">
        <v>319588.88</v>
      </c>
      <c r="E24" s="10">
        <v>222021.16852499999</v>
      </c>
      <c r="F24" s="10">
        <v>474256</v>
      </c>
      <c r="G24" s="10"/>
      <c r="H24" s="10">
        <f t="shared" si="0"/>
        <v>1015866.048525</v>
      </c>
    </row>
    <row r="25" spans="1:8" ht="15" x14ac:dyDescent="0.25">
      <c r="A25" s="18">
        <v>14</v>
      </c>
      <c r="B25" s="8"/>
      <c r="C25" s="8" t="s">
        <v>23</v>
      </c>
      <c r="D25" s="10">
        <v>0</v>
      </c>
      <c r="E25" s="10">
        <v>962054.14</v>
      </c>
      <c r="F25" s="10">
        <v>3499939.5700000003</v>
      </c>
      <c r="G25" s="10"/>
      <c r="H25" s="10">
        <f t="shared" si="0"/>
        <v>4461993.71</v>
      </c>
    </row>
    <row r="26" spans="1:8" ht="15" x14ac:dyDescent="0.25">
      <c r="A26" s="18">
        <v>15</v>
      </c>
      <c r="B26" s="8"/>
      <c r="C26" s="8" t="s">
        <v>24</v>
      </c>
      <c r="D26" s="10">
        <v>0</v>
      </c>
      <c r="E26" s="10">
        <v>1464.8799999999999</v>
      </c>
      <c r="F26" s="10">
        <v>719.61</v>
      </c>
      <c r="G26" s="10"/>
      <c r="H26" s="10">
        <f t="shared" si="0"/>
        <v>2184.4899999999998</v>
      </c>
    </row>
    <row r="27" spans="1:8" ht="15" x14ac:dyDescent="0.25">
      <c r="A27" s="18">
        <v>16</v>
      </c>
      <c r="B27" s="8"/>
      <c r="C27" s="8" t="s">
        <v>25</v>
      </c>
      <c r="D27" s="10">
        <v>0</v>
      </c>
      <c r="E27" s="10">
        <v>1476.67</v>
      </c>
      <c r="F27" s="10">
        <v>499242.86</v>
      </c>
      <c r="G27" s="10"/>
      <c r="H27" s="10">
        <f t="shared" si="0"/>
        <v>500719.52999999997</v>
      </c>
    </row>
    <row r="28" spans="1:8" ht="15" x14ac:dyDescent="0.25">
      <c r="A28" s="18">
        <v>17</v>
      </c>
      <c r="B28" s="8"/>
      <c r="C28" s="8" t="s">
        <v>26</v>
      </c>
      <c r="D28" s="10">
        <v>0</v>
      </c>
      <c r="E28" s="10">
        <v>173815.46</v>
      </c>
      <c r="F28" s="10">
        <v>149325.76000000001</v>
      </c>
      <c r="G28" s="10"/>
      <c r="H28" s="10">
        <f t="shared" si="0"/>
        <v>323141.21999999997</v>
      </c>
    </row>
    <row r="29" spans="1:8" ht="15" x14ac:dyDescent="0.25">
      <c r="A29" s="18">
        <v>18</v>
      </c>
      <c r="B29" s="8"/>
      <c r="C29" s="8" t="s">
        <v>27</v>
      </c>
      <c r="D29" s="10">
        <v>0</v>
      </c>
      <c r="E29" s="10">
        <v>522.53</v>
      </c>
      <c r="F29" s="10">
        <v>254192.71000000002</v>
      </c>
      <c r="G29" s="10"/>
      <c r="H29" s="10">
        <f t="shared" si="0"/>
        <v>254715.24000000002</v>
      </c>
    </row>
    <row r="30" spans="1:8" ht="15" x14ac:dyDescent="0.25">
      <c r="A30" s="18">
        <v>19</v>
      </c>
      <c r="B30" s="8"/>
      <c r="C30" s="8" t="s">
        <v>16</v>
      </c>
      <c r="D30" s="10">
        <v>14703.289999999997</v>
      </c>
      <c r="E30" s="10">
        <v>302573.06999999995</v>
      </c>
      <c r="F30" s="10">
        <v>780933.05</v>
      </c>
      <c r="G30" s="10"/>
      <c r="H30" s="10">
        <f t="shared" si="0"/>
        <v>1098209.4099999999</v>
      </c>
    </row>
    <row r="31" spans="1:8" ht="15" x14ac:dyDescent="0.25">
      <c r="A31" s="18">
        <v>20</v>
      </c>
      <c r="B31" s="8"/>
      <c r="C31" s="8" t="s">
        <v>28</v>
      </c>
      <c r="D31" s="10">
        <v>0</v>
      </c>
      <c r="E31" s="10">
        <v>52279.17</v>
      </c>
      <c r="F31" s="10">
        <v>48209.61</v>
      </c>
      <c r="G31" s="10"/>
      <c r="H31" s="10">
        <f t="shared" si="0"/>
        <v>100488.78</v>
      </c>
    </row>
    <row r="32" spans="1:8" ht="15" x14ac:dyDescent="0.25">
      <c r="A32" s="18">
        <v>21</v>
      </c>
      <c r="B32" s="8"/>
      <c r="C32" s="8" t="s">
        <v>29</v>
      </c>
      <c r="D32" s="10">
        <v>317408.81999999995</v>
      </c>
      <c r="E32" s="10">
        <v>2111994.6799999997</v>
      </c>
      <c r="F32" s="10">
        <v>2730948.810000001</v>
      </c>
      <c r="G32" s="10"/>
      <c r="H32" s="10">
        <f t="shared" si="0"/>
        <v>5160352.3100000005</v>
      </c>
    </row>
    <row r="33" spans="1:8" ht="15" x14ac:dyDescent="0.25">
      <c r="A33" s="18">
        <v>22</v>
      </c>
      <c r="B33" s="8"/>
      <c r="C33" s="8" t="s">
        <v>30</v>
      </c>
      <c r="D33" s="10">
        <v>0</v>
      </c>
      <c r="E33" s="10">
        <v>19489.359999999971</v>
      </c>
      <c r="F33" s="10">
        <v>383909.6399999999</v>
      </c>
      <c r="G33" s="10"/>
      <c r="H33" s="10">
        <f t="shared" si="0"/>
        <v>403398.99999999988</v>
      </c>
    </row>
    <row r="34" spans="1:8" ht="15" x14ac:dyDescent="0.25">
      <c r="A34" s="18">
        <v>23</v>
      </c>
      <c r="B34" s="8" t="s">
        <v>31</v>
      </c>
      <c r="C34" s="8"/>
      <c r="D34" s="17">
        <f>SUM(D22:D33)</f>
        <v>1354845.92</v>
      </c>
      <c r="E34" s="17">
        <f>SUM(E22:E33)</f>
        <v>5337307.55</v>
      </c>
      <c r="F34" s="17">
        <f t="shared" ref="F34" si="1">SUM(F22:F33)</f>
        <v>11700033.200000001</v>
      </c>
      <c r="G34" s="17"/>
      <c r="H34" s="17">
        <f t="shared" si="0"/>
        <v>18392186.670000002</v>
      </c>
    </row>
    <row r="35" spans="1:8" ht="15" x14ac:dyDescent="0.25">
      <c r="A35" s="18">
        <v>24</v>
      </c>
      <c r="B35" s="8"/>
      <c r="C35" s="8"/>
      <c r="D35" s="10"/>
      <c r="E35" s="10"/>
      <c r="F35" s="10"/>
      <c r="G35" s="10"/>
      <c r="H35" s="10"/>
    </row>
    <row r="36" spans="1:8" ht="15" x14ac:dyDescent="0.25">
      <c r="A36" s="18">
        <v>25</v>
      </c>
      <c r="B36" s="11" t="s">
        <v>32</v>
      </c>
      <c r="C36" s="8" t="s">
        <v>16</v>
      </c>
      <c r="D36" s="9">
        <v>0</v>
      </c>
      <c r="E36" s="9">
        <v>1466946.9300000002</v>
      </c>
      <c r="F36" s="9">
        <v>2888428.7500000005</v>
      </c>
      <c r="G36" s="9"/>
      <c r="H36" s="9">
        <f t="shared" si="0"/>
        <v>4355375.6800000006</v>
      </c>
    </row>
    <row r="37" spans="1:8" ht="15" x14ac:dyDescent="0.25">
      <c r="A37" s="18">
        <v>26</v>
      </c>
      <c r="B37" s="8" t="s">
        <v>33</v>
      </c>
      <c r="C37" s="8"/>
      <c r="D37" s="16">
        <f>SUM(D36:D36)</f>
        <v>0</v>
      </c>
      <c r="E37" s="16">
        <f>SUM(E36:E36)</f>
        <v>1466946.9300000002</v>
      </c>
      <c r="F37" s="16">
        <f>SUM(F36:F36)</f>
        <v>2888428.7500000005</v>
      </c>
      <c r="G37" s="16"/>
      <c r="H37" s="16">
        <f t="shared" si="0"/>
        <v>4355375.6800000006</v>
      </c>
    </row>
    <row r="38" spans="1:8" ht="15" x14ac:dyDescent="0.25">
      <c r="A38" s="18">
        <v>27</v>
      </c>
      <c r="B38" s="8"/>
      <c r="C38" s="8"/>
      <c r="D38" s="9"/>
      <c r="E38" s="9"/>
      <c r="F38" s="9"/>
      <c r="G38" s="9"/>
      <c r="H38" s="9"/>
    </row>
    <row r="39" spans="1:8" ht="15" x14ac:dyDescent="0.25">
      <c r="A39" s="18">
        <v>28</v>
      </c>
      <c r="B39" s="8" t="s">
        <v>34</v>
      </c>
      <c r="C39" s="8"/>
      <c r="D39" s="16">
        <f>SUM(D37,D21,D16,D34)</f>
        <v>1354845.92</v>
      </c>
      <c r="E39" s="16">
        <f t="shared" ref="E39:F39" si="2">SUM(E37,E21,E16,E34)</f>
        <v>25017128.040000003</v>
      </c>
      <c r="F39" s="16">
        <f t="shared" si="2"/>
        <v>83053296.919999912</v>
      </c>
      <c r="G39" s="16"/>
      <c r="H39" s="16">
        <f>SUM(D39:G39)</f>
        <v>109425270.87999991</v>
      </c>
    </row>
    <row r="40" spans="1:8" ht="15" x14ac:dyDescent="0.25">
      <c r="A40" s="18">
        <v>29</v>
      </c>
      <c r="B40" s="8"/>
      <c r="C40" s="8"/>
      <c r="D40" s="9"/>
      <c r="E40" s="9"/>
      <c r="F40" s="9"/>
      <c r="G40" s="9"/>
      <c r="H40" s="9"/>
    </row>
    <row r="41" spans="1:8" ht="15" x14ac:dyDescent="0.25">
      <c r="A41" s="18">
        <v>30</v>
      </c>
      <c r="B41" s="8" t="s">
        <v>35</v>
      </c>
      <c r="C41" s="8"/>
      <c r="D41" s="9"/>
      <c r="E41" s="9"/>
      <c r="F41" s="9"/>
      <c r="G41" s="9"/>
      <c r="H41" s="9"/>
    </row>
    <row r="42" spans="1:8" ht="15" x14ac:dyDescent="0.25">
      <c r="A42" s="18">
        <v>31</v>
      </c>
      <c r="B42" s="8"/>
      <c r="C42" s="8"/>
      <c r="D42" s="9"/>
      <c r="E42" s="9"/>
      <c r="F42" s="9"/>
      <c r="G42" s="9"/>
      <c r="H42" s="9"/>
    </row>
    <row r="43" spans="1:8" ht="15" x14ac:dyDescent="0.25">
      <c r="A43" s="18">
        <v>32</v>
      </c>
      <c r="B43" s="4" t="s">
        <v>12</v>
      </c>
      <c r="C43" s="8" t="s">
        <v>36</v>
      </c>
      <c r="D43" s="9">
        <v>0</v>
      </c>
      <c r="E43" s="9">
        <v>67805.240000000005</v>
      </c>
      <c r="F43" s="9">
        <v>210912.8</v>
      </c>
      <c r="G43" s="9"/>
      <c r="H43" s="9">
        <v>278718.03999999998</v>
      </c>
    </row>
    <row r="44" spans="1:8" ht="15" x14ac:dyDescent="0.25">
      <c r="A44" s="18">
        <v>33</v>
      </c>
      <c r="B44" s="8" t="s">
        <v>17</v>
      </c>
      <c r="C44" s="8"/>
      <c r="D44" s="16">
        <f>SUM(D43)</f>
        <v>0</v>
      </c>
      <c r="E44" s="16">
        <f t="shared" ref="E44:F44" si="3">SUM(E43)</f>
        <v>67805.240000000005</v>
      </c>
      <c r="F44" s="16">
        <f t="shared" si="3"/>
        <v>210912.8</v>
      </c>
      <c r="G44" s="16"/>
      <c r="H44" s="16">
        <f>SUM(D44:F44)</f>
        <v>278718.03999999998</v>
      </c>
    </row>
    <row r="45" spans="1:8" ht="15" x14ac:dyDescent="0.25">
      <c r="A45" s="18">
        <v>34</v>
      </c>
      <c r="B45" s="8"/>
      <c r="C45" s="8"/>
      <c r="D45" s="10"/>
      <c r="E45" s="10"/>
      <c r="F45" s="10"/>
      <c r="G45" s="10"/>
      <c r="H45" s="10"/>
    </row>
    <row r="46" spans="1:8" ht="15" x14ac:dyDescent="0.25">
      <c r="A46" s="18">
        <v>35</v>
      </c>
      <c r="B46" s="11" t="s">
        <v>18</v>
      </c>
      <c r="C46" s="8" t="s">
        <v>37</v>
      </c>
      <c r="D46" s="10">
        <v>0</v>
      </c>
      <c r="E46" s="10">
        <v>5796.7200000000012</v>
      </c>
      <c r="F46" s="10">
        <v>72216.39999999998</v>
      </c>
      <c r="G46" s="10"/>
      <c r="H46" s="10">
        <f>SUM(D46:G46)</f>
        <v>78013.119999999981</v>
      </c>
    </row>
    <row r="47" spans="1:8" ht="15" x14ac:dyDescent="0.25">
      <c r="A47" s="18">
        <v>36</v>
      </c>
      <c r="B47" s="8" t="s">
        <v>19</v>
      </c>
      <c r="C47" s="8"/>
      <c r="D47" s="17">
        <f>SUM(D46)</f>
        <v>0</v>
      </c>
      <c r="E47" s="17">
        <f t="shared" ref="E47:F47" si="4">SUM(E46)</f>
        <v>5796.7200000000012</v>
      </c>
      <c r="F47" s="17">
        <f t="shared" si="4"/>
        <v>72216.39999999998</v>
      </c>
      <c r="G47" s="17"/>
      <c r="H47" s="17">
        <f>SUM(D47:F47)</f>
        <v>78013.119999999981</v>
      </c>
    </row>
    <row r="48" spans="1:8" ht="15" x14ac:dyDescent="0.25">
      <c r="A48" s="18">
        <v>37</v>
      </c>
      <c r="B48" s="8"/>
      <c r="C48" s="8"/>
      <c r="D48" s="10"/>
      <c r="E48" s="10"/>
      <c r="F48" s="10"/>
      <c r="G48" s="10"/>
      <c r="H48" s="10"/>
    </row>
    <row r="49" spans="1:8" ht="15" x14ac:dyDescent="0.25">
      <c r="A49" s="18">
        <v>38</v>
      </c>
      <c r="B49" s="11" t="s">
        <v>20</v>
      </c>
      <c r="C49" s="8" t="s">
        <v>21</v>
      </c>
      <c r="D49" s="10">
        <v>0</v>
      </c>
      <c r="E49" s="10">
        <v>127743.00999999998</v>
      </c>
      <c r="F49" s="10">
        <v>751241.44999999984</v>
      </c>
      <c r="G49" s="10"/>
      <c r="H49" s="10">
        <f t="shared" ref="H49:H51" si="5">SUM(D49:F49)</f>
        <v>878984.45999999985</v>
      </c>
    </row>
    <row r="50" spans="1:8" ht="15" x14ac:dyDescent="0.25">
      <c r="A50" s="18">
        <v>39</v>
      </c>
      <c r="B50" s="8"/>
      <c r="C50" s="8" t="s">
        <v>38</v>
      </c>
      <c r="D50" s="10">
        <v>0</v>
      </c>
      <c r="E50" s="10">
        <v>200310.99999999994</v>
      </c>
      <c r="F50" s="10">
        <v>553709.32999999996</v>
      </c>
      <c r="G50" s="10"/>
      <c r="H50" s="10">
        <f t="shared" si="5"/>
        <v>754020.32999999984</v>
      </c>
    </row>
    <row r="51" spans="1:8" ht="15" x14ac:dyDescent="0.25">
      <c r="A51" s="18">
        <v>40</v>
      </c>
      <c r="B51" s="8"/>
      <c r="C51" s="8" t="s">
        <v>23</v>
      </c>
      <c r="D51" s="10">
        <v>0</v>
      </c>
      <c r="E51" s="10">
        <v>0</v>
      </c>
      <c r="F51" s="10">
        <v>85728.95</v>
      </c>
      <c r="G51" s="10"/>
      <c r="H51" s="10">
        <f t="shared" si="5"/>
        <v>85728.95</v>
      </c>
    </row>
    <row r="52" spans="1:8" ht="15" x14ac:dyDescent="0.25">
      <c r="A52" s="18">
        <v>41</v>
      </c>
      <c r="B52" s="8" t="s">
        <v>31</v>
      </c>
      <c r="C52" s="8"/>
      <c r="D52" s="17">
        <f>SUM(D49:D51)</f>
        <v>0</v>
      </c>
      <c r="E52" s="17">
        <f>SUM(E49:E51)</f>
        <v>328054.00999999989</v>
      </c>
      <c r="F52" s="17">
        <f>SUM(F49:F51)</f>
        <v>1390679.7299999997</v>
      </c>
      <c r="G52" s="17"/>
      <c r="H52" s="17">
        <f>SUM(D52:G52)</f>
        <v>1718733.7399999998</v>
      </c>
    </row>
    <row r="53" spans="1:8" ht="15" x14ac:dyDescent="0.25">
      <c r="A53" s="18">
        <v>42</v>
      </c>
      <c r="B53" s="8"/>
      <c r="C53" s="8"/>
      <c r="D53" s="10"/>
      <c r="E53" s="10"/>
      <c r="F53" s="10"/>
      <c r="G53" s="10"/>
      <c r="H53" s="10"/>
    </row>
    <row r="54" spans="1:8" ht="15" x14ac:dyDescent="0.25">
      <c r="A54" s="18">
        <v>43</v>
      </c>
      <c r="B54" s="11" t="s">
        <v>32</v>
      </c>
      <c r="C54" s="8" t="s">
        <v>39</v>
      </c>
      <c r="D54" s="10">
        <v>0</v>
      </c>
      <c r="E54" s="10">
        <v>1134306.54</v>
      </c>
      <c r="F54" s="10">
        <v>1680194.6099999999</v>
      </c>
      <c r="G54" s="10"/>
      <c r="H54" s="10">
        <f>SUM(D54:G54)</f>
        <v>2814501.15</v>
      </c>
    </row>
    <row r="55" spans="1:8" ht="15" x14ac:dyDescent="0.25">
      <c r="A55" s="18">
        <v>44</v>
      </c>
      <c r="B55" s="8" t="s">
        <v>33</v>
      </c>
      <c r="C55" s="8"/>
      <c r="D55" s="17">
        <f>SUM(D54)</f>
        <v>0</v>
      </c>
      <c r="E55" s="17">
        <f t="shared" ref="E55:F55" si="6">SUM(E54)</f>
        <v>1134306.54</v>
      </c>
      <c r="F55" s="17">
        <f t="shared" si="6"/>
        <v>1680194.6099999999</v>
      </c>
      <c r="G55" s="17"/>
      <c r="H55" s="17">
        <f>SUM(D55:G55)</f>
        <v>2814501.15</v>
      </c>
    </row>
    <row r="56" spans="1:8" ht="15" x14ac:dyDescent="0.25">
      <c r="A56" s="18">
        <v>45</v>
      </c>
      <c r="B56" s="8"/>
      <c r="C56" s="8"/>
      <c r="D56" s="10"/>
      <c r="E56" s="10"/>
      <c r="F56" s="10"/>
      <c r="G56" s="10"/>
      <c r="H56" s="10"/>
    </row>
    <row r="57" spans="1:8" ht="15" x14ac:dyDescent="0.25">
      <c r="A57" s="18">
        <v>46</v>
      </c>
      <c r="B57" s="8" t="s">
        <v>40</v>
      </c>
      <c r="C57" s="8"/>
      <c r="D57" s="17">
        <f>SUM(D55,D47,D44,D52)</f>
        <v>0</v>
      </c>
      <c r="E57" s="17">
        <f t="shared" ref="E57:F57" si="7">SUM(E55,E47,E44,E52)</f>
        <v>1535962.5099999998</v>
      </c>
      <c r="F57" s="17">
        <f t="shared" si="7"/>
        <v>3354003.5399999996</v>
      </c>
      <c r="G57" s="17"/>
      <c r="H57" s="17">
        <f>SUM(D57:G57)</f>
        <v>4889966.0499999989</v>
      </c>
    </row>
    <row r="58" spans="1:8" ht="15" x14ac:dyDescent="0.25">
      <c r="A58" s="18">
        <v>47</v>
      </c>
      <c r="B58" s="8"/>
      <c r="C58" s="8"/>
      <c r="D58" s="10"/>
      <c r="E58" s="10"/>
      <c r="F58" s="10"/>
      <c r="G58" s="10"/>
      <c r="H58" s="10"/>
    </row>
    <row r="59" spans="1:8" ht="15" x14ac:dyDescent="0.25">
      <c r="A59" s="18">
        <v>48</v>
      </c>
      <c r="B59" s="8" t="s">
        <v>41</v>
      </c>
      <c r="C59" s="8"/>
      <c r="D59" s="17">
        <f>SUM(D57,D39)</f>
        <v>1354845.92</v>
      </c>
      <c r="E59" s="17">
        <f>SUM(E57,E39)</f>
        <v>26553090.550000004</v>
      </c>
      <c r="F59" s="17">
        <f>SUM(F57,F39)</f>
        <v>86407300.459999919</v>
      </c>
      <c r="G59" s="17"/>
      <c r="H59" s="17">
        <f>SUM(D59:G59)</f>
        <v>114315236.92999992</v>
      </c>
    </row>
    <row r="60" spans="1:8" ht="15" x14ac:dyDescent="0.25">
      <c r="H60" s="12"/>
    </row>
    <row r="62" spans="1:8" x14ac:dyDescent="0.2">
      <c r="H62" s="13"/>
    </row>
    <row r="63" spans="1:8" ht="15" x14ac:dyDescent="0.25">
      <c r="H63" s="12"/>
    </row>
    <row r="64" spans="1:8" x14ac:dyDescent="0.2">
      <c r="H64" s="13"/>
    </row>
  </sheetData>
  <mergeCells count="1">
    <mergeCell ref="D8:G8"/>
  </mergeCells>
  <printOptions horizontalCentered="1" verticalCentered="1"/>
  <pageMargins left="0.45" right="0.45" top="0.5" bottom="0.5" header="0.3" footer="0.3"/>
  <pageSetup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Attachment PUC 1-4-1</vt:lpstr>
      <vt:lpstr>'Attachment PUC 1-4-1'!Print_Area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Sechovicz, Ryan</dc:creator>
  <cp:lastModifiedBy>Scanlon, Joanne</cp:lastModifiedBy>
  <cp:lastPrinted>2026-02-12T18:28:57Z</cp:lastPrinted>
  <dcterms:created xsi:type="dcterms:W3CDTF">2026-02-10T21:01:04Z</dcterms:created>
  <dcterms:modified xsi:type="dcterms:W3CDTF">2026-02-12T20:09:09Z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0c8e74a-db15-49f1-980d-3d74f2e3ff07_Enabled">
    <vt:lpwstr>true</vt:lpwstr>
  </property>
  <property fmtid="{D5CDD505-2E9C-101B-9397-08002B2CF9AE}" pid="5" name="MSIP_Label_e0c8e74a-db15-49f1-980d-3d74f2e3ff07_SetDate">
    <vt:lpwstr>2026-02-10T21:01:34Z</vt:lpwstr>
  </property>
  <property fmtid="{D5CDD505-2E9C-101B-9397-08002B2CF9AE}" pid="6" name="MSIP_Label_e0c8e74a-db15-49f1-980d-3d74f2e3ff07_Method">
    <vt:lpwstr>Privileged</vt:lpwstr>
  </property>
  <property fmtid="{D5CDD505-2E9C-101B-9397-08002B2CF9AE}" pid="7" name="MSIP_Label_e0c8e74a-db15-49f1-980d-3d74f2e3ff07_Name">
    <vt:lpwstr>376d9127-3fad-41bb7-827b-657efc89d923</vt:lpwstr>
  </property>
  <property fmtid="{D5CDD505-2E9C-101B-9397-08002B2CF9AE}" pid="8" name="MSIP_Label_e0c8e74a-db15-49f1-980d-3d74f2e3ff07_SiteId">
    <vt:lpwstr>25b79aa0-07c6-4d65-9c80-df92aacdc157</vt:lpwstr>
  </property>
  <property fmtid="{D5CDD505-2E9C-101B-9397-08002B2CF9AE}" pid="9" name="MSIP_Label_e0c8e74a-db15-49f1-980d-3d74f2e3ff07_ActionId">
    <vt:lpwstr>1c01069f-e9ed-4eee-b39b-1adfab2ab6f0</vt:lpwstr>
  </property>
  <property fmtid="{D5CDD505-2E9C-101B-9397-08002B2CF9AE}" pid="10" name="MSIP_Label_e0c8e74a-db15-49f1-980d-3d74f2e3ff07_ContentBits">
    <vt:lpwstr>2</vt:lpwstr>
  </property>
  <property fmtid="{D5CDD505-2E9C-101B-9397-08002B2CF9AE}" pid="11" name="MSIP_Label_e0c8e74a-db15-49f1-980d-3d74f2e3ff07_Tag">
    <vt:lpwstr>10, 0, 1, 1</vt:lpwstr>
  </property>
</Properties>
</file>