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pplcorp-my.sharepoint.com/personal/jscanlon_pplweb_com/Documents/24-06-EE - SRP Procurement 2024-2026/6. RIE Annual Compliance Filings/1. Connected Solutions (3-13-2026)/1. e-Version/"/>
    </mc:Choice>
  </mc:AlternateContent>
  <xr:revisionPtr revIDLastSave="0" documentId="8_{7506D3EF-358A-4A1A-824C-2D188DB327F3}" xr6:coauthVersionLast="47" xr6:coauthVersionMax="47" xr10:uidLastSave="{00000000-0000-0000-0000-000000000000}"/>
  <bookViews>
    <workbookView xWindow="-120" yWindow="-120" windowWidth="29040" windowHeight="15720" tabRatio="916" activeTab="3" xr2:uid="{D1F6740B-49B8-4FA9-B65C-1C9E1F7C6883}"/>
  </bookViews>
  <sheets>
    <sheet name="BYOT 2024" sheetId="5" r:id="rId1"/>
    <sheet name="BES 2024" sheetId="4" r:id="rId2"/>
    <sheet name="Daily Dispatch 2024" sheetId="6" r:id="rId3"/>
    <sheet name="Targeted Dispatch 2024" sheetId="7" r:id="rId4"/>
    <sheet name="BYOT2025" sheetId="9" r:id="rId5"/>
    <sheet name="BES 2025" sheetId="8" r:id="rId6"/>
    <sheet name="EV+EVSE2025" sheetId="10" r:id="rId7"/>
    <sheet name="Daily Dispatch 2025" sheetId="11" r:id="rId8"/>
    <sheet name="Targeted Dispatch 2025" sheetId="12" r:id="rId9"/>
    <sheet name="SubappendixA" sheetId="2" r:id="rId10"/>
    <sheet name="SubappendixC" sheetId="3" r:id="rId11"/>
  </sheets>
  <externalReferences>
    <externalReference r:id="rId12"/>
    <externalReference r:id="rId13"/>
    <externalReference r:id="rId14"/>
    <externalReference r:id="rId15"/>
    <externalReference r:id="rId16"/>
    <externalReference r:id="rId17"/>
    <externalReference r:id="rId18"/>
    <externalReference r:id="rId19"/>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 i="6" l="1" a="1"/>
  <c r="H78" i="6" s="1"/>
  <c r="G78" i="6" a="1"/>
  <c r="G78" i="6" s="1"/>
  <c r="H77" i="6"/>
  <c r="H77" i="6" a="1"/>
  <c r="G77" i="6"/>
  <c r="G77" i="6" a="1"/>
  <c r="H76" i="6" a="1"/>
  <c r="H76" i="6" s="1"/>
  <c r="G76" i="6" a="1"/>
  <c r="G76" i="6" s="1"/>
  <c r="H75" i="6"/>
  <c r="H75" i="6" a="1"/>
  <c r="G75" i="6"/>
  <c r="G75" i="6" a="1"/>
  <c r="H74" i="6" a="1"/>
  <c r="H74" i="6" s="1"/>
  <c r="G74" i="6" a="1"/>
  <c r="G74" i="6" s="1"/>
  <c r="H73" i="6"/>
  <c r="H73" i="6" a="1"/>
  <c r="G73" i="6"/>
  <c r="G73" i="6" a="1"/>
  <c r="H72" i="6" a="1"/>
  <c r="H72" i="6" s="1"/>
  <c r="G72" i="6" a="1"/>
  <c r="G72" i="6" s="1"/>
  <c r="H82" i="6" s="1" a="1"/>
  <c r="H82" i="6" s="1"/>
  <c r="H71" i="6"/>
  <c r="H71" i="6" a="1"/>
  <c r="G71" i="6"/>
  <c r="G71" i="6" a="1"/>
  <c r="H70" i="6" a="1"/>
  <c r="H70" i="6" s="1"/>
  <c r="G70" i="6" a="1"/>
  <c r="G70" i="6" s="1"/>
  <c r="H69" i="6"/>
  <c r="H69" i="6" a="1"/>
  <c r="G69" i="6"/>
  <c r="G69" i="6" a="1"/>
  <c r="H68" i="6" a="1"/>
  <c r="H68" i="6" s="1"/>
  <c r="G68" i="6" a="1"/>
  <c r="G68" i="6" s="1"/>
  <c r="H67" i="6"/>
  <c r="H67" i="6" a="1"/>
  <c r="G67" i="6"/>
  <c r="G67" i="6" a="1"/>
  <c r="H66" i="6" a="1"/>
  <c r="H66" i="6" s="1"/>
  <c r="G66" i="6" a="1"/>
  <c r="G66" i="6" s="1"/>
  <c r="H65" i="6"/>
  <c r="H65" i="6" a="1"/>
  <c r="G65" i="6"/>
  <c r="G65" i="6" a="1"/>
  <c r="H64" i="6" a="1"/>
  <c r="H64" i="6" s="1"/>
  <c r="G64" i="6" a="1"/>
  <c r="G64" i="6" s="1"/>
  <c r="H63" i="6"/>
  <c r="H63" i="6" a="1"/>
  <c r="G63" i="6"/>
  <c r="G63" i="6" a="1"/>
  <c r="H62" i="6" a="1"/>
  <c r="H62" i="6" s="1"/>
  <c r="G62" i="6" a="1"/>
  <c r="G62" i="6" s="1"/>
  <c r="H61" i="6"/>
  <c r="H61" i="6" a="1"/>
  <c r="G61" i="6"/>
  <c r="G61" i="6" a="1"/>
  <c r="H60" i="6" a="1"/>
  <c r="H60" i="6" s="1"/>
  <c r="G60" i="6" a="1"/>
  <c r="G60" i="6" s="1"/>
  <c r="H59" i="6"/>
  <c r="H59" i="6" a="1"/>
  <c r="G59" i="6"/>
  <c r="G59" i="6" a="1"/>
  <c r="H58" i="6" a="1"/>
  <c r="H58" i="6" s="1"/>
  <c r="G58" i="6" a="1"/>
  <c r="G58" i="6" s="1"/>
  <c r="H57" i="6"/>
  <c r="H57" i="6" a="1"/>
  <c r="G57" i="6"/>
  <c r="G57" i="6" a="1"/>
  <c r="H56" i="6" a="1"/>
  <c r="H56" i="6" s="1"/>
  <c r="G56" i="6" a="1"/>
  <c r="G56" i="6" s="1"/>
  <c r="H55" i="6" a="1"/>
  <c r="H55" i="6" s="1"/>
  <c r="G55" i="6"/>
  <c r="G55" i="6" a="1"/>
  <c r="H54" i="6" a="1"/>
  <c r="H54" i="6" s="1"/>
  <c r="G54" i="6" a="1"/>
  <c r="G54" i="6" s="1"/>
  <c r="H53" i="6" a="1"/>
  <c r="H53" i="6" s="1"/>
  <c r="G53" i="6"/>
  <c r="G53" i="6" a="1"/>
  <c r="H52" i="6" a="1"/>
  <c r="H52" i="6" s="1"/>
  <c r="G52" i="6" a="1"/>
  <c r="G52" i="6" s="1"/>
  <c r="H51" i="6" a="1"/>
  <c r="H51" i="6" s="1"/>
  <c r="G51" i="6"/>
  <c r="G51" i="6" a="1"/>
  <c r="H50" i="6" a="1"/>
  <c r="H50" i="6" s="1"/>
  <c r="G50" i="6" a="1"/>
  <c r="G50" i="6" s="1"/>
  <c r="H49" i="6" a="1"/>
  <c r="H49" i="6" s="1"/>
  <c r="G49" i="6"/>
  <c r="G49" i="6" a="1"/>
  <c r="H48" i="6" a="1"/>
  <c r="H48" i="6" s="1"/>
  <c r="G48" i="6" a="1"/>
  <c r="G48" i="6" s="1"/>
  <c r="H47" i="6" a="1"/>
  <c r="H47" i="6" s="1"/>
  <c r="G47" i="6"/>
  <c r="G47" i="6" a="1"/>
  <c r="H46" i="6" a="1"/>
  <c r="H46" i="6" s="1"/>
  <c r="G46" i="6" a="1"/>
  <c r="G46" i="6" s="1"/>
  <c r="H45" i="6" a="1"/>
  <c r="H45" i="6" s="1"/>
  <c r="G45" i="6"/>
  <c r="G45" i="6" a="1"/>
  <c r="H44" i="6" a="1"/>
  <c r="H44" i="6" s="1"/>
  <c r="G44" i="6" a="1"/>
  <c r="G44" i="6" s="1"/>
  <c r="H43" i="6" a="1"/>
  <c r="H43" i="6" s="1"/>
  <c r="G43" i="6"/>
  <c r="G43" i="6" a="1"/>
  <c r="H42" i="6" a="1"/>
  <c r="H42" i="6" s="1"/>
  <c r="G42" i="6" a="1"/>
  <c r="G42" i="6" s="1"/>
  <c r="H41" i="6" a="1"/>
  <c r="H41" i="6" s="1"/>
  <c r="G41" i="6"/>
  <c r="G41" i="6" a="1"/>
  <c r="H40" i="6" a="1"/>
  <c r="H40" i="6" s="1"/>
  <c r="G40" i="6" a="1"/>
  <c r="G40" i="6" s="1"/>
  <c r="H39" i="6" a="1"/>
  <c r="H39" i="6" s="1"/>
  <c r="G39" i="6"/>
  <c r="G39" i="6" a="1"/>
  <c r="H38" i="6" a="1"/>
  <c r="H38" i="6" s="1"/>
  <c r="G38" i="6" a="1"/>
  <c r="G38" i="6" s="1"/>
  <c r="H37" i="6" a="1"/>
  <c r="H37" i="6" s="1"/>
  <c r="G37" i="6"/>
  <c r="G37" i="6" a="1"/>
  <c r="H36" i="6" a="1"/>
  <c r="H36" i="6" s="1"/>
  <c r="G36" i="6" a="1"/>
  <c r="G36" i="6" s="1"/>
  <c r="H35" i="6" a="1"/>
  <c r="H35" i="6" s="1"/>
  <c r="G35" i="6"/>
  <c r="G35" i="6" a="1"/>
  <c r="H34" i="6" a="1"/>
  <c r="H34" i="6" s="1"/>
  <c r="G34" i="6" a="1"/>
  <c r="G34" i="6" s="1"/>
  <c r="H33" i="6" a="1"/>
  <c r="H33" i="6" s="1"/>
  <c r="G33" i="6"/>
  <c r="G33" i="6" a="1"/>
  <c r="H32" i="6" a="1"/>
  <c r="H32" i="6" s="1"/>
  <c r="G32" i="6" a="1"/>
  <c r="G32" i="6" s="1"/>
  <c r="H31" i="6" a="1"/>
  <c r="H31" i="6" s="1"/>
  <c r="G31" i="6"/>
  <c r="G31" i="6" a="1"/>
  <c r="H30" i="6" a="1"/>
  <c r="H30" i="6" s="1"/>
  <c r="G30" i="6" a="1"/>
  <c r="G30" i="6" s="1"/>
  <c r="H29" i="6" a="1"/>
  <c r="H29" i="6" s="1"/>
  <c r="G29" i="6"/>
  <c r="G29" i="6" a="1"/>
  <c r="H28" i="6" a="1"/>
  <c r="H28" i="6" s="1"/>
  <c r="G28" i="6" a="1"/>
  <c r="G28" i="6" s="1"/>
  <c r="H27" i="6" a="1"/>
  <c r="H27" i="6" s="1"/>
  <c r="G27" i="6"/>
  <c r="G27" i="6" a="1"/>
  <c r="H26" i="6" a="1"/>
  <c r="H26" i="6" s="1"/>
  <c r="G26" i="6" a="1"/>
  <c r="G26" i="6" s="1"/>
  <c r="H25" i="6" a="1"/>
  <c r="H25" i="6" s="1"/>
  <c r="G25" i="6"/>
  <c r="G25" i="6" a="1"/>
  <c r="H24" i="6" a="1"/>
  <c r="H24" i="6" s="1"/>
  <c r="G24" i="6" a="1"/>
  <c r="G24" i="6" s="1"/>
  <c r="H23" i="6" a="1"/>
  <c r="H23" i="6" s="1"/>
  <c r="G23" i="6"/>
  <c r="G23" i="6" a="1"/>
  <c r="H22" i="6" a="1"/>
  <c r="H22" i="6" s="1"/>
  <c r="G22" i="6" a="1"/>
  <c r="G22" i="6" s="1"/>
  <c r="H21" i="6" a="1"/>
  <c r="H21" i="6" s="1"/>
  <c r="H81" i="6" s="1" a="1"/>
  <c r="H81" i="6" s="1"/>
  <c r="G21" i="6"/>
  <c r="G21" i="6" a="1"/>
  <c r="H20" i="6" a="1"/>
  <c r="H20" i="6" s="1"/>
  <c r="G20" i="6" a="1"/>
  <c r="G20" i="6" s="1"/>
  <c r="H19" i="6" a="1"/>
  <c r="H19" i="6" s="1"/>
  <c r="G19" i="6"/>
  <c r="G19" i="6" a="1"/>
  <c r="H18" i="6" a="1"/>
  <c r="H18" i="6" s="1"/>
  <c r="G18" i="6" a="1"/>
  <c r="G18" i="6" s="1"/>
  <c r="H17" i="6" a="1"/>
  <c r="H17" i="6" s="1"/>
  <c r="G17" i="6"/>
  <c r="G17" i="6" a="1"/>
  <c r="B15" i="6"/>
  <c r="K7" i="6"/>
  <c r="H83" i="6" l="1"/>
  <c r="H84" i="6" s="1"/>
  <c r="H80" i="6" a="1"/>
  <c r="H80" i="6" s="1"/>
  <c r="H85" i="6" s="1"/>
  <c r="K8" i="6" s="1"/>
  <c r="K9" i="6" s="1"/>
  <c r="H81" i="7" l="1" a="1"/>
  <c r="H81" i="7" s="1"/>
  <c r="H78" i="7" a="1"/>
  <c r="H78" i="7" s="1"/>
  <c r="G78" i="7" a="1"/>
  <c r="G78" i="7" s="1"/>
  <c r="H77" i="7" a="1"/>
  <c r="H77" i="7" s="1"/>
  <c r="G77" i="7"/>
  <c r="G77" i="7" a="1"/>
  <c r="H76" i="7" a="1"/>
  <c r="H76" i="7" s="1"/>
  <c r="G76" i="7" a="1"/>
  <c r="G76" i="7" s="1"/>
  <c r="H75" i="7" a="1"/>
  <c r="H75" i="7" s="1"/>
  <c r="G75" i="7"/>
  <c r="G75" i="7" a="1"/>
  <c r="H74" i="7" a="1"/>
  <c r="H74" i="7" s="1"/>
  <c r="G74" i="7" a="1"/>
  <c r="G74" i="7" s="1"/>
  <c r="H73" i="7" a="1"/>
  <c r="H73" i="7" s="1"/>
  <c r="G73" i="7"/>
  <c r="G73" i="7" a="1"/>
  <c r="H72" i="7" a="1"/>
  <c r="H72" i="7" s="1"/>
  <c r="G72" i="7" a="1"/>
  <c r="G72" i="7" s="1"/>
  <c r="H71" i="7" a="1"/>
  <c r="H71" i="7" s="1"/>
  <c r="G71" i="7"/>
  <c r="G71" i="7" a="1"/>
  <c r="H70" i="7" a="1"/>
  <c r="H70" i="7" s="1"/>
  <c r="G70" i="7" a="1"/>
  <c r="G70" i="7" s="1"/>
  <c r="H69" i="7" a="1"/>
  <c r="H69" i="7" s="1"/>
  <c r="G69" i="7"/>
  <c r="G69" i="7" a="1"/>
  <c r="H68" i="7" a="1"/>
  <c r="H68" i="7" s="1"/>
  <c r="G68" i="7" a="1"/>
  <c r="G68" i="7" s="1"/>
  <c r="H67" i="7" a="1"/>
  <c r="H67" i="7" s="1"/>
  <c r="G67" i="7"/>
  <c r="G67" i="7" a="1"/>
  <c r="H66" i="7" a="1"/>
  <c r="H66" i="7" s="1"/>
  <c r="G66" i="7" a="1"/>
  <c r="G66" i="7" s="1"/>
  <c r="H65" i="7" a="1"/>
  <c r="H65" i="7" s="1"/>
  <c r="G65" i="7"/>
  <c r="G65" i="7" a="1"/>
  <c r="H64" i="7" a="1"/>
  <c r="H64" i="7" s="1"/>
  <c r="G64" i="7" a="1"/>
  <c r="G64" i="7" s="1"/>
  <c r="H63" i="7" a="1"/>
  <c r="H63" i="7" s="1"/>
  <c r="G63" i="7"/>
  <c r="G63" i="7" a="1"/>
  <c r="H62" i="7" a="1"/>
  <c r="H62" i="7" s="1"/>
  <c r="G62" i="7" a="1"/>
  <c r="G62" i="7" s="1"/>
  <c r="H61" i="7" a="1"/>
  <c r="H61" i="7" s="1"/>
  <c r="G61" i="7"/>
  <c r="G61" i="7" a="1"/>
  <c r="H60" i="7" a="1"/>
  <c r="H60" i="7" s="1"/>
  <c r="G60" i="7" a="1"/>
  <c r="G60" i="7" s="1"/>
  <c r="H59" i="7" a="1"/>
  <c r="H59" i="7" s="1"/>
  <c r="G59" i="7"/>
  <c r="G59" i="7" a="1"/>
  <c r="H58" i="7" a="1"/>
  <c r="H58" i="7" s="1"/>
  <c r="G58" i="7" a="1"/>
  <c r="G58" i="7" s="1"/>
  <c r="H57" i="7" a="1"/>
  <c r="H57" i="7" s="1"/>
  <c r="G57" i="7"/>
  <c r="G57" i="7" a="1"/>
  <c r="H56" i="7" a="1"/>
  <c r="H56" i="7" s="1"/>
  <c r="G56" i="7" a="1"/>
  <c r="G56" i="7" s="1"/>
  <c r="H55" i="7" a="1"/>
  <c r="H55" i="7" s="1"/>
  <c r="G55" i="7"/>
  <c r="G55" i="7" a="1"/>
  <c r="H54" i="7" a="1"/>
  <c r="H54" i="7" s="1"/>
  <c r="G54" i="7" a="1"/>
  <c r="G54" i="7" s="1"/>
  <c r="H53" i="7" a="1"/>
  <c r="H53" i="7" s="1"/>
  <c r="G53" i="7"/>
  <c r="G53" i="7" a="1"/>
  <c r="H52" i="7" a="1"/>
  <c r="H52" i="7" s="1"/>
  <c r="G52" i="7" a="1"/>
  <c r="G52" i="7" s="1"/>
  <c r="H51" i="7" a="1"/>
  <c r="H51" i="7" s="1"/>
  <c r="G51" i="7"/>
  <c r="G51" i="7" a="1"/>
  <c r="H50" i="7" a="1"/>
  <c r="H50" i="7" s="1"/>
  <c r="G50" i="7" a="1"/>
  <c r="G50" i="7" s="1"/>
  <c r="H49" i="7" a="1"/>
  <c r="H49" i="7" s="1"/>
  <c r="G49" i="7"/>
  <c r="G49" i="7" a="1"/>
  <c r="H48" i="7" a="1"/>
  <c r="H48" i="7" s="1"/>
  <c r="G48" i="7" a="1"/>
  <c r="G48" i="7" s="1"/>
  <c r="H47" i="7" a="1"/>
  <c r="H47" i="7" s="1"/>
  <c r="G47" i="7"/>
  <c r="G47" i="7" a="1"/>
  <c r="H46" i="7" a="1"/>
  <c r="H46" i="7" s="1"/>
  <c r="G46" i="7" a="1"/>
  <c r="G46" i="7" s="1"/>
  <c r="H45" i="7" a="1"/>
  <c r="H45" i="7" s="1"/>
  <c r="G45" i="7"/>
  <c r="G45" i="7" a="1"/>
  <c r="H44" i="7" a="1"/>
  <c r="H44" i="7" s="1"/>
  <c r="G44" i="7" a="1"/>
  <c r="G44" i="7" s="1"/>
  <c r="H43" i="7" a="1"/>
  <c r="H43" i="7" s="1"/>
  <c r="G43" i="7"/>
  <c r="G43" i="7" a="1"/>
  <c r="H42" i="7" a="1"/>
  <c r="H42" i="7" s="1"/>
  <c r="G42" i="7" a="1"/>
  <c r="G42" i="7" s="1"/>
  <c r="H41" i="7" a="1"/>
  <c r="H41" i="7" s="1"/>
  <c r="G41" i="7"/>
  <c r="G41" i="7" a="1"/>
  <c r="H40" i="7" a="1"/>
  <c r="H40" i="7" s="1"/>
  <c r="G40" i="7" a="1"/>
  <c r="G40" i="7" s="1"/>
  <c r="H39" i="7" a="1"/>
  <c r="H39" i="7" s="1"/>
  <c r="G39" i="7"/>
  <c r="G39" i="7" a="1"/>
  <c r="H38" i="7" a="1"/>
  <c r="H38" i="7" s="1"/>
  <c r="G38" i="7" a="1"/>
  <c r="G38" i="7" s="1"/>
  <c r="H37" i="7" a="1"/>
  <c r="H37" i="7" s="1"/>
  <c r="G37" i="7"/>
  <c r="G37" i="7" a="1"/>
  <c r="H36" i="7" a="1"/>
  <c r="H36" i="7" s="1"/>
  <c r="G36" i="7" a="1"/>
  <c r="G36" i="7" s="1"/>
  <c r="H35" i="7" a="1"/>
  <c r="H35" i="7" s="1"/>
  <c r="G35" i="7"/>
  <c r="G35" i="7" a="1"/>
  <c r="H34" i="7" a="1"/>
  <c r="H34" i="7" s="1"/>
  <c r="G34" i="7" a="1"/>
  <c r="G34" i="7" s="1"/>
  <c r="H33" i="7" a="1"/>
  <c r="H33" i="7" s="1"/>
  <c r="G33" i="7"/>
  <c r="G33" i="7" a="1"/>
  <c r="H32" i="7" a="1"/>
  <c r="H32" i="7" s="1"/>
  <c r="G32" i="7" a="1"/>
  <c r="G32" i="7" s="1"/>
  <c r="H31" i="7" a="1"/>
  <c r="H31" i="7" s="1"/>
  <c r="G31" i="7"/>
  <c r="G31" i="7" a="1"/>
  <c r="H30" i="7" a="1"/>
  <c r="H30" i="7" s="1"/>
  <c r="G30" i="7" a="1"/>
  <c r="G30" i="7" s="1"/>
  <c r="H29" i="7" a="1"/>
  <c r="H29" i="7" s="1"/>
  <c r="G29" i="7"/>
  <c r="G29" i="7" a="1"/>
  <c r="H28" i="7" a="1"/>
  <c r="H28" i="7" s="1"/>
  <c r="G28" i="7" a="1"/>
  <c r="G28" i="7" s="1"/>
  <c r="H27" i="7" a="1"/>
  <c r="H27" i="7" s="1"/>
  <c r="G27" i="7"/>
  <c r="G27" i="7" a="1"/>
  <c r="H26" i="7" a="1"/>
  <c r="H26" i="7" s="1"/>
  <c r="G26" i="7" a="1"/>
  <c r="G26" i="7" s="1"/>
  <c r="H25" i="7" a="1"/>
  <c r="H25" i="7" s="1"/>
  <c r="G25" i="7"/>
  <c r="G25" i="7" a="1"/>
  <c r="H24" i="7" a="1"/>
  <c r="H24" i="7" s="1"/>
  <c r="G24" i="7" a="1"/>
  <c r="G24" i="7" s="1"/>
  <c r="H23" i="7" a="1"/>
  <c r="H23" i="7" s="1"/>
  <c r="G23" i="7"/>
  <c r="G23" i="7" a="1"/>
  <c r="H22" i="7" a="1"/>
  <c r="H22" i="7" s="1"/>
  <c r="G22" i="7" a="1"/>
  <c r="G22" i="7" s="1"/>
  <c r="H21" i="7" a="1"/>
  <c r="H21" i="7" s="1"/>
  <c r="G21" i="7"/>
  <c r="G21" i="7" a="1"/>
  <c r="H20" i="7" a="1"/>
  <c r="H20" i="7" s="1"/>
  <c r="G20" i="7" a="1"/>
  <c r="G20" i="7" s="1"/>
  <c r="H19" i="7" a="1"/>
  <c r="H19" i="7" s="1"/>
  <c r="G19" i="7"/>
  <c r="G19" i="7" a="1"/>
  <c r="H18" i="7" a="1"/>
  <c r="H18" i="7" s="1"/>
  <c r="G18" i="7" a="1"/>
  <c r="G18" i="7" s="1"/>
  <c r="H82" i="7" s="1" a="1"/>
  <c r="H82" i="7" s="1"/>
  <c r="H83" i="7" s="1"/>
  <c r="H84" i="7" s="1"/>
  <c r="H17" i="7" a="1"/>
  <c r="H17" i="7" s="1"/>
  <c r="H80" i="7" s="1" a="1"/>
  <c r="H80" i="7" s="1"/>
  <c r="G17" i="7"/>
  <c r="G17" i="7" a="1"/>
  <c r="B15" i="7"/>
  <c r="K7" i="7"/>
  <c r="H85" i="7" l="1"/>
  <c r="K8" i="7" s="1"/>
  <c r="K9" i="7" s="1"/>
  <c r="H78" i="5" l="1"/>
  <c r="H78" i="5" a="1"/>
  <c r="G78" i="5" a="1"/>
  <c r="G78" i="5" s="1"/>
  <c r="H77" i="5" a="1"/>
  <c r="H77" i="5" s="1"/>
  <c r="G77" i="5"/>
  <c r="G77" i="5" a="1"/>
  <c r="H76" i="5"/>
  <c r="H76" i="5" a="1"/>
  <c r="G76" i="5" a="1"/>
  <c r="G76" i="5" s="1"/>
  <c r="H75" i="5" a="1"/>
  <c r="H75" i="5" s="1"/>
  <c r="G75" i="5"/>
  <c r="G75" i="5" a="1"/>
  <c r="H74" i="5"/>
  <c r="H74" i="5" a="1"/>
  <c r="G74" i="5" a="1"/>
  <c r="G74" i="5" s="1"/>
  <c r="H73" i="5" a="1"/>
  <c r="H73" i="5" s="1"/>
  <c r="G73" i="5"/>
  <c r="G73" i="5" a="1"/>
  <c r="H72" i="5"/>
  <c r="H72" i="5" a="1"/>
  <c r="G72" i="5" a="1"/>
  <c r="G72" i="5" s="1"/>
  <c r="H71" i="5" a="1"/>
  <c r="H71" i="5" s="1"/>
  <c r="G71" i="5"/>
  <c r="G71" i="5" a="1"/>
  <c r="H70" i="5"/>
  <c r="H70" i="5" a="1"/>
  <c r="G70" i="5" a="1"/>
  <c r="G70" i="5" s="1"/>
  <c r="H69" i="5" a="1"/>
  <c r="H69" i="5" s="1"/>
  <c r="G69" i="5"/>
  <c r="G69" i="5" a="1"/>
  <c r="H68" i="5"/>
  <c r="H68" i="5" a="1"/>
  <c r="G68" i="5" a="1"/>
  <c r="G68" i="5" s="1"/>
  <c r="H67" i="5" a="1"/>
  <c r="H67" i="5" s="1"/>
  <c r="G67" i="5"/>
  <c r="G67" i="5" a="1"/>
  <c r="H66" i="5"/>
  <c r="H66" i="5" a="1"/>
  <c r="G66" i="5" a="1"/>
  <c r="G66" i="5" s="1"/>
  <c r="H65" i="5" a="1"/>
  <c r="H65" i="5" s="1"/>
  <c r="G65" i="5"/>
  <c r="G65" i="5" a="1"/>
  <c r="H64" i="5"/>
  <c r="H64" i="5" a="1"/>
  <c r="G64" i="5" a="1"/>
  <c r="G64" i="5" s="1"/>
  <c r="H63" i="5" a="1"/>
  <c r="H63" i="5" s="1"/>
  <c r="G63" i="5"/>
  <c r="G63" i="5" a="1"/>
  <c r="H62" i="5"/>
  <c r="H62" i="5" a="1"/>
  <c r="G62" i="5" a="1"/>
  <c r="G62" i="5" s="1"/>
  <c r="H61" i="5" a="1"/>
  <c r="H61" i="5" s="1"/>
  <c r="G61" i="5"/>
  <c r="G61" i="5" a="1"/>
  <c r="H60" i="5"/>
  <c r="H60" i="5" a="1"/>
  <c r="G60" i="5" a="1"/>
  <c r="G60" i="5" s="1"/>
  <c r="H59" i="5" a="1"/>
  <c r="H59" i="5" s="1"/>
  <c r="G59" i="5"/>
  <c r="G59" i="5" a="1"/>
  <c r="H58" i="5"/>
  <c r="H58" i="5" a="1"/>
  <c r="G58" i="5" a="1"/>
  <c r="G58" i="5" s="1"/>
  <c r="H57" i="5" a="1"/>
  <c r="H57" i="5" s="1"/>
  <c r="G57" i="5"/>
  <c r="G57" i="5" a="1"/>
  <c r="H56" i="5"/>
  <c r="H56" i="5" a="1"/>
  <c r="G56" i="5" a="1"/>
  <c r="G56" i="5" s="1"/>
  <c r="H55" i="5" a="1"/>
  <c r="H55" i="5" s="1"/>
  <c r="G55" i="5"/>
  <c r="G55" i="5" a="1"/>
  <c r="H54" i="5"/>
  <c r="H54" i="5" a="1"/>
  <c r="G54" i="5" a="1"/>
  <c r="G54" i="5" s="1"/>
  <c r="H53" i="5" a="1"/>
  <c r="H53" i="5" s="1"/>
  <c r="G53" i="5"/>
  <c r="G53" i="5" a="1"/>
  <c r="H52" i="5"/>
  <c r="H52" i="5" a="1"/>
  <c r="G52" i="5" a="1"/>
  <c r="G52" i="5" s="1"/>
  <c r="H51" i="5" a="1"/>
  <c r="H51" i="5" s="1"/>
  <c r="G51" i="5"/>
  <c r="G51" i="5" a="1"/>
  <c r="H50" i="5"/>
  <c r="H50" i="5" a="1"/>
  <c r="G50" i="5" a="1"/>
  <c r="G50" i="5" s="1"/>
  <c r="H49" i="5" a="1"/>
  <c r="H49" i="5" s="1"/>
  <c r="G49" i="5"/>
  <c r="G49" i="5" a="1"/>
  <c r="H48" i="5"/>
  <c r="H48" i="5" a="1"/>
  <c r="G48" i="5" a="1"/>
  <c r="G48" i="5" s="1"/>
  <c r="H47" i="5" a="1"/>
  <c r="H47" i="5" s="1"/>
  <c r="G47" i="5"/>
  <c r="G47" i="5" a="1"/>
  <c r="H46" i="5"/>
  <c r="H46" i="5" a="1"/>
  <c r="G46" i="5" a="1"/>
  <c r="G46" i="5" s="1"/>
  <c r="H45" i="5" a="1"/>
  <c r="H45" i="5" s="1"/>
  <c r="G45" i="5"/>
  <c r="G45" i="5" a="1"/>
  <c r="H44" i="5"/>
  <c r="H44" i="5" a="1"/>
  <c r="G44" i="5" a="1"/>
  <c r="G44" i="5" s="1"/>
  <c r="H43" i="5" a="1"/>
  <c r="H43" i="5" s="1"/>
  <c r="G43" i="5"/>
  <c r="G43" i="5" a="1"/>
  <c r="H42" i="5"/>
  <c r="H42" i="5" a="1"/>
  <c r="G42" i="5" a="1"/>
  <c r="G42" i="5" s="1"/>
  <c r="H41" i="5" a="1"/>
  <c r="H41" i="5" s="1"/>
  <c r="G41" i="5"/>
  <c r="G41" i="5" a="1"/>
  <c r="H40" i="5"/>
  <c r="H40" i="5" a="1"/>
  <c r="G40" i="5" a="1"/>
  <c r="G40" i="5" s="1"/>
  <c r="H39" i="5" a="1"/>
  <c r="H39" i="5" s="1"/>
  <c r="G39" i="5"/>
  <c r="G39" i="5" a="1"/>
  <c r="H38" i="5"/>
  <c r="H38" i="5" a="1"/>
  <c r="G38" i="5" a="1"/>
  <c r="G38" i="5" s="1"/>
  <c r="H37" i="5" a="1"/>
  <c r="H37" i="5" s="1"/>
  <c r="G37" i="5"/>
  <c r="H82" i="5" s="1" a="1"/>
  <c r="H82" i="5" s="1"/>
  <c r="G37" i="5" a="1"/>
  <c r="H36" i="5"/>
  <c r="H36" i="5" a="1"/>
  <c r="G36" i="5" a="1"/>
  <c r="G36" i="5" s="1"/>
  <c r="H35" i="5" a="1"/>
  <c r="H35" i="5" s="1"/>
  <c r="G35" i="5"/>
  <c r="G35" i="5" a="1"/>
  <c r="H34" i="5"/>
  <c r="H34" i="5" a="1"/>
  <c r="G34" i="5" a="1"/>
  <c r="G34" i="5" s="1"/>
  <c r="H33" i="5" a="1"/>
  <c r="H33" i="5" s="1"/>
  <c r="G33" i="5"/>
  <c r="G33" i="5" a="1"/>
  <c r="H32" i="5"/>
  <c r="H32" i="5" a="1"/>
  <c r="G32" i="5" a="1"/>
  <c r="G32" i="5" s="1"/>
  <c r="H31" i="5" a="1"/>
  <c r="H31" i="5" s="1"/>
  <c r="G31" i="5"/>
  <c r="G31" i="5" a="1"/>
  <c r="H30" i="5"/>
  <c r="H30" i="5" a="1"/>
  <c r="G30" i="5" a="1"/>
  <c r="G30" i="5" s="1"/>
  <c r="H29" i="5" a="1"/>
  <c r="H29" i="5" s="1"/>
  <c r="G29" i="5"/>
  <c r="G29" i="5" a="1"/>
  <c r="H28" i="5" a="1"/>
  <c r="H28" i="5" s="1"/>
  <c r="G28" i="5" a="1"/>
  <c r="G28" i="5" s="1"/>
  <c r="H27" i="5" a="1"/>
  <c r="H27" i="5" s="1"/>
  <c r="G27" i="5"/>
  <c r="G27" i="5" a="1"/>
  <c r="H26" i="5" a="1"/>
  <c r="H26" i="5" s="1"/>
  <c r="G26" i="5" a="1"/>
  <c r="G26" i="5" s="1"/>
  <c r="H25" i="5" a="1"/>
  <c r="H25" i="5" s="1"/>
  <c r="G25" i="5"/>
  <c r="G25" i="5" a="1"/>
  <c r="H24" i="5" a="1"/>
  <c r="H24" i="5" s="1"/>
  <c r="G24" i="5" a="1"/>
  <c r="G24" i="5" s="1"/>
  <c r="H23" i="5" a="1"/>
  <c r="H23" i="5" s="1"/>
  <c r="G23" i="5"/>
  <c r="G23" i="5" a="1"/>
  <c r="H22" i="5" a="1"/>
  <c r="H22" i="5" s="1"/>
  <c r="G22" i="5" a="1"/>
  <c r="G22" i="5" s="1"/>
  <c r="H21" i="5" a="1"/>
  <c r="H21" i="5" s="1"/>
  <c r="G21" i="5"/>
  <c r="G21" i="5" a="1"/>
  <c r="H20" i="5" a="1"/>
  <c r="H20" i="5" s="1"/>
  <c r="H81" i="5" s="1" a="1"/>
  <c r="H81" i="5" s="1"/>
  <c r="G20" i="5" a="1"/>
  <c r="G20" i="5" s="1"/>
  <c r="H19" i="5" a="1"/>
  <c r="H19" i="5" s="1"/>
  <c r="G19" i="5"/>
  <c r="G19" i="5" a="1"/>
  <c r="H18" i="5" a="1"/>
  <c r="H18" i="5" s="1"/>
  <c r="G18" i="5" a="1"/>
  <c r="G18" i="5" s="1"/>
  <c r="H17" i="5" a="1"/>
  <c r="H17" i="5" s="1"/>
  <c r="G17" i="5"/>
  <c r="G17" i="5" a="1"/>
  <c r="B15" i="5"/>
  <c r="K7" i="5"/>
  <c r="H83" i="5" l="1"/>
  <c r="H84" i="5" s="1"/>
  <c r="H80" i="5" a="1"/>
  <c r="H80" i="5" s="1"/>
  <c r="H85" i="5" s="1"/>
  <c r="K8" i="5" s="1"/>
  <c r="K9" i="5" s="1"/>
  <c r="H81" i="12" l="1" a="1"/>
  <c r="H81" i="12" s="1"/>
  <c r="H78" i="12" a="1"/>
  <c r="H78" i="12" s="1"/>
  <c r="G78" i="12" a="1"/>
  <c r="G78" i="12" s="1"/>
  <c r="H77" i="12" a="1"/>
  <c r="H77" i="12" s="1"/>
  <c r="G77" i="12" a="1"/>
  <c r="G77" i="12" s="1"/>
  <c r="H76" i="12" a="1"/>
  <c r="H76" i="12" s="1"/>
  <c r="G76" i="12" a="1"/>
  <c r="G76" i="12" s="1"/>
  <c r="H75" i="12" a="1"/>
  <c r="H75" i="12" s="1"/>
  <c r="G75" i="12" a="1"/>
  <c r="G75" i="12" s="1"/>
  <c r="H74" i="12" a="1"/>
  <c r="H74" i="12" s="1"/>
  <c r="G74" i="12" a="1"/>
  <c r="G74" i="12" s="1"/>
  <c r="H73" i="12" a="1"/>
  <c r="H73" i="12" s="1"/>
  <c r="G73" i="12" a="1"/>
  <c r="G73" i="12" s="1"/>
  <c r="H72" i="12" a="1"/>
  <c r="H72" i="12" s="1"/>
  <c r="G72" i="12" a="1"/>
  <c r="G72" i="12" s="1"/>
  <c r="H71" i="12" a="1"/>
  <c r="H71" i="12" s="1"/>
  <c r="G71" i="12" a="1"/>
  <c r="G71" i="12" s="1"/>
  <c r="H70" i="12" a="1"/>
  <c r="H70" i="12" s="1"/>
  <c r="G70" i="12" a="1"/>
  <c r="G70" i="12" s="1"/>
  <c r="H69" i="12" a="1"/>
  <c r="H69" i="12" s="1"/>
  <c r="G69" i="12" a="1"/>
  <c r="G69" i="12" s="1"/>
  <c r="H68" i="12" a="1"/>
  <c r="H68" i="12" s="1"/>
  <c r="G68" i="12" a="1"/>
  <c r="G68" i="12" s="1"/>
  <c r="H67" i="12" a="1"/>
  <c r="H67" i="12" s="1"/>
  <c r="G67" i="12" a="1"/>
  <c r="G67" i="12" s="1"/>
  <c r="H66" i="12" a="1"/>
  <c r="H66" i="12" s="1"/>
  <c r="G66" i="12" a="1"/>
  <c r="G66" i="12" s="1"/>
  <c r="H65" i="12" a="1"/>
  <c r="H65" i="12" s="1"/>
  <c r="G65" i="12" a="1"/>
  <c r="G65" i="12" s="1"/>
  <c r="H64" i="12" a="1"/>
  <c r="H64" i="12" s="1"/>
  <c r="G64" i="12" a="1"/>
  <c r="G64" i="12" s="1"/>
  <c r="H63" i="12" a="1"/>
  <c r="H63" i="12" s="1"/>
  <c r="G63" i="12" a="1"/>
  <c r="G63" i="12" s="1"/>
  <c r="H62" i="12" a="1"/>
  <c r="H62" i="12" s="1"/>
  <c r="G62" i="12" a="1"/>
  <c r="G62" i="12" s="1"/>
  <c r="H61" i="12" a="1"/>
  <c r="H61" i="12" s="1"/>
  <c r="G61" i="12" a="1"/>
  <c r="G61" i="12" s="1"/>
  <c r="H60" i="12" a="1"/>
  <c r="H60" i="12" s="1"/>
  <c r="G60" i="12" a="1"/>
  <c r="G60" i="12" s="1"/>
  <c r="H59" i="12" a="1"/>
  <c r="H59" i="12" s="1"/>
  <c r="G59" i="12" a="1"/>
  <c r="G59" i="12" s="1"/>
  <c r="H58" i="12" a="1"/>
  <c r="H58" i="12" s="1"/>
  <c r="G58" i="12" a="1"/>
  <c r="G58" i="12" s="1"/>
  <c r="H57" i="12" a="1"/>
  <c r="H57" i="12" s="1"/>
  <c r="G57" i="12" a="1"/>
  <c r="G57" i="12" s="1"/>
  <c r="H56" i="12" a="1"/>
  <c r="H56" i="12" s="1"/>
  <c r="G56" i="12" a="1"/>
  <c r="G56" i="12" s="1"/>
  <c r="H55" i="12" a="1"/>
  <c r="H55" i="12" s="1"/>
  <c r="G55" i="12" a="1"/>
  <c r="G55" i="12" s="1"/>
  <c r="H54" i="12" a="1"/>
  <c r="H54" i="12" s="1"/>
  <c r="G54" i="12" a="1"/>
  <c r="G54" i="12" s="1"/>
  <c r="H53" i="12" a="1"/>
  <c r="H53" i="12" s="1"/>
  <c r="G53" i="12" a="1"/>
  <c r="G53" i="12" s="1"/>
  <c r="H52" i="12" a="1"/>
  <c r="H52" i="12" s="1"/>
  <c r="G52" i="12" a="1"/>
  <c r="G52" i="12" s="1"/>
  <c r="H51" i="12" a="1"/>
  <c r="H51" i="12" s="1"/>
  <c r="G51" i="12" a="1"/>
  <c r="G51" i="12" s="1"/>
  <c r="H50" i="12" a="1"/>
  <c r="H50" i="12" s="1"/>
  <c r="G50" i="12" a="1"/>
  <c r="G50" i="12" s="1"/>
  <c r="H49" i="12" a="1"/>
  <c r="H49" i="12" s="1"/>
  <c r="G49" i="12" a="1"/>
  <c r="G49" i="12" s="1"/>
  <c r="H48" i="12" a="1"/>
  <c r="H48" i="12" s="1"/>
  <c r="G48" i="12" a="1"/>
  <c r="G48" i="12" s="1"/>
  <c r="H47" i="12" a="1"/>
  <c r="H47" i="12" s="1"/>
  <c r="G47" i="12" a="1"/>
  <c r="G47" i="12" s="1"/>
  <c r="H46" i="12" a="1"/>
  <c r="H46" i="12" s="1"/>
  <c r="G46" i="12" a="1"/>
  <c r="G46" i="12" s="1"/>
  <c r="H45" i="12" a="1"/>
  <c r="H45" i="12" s="1"/>
  <c r="G45" i="12" a="1"/>
  <c r="G45" i="12" s="1"/>
  <c r="H44" i="12" a="1"/>
  <c r="H44" i="12" s="1"/>
  <c r="G44" i="12" a="1"/>
  <c r="G44" i="12" s="1"/>
  <c r="H43" i="12" a="1"/>
  <c r="H43" i="12" s="1"/>
  <c r="G43" i="12" a="1"/>
  <c r="G43" i="12" s="1"/>
  <c r="H42" i="12" a="1"/>
  <c r="H42" i="12" s="1"/>
  <c r="G42" i="12" a="1"/>
  <c r="G42" i="12" s="1"/>
  <c r="H41" i="12" a="1"/>
  <c r="H41" i="12" s="1"/>
  <c r="G41" i="12" a="1"/>
  <c r="G41" i="12" s="1"/>
  <c r="H40" i="12" a="1"/>
  <c r="H40" i="12" s="1"/>
  <c r="G40" i="12" a="1"/>
  <c r="G40" i="12" s="1"/>
  <c r="H39" i="12" a="1"/>
  <c r="H39" i="12" s="1"/>
  <c r="G39" i="12" a="1"/>
  <c r="G39" i="12" s="1"/>
  <c r="H38" i="12" a="1"/>
  <c r="H38" i="12" s="1"/>
  <c r="G38" i="12" a="1"/>
  <c r="G38" i="12" s="1"/>
  <c r="H37" i="12" a="1"/>
  <c r="H37" i="12" s="1"/>
  <c r="G37" i="12" a="1"/>
  <c r="G37" i="12" s="1"/>
  <c r="H36" i="12" a="1"/>
  <c r="H36" i="12" s="1"/>
  <c r="G36" i="12" a="1"/>
  <c r="G36" i="12" s="1"/>
  <c r="H35" i="12" a="1"/>
  <c r="H35" i="12" s="1"/>
  <c r="G35" i="12" a="1"/>
  <c r="G35" i="12" s="1"/>
  <c r="H34" i="12" a="1"/>
  <c r="H34" i="12" s="1"/>
  <c r="G34" i="12" a="1"/>
  <c r="G34" i="12" s="1"/>
  <c r="H33" i="12" a="1"/>
  <c r="H33" i="12" s="1"/>
  <c r="G33" i="12" a="1"/>
  <c r="G33" i="12" s="1"/>
  <c r="H32" i="12" a="1"/>
  <c r="H32" i="12" s="1"/>
  <c r="G32" i="12" a="1"/>
  <c r="G32" i="12" s="1"/>
  <c r="H31" i="12" a="1"/>
  <c r="H31" i="12" s="1"/>
  <c r="G31" i="12" a="1"/>
  <c r="G31" i="12" s="1"/>
  <c r="H30" i="12" a="1"/>
  <c r="H30" i="12" s="1"/>
  <c r="G30" i="12" a="1"/>
  <c r="G30" i="12" s="1"/>
  <c r="H29" i="12" a="1"/>
  <c r="H29" i="12" s="1"/>
  <c r="G29" i="12" a="1"/>
  <c r="G29" i="12" s="1"/>
  <c r="H28" i="12" a="1"/>
  <c r="H28" i="12" s="1"/>
  <c r="G28" i="12" a="1"/>
  <c r="G28" i="12" s="1"/>
  <c r="H27" i="12" a="1"/>
  <c r="H27" i="12" s="1"/>
  <c r="G27" i="12" a="1"/>
  <c r="G27" i="12" s="1"/>
  <c r="H26" i="12" a="1"/>
  <c r="H26" i="12" s="1"/>
  <c r="G26" i="12" a="1"/>
  <c r="G26" i="12" s="1"/>
  <c r="H25" i="12" a="1"/>
  <c r="H25" i="12" s="1"/>
  <c r="G25" i="12" a="1"/>
  <c r="G25" i="12" s="1"/>
  <c r="H24" i="12" a="1"/>
  <c r="H24" i="12" s="1"/>
  <c r="G24" i="12" a="1"/>
  <c r="G24" i="12" s="1"/>
  <c r="H23" i="12" a="1"/>
  <c r="H23" i="12" s="1"/>
  <c r="G23" i="12" a="1"/>
  <c r="G23" i="12" s="1"/>
  <c r="H22" i="12" a="1"/>
  <c r="H22" i="12" s="1"/>
  <c r="G22" i="12" a="1"/>
  <c r="G22" i="12" s="1"/>
  <c r="H21" i="12" a="1"/>
  <c r="H21" i="12" s="1"/>
  <c r="G21" i="12" a="1"/>
  <c r="G21" i="12" s="1"/>
  <c r="H20" i="12" a="1"/>
  <c r="H20" i="12" s="1"/>
  <c r="G20" i="12" a="1"/>
  <c r="G20" i="12" s="1"/>
  <c r="H19" i="12" a="1"/>
  <c r="H19" i="12" s="1"/>
  <c r="G19" i="12" a="1"/>
  <c r="G19" i="12" s="1"/>
  <c r="H18" i="12" a="1"/>
  <c r="H18" i="12" s="1"/>
  <c r="G18" i="12" a="1"/>
  <c r="G18" i="12" s="1"/>
  <c r="H82" i="12" s="1" a="1"/>
  <c r="H82" i="12" s="1"/>
  <c r="H83" i="12" s="1"/>
  <c r="H84" i="12" s="1"/>
  <c r="H17" i="12" a="1"/>
  <c r="H17" i="12" s="1"/>
  <c r="G17" i="12" a="1"/>
  <c r="G17" i="12" s="1"/>
  <c r="B15" i="12"/>
  <c r="K7" i="12"/>
  <c r="H80" i="12" l="1" a="1"/>
  <c r="H80" i="12" s="1"/>
  <c r="H85" i="12" s="1"/>
  <c r="K8" i="12" s="1"/>
  <c r="K9" i="12" s="1"/>
  <c r="H78" i="11" l="1" a="1"/>
  <c r="H78" i="11" s="1"/>
  <c r="G78" i="11" a="1"/>
  <c r="G78" i="11" s="1"/>
  <c r="H77" i="11" a="1"/>
  <c r="H77" i="11" s="1"/>
  <c r="G77" i="11" a="1"/>
  <c r="G77" i="11" s="1"/>
  <c r="H76" i="11" a="1"/>
  <c r="H76" i="11" s="1"/>
  <c r="G76" i="11" a="1"/>
  <c r="G76" i="11" s="1"/>
  <c r="H75" i="11" a="1"/>
  <c r="H75" i="11" s="1"/>
  <c r="G75" i="11" a="1"/>
  <c r="G75" i="11" s="1"/>
  <c r="H74" i="11" a="1"/>
  <c r="H74" i="11" s="1"/>
  <c r="G74" i="11" a="1"/>
  <c r="G74" i="11" s="1"/>
  <c r="H73" i="11" a="1"/>
  <c r="H73" i="11" s="1"/>
  <c r="G73" i="11" a="1"/>
  <c r="G73" i="11" s="1"/>
  <c r="H72" i="11" a="1"/>
  <c r="H72" i="11" s="1"/>
  <c r="G72" i="11" a="1"/>
  <c r="G72" i="11" s="1"/>
  <c r="H71" i="11" a="1"/>
  <c r="H71" i="11" s="1"/>
  <c r="G71" i="11" a="1"/>
  <c r="G71" i="11" s="1"/>
  <c r="H70" i="11" a="1"/>
  <c r="H70" i="11" s="1"/>
  <c r="G70" i="11" a="1"/>
  <c r="G70" i="11" s="1"/>
  <c r="H69" i="11" a="1"/>
  <c r="H69" i="11" s="1"/>
  <c r="G69" i="11" a="1"/>
  <c r="G69" i="11" s="1"/>
  <c r="H68" i="11" a="1"/>
  <c r="H68" i="11" s="1"/>
  <c r="G68" i="11" a="1"/>
  <c r="G68" i="11" s="1"/>
  <c r="H67" i="11" a="1"/>
  <c r="H67" i="11" s="1"/>
  <c r="G67" i="11" a="1"/>
  <c r="G67" i="11" s="1"/>
  <c r="H66" i="11" a="1"/>
  <c r="H66" i="11" s="1"/>
  <c r="G66" i="11" a="1"/>
  <c r="G66" i="11" s="1"/>
  <c r="H65" i="11" a="1"/>
  <c r="H65" i="11" s="1"/>
  <c r="G65" i="11" a="1"/>
  <c r="G65" i="11" s="1"/>
  <c r="H82" i="11" s="1" a="1"/>
  <c r="H82" i="11" s="1"/>
  <c r="H64" i="11" a="1"/>
  <c r="H64" i="11" s="1"/>
  <c r="G64" i="11" a="1"/>
  <c r="G64" i="11" s="1"/>
  <c r="H63" i="11" a="1"/>
  <c r="H63" i="11" s="1"/>
  <c r="G63" i="11" a="1"/>
  <c r="G63" i="11" s="1"/>
  <c r="H62" i="11" a="1"/>
  <c r="H62" i="11" s="1"/>
  <c r="G62" i="11" a="1"/>
  <c r="G62" i="11" s="1"/>
  <c r="H61" i="11" a="1"/>
  <c r="H61" i="11" s="1"/>
  <c r="G61" i="11" a="1"/>
  <c r="G61" i="11" s="1"/>
  <c r="H60" i="11" a="1"/>
  <c r="H60" i="11" s="1"/>
  <c r="G60" i="11" a="1"/>
  <c r="G60" i="11" s="1"/>
  <c r="H59" i="11" a="1"/>
  <c r="H59" i="11" s="1"/>
  <c r="G59" i="11" a="1"/>
  <c r="G59" i="11" s="1"/>
  <c r="H58" i="11" a="1"/>
  <c r="H58" i="11" s="1"/>
  <c r="G58" i="11" a="1"/>
  <c r="G58" i="11" s="1"/>
  <c r="H57" i="11" a="1"/>
  <c r="H57" i="11" s="1"/>
  <c r="G57" i="11" a="1"/>
  <c r="G57" i="11" s="1"/>
  <c r="H56" i="11" a="1"/>
  <c r="H56" i="11" s="1"/>
  <c r="G56" i="11" a="1"/>
  <c r="G56" i="11" s="1"/>
  <c r="H55" i="11" a="1"/>
  <c r="H55" i="11" s="1"/>
  <c r="G55" i="11" a="1"/>
  <c r="G55" i="11" s="1"/>
  <c r="H54" i="11" a="1"/>
  <c r="H54" i="11" s="1"/>
  <c r="G54" i="11" a="1"/>
  <c r="G54" i="11" s="1"/>
  <c r="H53" i="11" a="1"/>
  <c r="H53" i="11" s="1"/>
  <c r="G53" i="11" a="1"/>
  <c r="G53" i="11" s="1"/>
  <c r="H52" i="11" a="1"/>
  <c r="H52" i="11" s="1"/>
  <c r="G52" i="11" a="1"/>
  <c r="G52" i="11" s="1"/>
  <c r="H51" i="11" a="1"/>
  <c r="H51" i="11" s="1"/>
  <c r="G51" i="11" a="1"/>
  <c r="G51" i="11" s="1"/>
  <c r="H50" i="11" a="1"/>
  <c r="H50" i="11" s="1"/>
  <c r="G50" i="11" a="1"/>
  <c r="G50" i="11" s="1"/>
  <c r="H49" i="11" a="1"/>
  <c r="H49" i="11" s="1"/>
  <c r="G49" i="11" a="1"/>
  <c r="G49" i="11" s="1"/>
  <c r="H48" i="11" a="1"/>
  <c r="H48" i="11" s="1"/>
  <c r="G48" i="11" a="1"/>
  <c r="G48" i="11" s="1"/>
  <c r="H47" i="11" a="1"/>
  <c r="H47" i="11" s="1"/>
  <c r="G47" i="11" a="1"/>
  <c r="G47" i="11" s="1"/>
  <c r="H46" i="11" a="1"/>
  <c r="H46" i="11" s="1"/>
  <c r="G46" i="11" a="1"/>
  <c r="G46" i="11" s="1"/>
  <c r="H45" i="11" a="1"/>
  <c r="H45" i="11" s="1"/>
  <c r="G45" i="11" a="1"/>
  <c r="G45" i="11" s="1"/>
  <c r="H44" i="11" a="1"/>
  <c r="H44" i="11" s="1"/>
  <c r="G44" i="11" a="1"/>
  <c r="G44" i="11" s="1"/>
  <c r="H43" i="11" a="1"/>
  <c r="H43" i="11" s="1"/>
  <c r="G43" i="11" a="1"/>
  <c r="G43" i="11" s="1"/>
  <c r="H42" i="11" a="1"/>
  <c r="H42" i="11" s="1"/>
  <c r="G42" i="11" a="1"/>
  <c r="G42" i="11" s="1"/>
  <c r="H41" i="11" a="1"/>
  <c r="H41" i="11" s="1"/>
  <c r="G41" i="11" a="1"/>
  <c r="G41" i="11" s="1"/>
  <c r="H40" i="11" a="1"/>
  <c r="H40" i="11" s="1"/>
  <c r="G40" i="11" a="1"/>
  <c r="G40" i="11" s="1"/>
  <c r="H39" i="11" a="1"/>
  <c r="H39" i="11" s="1"/>
  <c r="G39" i="11" a="1"/>
  <c r="G39" i="11" s="1"/>
  <c r="H38" i="11" a="1"/>
  <c r="H38" i="11" s="1"/>
  <c r="G38" i="11" a="1"/>
  <c r="G38" i="11" s="1"/>
  <c r="H37" i="11" a="1"/>
  <c r="H37" i="11" s="1"/>
  <c r="G37" i="11" a="1"/>
  <c r="G37" i="11" s="1"/>
  <c r="H36" i="11" a="1"/>
  <c r="H36" i="11" s="1"/>
  <c r="G36" i="11" a="1"/>
  <c r="G36" i="11" s="1"/>
  <c r="H35" i="11" a="1"/>
  <c r="H35" i="11" s="1"/>
  <c r="G35" i="11" a="1"/>
  <c r="G35" i="11" s="1"/>
  <c r="H34" i="11" a="1"/>
  <c r="H34" i="11" s="1"/>
  <c r="G34" i="11" a="1"/>
  <c r="G34" i="11" s="1"/>
  <c r="H33" i="11" a="1"/>
  <c r="H33" i="11" s="1"/>
  <c r="G33" i="11" a="1"/>
  <c r="G33" i="11" s="1"/>
  <c r="H32" i="11" a="1"/>
  <c r="H32" i="11" s="1"/>
  <c r="G32" i="11" a="1"/>
  <c r="G32" i="11" s="1"/>
  <c r="H31" i="11" a="1"/>
  <c r="H31" i="11" s="1"/>
  <c r="G31" i="11" a="1"/>
  <c r="G31" i="11" s="1"/>
  <c r="H30" i="11" a="1"/>
  <c r="H30" i="11" s="1"/>
  <c r="G30" i="11" a="1"/>
  <c r="G30" i="11" s="1"/>
  <c r="H29" i="11" a="1"/>
  <c r="H29" i="11" s="1"/>
  <c r="G29" i="11" a="1"/>
  <c r="G29" i="11" s="1"/>
  <c r="H28" i="11" a="1"/>
  <c r="H28" i="11" s="1"/>
  <c r="G28" i="11" a="1"/>
  <c r="G28" i="11" s="1"/>
  <c r="H27" i="11" a="1"/>
  <c r="H27" i="11" s="1"/>
  <c r="G27" i="11" a="1"/>
  <c r="G27" i="11" s="1"/>
  <c r="H26" i="11" a="1"/>
  <c r="H26" i="11" s="1"/>
  <c r="G26" i="11" a="1"/>
  <c r="G26" i="11" s="1"/>
  <c r="H25" i="11" a="1"/>
  <c r="H25" i="11" s="1"/>
  <c r="G25" i="11" a="1"/>
  <c r="G25" i="11" s="1"/>
  <c r="H24" i="11" a="1"/>
  <c r="H24" i="11" s="1"/>
  <c r="G24" i="11" a="1"/>
  <c r="G24" i="11" s="1"/>
  <c r="H23" i="11" a="1"/>
  <c r="H23" i="11" s="1"/>
  <c r="G23" i="11" a="1"/>
  <c r="G23" i="11" s="1"/>
  <c r="H22" i="11" a="1"/>
  <c r="H22" i="11" s="1"/>
  <c r="G22" i="11" a="1"/>
  <c r="G22" i="11" s="1"/>
  <c r="H21" i="11" a="1"/>
  <c r="H21" i="11" s="1"/>
  <c r="G21" i="11" a="1"/>
  <c r="G21" i="11" s="1"/>
  <c r="H20" i="11" a="1"/>
  <c r="H20" i="11" s="1"/>
  <c r="G20" i="11" a="1"/>
  <c r="G20" i="11" s="1"/>
  <c r="H19" i="11" a="1"/>
  <c r="H19" i="11" s="1"/>
  <c r="G19" i="11" a="1"/>
  <c r="G19" i="11" s="1"/>
  <c r="H18" i="11" a="1"/>
  <c r="H18" i="11" s="1"/>
  <c r="G18" i="11" a="1"/>
  <c r="G18" i="11" s="1"/>
  <c r="H17" i="11" a="1"/>
  <c r="H17" i="11" s="1"/>
  <c r="G17" i="11" a="1"/>
  <c r="G17" i="11" s="1"/>
  <c r="B15" i="11"/>
  <c r="K7" i="11"/>
  <c r="H81" i="11" l="1" a="1"/>
  <c r="H81" i="11" s="1"/>
  <c r="H83" i="11" s="1"/>
  <c r="H84" i="11" s="1"/>
  <c r="H80" i="11" a="1"/>
  <c r="H80" i="11" s="1"/>
  <c r="H85" i="11" l="1"/>
  <c r="K8" i="11" s="1"/>
  <c r="K9" i="11" s="1"/>
  <c r="H78" i="10" a="1"/>
  <c r="H78" i="10" s="1"/>
  <c r="G78" i="10" a="1"/>
  <c r="G78" i="10" s="1"/>
  <c r="H77" i="10" a="1"/>
  <c r="H77" i="10" s="1"/>
  <c r="G77" i="10" a="1"/>
  <c r="G77" i="10" s="1"/>
  <c r="H76" i="10" a="1"/>
  <c r="H76" i="10" s="1"/>
  <c r="G76" i="10" a="1"/>
  <c r="G76" i="10" s="1"/>
  <c r="H75" i="10" a="1"/>
  <c r="H75" i="10" s="1"/>
  <c r="G75" i="10" a="1"/>
  <c r="G75" i="10" s="1"/>
  <c r="H74" i="10" a="1"/>
  <c r="H74" i="10" s="1"/>
  <c r="G74" i="10" a="1"/>
  <c r="G74" i="10" s="1"/>
  <c r="H73" i="10" a="1"/>
  <c r="H73" i="10" s="1"/>
  <c r="G73" i="10" a="1"/>
  <c r="G73" i="10" s="1"/>
  <c r="H72" i="10" a="1"/>
  <c r="H72" i="10" s="1"/>
  <c r="G72" i="10" a="1"/>
  <c r="G72" i="10" s="1"/>
  <c r="H71" i="10" a="1"/>
  <c r="H71" i="10" s="1"/>
  <c r="G71" i="10" a="1"/>
  <c r="G71" i="10" s="1"/>
  <c r="H70" i="10" a="1"/>
  <c r="H70" i="10" s="1"/>
  <c r="G70" i="10" a="1"/>
  <c r="G70" i="10" s="1"/>
  <c r="H69" i="10" a="1"/>
  <c r="H69" i="10" s="1"/>
  <c r="G69" i="10" a="1"/>
  <c r="G69" i="10" s="1"/>
  <c r="H68" i="10" a="1"/>
  <c r="H68" i="10" s="1"/>
  <c r="G68" i="10" a="1"/>
  <c r="G68" i="10" s="1"/>
  <c r="H67" i="10" a="1"/>
  <c r="H67" i="10" s="1"/>
  <c r="G67" i="10" a="1"/>
  <c r="G67" i="10" s="1"/>
  <c r="H66" i="10" a="1"/>
  <c r="H66" i="10" s="1"/>
  <c r="G66" i="10" a="1"/>
  <c r="G66" i="10" s="1"/>
  <c r="H65" i="10" a="1"/>
  <c r="H65" i="10" s="1"/>
  <c r="G65" i="10" a="1"/>
  <c r="G65" i="10" s="1"/>
  <c r="H82" i="10" s="1" a="1"/>
  <c r="H82" i="10" s="1"/>
  <c r="H64" i="10" a="1"/>
  <c r="H64" i="10" s="1"/>
  <c r="G64" i="10" a="1"/>
  <c r="G64" i="10" s="1"/>
  <c r="H63" i="10" a="1"/>
  <c r="H63" i="10" s="1"/>
  <c r="G63" i="10" a="1"/>
  <c r="G63" i="10" s="1"/>
  <c r="H62" i="10" a="1"/>
  <c r="H62" i="10" s="1"/>
  <c r="G62" i="10" a="1"/>
  <c r="G62" i="10" s="1"/>
  <c r="H61" i="10" a="1"/>
  <c r="H61" i="10" s="1"/>
  <c r="G61" i="10" a="1"/>
  <c r="G61" i="10" s="1"/>
  <c r="H60" i="10" a="1"/>
  <c r="H60" i="10" s="1"/>
  <c r="G60" i="10" a="1"/>
  <c r="G60" i="10" s="1"/>
  <c r="H59" i="10" a="1"/>
  <c r="H59" i="10" s="1"/>
  <c r="G59" i="10" a="1"/>
  <c r="G59" i="10" s="1"/>
  <c r="H58" i="10" a="1"/>
  <c r="H58" i="10" s="1"/>
  <c r="G58" i="10" a="1"/>
  <c r="G58" i="10" s="1"/>
  <c r="H57" i="10" a="1"/>
  <c r="H57" i="10" s="1"/>
  <c r="G57" i="10" a="1"/>
  <c r="G57" i="10" s="1"/>
  <c r="H56" i="10" a="1"/>
  <c r="H56" i="10" s="1"/>
  <c r="G56" i="10" a="1"/>
  <c r="G56" i="10" s="1"/>
  <c r="H55" i="10" a="1"/>
  <c r="H55" i="10" s="1"/>
  <c r="G55" i="10" a="1"/>
  <c r="G55" i="10" s="1"/>
  <c r="H54" i="10" a="1"/>
  <c r="H54" i="10" s="1"/>
  <c r="G54" i="10" a="1"/>
  <c r="G54" i="10" s="1"/>
  <c r="H53" i="10" a="1"/>
  <c r="H53" i="10" s="1"/>
  <c r="G53" i="10" a="1"/>
  <c r="G53" i="10" s="1"/>
  <c r="H52" i="10" a="1"/>
  <c r="H52" i="10" s="1"/>
  <c r="G52" i="10" a="1"/>
  <c r="G52" i="10" s="1"/>
  <c r="H51" i="10" a="1"/>
  <c r="H51" i="10" s="1"/>
  <c r="G51" i="10" a="1"/>
  <c r="G51" i="10" s="1"/>
  <c r="H50" i="10" a="1"/>
  <c r="H50" i="10" s="1"/>
  <c r="G50" i="10" a="1"/>
  <c r="G50" i="10" s="1"/>
  <c r="H49" i="10" a="1"/>
  <c r="H49" i="10" s="1"/>
  <c r="G49" i="10" a="1"/>
  <c r="G49" i="10" s="1"/>
  <c r="H48" i="10" a="1"/>
  <c r="H48" i="10" s="1"/>
  <c r="G48" i="10" a="1"/>
  <c r="G48" i="10" s="1"/>
  <c r="H47" i="10" a="1"/>
  <c r="H47" i="10" s="1"/>
  <c r="G47" i="10" a="1"/>
  <c r="G47" i="10" s="1"/>
  <c r="H46" i="10" a="1"/>
  <c r="H46" i="10" s="1"/>
  <c r="G46" i="10" a="1"/>
  <c r="G46" i="10" s="1"/>
  <c r="H45" i="10" a="1"/>
  <c r="H45" i="10" s="1"/>
  <c r="G45" i="10" a="1"/>
  <c r="G45" i="10" s="1"/>
  <c r="H44" i="10" a="1"/>
  <c r="H44" i="10" s="1"/>
  <c r="G44" i="10" a="1"/>
  <c r="G44" i="10" s="1"/>
  <c r="H43" i="10" a="1"/>
  <c r="H43" i="10" s="1"/>
  <c r="G43" i="10" a="1"/>
  <c r="G43" i="10" s="1"/>
  <c r="H42" i="10" a="1"/>
  <c r="H42" i="10" s="1"/>
  <c r="G42" i="10" a="1"/>
  <c r="G42" i="10" s="1"/>
  <c r="H41" i="10" a="1"/>
  <c r="H41" i="10" s="1"/>
  <c r="G41" i="10" a="1"/>
  <c r="G41" i="10" s="1"/>
  <c r="H40" i="10" a="1"/>
  <c r="H40" i="10" s="1"/>
  <c r="G40" i="10" a="1"/>
  <c r="G40" i="10" s="1"/>
  <c r="H39" i="10" a="1"/>
  <c r="H39" i="10" s="1"/>
  <c r="G39" i="10" a="1"/>
  <c r="G39" i="10" s="1"/>
  <c r="H38" i="10" a="1"/>
  <c r="H38" i="10" s="1"/>
  <c r="G38" i="10" a="1"/>
  <c r="G38" i="10" s="1"/>
  <c r="H37" i="10" a="1"/>
  <c r="H37" i="10" s="1"/>
  <c r="G37" i="10" a="1"/>
  <c r="G37" i="10" s="1"/>
  <c r="H36" i="10" a="1"/>
  <c r="H36" i="10" s="1"/>
  <c r="G36" i="10" a="1"/>
  <c r="G36" i="10" s="1"/>
  <c r="H35" i="10" a="1"/>
  <c r="H35" i="10" s="1"/>
  <c r="G35" i="10" a="1"/>
  <c r="G35" i="10" s="1"/>
  <c r="H34" i="10" a="1"/>
  <c r="H34" i="10" s="1"/>
  <c r="G34" i="10" a="1"/>
  <c r="G34" i="10" s="1"/>
  <c r="H33" i="10" a="1"/>
  <c r="H33" i="10" s="1"/>
  <c r="G33" i="10" a="1"/>
  <c r="G33" i="10" s="1"/>
  <c r="H32" i="10" a="1"/>
  <c r="H32" i="10" s="1"/>
  <c r="G32" i="10" a="1"/>
  <c r="G32" i="10" s="1"/>
  <c r="H31" i="10" a="1"/>
  <c r="H31" i="10" s="1"/>
  <c r="G31" i="10" a="1"/>
  <c r="G31" i="10" s="1"/>
  <c r="H30" i="10" a="1"/>
  <c r="H30" i="10" s="1"/>
  <c r="G30" i="10" a="1"/>
  <c r="G30" i="10" s="1"/>
  <c r="H29" i="10" a="1"/>
  <c r="H29" i="10" s="1"/>
  <c r="G29" i="10" a="1"/>
  <c r="G29" i="10" s="1"/>
  <c r="H28" i="10" a="1"/>
  <c r="H28" i="10" s="1"/>
  <c r="G28" i="10" a="1"/>
  <c r="G28" i="10" s="1"/>
  <c r="H27" i="10" a="1"/>
  <c r="H27" i="10" s="1"/>
  <c r="G27" i="10" a="1"/>
  <c r="G27" i="10" s="1"/>
  <c r="H26" i="10" a="1"/>
  <c r="H26" i="10" s="1"/>
  <c r="G26" i="10" a="1"/>
  <c r="G26" i="10" s="1"/>
  <c r="H25" i="10" a="1"/>
  <c r="H25" i="10" s="1"/>
  <c r="G25" i="10" a="1"/>
  <c r="G25" i="10" s="1"/>
  <c r="H24" i="10" a="1"/>
  <c r="H24" i="10" s="1"/>
  <c r="G24" i="10" a="1"/>
  <c r="G24" i="10" s="1"/>
  <c r="H23" i="10" a="1"/>
  <c r="H23" i="10" s="1"/>
  <c r="G23" i="10" a="1"/>
  <c r="G23" i="10" s="1"/>
  <c r="H22" i="10" a="1"/>
  <c r="H22" i="10" s="1"/>
  <c r="G22" i="10" a="1"/>
  <c r="G22" i="10" s="1"/>
  <c r="H21" i="10" a="1"/>
  <c r="H21" i="10" s="1"/>
  <c r="G21" i="10" a="1"/>
  <c r="G21" i="10" s="1"/>
  <c r="H20" i="10" a="1"/>
  <c r="H20" i="10" s="1"/>
  <c r="G20" i="10" a="1"/>
  <c r="G20" i="10" s="1"/>
  <c r="H19" i="10" a="1"/>
  <c r="H19" i="10" s="1"/>
  <c r="G19" i="10" a="1"/>
  <c r="G19" i="10" s="1"/>
  <c r="H18" i="10" a="1"/>
  <c r="H18" i="10" s="1"/>
  <c r="G18" i="10" a="1"/>
  <c r="G18" i="10" s="1"/>
  <c r="H17" i="10" a="1"/>
  <c r="H17" i="10" s="1"/>
  <c r="G17" i="10" a="1"/>
  <c r="G17" i="10" s="1"/>
  <c r="B15" i="10"/>
  <c r="K7" i="10"/>
  <c r="H80" i="10" l="1" a="1"/>
  <c r="H80" i="10" s="1"/>
  <c r="H81" i="10" a="1"/>
  <c r="H81" i="10" s="1"/>
  <c r="H83" i="10" s="1"/>
  <c r="H84" i="10" s="1"/>
  <c r="H85" i="10" s="1"/>
  <c r="K8" i="10" s="1"/>
  <c r="K9" i="10" s="1"/>
  <c r="H78" i="9" l="1" a="1"/>
  <c r="H78" i="9" s="1"/>
  <c r="G78" i="9" a="1"/>
  <c r="G78" i="9" s="1"/>
  <c r="H77" i="9" a="1"/>
  <c r="H77" i="9" s="1"/>
  <c r="G77" i="9" a="1"/>
  <c r="G77" i="9" s="1"/>
  <c r="H76" i="9" a="1"/>
  <c r="H76" i="9" s="1"/>
  <c r="G76" i="9" a="1"/>
  <c r="G76" i="9" s="1"/>
  <c r="H75" i="9" a="1"/>
  <c r="H75" i="9" s="1"/>
  <c r="G75" i="9" a="1"/>
  <c r="G75" i="9" s="1"/>
  <c r="H74" i="9" a="1"/>
  <c r="H74" i="9" s="1"/>
  <c r="G74" i="9" a="1"/>
  <c r="G74" i="9" s="1"/>
  <c r="H73" i="9" a="1"/>
  <c r="H73" i="9" s="1"/>
  <c r="G73" i="9" a="1"/>
  <c r="G73" i="9" s="1"/>
  <c r="H72" i="9" a="1"/>
  <c r="H72" i="9" s="1"/>
  <c r="G72" i="9" a="1"/>
  <c r="G72" i="9" s="1"/>
  <c r="H71" i="9" a="1"/>
  <c r="H71" i="9" s="1"/>
  <c r="G71" i="9" a="1"/>
  <c r="G71" i="9" s="1"/>
  <c r="H70" i="9" a="1"/>
  <c r="H70" i="9" s="1"/>
  <c r="G70" i="9" a="1"/>
  <c r="G70" i="9" s="1"/>
  <c r="H69" i="9" a="1"/>
  <c r="H69" i="9" s="1"/>
  <c r="G69" i="9" a="1"/>
  <c r="G69" i="9" s="1"/>
  <c r="H68" i="9" a="1"/>
  <c r="H68" i="9" s="1"/>
  <c r="G68" i="9" a="1"/>
  <c r="G68" i="9" s="1"/>
  <c r="H67" i="9" a="1"/>
  <c r="H67" i="9" s="1"/>
  <c r="G67" i="9" a="1"/>
  <c r="G67" i="9" s="1"/>
  <c r="H66" i="9" a="1"/>
  <c r="H66" i="9" s="1"/>
  <c r="G66" i="9" a="1"/>
  <c r="G66" i="9" s="1"/>
  <c r="H65" i="9" a="1"/>
  <c r="H65" i="9" s="1"/>
  <c r="G65" i="9" a="1"/>
  <c r="G65" i="9" s="1"/>
  <c r="H64" i="9" a="1"/>
  <c r="H64" i="9" s="1"/>
  <c r="G64" i="9" a="1"/>
  <c r="G64" i="9" s="1"/>
  <c r="H63" i="9" a="1"/>
  <c r="H63" i="9" s="1"/>
  <c r="G63" i="9" a="1"/>
  <c r="G63" i="9" s="1"/>
  <c r="H62" i="9" a="1"/>
  <c r="H62" i="9" s="1"/>
  <c r="G62" i="9" a="1"/>
  <c r="G62" i="9" s="1"/>
  <c r="H61" i="9" a="1"/>
  <c r="H61" i="9" s="1"/>
  <c r="G61" i="9" a="1"/>
  <c r="G61" i="9" s="1"/>
  <c r="H60" i="9" a="1"/>
  <c r="H60" i="9" s="1"/>
  <c r="G60" i="9" a="1"/>
  <c r="G60" i="9" s="1"/>
  <c r="H59" i="9" a="1"/>
  <c r="H59" i="9" s="1"/>
  <c r="G59" i="9" a="1"/>
  <c r="G59" i="9" s="1"/>
  <c r="H58" i="9" a="1"/>
  <c r="H58" i="9" s="1"/>
  <c r="G58" i="9" a="1"/>
  <c r="G58" i="9" s="1"/>
  <c r="H57" i="9" a="1"/>
  <c r="H57" i="9" s="1"/>
  <c r="G57" i="9" a="1"/>
  <c r="G57" i="9" s="1"/>
  <c r="H56" i="9" a="1"/>
  <c r="H56" i="9" s="1"/>
  <c r="G56" i="9" a="1"/>
  <c r="G56" i="9" s="1"/>
  <c r="H55" i="9" a="1"/>
  <c r="H55" i="9" s="1"/>
  <c r="G55" i="9" a="1"/>
  <c r="G55" i="9" s="1"/>
  <c r="H54" i="9" a="1"/>
  <c r="H54" i="9" s="1"/>
  <c r="G54" i="9" a="1"/>
  <c r="G54" i="9" s="1"/>
  <c r="H53" i="9" a="1"/>
  <c r="H53" i="9" s="1"/>
  <c r="G53" i="9" a="1"/>
  <c r="G53" i="9" s="1"/>
  <c r="H52" i="9" a="1"/>
  <c r="H52" i="9" s="1"/>
  <c r="G52" i="9" a="1"/>
  <c r="G52" i="9" s="1"/>
  <c r="H51" i="9" a="1"/>
  <c r="H51" i="9" s="1"/>
  <c r="G51" i="9" a="1"/>
  <c r="G51" i="9" s="1"/>
  <c r="H50" i="9" a="1"/>
  <c r="H50" i="9" s="1"/>
  <c r="G50" i="9" a="1"/>
  <c r="G50" i="9" s="1"/>
  <c r="H49" i="9" a="1"/>
  <c r="H49" i="9" s="1"/>
  <c r="G49" i="9" a="1"/>
  <c r="G49" i="9" s="1"/>
  <c r="H48" i="9" a="1"/>
  <c r="H48" i="9" s="1"/>
  <c r="G48" i="9" a="1"/>
  <c r="G48" i="9" s="1"/>
  <c r="H47" i="9" a="1"/>
  <c r="H47" i="9" s="1"/>
  <c r="G47" i="9" a="1"/>
  <c r="G47" i="9" s="1"/>
  <c r="H46" i="9" a="1"/>
  <c r="H46" i="9" s="1"/>
  <c r="G46" i="9" a="1"/>
  <c r="G46" i="9" s="1"/>
  <c r="H45" i="9" a="1"/>
  <c r="H45" i="9" s="1"/>
  <c r="G45" i="9" a="1"/>
  <c r="G45" i="9" s="1"/>
  <c r="H44" i="9" a="1"/>
  <c r="H44" i="9" s="1"/>
  <c r="G44" i="9" a="1"/>
  <c r="G44" i="9" s="1"/>
  <c r="H43" i="9" a="1"/>
  <c r="H43" i="9" s="1"/>
  <c r="G43" i="9" a="1"/>
  <c r="G43" i="9" s="1"/>
  <c r="H42" i="9" a="1"/>
  <c r="H42" i="9" s="1"/>
  <c r="G42" i="9" a="1"/>
  <c r="G42" i="9" s="1"/>
  <c r="H41" i="9" a="1"/>
  <c r="H41" i="9" s="1"/>
  <c r="G41" i="9" a="1"/>
  <c r="G41" i="9" s="1"/>
  <c r="H40" i="9" a="1"/>
  <c r="H40" i="9" s="1"/>
  <c r="G40" i="9" a="1"/>
  <c r="G40" i="9" s="1"/>
  <c r="H39" i="9" a="1"/>
  <c r="H39" i="9" s="1"/>
  <c r="G39" i="9" a="1"/>
  <c r="G39" i="9" s="1"/>
  <c r="H38" i="9" a="1"/>
  <c r="H38" i="9" s="1"/>
  <c r="G38" i="9" a="1"/>
  <c r="G38" i="9" s="1"/>
  <c r="H37" i="9" a="1"/>
  <c r="H37" i="9" s="1"/>
  <c r="G37" i="9" a="1"/>
  <c r="G37" i="9" s="1"/>
  <c r="H36" i="9" a="1"/>
  <c r="H36" i="9" s="1"/>
  <c r="G36" i="9" a="1"/>
  <c r="G36" i="9" s="1"/>
  <c r="H82" i="9" s="1" a="1"/>
  <c r="H82" i="9" s="1"/>
  <c r="H35" i="9" a="1"/>
  <c r="H35" i="9" s="1"/>
  <c r="G35" i="9" a="1"/>
  <c r="G35" i="9" s="1"/>
  <c r="H34" i="9" a="1"/>
  <c r="H34" i="9" s="1"/>
  <c r="G34" i="9" a="1"/>
  <c r="G34" i="9" s="1"/>
  <c r="H33" i="9" a="1"/>
  <c r="H33" i="9" s="1"/>
  <c r="G33" i="9" a="1"/>
  <c r="G33" i="9" s="1"/>
  <c r="H32" i="9" a="1"/>
  <c r="H32" i="9" s="1"/>
  <c r="G32" i="9" a="1"/>
  <c r="G32" i="9" s="1"/>
  <c r="H31" i="9" a="1"/>
  <c r="H31" i="9" s="1"/>
  <c r="G31" i="9" a="1"/>
  <c r="G31" i="9" s="1"/>
  <c r="H30" i="9" a="1"/>
  <c r="H30" i="9" s="1"/>
  <c r="G30" i="9" a="1"/>
  <c r="G30" i="9" s="1"/>
  <c r="H29" i="9" a="1"/>
  <c r="H29" i="9" s="1"/>
  <c r="G29" i="9" a="1"/>
  <c r="G29" i="9" s="1"/>
  <c r="H28" i="9" a="1"/>
  <c r="H28" i="9" s="1"/>
  <c r="G28" i="9" a="1"/>
  <c r="G28" i="9" s="1"/>
  <c r="H27" i="9" a="1"/>
  <c r="H27" i="9" s="1"/>
  <c r="G27" i="9" a="1"/>
  <c r="G27" i="9" s="1"/>
  <c r="H26" i="9" a="1"/>
  <c r="H26" i="9" s="1"/>
  <c r="G26" i="9" a="1"/>
  <c r="G26" i="9" s="1"/>
  <c r="H25" i="9" a="1"/>
  <c r="H25" i="9" s="1"/>
  <c r="G25" i="9" a="1"/>
  <c r="G25" i="9" s="1"/>
  <c r="H24" i="9" a="1"/>
  <c r="H24" i="9" s="1"/>
  <c r="G24" i="9" a="1"/>
  <c r="G24" i="9" s="1"/>
  <c r="H23" i="9" a="1"/>
  <c r="H23" i="9" s="1"/>
  <c r="G23" i="9" a="1"/>
  <c r="G23" i="9" s="1"/>
  <c r="H22" i="9" a="1"/>
  <c r="H22" i="9" s="1"/>
  <c r="G22" i="9" a="1"/>
  <c r="G22" i="9" s="1"/>
  <c r="H21" i="9" a="1"/>
  <c r="H21" i="9" s="1"/>
  <c r="G21" i="9" a="1"/>
  <c r="G21" i="9" s="1"/>
  <c r="H20" i="9" a="1"/>
  <c r="H20" i="9" s="1"/>
  <c r="G20" i="9" a="1"/>
  <c r="G20" i="9" s="1"/>
  <c r="H19" i="9" a="1"/>
  <c r="H19" i="9" s="1"/>
  <c r="G19" i="9" a="1"/>
  <c r="G19" i="9" s="1"/>
  <c r="H18" i="9" a="1"/>
  <c r="H18" i="9" s="1"/>
  <c r="G18" i="9" a="1"/>
  <c r="G18" i="9" s="1"/>
  <c r="H17" i="9" a="1"/>
  <c r="H17" i="9" s="1"/>
  <c r="G17" i="9" a="1"/>
  <c r="G17" i="9" s="1"/>
  <c r="B15" i="9"/>
  <c r="K7" i="9"/>
  <c r="H81" i="9" l="1" a="1"/>
  <c r="H81" i="9" s="1"/>
  <c r="H83" i="9" s="1"/>
  <c r="H84" i="9" s="1"/>
  <c r="H80" i="9" a="1"/>
  <c r="H80" i="9" s="1"/>
  <c r="H85" i="9" l="1"/>
  <c r="K8" i="9" s="1"/>
  <c r="K9" i="9" s="1"/>
  <c r="H78" i="8"/>
  <c r="H78" i="8" a="1"/>
  <c r="G78" i="8" a="1"/>
  <c r="G78" i="8" s="1"/>
  <c r="H77" i="8" a="1"/>
  <c r="H77" i="8" s="1"/>
  <c r="G77" i="8" a="1"/>
  <c r="G77" i="8" s="1"/>
  <c r="H76" i="8" a="1"/>
  <c r="H76" i="8" s="1"/>
  <c r="G76" i="8" a="1"/>
  <c r="G76" i="8" s="1"/>
  <c r="H75" i="8" a="1"/>
  <c r="H75" i="8" s="1"/>
  <c r="G75" i="8"/>
  <c r="G75" i="8" a="1"/>
  <c r="H74" i="8" a="1"/>
  <c r="H74" i="8" s="1"/>
  <c r="G74" i="8" a="1"/>
  <c r="G74" i="8" s="1"/>
  <c r="H73" i="8" a="1"/>
  <c r="H73" i="8" s="1"/>
  <c r="G73" i="8" a="1"/>
  <c r="G73" i="8" s="1"/>
  <c r="H72" i="8" a="1"/>
  <c r="H72" i="8" s="1"/>
  <c r="G72" i="8" a="1"/>
  <c r="G72" i="8" s="1"/>
  <c r="H71" i="8" a="1"/>
  <c r="H71" i="8" s="1"/>
  <c r="G71" i="8" a="1"/>
  <c r="G71" i="8" s="1"/>
  <c r="H70" i="8" a="1"/>
  <c r="H70" i="8" s="1"/>
  <c r="G70" i="8" a="1"/>
  <c r="G70" i="8" s="1"/>
  <c r="H69" i="8" a="1"/>
  <c r="H69" i="8" s="1"/>
  <c r="G69" i="8" a="1"/>
  <c r="G69" i="8" s="1"/>
  <c r="H68" i="8" a="1"/>
  <c r="H68" i="8" s="1"/>
  <c r="G68" i="8" a="1"/>
  <c r="G68" i="8" s="1"/>
  <c r="H67" i="8" a="1"/>
  <c r="H67" i="8" s="1"/>
  <c r="G67" i="8" a="1"/>
  <c r="G67" i="8" s="1"/>
  <c r="H66" i="8" a="1"/>
  <c r="H66" i="8" s="1"/>
  <c r="G66" i="8" a="1"/>
  <c r="G66" i="8" s="1"/>
  <c r="H65" i="8" a="1"/>
  <c r="H65" i="8" s="1"/>
  <c r="G65" i="8" a="1"/>
  <c r="G65" i="8" s="1"/>
  <c r="H82" i="8" s="1" a="1"/>
  <c r="H82" i="8" s="1"/>
  <c r="H64" i="8" a="1"/>
  <c r="H64" i="8" s="1"/>
  <c r="G64" i="8" a="1"/>
  <c r="G64" i="8" s="1"/>
  <c r="H63" i="8" a="1"/>
  <c r="H63" i="8" s="1"/>
  <c r="G63" i="8" a="1"/>
  <c r="G63" i="8" s="1"/>
  <c r="H62" i="8" a="1"/>
  <c r="H62" i="8" s="1"/>
  <c r="G62" i="8" a="1"/>
  <c r="G62" i="8" s="1"/>
  <c r="H61" i="8" a="1"/>
  <c r="H61" i="8" s="1"/>
  <c r="G61" i="8" a="1"/>
  <c r="G61" i="8" s="1"/>
  <c r="H60" i="8" a="1"/>
  <c r="H60" i="8" s="1"/>
  <c r="G60" i="8" a="1"/>
  <c r="G60" i="8" s="1"/>
  <c r="H59" i="8" a="1"/>
  <c r="H59" i="8" s="1"/>
  <c r="G59" i="8" a="1"/>
  <c r="G59" i="8" s="1"/>
  <c r="H58" i="8" a="1"/>
  <c r="H58" i="8" s="1"/>
  <c r="G58" i="8" a="1"/>
  <c r="G58" i="8" s="1"/>
  <c r="H57" i="8" a="1"/>
  <c r="H57" i="8" s="1"/>
  <c r="G57" i="8"/>
  <c r="G57" i="8" a="1"/>
  <c r="H56" i="8" a="1"/>
  <c r="H56" i="8" s="1"/>
  <c r="G56" i="8" a="1"/>
  <c r="G56" i="8" s="1"/>
  <c r="H55" i="8" a="1"/>
  <c r="H55" i="8" s="1"/>
  <c r="G55" i="8" a="1"/>
  <c r="G55" i="8" s="1"/>
  <c r="H54" i="8" a="1"/>
  <c r="H54" i="8" s="1"/>
  <c r="G54" i="8" a="1"/>
  <c r="G54" i="8" s="1"/>
  <c r="H53" i="8"/>
  <c r="H53" i="8" a="1"/>
  <c r="G53" i="8" a="1"/>
  <c r="G53" i="8" s="1"/>
  <c r="H52" i="8" a="1"/>
  <c r="H52" i="8" s="1"/>
  <c r="G52" i="8" a="1"/>
  <c r="G52" i="8" s="1"/>
  <c r="H51" i="8" a="1"/>
  <c r="H51" i="8" s="1"/>
  <c r="G51" i="8" a="1"/>
  <c r="G51" i="8" s="1"/>
  <c r="H50" i="8"/>
  <c r="H50" i="8" a="1"/>
  <c r="G50" i="8" a="1"/>
  <c r="G50" i="8" s="1"/>
  <c r="H49" i="8" a="1"/>
  <c r="H49" i="8" s="1"/>
  <c r="G49" i="8" a="1"/>
  <c r="G49" i="8" s="1"/>
  <c r="H48" i="8" a="1"/>
  <c r="H48" i="8" s="1"/>
  <c r="G48" i="8" a="1"/>
  <c r="G48" i="8" s="1"/>
  <c r="H47" i="8" a="1"/>
  <c r="H47" i="8" s="1"/>
  <c r="G47" i="8"/>
  <c r="G47" i="8" a="1"/>
  <c r="H46" i="8" a="1"/>
  <c r="H46" i="8" s="1"/>
  <c r="G46" i="8" a="1"/>
  <c r="G46" i="8" s="1"/>
  <c r="H45" i="8" a="1"/>
  <c r="H45" i="8" s="1"/>
  <c r="G45" i="8" a="1"/>
  <c r="G45" i="8" s="1"/>
  <c r="H44" i="8" a="1"/>
  <c r="H44" i="8" s="1"/>
  <c r="G44" i="8" a="1"/>
  <c r="G44" i="8" s="1"/>
  <c r="H43" i="8" a="1"/>
  <c r="H43" i="8" s="1"/>
  <c r="G43" i="8" a="1"/>
  <c r="G43" i="8" s="1"/>
  <c r="H42" i="8" a="1"/>
  <c r="H42" i="8" s="1"/>
  <c r="G42" i="8" a="1"/>
  <c r="G42" i="8" s="1"/>
  <c r="H41" i="8" a="1"/>
  <c r="H41" i="8" s="1"/>
  <c r="G41" i="8" a="1"/>
  <c r="G41" i="8" s="1"/>
  <c r="H40" i="8" a="1"/>
  <c r="H40" i="8" s="1"/>
  <c r="G40" i="8" a="1"/>
  <c r="G40" i="8" s="1"/>
  <c r="H39" i="8" a="1"/>
  <c r="H39" i="8" s="1"/>
  <c r="G39" i="8" a="1"/>
  <c r="G39" i="8" s="1"/>
  <c r="H38" i="8" a="1"/>
  <c r="H38" i="8" s="1"/>
  <c r="G38" i="8" a="1"/>
  <c r="G38" i="8" s="1"/>
  <c r="H37" i="8" a="1"/>
  <c r="H37" i="8" s="1"/>
  <c r="G37" i="8" a="1"/>
  <c r="G37" i="8" s="1"/>
  <c r="H36" i="8" a="1"/>
  <c r="H36" i="8" s="1"/>
  <c r="G36" i="8" a="1"/>
  <c r="G36" i="8" s="1"/>
  <c r="H35" i="8" a="1"/>
  <c r="H35" i="8" s="1"/>
  <c r="G35" i="8" a="1"/>
  <c r="G35" i="8" s="1"/>
  <c r="H34" i="8" a="1"/>
  <c r="H34" i="8" s="1"/>
  <c r="G34" i="8" a="1"/>
  <c r="G34" i="8" s="1"/>
  <c r="H33" i="8" a="1"/>
  <c r="H33" i="8" s="1"/>
  <c r="G33" i="8" a="1"/>
  <c r="G33" i="8" s="1"/>
  <c r="H32" i="8" a="1"/>
  <c r="H32" i="8" s="1"/>
  <c r="G32" i="8" a="1"/>
  <c r="G32" i="8" s="1"/>
  <c r="H31" i="8" a="1"/>
  <c r="H31" i="8" s="1"/>
  <c r="G31" i="8" a="1"/>
  <c r="G31" i="8" s="1"/>
  <c r="H30" i="8" a="1"/>
  <c r="H30" i="8" s="1"/>
  <c r="G30" i="8" a="1"/>
  <c r="G30" i="8" s="1"/>
  <c r="H29" i="8" a="1"/>
  <c r="H29" i="8" s="1"/>
  <c r="G29" i="8"/>
  <c r="G29" i="8" a="1"/>
  <c r="H28" i="8" a="1"/>
  <c r="H28" i="8" s="1"/>
  <c r="G28" i="8" a="1"/>
  <c r="G28" i="8" s="1"/>
  <c r="H27" i="8" a="1"/>
  <c r="H27" i="8" s="1"/>
  <c r="G27" i="8" a="1"/>
  <c r="G27" i="8" s="1"/>
  <c r="H26" i="8" a="1"/>
  <c r="H26" i="8" s="1"/>
  <c r="G26" i="8" a="1"/>
  <c r="G26" i="8" s="1"/>
  <c r="H25" i="8"/>
  <c r="H25" i="8" a="1"/>
  <c r="G25" i="8" a="1"/>
  <c r="G25" i="8" s="1"/>
  <c r="H24" i="8" a="1"/>
  <c r="H24" i="8" s="1"/>
  <c r="G24" i="8" a="1"/>
  <c r="G24" i="8" s="1"/>
  <c r="H23" i="8" a="1"/>
  <c r="H23" i="8" s="1"/>
  <c r="G23" i="8" a="1"/>
  <c r="G23" i="8" s="1"/>
  <c r="H22" i="8" a="1"/>
  <c r="H22" i="8" s="1"/>
  <c r="G22" i="8"/>
  <c r="G22" i="8" a="1"/>
  <c r="H21" i="8" a="1"/>
  <c r="H21" i="8" s="1"/>
  <c r="G21" i="8" a="1"/>
  <c r="G21" i="8" s="1"/>
  <c r="H20" i="8" a="1"/>
  <c r="H20" i="8" s="1"/>
  <c r="G20" i="8" a="1"/>
  <c r="G20" i="8" s="1"/>
  <c r="H19" i="8" a="1"/>
  <c r="H19" i="8" s="1"/>
  <c r="G19" i="8"/>
  <c r="G19" i="8" a="1"/>
  <c r="H18" i="8" a="1"/>
  <c r="H18" i="8" s="1"/>
  <c r="G18" i="8" a="1"/>
  <c r="G18" i="8" s="1"/>
  <c r="H17" i="8" a="1"/>
  <c r="H17" i="8" s="1"/>
  <c r="G17" i="8" a="1"/>
  <c r="G17" i="8" s="1"/>
  <c r="B15" i="8"/>
  <c r="K7" i="8"/>
  <c r="H81" i="8" l="1" a="1"/>
  <c r="H81" i="8" s="1"/>
  <c r="H83" i="8" s="1"/>
  <c r="H84" i="8" s="1"/>
  <c r="H80" i="8" a="1"/>
  <c r="H80" i="8" s="1"/>
  <c r="H85" i="8" l="1"/>
  <c r="K8" i="8" s="1"/>
  <c r="K9" i="8" s="1"/>
  <c r="H18" i="4" l="1" a="1"/>
  <c r="H18" i="4" s="1"/>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G18" i="4" a="1"/>
  <c r="G18" i="4" s="1"/>
  <c r="G19" i="4" a="1"/>
  <c r="G19" i="4" s="1"/>
  <c r="G20" i="4" a="1"/>
  <c r="G20" i="4" s="1"/>
  <c r="G21" i="4" a="1"/>
  <c r="G21" i="4" s="1"/>
  <c r="G22" i="4" a="1"/>
  <c r="G22" i="4" s="1"/>
  <c r="G23" i="4" a="1"/>
  <c r="G23" i="4" s="1"/>
  <c r="G24" i="4" a="1"/>
  <c r="G24" i="4" s="1"/>
  <c r="G25" i="4" a="1"/>
  <c r="G25" i="4" s="1"/>
  <c r="G26" i="4" a="1"/>
  <c r="G26" i="4" s="1"/>
  <c r="G27" i="4" a="1"/>
  <c r="G27" i="4" s="1"/>
  <c r="G28" i="4" a="1"/>
  <c r="G28" i="4" s="1"/>
  <c r="G29" i="4" a="1"/>
  <c r="G29" i="4" s="1"/>
  <c r="G30" i="4" a="1"/>
  <c r="G30" i="4" s="1"/>
  <c r="G31" i="4" a="1"/>
  <c r="G31" i="4" s="1"/>
  <c r="G32" i="4" a="1"/>
  <c r="G32" i="4" s="1"/>
  <c r="G33" i="4" a="1"/>
  <c r="G33" i="4" s="1"/>
  <c r="G34" i="4" a="1"/>
  <c r="G34" i="4" s="1"/>
  <c r="G35" i="4" a="1"/>
  <c r="G35" i="4" s="1"/>
  <c r="G36" i="4" a="1"/>
  <c r="G36" i="4" s="1"/>
  <c r="G37" i="4" a="1"/>
  <c r="G37" i="4" s="1"/>
  <c r="G38" i="4" a="1"/>
  <c r="G38" i="4" s="1"/>
  <c r="G39" i="4" a="1"/>
  <c r="G39" i="4" s="1"/>
  <c r="G40" i="4" a="1"/>
  <c r="G40" i="4" s="1"/>
  <c r="G41" i="4" a="1"/>
  <c r="G41" i="4" s="1"/>
  <c r="G42" i="4" a="1"/>
  <c r="G42" i="4" s="1"/>
  <c r="G43" i="4" a="1"/>
  <c r="G43" i="4" s="1"/>
  <c r="G44" i="4" a="1"/>
  <c r="G44" i="4" s="1"/>
  <c r="G45" i="4" a="1"/>
  <c r="G45" i="4" s="1"/>
  <c r="G46" i="4" a="1"/>
  <c r="G46" i="4" s="1"/>
  <c r="G47" i="4" a="1"/>
  <c r="G47" i="4" s="1"/>
  <c r="G48" i="4" a="1"/>
  <c r="G48" i="4" s="1"/>
  <c r="G49" i="4" a="1"/>
  <c r="G49" i="4" s="1"/>
  <c r="G50" i="4" a="1"/>
  <c r="G50" i="4" s="1"/>
  <c r="G51" i="4" a="1"/>
  <c r="G51" i="4" s="1"/>
  <c r="G52" i="4" a="1"/>
  <c r="G52" i="4" s="1"/>
  <c r="G53" i="4" a="1"/>
  <c r="G53" i="4" s="1"/>
  <c r="G54" i="4" a="1"/>
  <c r="G54" i="4" s="1"/>
  <c r="G55" i="4" a="1"/>
  <c r="G55" i="4" s="1"/>
  <c r="G56" i="4" a="1"/>
  <c r="G56" i="4" s="1"/>
  <c r="G57" i="4" a="1"/>
  <c r="G57" i="4" s="1"/>
  <c r="G58" i="4" a="1"/>
  <c r="G58" i="4" s="1"/>
  <c r="G59" i="4" a="1"/>
  <c r="G59" i="4" s="1"/>
  <c r="G60" i="4" a="1"/>
  <c r="G60" i="4" s="1"/>
  <c r="G61" i="4" a="1"/>
  <c r="G61" i="4" s="1"/>
  <c r="G62" i="4" a="1"/>
  <c r="G62" i="4" s="1"/>
  <c r="G63" i="4" a="1"/>
  <c r="G63" i="4" s="1"/>
  <c r="G64" i="4" a="1"/>
  <c r="G64" i="4" s="1"/>
  <c r="G65" i="4" a="1"/>
  <c r="G65" i="4" s="1"/>
  <c r="G66" i="4" a="1"/>
  <c r="G66" i="4" s="1"/>
  <c r="G67" i="4" a="1"/>
  <c r="G67" i="4" s="1"/>
  <c r="G68" i="4" a="1"/>
  <c r="G68" i="4" s="1"/>
  <c r="G69" i="4" a="1"/>
  <c r="G69" i="4" s="1"/>
  <c r="G70" i="4" a="1"/>
  <c r="G70" i="4" s="1"/>
  <c r="G71" i="4" a="1"/>
  <c r="G71" i="4" s="1"/>
  <c r="G72" i="4" a="1"/>
  <c r="G72" i="4" s="1"/>
  <c r="G73" i="4" a="1"/>
  <c r="G73" i="4" s="1"/>
  <c r="G74" i="4" a="1"/>
  <c r="G74" i="4" s="1"/>
  <c r="G75" i="4" a="1"/>
  <c r="G75" i="4" s="1"/>
  <c r="G76" i="4" a="1"/>
  <c r="G76" i="4" s="1"/>
  <c r="G77" i="4" a="1"/>
  <c r="G77" i="4" s="1"/>
  <c r="G78" i="4" a="1"/>
  <c r="G78" i="4" s="1"/>
  <c r="H82" i="4" a="1"/>
  <c r="H82" i="4" s="1"/>
  <c r="H17" i="4" a="1"/>
  <c r="H17" i="4" s="1"/>
  <c r="G17" i="4" a="1"/>
  <c r="G17" i="4" s="1"/>
  <c r="B15" i="4"/>
  <c r="H81" i="4" l="1" a="1"/>
  <c r="H81" i="4" s="1"/>
  <c r="H83" i="4" s="1"/>
  <c r="H80" i="4" l="1" a="1"/>
  <c r="H80" i="4" s="1"/>
  <c r="K7" i="4"/>
  <c r="H84" i="4" s="1"/>
  <c r="H85" i="4" l="1"/>
  <c r="K8" i="4" s="1"/>
  <c r="K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s>
  <commentList>
    <comment ref="E20" authorId="0" shapeId="0" xr:uid="{EEC182DF-E542-4C71-B1C9-5B57326067C3}">
      <text>
        <r>
          <rPr>
            <sz val="11"/>
            <color theme="1"/>
            <rFont val="Gill Sans MT"/>
            <family val="2"/>
            <scheme val="minor"/>
          </rPr>
          <t xml:space="preserve">Archambault, Allison Rose:
capacity scarcity condition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Reno, Jessica E</author>
    <author>Archambault, Allison</author>
  </authors>
  <commentList>
    <comment ref="E20" authorId="0" shapeId="0" xr:uid="{5B9FCE6B-1AF1-4A88-A38E-0E3C880B8E52}">
      <text>
        <r>
          <rPr>
            <b/>
            <sz val="9"/>
            <color indexed="81"/>
            <rFont val="Tahoma"/>
            <charset val="1"/>
          </rPr>
          <t>Reno, Jessica E:</t>
        </r>
        <r>
          <rPr>
            <sz val="9"/>
            <color indexed="81"/>
            <rFont val="Tahoma"/>
            <charset val="1"/>
          </rPr>
          <t xml:space="preserve">
capacity scarcity condition </t>
        </r>
      </text>
    </comment>
    <comment ref="F21" authorId="1" shapeId="0" xr:uid="{491A760F-5A0F-4745-BF3C-A5A81E3EB437}">
      <text>
        <r>
          <rPr>
            <b/>
            <sz val="9"/>
            <color indexed="81"/>
            <rFont val="Tahoma"/>
            <family val="2"/>
          </rPr>
          <t>Event called 17:00-19:00 hrs</t>
        </r>
      </text>
    </comment>
    <comment ref="F22" authorId="1" shapeId="0" xr:uid="{B52D867A-8A8B-46D6-9ECB-8D217122268C}">
      <text>
        <r>
          <rPr>
            <b/>
            <sz val="9"/>
            <color indexed="81"/>
            <rFont val="Tahoma"/>
            <family val="2"/>
          </rPr>
          <t>Event called 18:00-20:00 hrs</t>
        </r>
      </text>
    </comment>
    <comment ref="F53" authorId="1" shapeId="0" xr:uid="{EB0CEB05-399A-4D92-8375-50831EDEC529}">
      <text>
        <r>
          <rPr>
            <b/>
            <sz val="9"/>
            <color indexed="81"/>
            <rFont val="Tahoma"/>
            <family val="2"/>
          </rPr>
          <t xml:space="preserve">Event Called 17:00 to 19:00
</t>
        </r>
      </text>
    </comment>
    <comment ref="F64" authorId="1" shapeId="0" xr:uid="{372C2066-C3D4-4207-9929-D24B46B207AB}">
      <text>
        <r>
          <rPr>
            <b/>
            <sz val="9"/>
            <color indexed="81"/>
            <rFont val="Tahoma"/>
            <family val="2"/>
          </rPr>
          <t>Event called 16:00-19:00 hrs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Reno, Jessica E</author>
    <author>Archambault, Allison</author>
  </authors>
  <commentList>
    <comment ref="E20" authorId="0" shapeId="0" xr:uid="{A662F909-0096-4525-9EA9-746F825F42BF}">
      <text>
        <r>
          <rPr>
            <b/>
            <sz val="9"/>
            <color indexed="81"/>
            <rFont val="Tahoma"/>
            <charset val="1"/>
          </rPr>
          <t>Reno, Jessica E:</t>
        </r>
        <r>
          <rPr>
            <sz val="9"/>
            <color indexed="81"/>
            <rFont val="Tahoma"/>
            <charset val="1"/>
          </rPr>
          <t xml:space="preserve">
capacity scarcity condition </t>
        </r>
      </text>
    </comment>
    <comment ref="F21" authorId="1" shapeId="0" xr:uid="{A452DBC7-9794-4E2C-88A5-71325DF300E7}">
      <text>
        <r>
          <rPr>
            <b/>
            <sz val="9"/>
            <color indexed="81"/>
            <rFont val="Tahoma"/>
            <family val="2"/>
          </rPr>
          <t>Event called 17:00-19:00 hrs</t>
        </r>
      </text>
    </comment>
    <comment ref="F22" authorId="1" shapeId="0" xr:uid="{E62569EC-E88E-4741-8717-EA7F47C6CD49}">
      <text>
        <r>
          <rPr>
            <b/>
            <sz val="9"/>
            <color indexed="81"/>
            <rFont val="Tahoma"/>
            <family val="2"/>
          </rPr>
          <t xml:space="preserve">Event called 18:00-20:00 hrs
</t>
        </r>
      </text>
    </comment>
    <comment ref="F24" authorId="1" shapeId="0" xr:uid="{DE825299-94FB-43EB-830C-946A5C097B2F}">
      <text>
        <r>
          <rPr>
            <b/>
            <sz val="9"/>
            <color indexed="81"/>
            <rFont val="Tahoma"/>
            <family val="2"/>
          </rPr>
          <t>Event called  17:00-19:00 hrs</t>
        </r>
      </text>
    </comment>
    <comment ref="F64" authorId="1" shapeId="0" xr:uid="{2F730CC1-AA1D-43A1-8113-2A945CCA4202}">
      <text>
        <r>
          <rPr>
            <b/>
            <sz val="9"/>
            <color indexed="81"/>
            <rFont val="Tahoma"/>
            <family val="2"/>
          </rPr>
          <t>Event called 16:00 to 19:00 hrs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Reno, Jessica E</author>
  </authors>
  <commentList>
    <comment ref="F21" authorId="0" shapeId="0" xr:uid="{F6A3C669-5D9B-48E5-80A2-5DEC914DFB9B}">
      <text>
        <r>
          <rPr>
            <b/>
            <sz val="9"/>
            <color indexed="81"/>
            <rFont val="Tahoma"/>
            <family val="2"/>
          </rPr>
          <t>Reno, Jessica E:</t>
        </r>
        <r>
          <rPr>
            <sz val="9"/>
            <color indexed="81"/>
            <rFont val="Tahoma"/>
            <family val="2"/>
          </rPr>
          <t xml:space="preserve">
TD event called 17:00-20:00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Reno, Jessica E</author>
  </authors>
  <commentList>
    <comment ref="E20" authorId="0" shapeId="0" xr:uid="{61DCC17F-1AAB-4D15-82CF-FCAD5CD08129}">
      <text>
        <r>
          <rPr>
            <b/>
            <sz val="9"/>
            <color indexed="81"/>
            <rFont val="Tahoma"/>
            <charset val="1"/>
          </rPr>
          <t>Archambault, Allison Rose:</t>
        </r>
        <r>
          <rPr>
            <sz val="9"/>
            <color indexed="81"/>
            <rFont val="Tahoma"/>
            <charset val="1"/>
          </rPr>
          <t xml:space="preserve">
BES, EV, DD event from 17:00-19:00</t>
        </r>
      </text>
    </comment>
    <comment ref="E21" authorId="0" shapeId="0" xr:uid="{4765883A-3351-4B26-998E-E44C02211113}">
      <text>
        <r>
          <rPr>
            <b/>
            <sz val="9"/>
            <color indexed="81"/>
            <rFont val="Tahoma"/>
            <charset val="1"/>
          </rPr>
          <t>Archambault, Allison Rose:</t>
        </r>
        <r>
          <rPr>
            <sz val="9"/>
            <color indexed="81"/>
            <rFont val="Tahoma"/>
            <charset val="1"/>
          </rPr>
          <t xml:space="preserve">
BES, EV, DD event from 17:00-19:00</t>
        </r>
      </text>
    </comment>
    <comment ref="E28" authorId="0" shapeId="0" xr:uid="{7424F9E3-3376-4033-B319-B07249FFA446}">
      <text>
        <r>
          <rPr>
            <b/>
            <sz val="9"/>
            <color indexed="81"/>
            <rFont val="Tahoma"/>
            <family val="2"/>
          </rPr>
          <t>Archambault, Allison Rose:</t>
        </r>
        <r>
          <rPr>
            <sz val="9"/>
            <color indexed="81"/>
            <rFont val="Tahoma"/>
            <family val="2"/>
          </rPr>
          <t xml:space="preserve">
Events 5-7 or 5-8</t>
        </r>
      </text>
    </comment>
    <comment ref="E29" authorId="0" shapeId="0" xr:uid="{3834EFB4-93FF-43E3-8CF5-5FE37F5256AD}">
      <text>
        <r>
          <rPr>
            <b/>
            <sz val="9"/>
            <color indexed="81"/>
            <rFont val="Tahoma"/>
            <family val="2"/>
          </rPr>
          <t>Archambault, Allison Rose:</t>
        </r>
        <r>
          <rPr>
            <sz val="9"/>
            <color indexed="81"/>
            <rFont val="Tahoma"/>
            <family val="2"/>
          </rPr>
          <t xml:space="preserve">
Events 5-7 or 5-8</t>
        </r>
      </text>
    </comment>
    <comment ref="E39" authorId="1" shapeId="0" xr:uid="{2F10515A-C92B-471E-B95F-539F919B662A}">
      <text>
        <r>
          <rPr>
            <b/>
            <sz val="9"/>
            <color indexed="81"/>
            <rFont val="Tahoma"/>
            <family val="2"/>
          </rPr>
          <t>Reno, Jessica E:</t>
        </r>
        <r>
          <rPr>
            <sz val="9"/>
            <color indexed="81"/>
            <rFont val="Tahoma"/>
            <family val="2"/>
          </rPr>
          <t xml:space="preserve">
Events called 5-7</t>
        </r>
      </text>
    </comment>
    <comment ref="E48" authorId="1" shapeId="0" xr:uid="{A4BACFF9-D89E-47B6-84AA-B6785A371DF2}">
      <text>
        <r>
          <rPr>
            <b/>
            <sz val="9"/>
            <color indexed="81"/>
            <rFont val="Tahoma"/>
            <family val="2"/>
          </rPr>
          <t>Reno, Jessica E:</t>
        </r>
        <r>
          <rPr>
            <sz val="9"/>
            <color indexed="81"/>
            <rFont val="Tahoma"/>
            <family val="2"/>
          </rPr>
          <t xml:space="preserve">
Events called 5-7pm</t>
        </r>
      </text>
    </comment>
    <comment ref="E50" authorId="1" shapeId="0" xr:uid="{FCFC457F-C17A-41BE-A904-D3E62AFCD5FF}">
      <text>
        <r>
          <rPr>
            <b/>
            <sz val="9"/>
            <color indexed="81"/>
            <rFont val="Tahoma"/>
            <family val="2"/>
          </rPr>
          <t>Reno, Jessica E:</t>
        </r>
        <r>
          <rPr>
            <sz val="9"/>
            <color indexed="81"/>
            <rFont val="Tahoma"/>
            <family val="2"/>
          </rPr>
          <t xml:space="preserve">
Events called 5-7pm</t>
        </r>
      </text>
    </comment>
    <comment ref="E51" authorId="0" shapeId="0" xr:uid="{1374F078-51B9-4A08-B265-5317D593C42C}">
      <text>
        <r>
          <rPr>
            <b/>
            <sz val="9"/>
            <color indexed="81"/>
            <rFont val="Tahoma"/>
            <family val="2"/>
          </rPr>
          <t>Archambault, Allison Rose:</t>
        </r>
        <r>
          <rPr>
            <sz val="9"/>
            <color indexed="81"/>
            <rFont val="Tahoma"/>
            <family val="2"/>
          </rPr>
          <t xml:space="preserve">
DD, BES, EV Events from 4-7pm</t>
        </r>
      </text>
    </comment>
    <comment ref="E58" authorId="1" shapeId="0" xr:uid="{7F69F402-F91F-4532-9BC9-A5C118905DAF}">
      <text>
        <r>
          <rPr>
            <b/>
            <sz val="9"/>
            <color indexed="81"/>
            <rFont val="Tahoma"/>
            <family val="2"/>
          </rPr>
          <t>Reno, Jessica E:</t>
        </r>
        <r>
          <rPr>
            <sz val="9"/>
            <color indexed="81"/>
            <rFont val="Tahoma"/>
            <family val="2"/>
          </rPr>
          <t xml:space="preserve">
Events called 5-7pm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Reno, Jessica E</author>
  </authors>
  <commentList>
    <comment ref="E20" authorId="0" shapeId="0" xr:uid="{B7E1E9E0-196E-4B8B-B9C2-C89E98220C8C}">
      <text>
        <r>
          <rPr>
            <b/>
            <sz val="9"/>
            <color indexed="81"/>
            <rFont val="Tahoma"/>
            <charset val="1"/>
          </rPr>
          <t>Archambault, Allison Rose:</t>
        </r>
        <r>
          <rPr>
            <sz val="9"/>
            <color indexed="81"/>
            <rFont val="Tahoma"/>
            <charset val="1"/>
          </rPr>
          <t xml:space="preserve">
BES, EV, DD event from 17:00-19:00</t>
        </r>
      </text>
    </comment>
    <comment ref="E21" authorId="0" shapeId="0" xr:uid="{97588A03-765F-4BF3-B00D-A1530D991BE1}">
      <text>
        <r>
          <rPr>
            <b/>
            <sz val="9"/>
            <color indexed="81"/>
            <rFont val="Tahoma"/>
            <charset val="1"/>
          </rPr>
          <t>Archambault, Allison Rose:</t>
        </r>
        <r>
          <rPr>
            <sz val="9"/>
            <color indexed="81"/>
            <rFont val="Tahoma"/>
            <charset val="1"/>
          </rPr>
          <t xml:space="preserve">
BES, EV, DD event from 17:00-19:00</t>
        </r>
      </text>
    </comment>
    <comment ref="E28" authorId="0" shapeId="0" xr:uid="{878177AD-5E10-4362-84F8-332B026B797C}">
      <text>
        <r>
          <rPr>
            <b/>
            <sz val="9"/>
            <color indexed="81"/>
            <rFont val="Tahoma"/>
            <family val="2"/>
          </rPr>
          <t>Archambault, Allison Rose:</t>
        </r>
        <r>
          <rPr>
            <sz val="9"/>
            <color indexed="81"/>
            <rFont val="Tahoma"/>
            <family val="2"/>
          </rPr>
          <t xml:space="preserve">
Events 5-7 or 5-8</t>
        </r>
      </text>
    </comment>
    <comment ref="E29" authorId="0" shapeId="0" xr:uid="{863663CE-1E69-44B3-ABCE-3A4A3A732DA8}">
      <text>
        <r>
          <rPr>
            <b/>
            <sz val="9"/>
            <color indexed="81"/>
            <rFont val="Tahoma"/>
            <family val="2"/>
          </rPr>
          <t>Archambault, Allison Rose:</t>
        </r>
        <r>
          <rPr>
            <sz val="9"/>
            <color indexed="81"/>
            <rFont val="Tahoma"/>
            <family val="2"/>
          </rPr>
          <t xml:space="preserve">
Events 5-7 or 5-8</t>
        </r>
      </text>
    </comment>
    <comment ref="E39" authorId="1" shapeId="0" xr:uid="{290EF89C-1448-4EB1-9119-1E20A51565FA}">
      <text>
        <r>
          <rPr>
            <b/>
            <sz val="9"/>
            <color indexed="81"/>
            <rFont val="Tahoma"/>
            <family val="2"/>
          </rPr>
          <t>Reno, Jessica E:</t>
        </r>
        <r>
          <rPr>
            <sz val="9"/>
            <color indexed="81"/>
            <rFont val="Tahoma"/>
            <family val="2"/>
          </rPr>
          <t xml:space="preserve">
Events called 5-7</t>
        </r>
      </text>
    </comment>
    <comment ref="E48" authorId="1" shapeId="0" xr:uid="{FC078893-4A5D-4201-90E5-90824354223B}">
      <text>
        <r>
          <rPr>
            <b/>
            <sz val="9"/>
            <color indexed="81"/>
            <rFont val="Tahoma"/>
            <family val="2"/>
          </rPr>
          <t>Reno, Jessica E:</t>
        </r>
        <r>
          <rPr>
            <sz val="9"/>
            <color indexed="81"/>
            <rFont val="Tahoma"/>
            <family val="2"/>
          </rPr>
          <t xml:space="preserve">
Events called 5-7pm</t>
        </r>
      </text>
    </comment>
    <comment ref="E50" authorId="1" shapeId="0" xr:uid="{9F5B3296-6C4F-4351-81A2-62E70875D745}">
      <text>
        <r>
          <rPr>
            <b/>
            <sz val="9"/>
            <color indexed="81"/>
            <rFont val="Tahoma"/>
            <family val="2"/>
          </rPr>
          <t>Reno, Jessica E:</t>
        </r>
        <r>
          <rPr>
            <sz val="9"/>
            <color indexed="81"/>
            <rFont val="Tahoma"/>
            <family val="2"/>
          </rPr>
          <t xml:space="preserve">
Events called 5-7pm</t>
        </r>
      </text>
    </comment>
    <comment ref="E51" authorId="0" shapeId="0" xr:uid="{F4E9611B-6BDD-48D9-BF88-CC179432DA88}">
      <text>
        <r>
          <rPr>
            <b/>
            <sz val="9"/>
            <color indexed="81"/>
            <rFont val="Tahoma"/>
            <family val="2"/>
          </rPr>
          <t>Archambault, Allison Rose:</t>
        </r>
        <r>
          <rPr>
            <sz val="9"/>
            <color indexed="81"/>
            <rFont val="Tahoma"/>
            <family val="2"/>
          </rPr>
          <t xml:space="preserve">
DD, BES, EV Events from 4-7pm</t>
        </r>
      </text>
    </comment>
    <comment ref="E58" authorId="1" shapeId="0" xr:uid="{9544F29E-381A-4B9F-9834-633D81DDA4C8}">
      <text>
        <r>
          <rPr>
            <b/>
            <sz val="9"/>
            <color indexed="81"/>
            <rFont val="Tahoma"/>
            <family val="2"/>
          </rPr>
          <t>Reno, Jessica E:</t>
        </r>
        <r>
          <rPr>
            <sz val="9"/>
            <color indexed="81"/>
            <rFont val="Tahoma"/>
            <family val="2"/>
          </rPr>
          <t xml:space="preserve">
Events called 5-7pm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Reno, Jessica E</author>
  </authors>
  <commentList>
    <comment ref="E20" authorId="0" shapeId="0" xr:uid="{5D01B5E9-098E-479A-B863-31BAA6CE11FA}">
      <text>
        <r>
          <rPr>
            <b/>
            <sz val="9"/>
            <color indexed="81"/>
            <rFont val="Tahoma"/>
            <charset val="1"/>
          </rPr>
          <t>Archambault, Allison Rose:</t>
        </r>
        <r>
          <rPr>
            <sz val="9"/>
            <color indexed="81"/>
            <rFont val="Tahoma"/>
            <charset val="1"/>
          </rPr>
          <t xml:space="preserve">
BES, EV, DD event from 17:00-19:00</t>
        </r>
      </text>
    </comment>
    <comment ref="E21" authorId="0" shapeId="0" xr:uid="{BE245901-1B41-4D56-BF5A-109C121887D8}">
      <text>
        <r>
          <rPr>
            <b/>
            <sz val="9"/>
            <color indexed="81"/>
            <rFont val="Tahoma"/>
            <charset val="1"/>
          </rPr>
          <t>Archambault, Allison Rose:</t>
        </r>
        <r>
          <rPr>
            <sz val="9"/>
            <color indexed="81"/>
            <rFont val="Tahoma"/>
            <charset val="1"/>
          </rPr>
          <t xml:space="preserve">
BES, EV, DD event from 17:00-19:00</t>
        </r>
      </text>
    </comment>
    <comment ref="E28" authorId="0" shapeId="0" xr:uid="{C8A67567-847D-4C17-8BA1-DE2E6D40B561}">
      <text>
        <r>
          <rPr>
            <b/>
            <sz val="9"/>
            <color indexed="81"/>
            <rFont val="Tahoma"/>
            <family val="2"/>
          </rPr>
          <t>Archambault, Allison Rose:</t>
        </r>
        <r>
          <rPr>
            <sz val="9"/>
            <color indexed="81"/>
            <rFont val="Tahoma"/>
            <family val="2"/>
          </rPr>
          <t xml:space="preserve">
Events 5-7 or 5-8</t>
        </r>
      </text>
    </comment>
    <comment ref="E29" authorId="0" shapeId="0" xr:uid="{D3A8E4FD-A7DB-4F4A-9BE9-D0BD9BC4D3D9}">
      <text>
        <r>
          <rPr>
            <b/>
            <sz val="9"/>
            <color indexed="81"/>
            <rFont val="Tahoma"/>
            <family val="2"/>
          </rPr>
          <t>Archambault, Allison Rose:</t>
        </r>
        <r>
          <rPr>
            <sz val="9"/>
            <color indexed="81"/>
            <rFont val="Tahoma"/>
            <family val="2"/>
          </rPr>
          <t xml:space="preserve">
Events 5-7 or 5-8</t>
        </r>
      </text>
    </comment>
    <comment ref="E36" authorId="0" shapeId="0" xr:uid="{19A36186-6A89-48CA-A552-D0DAE40621B5}">
      <text>
        <r>
          <rPr>
            <sz val="9"/>
            <color indexed="81"/>
            <rFont val="Tahoma"/>
            <charset val="1"/>
          </rPr>
          <t>EV event 17:00-19:00</t>
        </r>
      </text>
    </comment>
    <comment ref="E39" authorId="1" shapeId="0" xr:uid="{87E0AE06-190D-47D8-93CE-67942A2E4532}">
      <text>
        <r>
          <rPr>
            <b/>
            <sz val="9"/>
            <color indexed="81"/>
            <rFont val="Tahoma"/>
            <family val="2"/>
          </rPr>
          <t>Reno, Jessica E:</t>
        </r>
        <r>
          <rPr>
            <sz val="9"/>
            <color indexed="81"/>
            <rFont val="Tahoma"/>
            <family val="2"/>
          </rPr>
          <t xml:space="preserve">
Events called 5-7</t>
        </r>
      </text>
    </comment>
    <comment ref="E48" authorId="1" shapeId="0" xr:uid="{1239C1F7-1391-4C4F-A1E9-11F4E84B2F3E}">
      <text>
        <r>
          <rPr>
            <b/>
            <sz val="9"/>
            <color indexed="81"/>
            <rFont val="Tahoma"/>
            <family val="2"/>
          </rPr>
          <t>Reno, Jessica E:</t>
        </r>
        <r>
          <rPr>
            <sz val="9"/>
            <color indexed="81"/>
            <rFont val="Tahoma"/>
            <family val="2"/>
          </rPr>
          <t xml:space="preserve">
Events called 5-7pm</t>
        </r>
      </text>
    </comment>
    <comment ref="E50" authorId="1" shapeId="0" xr:uid="{3ABAA043-6E02-4609-AE53-7CAEAEAF741A}">
      <text>
        <r>
          <rPr>
            <b/>
            <sz val="9"/>
            <color indexed="81"/>
            <rFont val="Tahoma"/>
            <family val="2"/>
          </rPr>
          <t>Reno, Jessica E:</t>
        </r>
        <r>
          <rPr>
            <sz val="9"/>
            <color indexed="81"/>
            <rFont val="Tahoma"/>
            <family val="2"/>
          </rPr>
          <t xml:space="preserve">
Events called 5-7pm</t>
        </r>
      </text>
    </comment>
    <comment ref="E51" authorId="0" shapeId="0" xr:uid="{0804C5BB-3F9D-4189-B844-38E31FD2E935}">
      <text>
        <r>
          <rPr>
            <b/>
            <sz val="9"/>
            <color indexed="81"/>
            <rFont val="Tahoma"/>
            <family val="2"/>
          </rPr>
          <t>Archambault, Allison Rose:</t>
        </r>
        <r>
          <rPr>
            <sz val="9"/>
            <color indexed="81"/>
            <rFont val="Tahoma"/>
            <family val="2"/>
          </rPr>
          <t xml:space="preserve">
DD, BES, EV Events from 4-7pm</t>
        </r>
      </text>
    </comment>
    <comment ref="E58" authorId="1" shapeId="0" xr:uid="{2854754B-4F4B-428F-953D-DEB7F90FBFDA}">
      <text>
        <r>
          <rPr>
            <b/>
            <sz val="9"/>
            <color indexed="81"/>
            <rFont val="Tahoma"/>
            <family val="2"/>
          </rPr>
          <t>Reno, Jessica E:</t>
        </r>
        <r>
          <rPr>
            <sz val="9"/>
            <color indexed="81"/>
            <rFont val="Tahoma"/>
            <family val="2"/>
          </rPr>
          <t xml:space="preserve">
Events called 5-7pm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Reno, Jessica E</author>
  </authors>
  <commentList>
    <comment ref="E28" authorId="0" shapeId="0" xr:uid="{17F984BD-62EA-4652-A593-8CF057CE7972}">
      <text>
        <r>
          <rPr>
            <b/>
            <sz val="9"/>
            <color indexed="81"/>
            <rFont val="Tahoma"/>
            <family val="2"/>
          </rPr>
          <t>Archambault, Allison Rose:</t>
        </r>
        <r>
          <rPr>
            <sz val="9"/>
            <color indexed="81"/>
            <rFont val="Tahoma"/>
            <family val="2"/>
          </rPr>
          <t xml:space="preserve">
Events 5-7 or 5-8</t>
        </r>
      </text>
    </comment>
    <comment ref="E29" authorId="0" shapeId="0" xr:uid="{8D54ECF6-06C5-4CE6-B670-8A90ABDC17BD}">
      <text>
        <r>
          <rPr>
            <b/>
            <sz val="9"/>
            <color indexed="81"/>
            <rFont val="Tahoma"/>
            <family val="2"/>
          </rPr>
          <t>Archambault, Allison Rose:</t>
        </r>
        <r>
          <rPr>
            <sz val="9"/>
            <color indexed="81"/>
            <rFont val="Tahoma"/>
            <family val="2"/>
          </rPr>
          <t xml:space="preserve">
Events 5-7 or 5-8</t>
        </r>
      </text>
    </comment>
    <comment ref="E39" authorId="1" shapeId="0" xr:uid="{24C75FFE-5D7C-4816-983B-CAB7ABD5DB32}">
      <text>
        <r>
          <rPr>
            <b/>
            <sz val="9"/>
            <color indexed="81"/>
            <rFont val="Tahoma"/>
            <family val="2"/>
          </rPr>
          <t>Reno, Jessica E:</t>
        </r>
        <r>
          <rPr>
            <sz val="9"/>
            <color indexed="81"/>
            <rFont val="Tahoma"/>
            <family val="2"/>
          </rPr>
          <t xml:space="preserve">
Events called 5-7</t>
        </r>
      </text>
    </comment>
    <comment ref="E48" authorId="1" shapeId="0" xr:uid="{946B3E88-6478-4737-80EA-FC9B8C853C79}">
      <text>
        <r>
          <rPr>
            <b/>
            <sz val="9"/>
            <color indexed="81"/>
            <rFont val="Tahoma"/>
            <family val="2"/>
          </rPr>
          <t>Reno, Jessica E:</t>
        </r>
        <r>
          <rPr>
            <sz val="9"/>
            <color indexed="81"/>
            <rFont val="Tahoma"/>
            <family val="2"/>
          </rPr>
          <t xml:space="preserve">
Events called 5-7pm</t>
        </r>
      </text>
    </comment>
    <comment ref="E50" authorId="1" shapeId="0" xr:uid="{7BD175D1-83A4-4753-A62B-7BD8EA30CD73}">
      <text>
        <r>
          <rPr>
            <b/>
            <sz val="9"/>
            <color indexed="81"/>
            <rFont val="Tahoma"/>
            <family val="2"/>
          </rPr>
          <t>Reno, Jessica E:</t>
        </r>
        <r>
          <rPr>
            <sz val="9"/>
            <color indexed="81"/>
            <rFont val="Tahoma"/>
            <family val="2"/>
          </rPr>
          <t xml:space="preserve">
Events called 5-7pm</t>
        </r>
      </text>
    </comment>
    <comment ref="E51" authorId="0" shapeId="0" xr:uid="{7B3B31DE-F172-45DC-8AEE-081BC85FAB28}">
      <text>
        <r>
          <rPr>
            <b/>
            <sz val="9"/>
            <color indexed="81"/>
            <rFont val="Tahoma"/>
            <family val="2"/>
          </rPr>
          <t>Archambault, Allison Rose:</t>
        </r>
        <r>
          <rPr>
            <sz val="9"/>
            <color indexed="81"/>
            <rFont val="Tahoma"/>
            <family val="2"/>
          </rPr>
          <t xml:space="preserve">
DD, BES, EV Events from 4-7pm</t>
        </r>
      </text>
    </comment>
    <comment ref="E58" authorId="1" shapeId="0" xr:uid="{53962AEC-E3FB-4B0A-9EA5-199E5153D3C7}">
      <text>
        <r>
          <rPr>
            <b/>
            <sz val="9"/>
            <color indexed="81"/>
            <rFont val="Tahoma"/>
            <family val="2"/>
          </rPr>
          <t>Reno, Jessica E:</t>
        </r>
        <r>
          <rPr>
            <sz val="9"/>
            <color indexed="81"/>
            <rFont val="Tahoma"/>
            <family val="2"/>
          </rPr>
          <t xml:space="preserve">
Events called 5-7pm</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Archambault, Allison Rose</author>
    <author>Reno, Jessica E</author>
  </authors>
  <commentList>
    <comment ref="E28" authorId="0" shapeId="0" xr:uid="{4E4518D3-E623-4B0D-AA05-9F8B03230931}">
      <text>
        <r>
          <rPr>
            <b/>
            <sz val="9"/>
            <color indexed="81"/>
            <rFont val="Tahoma"/>
            <family val="2"/>
          </rPr>
          <t>Archambault, Allison Rose:</t>
        </r>
        <r>
          <rPr>
            <sz val="9"/>
            <color indexed="81"/>
            <rFont val="Tahoma"/>
            <family val="2"/>
          </rPr>
          <t xml:space="preserve">
Events 5-7 or 5-8</t>
        </r>
      </text>
    </comment>
    <comment ref="E29" authorId="0" shapeId="0" xr:uid="{02BD63AB-12B3-4291-BFCE-A66661B3A1D7}">
      <text>
        <r>
          <rPr>
            <b/>
            <sz val="9"/>
            <color indexed="81"/>
            <rFont val="Tahoma"/>
            <family val="2"/>
          </rPr>
          <t>Archambault, Allison Rose:</t>
        </r>
        <r>
          <rPr>
            <sz val="9"/>
            <color indexed="81"/>
            <rFont val="Tahoma"/>
            <family val="2"/>
          </rPr>
          <t xml:space="preserve">
Events 5-7 or 5-8</t>
        </r>
      </text>
    </comment>
    <comment ref="E39" authorId="1" shapeId="0" xr:uid="{E7EC347F-5122-43B7-989C-7E3FEF1F83AA}">
      <text>
        <r>
          <rPr>
            <b/>
            <sz val="9"/>
            <color indexed="81"/>
            <rFont val="Tahoma"/>
            <family val="2"/>
          </rPr>
          <t>Reno, Jessica E:</t>
        </r>
        <r>
          <rPr>
            <sz val="9"/>
            <color indexed="81"/>
            <rFont val="Tahoma"/>
            <family val="2"/>
          </rPr>
          <t xml:space="preserve">
Events called 5-7</t>
        </r>
      </text>
    </comment>
    <comment ref="E48" authorId="1" shapeId="0" xr:uid="{EC7B1388-3637-4866-840B-EC9961760890}">
      <text>
        <r>
          <rPr>
            <b/>
            <sz val="9"/>
            <color indexed="81"/>
            <rFont val="Tahoma"/>
            <family val="2"/>
          </rPr>
          <t>Reno, Jessica E:</t>
        </r>
        <r>
          <rPr>
            <sz val="9"/>
            <color indexed="81"/>
            <rFont val="Tahoma"/>
            <family val="2"/>
          </rPr>
          <t xml:space="preserve">
Events called 5-7pm</t>
        </r>
      </text>
    </comment>
    <comment ref="E50" authorId="1" shapeId="0" xr:uid="{A8E6DE56-1618-4AA4-B3C9-6E4E24C4052E}">
      <text>
        <r>
          <rPr>
            <b/>
            <sz val="9"/>
            <color indexed="81"/>
            <rFont val="Tahoma"/>
            <family val="2"/>
          </rPr>
          <t>Reno, Jessica E:</t>
        </r>
        <r>
          <rPr>
            <sz val="9"/>
            <color indexed="81"/>
            <rFont val="Tahoma"/>
            <family val="2"/>
          </rPr>
          <t xml:space="preserve">
Events called 5-7pm</t>
        </r>
      </text>
    </comment>
    <comment ref="E51" authorId="0" shapeId="0" xr:uid="{F60128DC-0284-4F47-B7F9-F622C0DE549E}">
      <text>
        <r>
          <rPr>
            <b/>
            <sz val="9"/>
            <color indexed="81"/>
            <rFont val="Tahoma"/>
            <family val="2"/>
          </rPr>
          <t>Archambault, Allison Rose:</t>
        </r>
        <r>
          <rPr>
            <sz val="9"/>
            <color indexed="81"/>
            <rFont val="Tahoma"/>
            <family val="2"/>
          </rPr>
          <t xml:space="preserve">
DD, BES, EV Events from 4-7pm</t>
        </r>
      </text>
    </comment>
    <comment ref="E58" authorId="1" shapeId="0" xr:uid="{DA2BF427-2320-49E2-8E70-8E250E64726B}">
      <text>
        <r>
          <rPr>
            <b/>
            <sz val="9"/>
            <color indexed="81"/>
            <rFont val="Tahoma"/>
            <family val="2"/>
          </rPr>
          <t>Reno, Jessica E:</t>
        </r>
        <r>
          <rPr>
            <sz val="9"/>
            <color indexed="81"/>
            <rFont val="Tahoma"/>
            <family val="2"/>
          </rPr>
          <t xml:space="preserve">
Events called 5-7pm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<sst xmlns="http://schemas.openxmlformats.org/spreadsheetml/2006/main" count="846" uniqueCount="57">
  <si>
    <t>Appendix K. DR Scaling Factor Calculator</t>
  </si>
  <si>
    <t>For additional detail on these calculations, see AESC 2024 Appendix K</t>
  </si>
  <si>
    <t>Inputs A</t>
  </si>
  <si>
    <t>Outputs</t>
  </si>
  <si>
    <t>Select measure life</t>
  </si>
  <si>
    <t>Average curtailment (MW)</t>
  </si>
  <si>
    <t>Based on a 1-year curve</t>
  </si>
  <si>
    <t>Curtailment x load effect (MW)</t>
  </si>
  <si>
    <t>Inputs B</t>
  </si>
  <si>
    <t>Resulting scaling factor</t>
  </si>
  <si>
    <t>Multiply this scaling factor by (a) a measure's MW savings and (b) the uncleared capacity or uncleared capacity DRIPE value from AESC 2024 to produce (c) total benefits from uncleared capacity or uncleared capacity DRIPE. Note that this formula returns postitive values only (a calcuated negative value will appear as "0").</t>
  </si>
  <si>
    <t xml:space="preserve">Enter in dates and hours for all peak events. Current dates and hours are based on peak dates and hours observed systemwide in 2020 and are shown as an example only. Peak hours and dates in future years will differ. Users of this tool may wish to update these days and hours if this tool is being used for retrospective purposes.
One reduction may occur each day. Only the single highest-load hour that occurs within a calendar day is used in ISO New England's regression.
If a curtailment occurred, select "Yes" in column E, and also enter the MW curtailed in column F. </t>
  </si>
  <si>
    <t>Peak Number</t>
  </si>
  <si>
    <t>Date</t>
  </si>
  <si>
    <t>Hour Ending</t>
  </si>
  <si>
    <t>Curtailment occurred?</t>
  </si>
  <si>
    <t>MW Curtailed</t>
  </si>
  <si>
    <t>Appendix A Values</t>
  </si>
  <si>
    <t>Appendix C Values</t>
  </si>
  <si>
    <t>Yes</t>
  </si>
  <si>
    <t>No</t>
  </si>
  <si>
    <t>Approach 1</t>
  </si>
  <si>
    <r>
      <t xml:space="preserve">Sum of </t>
    </r>
    <r>
      <rPr>
        <b/>
        <i/>
        <sz val="11"/>
        <color theme="1"/>
        <rFont val="Gill Sans MT"/>
        <family val="2"/>
        <scheme val="minor"/>
      </rPr>
      <t>R</t>
    </r>
    <r>
      <rPr>
        <i/>
        <sz val="11"/>
        <color theme="1"/>
        <rFont val="Gill Sans MT"/>
        <family val="2"/>
        <scheme val="minor"/>
      </rPr>
      <t>×MW</t>
    </r>
    <r>
      <rPr>
        <i/>
        <sz val="11"/>
        <color rgb="FF7030A0"/>
        <rFont val="Gill Sans MT"/>
        <family val="2"/>
        <scheme val="minor"/>
      </rPr>
      <t xml:space="preserve"> </t>
    </r>
    <r>
      <rPr>
        <i/>
        <sz val="11"/>
        <color theme="1"/>
        <rFont val="Gill Sans MT"/>
        <family val="2"/>
        <scheme val="minor"/>
      </rPr>
      <t xml:space="preserve">for </t>
    </r>
    <r>
      <rPr>
        <b/>
        <i/>
        <sz val="11"/>
        <color theme="1"/>
        <rFont val="Gill Sans MT"/>
        <family val="2"/>
        <scheme val="minor"/>
      </rPr>
      <t>S</t>
    </r>
    <r>
      <rPr>
        <i/>
        <sz val="11"/>
        <color theme="1"/>
        <rFont val="Gill Sans MT"/>
        <family val="2"/>
        <scheme val="minor"/>
      </rPr>
      <t xml:space="preserve"> days, Subappendix C</t>
    </r>
  </si>
  <si>
    <t>Approach 2</t>
  </si>
  <si>
    <r>
      <t>Sum of non-</t>
    </r>
    <r>
      <rPr>
        <b/>
        <i/>
        <sz val="11"/>
        <color theme="1"/>
        <rFont val="Gill Sans MT"/>
        <family val="2"/>
        <scheme val="minor"/>
      </rPr>
      <t>R</t>
    </r>
    <r>
      <rPr>
        <i/>
        <sz val="11"/>
        <color theme="1"/>
        <rFont val="Gill Sans MT"/>
        <family val="2"/>
        <scheme val="minor"/>
      </rPr>
      <t xml:space="preserve"> values for </t>
    </r>
    <r>
      <rPr>
        <b/>
        <i/>
        <sz val="11"/>
        <color theme="1"/>
        <rFont val="Gill Sans MT"/>
        <family val="2"/>
        <scheme val="minor"/>
      </rPr>
      <t>S</t>
    </r>
    <r>
      <rPr>
        <i/>
        <sz val="11"/>
        <color theme="1"/>
        <rFont val="Gill Sans MT"/>
        <family val="2"/>
        <scheme val="minor"/>
      </rPr>
      <t xml:space="preserve"> days, Subappendix C</t>
    </r>
  </si>
  <si>
    <r>
      <rPr>
        <b/>
        <i/>
        <sz val="11"/>
        <color theme="1"/>
        <rFont val="Gill Sans MT"/>
        <family val="2"/>
        <scheme val="minor"/>
      </rPr>
      <t>R</t>
    </r>
    <r>
      <rPr>
        <i/>
        <sz val="11"/>
        <color theme="1"/>
        <rFont val="Gill Sans MT"/>
        <family val="2"/>
        <scheme val="minor"/>
      </rPr>
      <t xml:space="preserve"> value for </t>
    </r>
    <r>
      <rPr>
        <b/>
        <i/>
        <sz val="11"/>
        <color theme="1"/>
        <rFont val="Gill Sans MT"/>
        <family val="2"/>
        <scheme val="minor"/>
      </rPr>
      <t>D</t>
    </r>
    <r>
      <rPr>
        <i/>
        <sz val="11"/>
        <color theme="1"/>
        <rFont val="Gill Sans MT"/>
        <family val="2"/>
        <scheme val="minor"/>
      </rPr>
      <t xml:space="preserve"> days, Subappendix A</t>
    </r>
  </si>
  <si>
    <t>Residual Value</t>
  </si>
  <si>
    <t>Residual value × Average curtailment</t>
  </si>
  <si>
    <t>Average of approaches</t>
  </si>
  <si>
    <t>Average of Curtailed Values and Residual Value</t>
  </si>
  <si>
    <t>Subappendix A. Ratio of forecast reduction to load reduction</t>
  </si>
  <si>
    <t>Years of Reductions</t>
  </si>
  <si>
    <t>Days</t>
  </si>
  <si>
    <t>Subappendix C. Impact of individual day load reductions</t>
  </si>
  <si>
    <t xml:space="preserve">https://www.synapse-energy.com/sites/default/files/inline-images/AESC%202024%20May%202024.pdf </t>
  </si>
  <si>
    <t xml:space="preserve">Notes: </t>
  </si>
  <si>
    <t>Received regulatory approval of program on 7/1/2024</t>
  </si>
  <si>
    <t>Typically call 15 events/season</t>
  </si>
  <si>
    <t>2024: Called 15 events total. 14 events in July &amp; August</t>
  </si>
  <si>
    <t xml:space="preserve">2024: Curtailment occurred during peak hour in all 14 July &amp; August events </t>
  </si>
  <si>
    <t xml:space="preserve">MW Curtailed pulled from EH event analytics, Median Load Shed/Event Value w/ ISONE Baseline </t>
  </si>
  <si>
    <t>Need to add actual MW curtailed once we have values</t>
  </si>
  <si>
    <t>Typically call 2-8 events/season</t>
  </si>
  <si>
    <t>2024: Called 4 C&amp;I Targeted events. 3 events in July &amp; August</t>
  </si>
  <si>
    <t>2024: Curtailment occurred during peak hour in 2 events in July &amp; August</t>
  </si>
  <si>
    <t>2024: Curtialment missed on 1 event due to not hitting peak hours (7/15)</t>
  </si>
  <si>
    <t>2024: Average hourly load shed per each event day entered in "MW Curtailed" column.</t>
  </si>
  <si>
    <t>Need to add acutal MW Curtailed once we have values</t>
  </si>
  <si>
    <t>Call no more than 60 events during the summer</t>
  </si>
  <si>
    <t>2024: Called 41 DD events. 40 events in July &amp; August</t>
  </si>
  <si>
    <t xml:space="preserve">2024: Curtailment occurred during peak hour in 36 events in July &amp; August </t>
  </si>
  <si>
    <t>2024: Curtailment missed on 4 events due to not hitting peak hour (7/15, 7/9, 8/2, 8/6)</t>
  </si>
  <si>
    <t>7/15: ISO Peak projected 17:00-19:00 day before</t>
  </si>
  <si>
    <t>7/9: Loads increased higher than expected but there is some rain that hit Worchester MA and moving through Lowell around 10am-12pm which might depress loads again. In hindsight, we probably should have called DD.</t>
  </si>
  <si>
    <t>8/2: ISO Peak projected 18:00 day of. Eversource called 75% of thermostats for 3 hours then called 25% of thermostats for 2.</t>
  </si>
  <si>
    <t>8/6: ISO Peak projected 19:00 day before</t>
  </si>
  <si>
    <t>MW Curtailed pulled from 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</si>
</sst>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409]d\-mmm;@"/>
  </numFmts>
  <fonts count="20" x14ac:knownFonts="1">
    <font>
      <sz val="11"/>
      <color theme="1"/>
      <name val="Gill Sans MT"/>
      <family val="2"/>
      <scheme val="minor"/>
    </font>
    <font>
      <b/>
      <sz val="11"/>
      <color theme="1"/>
      <name val="Gill Sans MT"/>
      <family val="2"/>
      <scheme val="minor"/>
    </font>
    <font>
      <b/>
      <sz val="11"/>
      <color theme="0"/>
      <name val="Gill Sans MT"/>
      <family val="2"/>
      <scheme val="minor"/>
    </font>
    <font>
      <b/>
      <sz val="18"/>
      <color theme="1"/>
      <name val="Gill Sans MT"/>
      <family val="2"/>
      <scheme val="minor"/>
    </font>
    <font>
      <b/>
      <sz val="11"/>
      <color theme="4"/>
      <name val="Gill Sans MT"/>
      <family val="2"/>
      <scheme val="minor"/>
    </font>
    <font>
      <i/>
      <sz val="11"/>
      <color theme="1"/>
      <name val="Gill Sans MT"/>
      <family val="2"/>
      <scheme val="minor"/>
    </font>
    <font>
      <b/>
      <sz val="20"/>
      <color theme="1"/>
      <name val="Gill Sans MT"/>
      <family val="2"/>
      <scheme val="minor"/>
    </font>
    <font>
      <b/>
      <sz val="11"/>
      <color rgb="FF000000"/>
      <name val="Gill Sans MT"/>
      <family val="2"/>
      <scheme val="major"/>
    </font>
    <font>
      <sz val="11"/>
      <color rgb="FF000000"/>
      <name val="Gill Sans MT"/>
      <family val="2"/>
      <scheme val="major"/>
    </font>
    <font>
      <b/>
      <i/>
      <sz val="11"/>
      <color theme="1"/>
      <name val="Gill Sans MT"/>
      <family val="2"/>
      <scheme val="minor"/>
    </font>
    <font>
      <b/>
      <i/>
      <sz val="11"/>
      <color rgb="FFFF0000"/>
      <name val="Gill Sans MT"/>
      <family val="2"/>
      <scheme val="minor"/>
    </font>
    <font>
      <i/>
      <sz val="11"/>
      <color rgb="FF7030A0"/>
      <name val="Gill Sans MT"/>
      <family val="2"/>
      <scheme val="minor"/>
    </font>
    <font>
      <sz val="8"/>
      <name val="Gill Sans MT"/>
      <family val="2"/>
      <scheme val="minor"/>
    </font>
    <font>
      <u/>
      <sz val="11"/>
      <color theme="10"/>
      <name val="Gill Sans MT"/>
      <family val="2"/>
      <scheme val="minor"/>
    </font>
    <font>
      <b/>
      <sz val="9"/>
      <color indexed="81"/>
      <name val="Tahoma"/>
      <family val="2"/>
    </font>
    <font>
      <sz val="11"/>
      <name val="Gill Sans MT"/>
      <family val="2"/>
      <scheme val="minor"/>
    </font>
    <font>
      <b/>
      <sz val="9"/>
      <color indexed="81"/>
      <name val="Tahoma"/>
      <charset val="1"/>
    </font>
    <font>
      <sz val="9"/>
      <color indexed="81"/>
      <name val="Tahoma"/>
      <charset val="1"/>
    </font>
    <font>
      <sz val="9"/>
      <color indexed="81"/>
      <name val="Tahoma"/>
      <family val="2"/>
    </font>
    <font>
      <b/>
      <sz val="11"/>
      <color rgb="FF3891A7"/>
      <name val="Gill Sans MT"/>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0"/>
        <bgColor indexed="64"/>
      </patternFill>
    </fill>
    <fill>
      <patternFill patternType="solid">
        <fgColor rgb="FFD5EBF0"/>
        <bgColor rgb="FF000000"/>
      </patternFill>
    </fill>
  </fills>
  <borders count="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4"/>
      </left>
      <right style="thin">
        <color theme="4"/>
      </right>
      <top style="thin">
        <color theme="4"/>
      </top>
      <bottom style="thin">
        <color theme="4"/>
      </bottom>
      <diagonal/>
    </border>
    <border>
      <left/>
      <right/>
      <top style="thin">
        <color auto="1"/>
      </top>
      <bottom style="thin">
        <color auto="1"/>
      </bottom>
      <diagonal/>
    </border>
    <border>
      <left/>
      <right/>
      <top style="thin">
        <color auto="1"/>
      </top>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65">
    <xf numFmtId="0" fontId="0" fillId="0" borderId="0" xfId="0"/>
    <xf numFmtId="0" fontId="1" fillId="0" borderId="0" xfId="0" applyFont="1"/>
    <xf numFmtId="0" fontId="0" fillId="0" borderId="0" xfId="0" applyAlignment="1">
      <alignment horizontal="center"/>
    </xf>
    <xf numFmtId="0" fontId="0" fillId="0" borderId="3" xfId="0" applyBorder="1" applyAlignment="1">
      <alignment horizontal="center"/>
    </xf>
    <xf numFmtId="0" fontId="3" fillId="0" borderId="0" xfId="0" applyFont="1" applyAlignment="1">
      <alignment horizontal="left"/>
    </xf>
    <xf numFmtId="0" fontId="0" fillId="0" borderId="1" xfId="0" applyBorder="1" applyAlignment="1">
      <alignment horizontal="left"/>
    </xf>
    <xf numFmtId="0" fontId="4" fillId="2" borderId="3" xfId="0" applyFont="1" applyFill="1" applyBorder="1" applyAlignment="1">
      <alignment horizontal="center"/>
    </xf>
    <xf numFmtId="0" fontId="1" fillId="0" borderId="3" xfId="0" applyFont="1" applyBorder="1" applyAlignment="1">
      <alignment horizontal="center" vertical="center" wrapText="1"/>
    </xf>
    <xf numFmtId="0" fontId="1" fillId="0" borderId="0" xfId="0" applyFont="1" applyAlignment="1">
      <alignment vertical="center" wrapText="1"/>
    </xf>
    <xf numFmtId="2" fontId="4" fillId="2" borderId="3" xfId="0" applyNumberFormat="1" applyFont="1" applyFill="1" applyBorder="1" applyAlignment="1">
      <alignment horizontal="center"/>
    </xf>
    <xf numFmtId="0" fontId="6" fillId="0" borderId="0" xfId="0" applyFont="1" applyAlignment="1">
      <alignment horizontal="left"/>
    </xf>
    <xf numFmtId="0" fontId="1" fillId="0" borderId="0" xfId="0" applyFont="1" applyAlignment="1">
      <alignment horizontal="center"/>
    </xf>
    <xf numFmtId="2" fontId="0" fillId="0" borderId="0" xfId="0" applyNumberFormat="1" applyAlignment="1">
      <alignment horizontal="center"/>
    </xf>
    <xf numFmtId="0" fontId="7" fillId="0" borderId="0" xfId="0" applyFont="1" applyAlignment="1">
      <alignment horizontal="center" vertical="center"/>
    </xf>
    <xf numFmtId="0" fontId="8" fillId="0" borderId="0" xfId="0" applyFont="1" applyAlignment="1">
      <alignment horizontal="center" vertical="center"/>
    </xf>
    <xf numFmtId="2" fontId="0" fillId="0" borderId="2" xfId="0" applyNumberFormat="1" applyBorder="1" applyAlignment="1">
      <alignment horizontal="center"/>
    </xf>
    <xf numFmtId="2" fontId="0" fillId="0" borderId="3" xfId="0" applyNumberFormat="1" applyBorder="1" applyAlignment="1">
      <alignment horizontal="center"/>
    </xf>
    <xf numFmtId="2" fontId="1" fillId="0" borderId="0" xfId="0" applyNumberFormat="1" applyFont="1"/>
    <xf numFmtId="0" fontId="2" fillId="3" borderId="0" xfId="0" applyFont="1" applyFill="1" applyAlignment="1">
      <alignment horizontal="left"/>
    </xf>
    <xf numFmtId="0" fontId="9" fillId="0" borderId="0" xfId="0" applyFont="1" applyAlignment="1">
      <alignment horizontal="left"/>
    </xf>
    <xf numFmtId="0" fontId="0" fillId="0" borderId="1" xfId="0" applyBorder="1" applyAlignment="1">
      <alignment vertical="center" wrapText="1"/>
    </xf>
    <xf numFmtId="164" fontId="0" fillId="0" borderId="2" xfId="0" applyNumberFormat="1" applyBorder="1" applyAlignment="1">
      <alignment horizontal="center" vertical="center"/>
    </xf>
    <xf numFmtId="0" fontId="5" fillId="0" borderId="0" xfId="0" applyFont="1" applyAlignment="1">
      <alignment horizontal="left"/>
    </xf>
    <xf numFmtId="0" fontId="5" fillId="0" borderId="0" xfId="0" applyFont="1" applyAlignment="1">
      <alignment vertical="top" wrapText="1"/>
    </xf>
    <xf numFmtId="0" fontId="5" fillId="0" borderId="0" xfId="0" applyFont="1" applyAlignment="1">
      <alignment vertical="top"/>
    </xf>
    <xf numFmtId="0" fontId="4" fillId="2" borderId="5" xfId="0" applyFont="1" applyFill="1" applyBorder="1" applyAlignment="1">
      <alignment horizontal="center" vertical="top" wrapText="1"/>
    </xf>
    <xf numFmtId="164" fontId="0" fillId="4" borderId="2" xfId="0" applyNumberFormat="1" applyFill="1" applyBorder="1" applyAlignment="1">
      <alignment horizontal="center"/>
    </xf>
    <xf numFmtId="0" fontId="1" fillId="0" borderId="7" xfId="0" applyFont="1" applyBorder="1" applyAlignment="1">
      <alignment horizontal="left"/>
    </xf>
    <xf numFmtId="0" fontId="0" fillId="0" borderId="7" xfId="0" applyBorder="1" applyAlignment="1">
      <alignment horizontal="center"/>
    </xf>
    <xf numFmtId="0" fontId="0" fillId="0" borderId="7" xfId="0" applyBorder="1"/>
    <xf numFmtId="0" fontId="5" fillId="0" borderId="7" xfId="0" applyFont="1" applyBorder="1" applyAlignment="1">
      <alignment horizontal="right"/>
    </xf>
    <xf numFmtId="164" fontId="0" fillId="0" borderId="7" xfId="0" applyNumberFormat="1" applyBorder="1" applyAlignment="1">
      <alignment horizontal="center"/>
    </xf>
    <xf numFmtId="0" fontId="1" fillId="0" borderId="0" xfId="0" applyFont="1" applyAlignment="1">
      <alignment horizontal="left"/>
    </xf>
    <xf numFmtId="0" fontId="5" fillId="0" borderId="0" xfId="0" applyFont="1" applyAlignment="1">
      <alignment horizontal="right"/>
    </xf>
    <xf numFmtId="164" fontId="0" fillId="0" borderId="0" xfId="0" applyNumberFormat="1" applyAlignment="1">
      <alignment horizontal="center"/>
    </xf>
    <xf numFmtId="0" fontId="1" fillId="0" borderId="4" xfId="0" applyFont="1" applyBorder="1" applyAlignment="1">
      <alignment horizontal="left"/>
    </xf>
    <xf numFmtId="0" fontId="0" fillId="0" borderId="4" xfId="0" applyBorder="1" applyAlignment="1">
      <alignment horizontal="center"/>
    </xf>
    <xf numFmtId="0" fontId="0" fillId="0" borderId="4" xfId="0" applyBorder="1"/>
    <xf numFmtId="0" fontId="5" fillId="0" borderId="4" xfId="0" applyFont="1" applyBorder="1" applyAlignment="1">
      <alignment horizontal="right"/>
    </xf>
    <xf numFmtId="164" fontId="0" fillId="0" borderId="4" xfId="0" applyNumberFormat="1" applyBorder="1" applyAlignment="1">
      <alignment horizontal="center"/>
    </xf>
    <xf numFmtId="0" fontId="1" fillId="0" borderId="6" xfId="0" applyFont="1" applyBorder="1" applyAlignment="1">
      <alignment horizontal="left"/>
    </xf>
    <xf numFmtId="0" fontId="0" fillId="0" borderId="6" xfId="0" applyBorder="1" applyAlignment="1">
      <alignment horizontal="center"/>
    </xf>
    <xf numFmtId="0" fontId="0" fillId="0" borderId="6" xfId="0" applyBorder="1"/>
    <xf numFmtId="0" fontId="5" fillId="0" borderId="6" xfId="0" applyFont="1" applyBorder="1" applyAlignment="1">
      <alignment horizontal="right"/>
    </xf>
    <xf numFmtId="164" fontId="0" fillId="0" borderId="6" xfId="0" applyNumberFormat="1" applyBorder="1" applyAlignment="1">
      <alignment horizontal="center"/>
    </xf>
    <xf numFmtId="0" fontId="4" fillId="2" borderId="3" xfId="0" applyFont="1" applyFill="1" applyBorder="1" applyAlignment="1">
      <alignment horizontal="center" vertical="center"/>
    </xf>
    <xf numFmtId="165" fontId="4" fillId="2" borderId="3" xfId="0" applyNumberFormat="1" applyFont="1" applyFill="1" applyBorder="1" applyAlignment="1">
      <alignment horizontal="center" vertical="center"/>
    </xf>
    <xf numFmtId="0" fontId="13" fillId="0" borderId="0" xfId="1"/>
    <xf numFmtId="0" fontId="0" fillId="0" borderId="0" xfId="0" applyAlignment="1">
      <alignment wrapText="1"/>
    </xf>
    <xf numFmtId="0" fontId="0" fillId="2" borderId="0" xfId="0" applyFill="1"/>
    <xf numFmtId="165" fontId="0" fillId="2" borderId="3" xfId="0" applyNumberFormat="1" applyFill="1" applyBorder="1" applyAlignment="1">
      <alignment horizontal="right"/>
    </xf>
    <xf numFmtId="0" fontId="0" fillId="2" borderId="3" xfId="0" applyFill="1" applyBorder="1"/>
    <xf numFmtId="0" fontId="4" fillId="2" borderId="8" xfId="0" applyFont="1" applyFill="1" applyBorder="1" applyAlignment="1">
      <alignment horizontal="center"/>
    </xf>
    <xf numFmtId="0" fontId="15" fillId="0" borderId="0" xfId="0" applyFont="1"/>
    <xf numFmtId="2" fontId="0" fillId="0" borderId="0" xfId="0" applyNumberFormat="1"/>
    <xf numFmtId="0" fontId="0" fillId="2" borderId="3" xfId="0" applyFill="1" applyBorder="1" applyAlignment="1">
      <alignment horizontal="right"/>
    </xf>
    <xf numFmtId="2" fontId="4" fillId="0" borderId="3" xfId="0" applyNumberFormat="1" applyFont="1" applyBorder="1" applyAlignment="1">
      <alignment horizontal="center"/>
    </xf>
    <xf numFmtId="2" fontId="1" fillId="0" borderId="0" xfId="0" applyNumberFormat="1" applyFont="1" applyAlignment="1">
      <alignment vertical="center" wrapText="1"/>
    </xf>
    <xf numFmtId="2" fontId="4" fillId="5" borderId="3" xfId="0" applyNumberFormat="1" applyFont="1" applyFill="1" applyBorder="1" applyAlignment="1">
      <alignment horizontal="center"/>
    </xf>
    <xf numFmtId="0" fontId="19" fillId="6" borderId="3" xfId="0" applyFont="1" applyFill="1" applyBorder="1" applyAlignment="1">
      <alignment horizontal="center"/>
    </xf>
    <xf numFmtId="0" fontId="2" fillId="3" borderId="0" xfId="0" applyFont="1" applyFill="1" applyAlignment="1">
      <alignment horizontal="left"/>
    </xf>
    <xf numFmtId="0" fontId="5" fillId="0" borderId="0" xfId="0" applyFont="1" applyAlignment="1">
      <alignment horizontal="left" vertical="top" wrapText="1"/>
    </xf>
    <xf numFmtId="0" fontId="10" fillId="0" borderId="4" xfId="0" applyFont="1" applyBorder="1" applyAlignment="1">
      <alignment horizontal="left" vertical="top"/>
    </xf>
    <xf numFmtId="0" fontId="7" fillId="0" borderId="0" xfId="0" applyFont="1" applyAlignment="1">
      <alignment horizontal="left" vertical="center"/>
    </xf>
    <xf numFmtId="0" fontId="7"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0085CA"/>
      <color rgb="FF0014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4%20ConnectedSolutions%20Planning%20Tools/Peak%20Hours%20ISO%20NE%20Data%206-1-2024_8-31-2024/Appendix%20K%20-%20AESC%202024-BYOT%20RI%202024.xlsx" TargetMode="External"/><Relationship Id="rId2" Type="http://schemas.microsoft.com/office/2019/04/relationships/externalLinkLongPath" Target="https://pplcorp.sharepoint.com/teams/RIEnergySalesandPrograms/Shared%20Documents/ConnectedSolutions/2024%20ConnectedSolutions%20Planning%20Tools/Peak%20Hours%20ISO%20NE%20Data%206-1-2024_8-31-2024/Appendix%20K%20-%20AESC%202024-BYOT%20RI%202024.xlsx?E391736B" TargetMode="External"/><Relationship Id="rId1" Type="http://schemas.openxmlformats.org/officeDocument/2006/relationships/externalLinkPath" Target="file:///\\E391736B\Appendix%20K%20-%20AESC%202024-BYOT%20RI%202024.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4%20ConnectedSolutions%20Planning%20Tools/Peak%20Hours%20ISO%20NE%20Data%206-1-2024_8-31-2024/Appendix%20K%20-%20AESC%202024-C&amp;I%20Daily%20Dispatch%20RI%202024.xlsx" TargetMode="External"/><Relationship Id="rId2" Type="http://schemas.microsoft.com/office/2019/04/relationships/externalLinkLongPath" Target="https://pplcorp.sharepoint.com/teams/RIEnergySalesandPrograms/Shared%20Documents/ConnectedSolutions/2024%20ConnectedSolutions%20Planning%20Tools/Peak%20Hours%20ISO%20NE%20Data%206-1-2024_8-31-2024/Appendix%20K%20-%20AESC%202024-C&amp;I%20Daily%20Dispatch%20RI%202024.xlsx?E391736B" TargetMode="External"/><Relationship Id="rId1" Type="http://schemas.openxmlformats.org/officeDocument/2006/relationships/externalLinkPath" Target="file:///\\E391736B\Appendix%20K%20-%20AESC%202024-C&amp;I%20Daily%20Dispatch%20RI%202024.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4%20ConnectedSolutions%20Planning%20Tools/Peak%20Hours%20ISO%20NE%20Data%206-1-2024_8-31-2024/Appendix%20K%20-%20AESC%202024-C&amp;I%20Targeted%20RI%202024.xlsx" TargetMode="External"/><Relationship Id="rId2" Type="http://schemas.microsoft.com/office/2019/04/relationships/externalLinkLongPath" Target="https://pplcorp.sharepoint.com/teams/RIEnergySalesandPrograms/Shared%20Documents/ConnectedSolutions/2024%20ConnectedSolutions%20Planning%20Tools/Peak%20Hours%20ISO%20NE%20Data%206-1-2024_8-31-2024/Appendix%20K%20-%20AESC%202024-C&amp;I%20Targeted%20RI%202024.xlsx?E391736B" TargetMode="External"/><Relationship Id="rId1" Type="http://schemas.openxmlformats.org/officeDocument/2006/relationships/externalLinkPath" Target="file:///\\E391736B\Appendix%20K%20-%20AESC%202024-C&amp;I%20Targeted%20RI%202024.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5%20ConnectedSolutions%20Planning%20Tools/Peak%20Hours%20ISO%20NE%20Data%206-1-2025_8-31-2025/Appendix%20K%20-%20AESC%202025-BYOT%20Peak%20Hour%20Shed.xlsx" TargetMode="External"/><Relationship Id="rId2" Type="http://schemas.microsoft.com/office/2019/04/relationships/externalLinkLongPath" Target="https://pplcorp.sharepoint.com/teams/RIEnergySalesandPrograms/Shared%20Documents/ConnectedSolutions/2025%20ConnectedSolutions%20Planning%20Tools/Peak%20Hours%20ISO%20NE%20Data%206-1-2025_8-31-2025/Appendix%20K%20-%20AESC%202025-BYOT%20Peak%20Hour%20Shed.xlsx?7CA25934" TargetMode="External"/><Relationship Id="rId1" Type="http://schemas.openxmlformats.org/officeDocument/2006/relationships/externalLinkPath" Target="file:///\\7CA25934\Appendix%20K%20-%20AESC%202025-BYOT%20Peak%20Hour%20Shed.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5%20ConnectedSolutions%20Planning%20Tools/Peak%20Hours%20ISO%20NE%20Data%206-1-2025_8-31-2025/Appendix%20K%20-%20AESC%202025-BES%20Peak%20Hour%20Shed.xlsx" TargetMode="External"/><Relationship Id="rId2" Type="http://schemas.microsoft.com/office/2019/04/relationships/externalLinkLongPath" Target="https://pplcorp.sharepoint.com/teams/RIEnergySalesandPrograms/Shared%20Documents/ConnectedSolutions/2025%20ConnectedSolutions%20Planning%20Tools/Peak%20Hours%20ISO%20NE%20Data%206-1-2025_8-31-2025/Appendix%20K%20-%20AESC%202025-BES%20Peak%20Hour%20Shed.xlsx?7CA25934" TargetMode="External"/><Relationship Id="rId1" Type="http://schemas.openxmlformats.org/officeDocument/2006/relationships/externalLinkPath" Target="file:///\\7CA25934\Appendix%20K%20-%20AESC%202025-BES%20Peak%20Hour%20Shed.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5%20ConnectedSolutions%20Planning%20Tools/Peak%20Hours%20ISO%20NE%20Data%206-1-2025_8-31-2025/Appendix%20K%20-%20AESC%202025-EV%20Peak%20Hour%20Shed.xlsx" TargetMode="External"/><Relationship Id="rId2" Type="http://schemas.microsoft.com/office/2019/04/relationships/externalLinkLongPath" Target="https://pplcorp.sharepoint.com/teams/RIEnergySalesandPrograms/Shared%20Documents/ConnectedSolutions/2025%20ConnectedSolutions%20Planning%20Tools/Peak%20Hours%20ISO%20NE%20Data%206-1-2025_8-31-2025/Appendix%20K%20-%20AESC%202025-EV%20Peak%20Hour%20Shed.xlsx?7CA25934" TargetMode="External"/><Relationship Id="rId1" Type="http://schemas.openxmlformats.org/officeDocument/2006/relationships/externalLinkPath" Target="file:///\\7CA25934\Appendix%20K%20-%20AESC%202025-EV%20Peak%20Hour%20Shed.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5%20ConnectedSolutions%20Planning%20Tools/Peak%20Hours%20ISO%20NE%20Data%206-1-2025_8-31-2025/Appendix%20K%20-%20AESC%202025-C&amp;I%20Daily%20Dispatch-Peak%20Hour%20Load%20Shed.xlsx" TargetMode="External"/><Relationship Id="rId2" Type="http://schemas.microsoft.com/office/2019/04/relationships/externalLinkLongPath" Target="https://pplcorp.sharepoint.com/teams/RIEnergySalesandPrograms/Shared%20Documents/ConnectedSolutions/2025%20ConnectedSolutions%20Planning%20Tools/Peak%20Hours%20ISO%20NE%20Data%206-1-2025_8-31-2025/Appendix%20K%20-%20AESC%202025-C&amp;I%20Daily%20Dispatch-Peak%20Hour%20Load%20Shed.xlsx?7CA25934" TargetMode="External"/><Relationship Id="rId1" Type="http://schemas.openxmlformats.org/officeDocument/2006/relationships/externalLinkPath" Target="file:///\\7CA25934\Appendix%20K%20-%20AESC%202025-C&amp;I%20Daily%20Dispatch-Peak%20Hour%20Load%20Shed.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https://pplcorp.sharepoint.com/teams/RIEnergySalesandPrograms/Shared%20Documents/ConnectedSolutions/2025%20ConnectedSolutions%20Planning%20Tools/Peak%20Hours%20ISO%20NE%20Data%206-1-2025_8-31-2025/Appendix%20K%20-%20AESC%202025-C&amp;I%20Targeted%20Dispatch-Peak%20Hour%20Load%20Shed.xlsx" TargetMode="External"/><Relationship Id="rId2" Type="http://schemas.microsoft.com/office/2019/04/relationships/externalLinkLongPath" Target="https://pplcorp.sharepoint.com/teams/RIEnergySalesandPrograms/Shared%20Documents/ConnectedSolutions/2025%20ConnectedSolutions%20Planning%20Tools/Peak%20Hours%20ISO%20NE%20Data%206-1-2025_8-31-2025/Appendix%20K%20-%20AESC%202025-C&amp;I%20Targeted%20Dispatch-Peak%20Hour%20Load%20Shed.xlsx?7CA25934" TargetMode="External"/><Relationship Id="rId1" Type="http://schemas.openxmlformats.org/officeDocument/2006/relationships/externalLinkPath" Target="file:///\\7CA25934\Appendix%20K%20-%20AESC%202025-C&amp;I%20Targeted%20Dispatch-Peak%20Hour%20Load%20Sh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alculator"/>
      <sheetName val="SubappendixA"/>
      <sheetName val="SubappendixC"/>
    </sheetNames>
    <sheetDataSet>
      <sheetData sheetId="0" refreshError="1"/>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alculator"/>
      <sheetName val="SubappendixA"/>
      <sheetName val="SubappendixC"/>
    </sheetNames>
    <sheetDataSet>
      <sheetData sheetId="0" refreshError="1"/>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alculator"/>
      <sheetName val="SubappendixA"/>
      <sheetName val="SubappendixC"/>
    </sheetNames>
    <sheetDataSet>
      <sheetData sheetId="0" refreshError="1"/>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BYOT2025"/>
      <sheetName val="SubappendixA"/>
      <sheetName val="SubappendixC"/>
    </sheetNames>
    <sheetDataSet>
      <sheetData sheetId="0"/>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BES 2025"/>
      <sheetName val="SubappendixA"/>
      <sheetName val="SubappendixC"/>
    </sheetNames>
    <sheetDataSet>
      <sheetData sheetId="0"/>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EV2025-Peak Hour"/>
      <sheetName val="EVSE2025-Peak Hour"/>
      <sheetName val="EV+EVSE2025-Peak Hour"/>
      <sheetName val="SubappendixA"/>
      <sheetName val="SubappendixC"/>
    </sheetNames>
    <sheetDataSet>
      <sheetData sheetId="0"/>
      <sheetData sheetId="1"/>
      <sheetData sheetId="2"/>
      <sheetData sheetId="3">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4">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alculator"/>
      <sheetName val="SubappendixA"/>
      <sheetName val="SubappendixC"/>
    </sheetNames>
    <sheetDataSet>
      <sheetData sheetId="0"/>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alculator"/>
      <sheetName val="SubappendixA"/>
      <sheetName val="SubappendixC"/>
    </sheetNames>
    <sheetDataSet>
      <sheetData sheetId="0"/>
      <sheetData sheetId="1">
        <row r="6">
          <cell r="C6">
            <v>0.01</v>
          </cell>
          <cell r="D6">
            <v>0.02</v>
          </cell>
          <cell r="E6">
            <v>0.03</v>
          </cell>
          <cell r="F6">
            <v>0.05</v>
          </cell>
          <cell r="G6">
            <v>0.05</v>
          </cell>
          <cell r="H6">
            <v>0.06</v>
          </cell>
          <cell r="I6">
            <v>7.0000000000000007E-2</v>
          </cell>
          <cell r="J6">
            <v>0.08</v>
          </cell>
          <cell r="K6">
            <v>0.08</v>
          </cell>
          <cell r="L6">
            <v>0.09</v>
          </cell>
          <cell r="M6">
            <v>0.1</v>
          </cell>
          <cell r="N6">
            <v>0.1</v>
          </cell>
          <cell r="O6">
            <v>0.1</v>
          </cell>
          <cell r="P6">
            <v>0.11</v>
          </cell>
          <cell r="Q6">
            <v>0.11</v>
          </cell>
        </row>
        <row r="7">
          <cell r="C7">
            <v>0.03</v>
          </cell>
          <cell r="D7">
            <v>0.05</v>
          </cell>
          <cell r="E7">
            <v>0.06</v>
          </cell>
          <cell r="F7">
            <v>0.09</v>
          </cell>
          <cell r="G7">
            <v>0.1</v>
          </cell>
          <cell r="H7">
            <v>0.13</v>
          </cell>
          <cell r="I7">
            <v>0.14000000000000001</v>
          </cell>
          <cell r="J7">
            <v>0.15</v>
          </cell>
          <cell r="K7">
            <v>0.16</v>
          </cell>
          <cell r="L7">
            <v>0.17</v>
          </cell>
          <cell r="M7">
            <v>0.18</v>
          </cell>
          <cell r="N7">
            <v>0.19</v>
          </cell>
          <cell r="O7">
            <v>0.2</v>
          </cell>
          <cell r="P7">
            <v>0.2</v>
          </cell>
          <cell r="Q7">
            <v>0.2</v>
          </cell>
        </row>
        <row r="8">
          <cell r="C8">
            <v>0.04</v>
          </cell>
          <cell r="D8">
            <v>7.0000000000000007E-2</v>
          </cell>
          <cell r="E8">
            <v>0.1</v>
          </cell>
          <cell r="F8">
            <v>0.13</v>
          </cell>
          <cell r="G8">
            <v>0.15</v>
          </cell>
          <cell r="H8">
            <v>0.17</v>
          </cell>
          <cell r="I8">
            <v>0.2</v>
          </cell>
          <cell r="J8">
            <v>0.22</v>
          </cell>
          <cell r="K8">
            <v>0.23</v>
          </cell>
          <cell r="L8">
            <v>0.25</v>
          </cell>
          <cell r="M8">
            <v>0.26</v>
          </cell>
          <cell r="N8">
            <v>0.28000000000000003</v>
          </cell>
          <cell r="O8">
            <v>0.28000000000000003</v>
          </cell>
          <cell r="P8">
            <v>0.28999999999999998</v>
          </cell>
          <cell r="Q8">
            <v>0.28999999999999998</v>
          </cell>
        </row>
        <row r="9">
          <cell r="C9">
            <v>0.05</v>
          </cell>
          <cell r="D9">
            <v>0.09</v>
          </cell>
          <cell r="E9">
            <v>0.13</v>
          </cell>
          <cell r="F9">
            <v>0.17</v>
          </cell>
          <cell r="G9">
            <v>0.19</v>
          </cell>
          <cell r="H9">
            <v>0.23</v>
          </cell>
          <cell r="I9">
            <v>0.26</v>
          </cell>
          <cell r="J9">
            <v>0.28999999999999998</v>
          </cell>
          <cell r="K9">
            <v>0.3</v>
          </cell>
          <cell r="L9">
            <v>0.32</v>
          </cell>
          <cell r="M9">
            <v>0.34</v>
          </cell>
          <cell r="N9">
            <v>0.36</v>
          </cell>
          <cell r="O9">
            <v>0.36</v>
          </cell>
          <cell r="P9">
            <v>0.37</v>
          </cell>
          <cell r="Q9">
            <v>0.37</v>
          </cell>
        </row>
        <row r="10">
          <cell r="C10">
            <v>0.06</v>
          </cell>
          <cell r="D10">
            <v>0.11</v>
          </cell>
          <cell r="E10">
            <v>0.16</v>
          </cell>
          <cell r="F10">
            <v>0.22</v>
          </cell>
          <cell r="G10">
            <v>0.24</v>
          </cell>
          <cell r="H10">
            <v>0.28000000000000003</v>
          </cell>
          <cell r="I10">
            <v>0.32</v>
          </cell>
          <cell r="J10">
            <v>0.35</v>
          </cell>
          <cell r="K10">
            <v>0.37</v>
          </cell>
          <cell r="L10">
            <v>0.39</v>
          </cell>
          <cell r="M10">
            <v>0.41</v>
          </cell>
          <cell r="N10">
            <v>0.44</v>
          </cell>
          <cell r="O10">
            <v>0.44</v>
          </cell>
          <cell r="P10">
            <v>0.44</v>
          </cell>
          <cell r="Q10">
            <v>0.45</v>
          </cell>
        </row>
        <row r="11">
          <cell r="C11">
            <v>7.0000000000000007E-2</v>
          </cell>
          <cell r="D11">
            <v>0.13</v>
          </cell>
          <cell r="E11">
            <v>0.19</v>
          </cell>
          <cell r="F11">
            <v>0.25</v>
          </cell>
          <cell r="G11">
            <v>0.28000000000000003</v>
          </cell>
          <cell r="H11">
            <v>0.32</v>
          </cell>
          <cell r="I11">
            <v>0.37</v>
          </cell>
          <cell r="J11">
            <v>0.41</v>
          </cell>
          <cell r="K11">
            <v>0.43</v>
          </cell>
          <cell r="L11">
            <v>0.45</v>
          </cell>
          <cell r="M11">
            <v>0.48</v>
          </cell>
          <cell r="N11">
            <v>0.5</v>
          </cell>
          <cell r="O11">
            <v>0.5</v>
          </cell>
          <cell r="P11">
            <v>0.5</v>
          </cell>
          <cell r="Q11">
            <v>0.52</v>
          </cell>
        </row>
        <row r="12">
          <cell r="C12">
            <v>0.08</v>
          </cell>
          <cell r="D12">
            <v>0.15</v>
          </cell>
          <cell r="E12">
            <v>0.22</v>
          </cell>
          <cell r="F12">
            <v>0.28999999999999998</v>
          </cell>
          <cell r="G12">
            <v>0.33</v>
          </cell>
          <cell r="H12">
            <v>0.38</v>
          </cell>
          <cell r="I12">
            <v>0.43</v>
          </cell>
          <cell r="J12">
            <v>0.47</v>
          </cell>
          <cell r="K12">
            <v>0.49</v>
          </cell>
          <cell r="L12">
            <v>0.51</v>
          </cell>
          <cell r="M12">
            <v>0.54</v>
          </cell>
          <cell r="N12">
            <v>0.56999999999999995</v>
          </cell>
          <cell r="O12">
            <v>0.56999999999999995</v>
          </cell>
          <cell r="P12">
            <v>0.56999999999999995</v>
          </cell>
          <cell r="Q12">
            <v>0.57999999999999996</v>
          </cell>
        </row>
        <row r="13">
          <cell r="C13">
            <v>0.09</v>
          </cell>
          <cell r="D13">
            <v>0.17</v>
          </cell>
          <cell r="E13">
            <v>0.25</v>
          </cell>
          <cell r="F13">
            <v>0.33</v>
          </cell>
          <cell r="G13">
            <v>0.36</v>
          </cell>
          <cell r="H13">
            <v>0.42</v>
          </cell>
          <cell r="I13">
            <v>0.48</v>
          </cell>
          <cell r="J13">
            <v>0.53</v>
          </cell>
          <cell r="K13">
            <v>0.55000000000000004</v>
          </cell>
          <cell r="L13">
            <v>0.56999999999999995</v>
          </cell>
          <cell r="M13">
            <v>0.61</v>
          </cell>
          <cell r="N13">
            <v>0.64</v>
          </cell>
          <cell r="O13">
            <v>0.64</v>
          </cell>
          <cell r="P13">
            <v>0.63</v>
          </cell>
          <cell r="Q13">
            <v>0.65</v>
          </cell>
        </row>
        <row r="14">
          <cell r="C14">
            <v>0.1</v>
          </cell>
          <cell r="D14">
            <v>0.19</v>
          </cell>
          <cell r="E14">
            <v>0.27</v>
          </cell>
          <cell r="F14">
            <v>0.37</v>
          </cell>
          <cell r="G14">
            <v>0.4</v>
          </cell>
          <cell r="H14">
            <v>0.47</v>
          </cell>
          <cell r="I14">
            <v>0.53</v>
          </cell>
          <cell r="J14">
            <v>0.57999999999999996</v>
          </cell>
          <cell r="K14">
            <v>0.61</v>
          </cell>
          <cell r="L14">
            <v>0.63</v>
          </cell>
          <cell r="M14">
            <v>0.67</v>
          </cell>
          <cell r="N14">
            <v>0.7</v>
          </cell>
          <cell r="O14">
            <v>0.7</v>
          </cell>
          <cell r="P14">
            <v>0.69</v>
          </cell>
          <cell r="Q14">
            <v>0.71</v>
          </cell>
        </row>
        <row r="15">
          <cell r="C15">
            <v>0.12</v>
          </cell>
          <cell r="D15">
            <v>0.21</v>
          </cell>
          <cell r="E15">
            <v>0.3</v>
          </cell>
          <cell r="F15">
            <v>0.41</v>
          </cell>
          <cell r="G15">
            <v>0.45</v>
          </cell>
          <cell r="H15">
            <v>0.52</v>
          </cell>
          <cell r="I15">
            <v>0.57999999999999996</v>
          </cell>
          <cell r="J15">
            <v>0.63</v>
          </cell>
          <cell r="K15">
            <v>0.66</v>
          </cell>
          <cell r="L15">
            <v>0.69</v>
          </cell>
          <cell r="M15">
            <v>0.72</v>
          </cell>
          <cell r="N15">
            <v>0.76</v>
          </cell>
          <cell r="O15">
            <v>0.75</v>
          </cell>
          <cell r="P15">
            <v>0.75</v>
          </cell>
          <cell r="Q15">
            <v>0.77</v>
          </cell>
        </row>
        <row r="16">
          <cell r="C16">
            <v>0.13</v>
          </cell>
          <cell r="D16">
            <v>0.23</v>
          </cell>
          <cell r="E16">
            <v>0.33</v>
          </cell>
          <cell r="F16">
            <v>0.45</v>
          </cell>
          <cell r="G16">
            <v>0.48</v>
          </cell>
          <cell r="H16">
            <v>0.55000000000000004</v>
          </cell>
          <cell r="I16">
            <v>0.63</v>
          </cell>
          <cell r="J16">
            <v>0.68</v>
          </cell>
          <cell r="K16">
            <v>0.71</v>
          </cell>
          <cell r="L16">
            <v>0.74</v>
          </cell>
          <cell r="M16">
            <v>0.78</v>
          </cell>
          <cell r="N16">
            <v>0.82</v>
          </cell>
          <cell r="O16">
            <v>0.81</v>
          </cell>
          <cell r="P16">
            <v>0.8</v>
          </cell>
          <cell r="Q16">
            <v>0.82</v>
          </cell>
        </row>
        <row r="17">
          <cell r="C17">
            <v>0.14000000000000001</v>
          </cell>
          <cell r="D17">
            <v>0.25</v>
          </cell>
          <cell r="E17">
            <v>0.35</v>
          </cell>
          <cell r="F17">
            <v>0.48</v>
          </cell>
          <cell r="G17">
            <v>0.52</v>
          </cell>
          <cell r="H17">
            <v>0.59</v>
          </cell>
          <cell r="I17">
            <v>0.67</v>
          </cell>
          <cell r="J17">
            <v>0.73</v>
          </cell>
          <cell r="K17">
            <v>0.76</v>
          </cell>
          <cell r="L17">
            <v>0.79</v>
          </cell>
          <cell r="M17">
            <v>0.83</v>
          </cell>
          <cell r="N17">
            <v>0.87</v>
          </cell>
          <cell r="O17">
            <v>0.86</v>
          </cell>
          <cell r="P17">
            <v>0.86</v>
          </cell>
          <cell r="Q17">
            <v>0.88</v>
          </cell>
        </row>
        <row r="18">
          <cell r="C18">
            <v>0.15</v>
          </cell>
          <cell r="D18">
            <v>0.27</v>
          </cell>
          <cell r="E18">
            <v>0.38</v>
          </cell>
          <cell r="F18">
            <v>0.52</v>
          </cell>
          <cell r="G18">
            <v>0.55000000000000004</v>
          </cell>
          <cell r="H18">
            <v>0.64</v>
          </cell>
          <cell r="I18">
            <v>0.72</v>
          </cell>
          <cell r="J18">
            <v>0.78</v>
          </cell>
          <cell r="K18">
            <v>0.81</v>
          </cell>
          <cell r="L18">
            <v>0.85</v>
          </cell>
          <cell r="M18">
            <v>0.88</v>
          </cell>
          <cell r="N18">
            <v>0.93</v>
          </cell>
          <cell r="O18">
            <v>0.92</v>
          </cell>
          <cell r="P18">
            <v>0.91</v>
          </cell>
          <cell r="Q18">
            <v>0.93</v>
          </cell>
        </row>
        <row r="19">
          <cell r="C19">
            <v>0.16</v>
          </cell>
          <cell r="D19">
            <v>0.28999999999999998</v>
          </cell>
          <cell r="E19">
            <v>0.4</v>
          </cell>
          <cell r="F19">
            <v>0.54</v>
          </cell>
          <cell r="G19">
            <v>0.57999999999999996</v>
          </cell>
          <cell r="H19">
            <v>0.68</v>
          </cell>
          <cell r="I19">
            <v>0.76</v>
          </cell>
          <cell r="J19">
            <v>0.83</v>
          </cell>
          <cell r="K19">
            <v>0.86</v>
          </cell>
          <cell r="L19">
            <v>0.89</v>
          </cell>
          <cell r="M19">
            <v>0.93</v>
          </cell>
          <cell r="N19">
            <v>0.97</v>
          </cell>
          <cell r="O19">
            <v>0.96</v>
          </cell>
          <cell r="P19">
            <v>0.95</v>
          </cell>
          <cell r="Q19">
            <v>0.97</v>
          </cell>
        </row>
        <row r="20">
          <cell r="C20">
            <v>0.17</v>
          </cell>
          <cell r="D20">
            <v>0.31</v>
          </cell>
          <cell r="E20">
            <v>0.43</v>
          </cell>
          <cell r="F20">
            <v>0.57999999999999996</v>
          </cell>
          <cell r="G20">
            <v>0.62</v>
          </cell>
          <cell r="H20">
            <v>0.71</v>
          </cell>
          <cell r="I20">
            <v>0.8</v>
          </cell>
          <cell r="J20">
            <v>0.87</v>
          </cell>
          <cell r="K20">
            <v>0.9</v>
          </cell>
          <cell r="L20">
            <v>0.94</v>
          </cell>
          <cell r="M20">
            <v>0.98</v>
          </cell>
          <cell r="N20">
            <v>1.03</v>
          </cell>
          <cell r="O20">
            <v>1.01</v>
          </cell>
          <cell r="P20">
            <v>1</v>
          </cell>
          <cell r="Q20">
            <v>1.02</v>
          </cell>
        </row>
        <row r="21">
          <cell r="C21">
            <v>0.18</v>
          </cell>
          <cell r="D21">
            <v>0.33</v>
          </cell>
          <cell r="E21">
            <v>0.45</v>
          </cell>
          <cell r="F21">
            <v>0.6</v>
          </cell>
          <cell r="G21">
            <v>0.65</v>
          </cell>
          <cell r="H21">
            <v>0.75</v>
          </cell>
          <cell r="I21">
            <v>0.84</v>
          </cell>
          <cell r="J21">
            <v>0.91</v>
          </cell>
          <cell r="K21">
            <v>0.95</v>
          </cell>
          <cell r="L21">
            <v>0.98</v>
          </cell>
          <cell r="M21">
            <v>1.02</v>
          </cell>
          <cell r="N21">
            <v>1.07</v>
          </cell>
          <cell r="O21">
            <v>1.06</v>
          </cell>
          <cell r="P21">
            <v>1.04</v>
          </cell>
          <cell r="Q21">
            <v>1.06</v>
          </cell>
        </row>
        <row r="22">
          <cell r="C22">
            <v>0.19</v>
          </cell>
          <cell r="D22">
            <v>0.34</v>
          </cell>
          <cell r="E22">
            <v>0.47</v>
          </cell>
          <cell r="F22">
            <v>0.63</v>
          </cell>
          <cell r="G22">
            <v>0.68</v>
          </cell>
          <cell r="H22">
            <v>0.78</v>
          </cell>
          <cell r="I22">
            <v>0.88</v>
          </cell>
          <cell r="J22">
            <v>0.95</v>
          </cell>
          <cell r="K22">
            <v>0.99</v>
          </cell>
          <cell r="L22">
            <v>1.02</v>
          </cell>
          <cell r="M22">
            <v>1.07</v>
          </cell>
          <cell r="N22">
            <v>1.1200000000000001</v>
          </cell>
          <cell r="O22">
            <v>1.1000000000000001</v>
          </cell>
          <cell r="P22">
            <v>1.08</v>
          </cell>
          <cell r="Q22">
            <v>1.1000000000000001</v>
          </cell>
        </row>
        <row r="23">
          <cell r="C23">
            <v>0.2</v>
          </cell>
          <cell r="D23">
            <v>0.36</v>
          </cell>
          <cell r="E23">
            <v>0.5</v>
          </cell>
          <cell r="F23">
            <v>0.66</v>
          </cell>
          <cell r="G23">
            <v>0.7</v>
          </cell>
          <cell r="H23">
            <v>0.81</v>
          </cell>
          <cell r="I23">
            <v>0.91</v>
          </cell>
          <cell r="J23">
            <v>0.99</v>
          </cell>
          <cell r="K23">
            <v>1.03</v>
          </cell>
          <cell r="L23">
            <v>1.07</v>
          </cell>
          <cell r="M23">
            <v>1.1100000000000001</v>
          </cell>
          <cell r="N23">
            <v>1.17</v>
          </cell>
          <cell r="O23">
            <v>1.1499999999999999</v>
          </cell>
          <cell r="P23">
            <v>1.1299999999999999</v>
          </cell>
          <cell r="Q23">
            <v>1.1399999999999999</v>
          </cell>
        </row>
        <row r="24">
          <cell r="C24">
            <v>0.2</v>
          </cell>
          <cell r="D24">
            <v>0.38</v>
          </cell>
          <cell r="E24">
            <v>0.52</v>
          </cell>
          <cell r="F24">
            <v>0.69</v>
          </cell>
          <cell r="G24">
            <v>0.73</v>
          </cell>
          <cell r="H24">
            <v>0.84</v>
          </cell>
          <cell r="I24">
            <v>0.95</v>
          </cell>
          <cell r="J24">
            <v>1.04</v>
          </cell>
          <cell r="K24">
            <v>1.07</v>
          </cell>
          <cell r="L24">
            <v>1.1100000000000001</v>
          </cell>
          <cell r="M24">
            <v>1.1499999999999999</v>
          </cell>
          <cell r="N24">
            <v>1.21</v>
          </cell>
          <cell r="O24">
            <v>1.19</v>
          </cell>
          <cell r="P24">
            <v>1.17</v>
          </cell>
          <cell r="Q24">
            <v>1.18</v>
          </cell>
        </row>
        <row r="25">
          <cell r="C25">
            <v>0.21</v>
          </cell>
          <cell r="D25">
            <v>0.39</v>
          </cell>
          <cell r="E25">
            <v>0.54</v>
          </cell>
          <cell r="F25">
            <v>0.71</v>
          </cell>
          <cell r="G25">
            <v>0.77</v>
          </cell>
          <cell r="H25">
            <v>0.88</v>
          </cell>
          <cell r="I25">
            <v>0.99</v>
          </cell>
          <cell r="J25">
            <v>1.07</v>
          </cell>
          <cell r="K25">
            <v>1.1100000000000001</v>
          </cell>
          <cell r="L25">
            <v>1.1499999999999999</v>
          </cell>
          <cell r="M25">
            <v>1.2</v>
          </cell>
          <cell r="N25">
            <v>1.26</v>
          </cell>
          <cell r="O25">
            <v>1.23</v>
          </cell>
          <cell r="P25">
            <v>1.21</v>
          </cell>
          <cell r="Q25">
            <v>1.22</v>
          </cell>
        </row>
        <row r="26">
          <cell r="C26">
            <v>0.22</v>
          </cell>
          <cell r="D26">
            <v>0.41</v>
          </cell>
          <cell r="E26">
            <v>0.56000000000000005</v>
          </cell>
          <cell r="F26">
            <v>0.74</v>
          </cell>
          <cell r="G26">
            <v>0.8</v>
          </cell>
          <cell r="H26">
            <v>0.92</v>
          </cell>
          <cell r="I26">
            <v>1.03</v>
          </cell>
          <cell r="J26">
            <v>1.1200000000000001</v>
          </cell>
          <cell r="K26">
            <v>1.1599999999999999</v>
          </cell>
          <cell r="L26">
            <v>1.2</v>
          </cell>
          <cell r="M26">
            <v>1.24</v>
          </cell>
          <cell r="N26">
            <v>1.3</v>
          </cell>
          <cell r="O26">
            <v>1.27</v>
          </cell>
          <cell r="P26">
            <v>1.25</v>
          </cell>
          <cell r="Q26">
            <v>1.26</v>
          </cell>
        </row>
        <row r="27">
          <cell r="C27">
            <v>0.23</v>
          </cell>
          <cell r="D27">
            <v>0.42</v>
          </cell>
          <cell r="E27">
            <v>0.57999999999999996</v>
          </cell>
          <cell r="F27">
            <v>0.77</v>
          </cell>
          <cell r="G27">
            <v>0.82</v>
          </cell>
          <cell r="H27">
            <v>0.94</v>
          </cell>
          <cell r="I27">
            <v>1.06</v>
          </cell>
          <cell r="J27">
            <v>1.1499999999999999</v>
          </cell>
          <cell r="K27">
            <v>1.19</v>
          </cell>
          <cell r="L27">
            <v>1.23</v>
          </cell>
          <cell r="M27">
            <v>1.27</v>
          </cell>
          <cell r="N27">
            <v>1.33</v>
          </cell>
          <cell r="O27">
            <v>1.3</v>
          </cell>
          <cell r="P27">
            <v>1.28</v>
          </cell>
          <cell r="Q27">
            <v>1.29</v>
          </cell>
        </row>
        <row r="28">
          <cell r="C28">
            <v>0.24</v>
          </cell>
          <cell r="D28">
            <v>0.44</v>
          </cell>
          <cell r="E28">
            <v>0.6</v>
          </cell>
          <cell r="F28">
            <v>0.79</v>
          </cell>
          <cell r="G28">
            <v>0.85</v>
          </cell>
          <cell r="H28">
            <v>0.96</v>
          </cell>
          <cell r="I28">
            <v>1.0900000000000001</v>
          </cell>
          <cell r="J28">
            <v>1.19</v>
          </cell>
          <cell r="K28">
            <v>1.23</v>
          </cell>
          <cell r="L28">
            <v>1.27</v>
          </cell>
          <cell r="M28">
            <v>1.31</v>
          </cell>
          <cell r="N28">
            <v>1.37</v>
          </cell>
          <cell r="O28">
            <v>1.34</v>
          </cell>
          <cell r="P28">
            <v>1.31</v>
          </cell>
          <cell r="Q28">
            <v>1.32</v>
          </cell>
        </row>
        <row r="29">
          <cell r="C29">
            <v>0.25</v>
          </cell>
          <cell r="D29">
            <v>0.45</v>
          </cell>
          <cell r="E29">
            <v>0.62</v>
          </cell>
          <cell r="F29">
            <v>0.82</v>
          </cell>
          <cell r="G29">
            <v>0.87</v>
          </cell>
          <cell r="H29">
            <v>0.98</v>
          </cell>
          <cell r="I29">
            <v>1.1200000000000001</v>
          </cell>
          <cell r="J29">
            <v>1.21</v>
          </cell>
          <cell r="K29">
            <v>1.26</v>
          </cell>
          <cell r="L29">
            <v>1.29</v>
          </cell>
          <cell r="M29">
            <v>1.34</v>
          </cell>
          <cell r="N29">
            <v>1.4</v>
          </cell>
          <cell r="O29">
            <v>1.36</v>
          </cell>
          <cell r="P29">
            <v>1.33</v>
          </cell>
          <cell r="Q29">
            <v>1.34</v>
          </cell>
        </row>
        <row r="30">
          <cell r="C30">
            <v>0.25</v>
          </cell>
          <cell r="D30">
            <v>0.47</v>
          </cell>
          <cell r="E30">
            <v>0.64</v>
          </cell>
          <cell r="F30">
            <v>0.84</v>
          </cell>
          <cell r="G30">
            <v>0.89</v>
          </cell>
          <cell r="H30">
            <v>1.01</v>
          </cell>
          <cell r="I30">
            <v>1.1499999999999999</v>
          </cell>
          <cell r="J30">
            <v>1.25</v>
          </cell>
          <cell r="K30">
            <v>1.29</v>
          </cell>
          <cell r="L30">
            <v>1.33</v>
          </cell>
          <cell r="M30">
            <v>1.37</v>
          </cell>
          <cell r="N30">
            <v>1.43</v>
          </cell>
          <cell r="O30">
            <v>1.4</v>
          </cell>
          <cell r="P30">
            <v>1.36</v>
          </cell>
          <cell r="Q30">
            <v>1.37</v>
          </cell>
        </row>
        <row r="31">
          <cell r="C31">
            <v>0.27</v>
          </cell>
          <cell r="D31">
            <v>0.49</v>
          </cell>
          <cell r="E31">
            <v>0.66</v>
          </cell>
          <cell r="F31">
            <v>0.86</v>
          </cell>
          <cell r="G31">
            <v>0.91</v>
          </cell>
          <cell r="H31">
            <v>1.04</v>
          </cell>
          <cell r="I31">
            <v>1.18</v>
          </cell>
          <cell r="J31">
            <v>1.28</v>
          </cell>
          <cell r="K31">
            <v>1.32</v>
          </cell>
          <cell r="L31">
            <v>1.36</v>
          </cell>
          <cell r="M31">
            <v>1.4</v>
          </cell>
          <cell r="N31">
            <v>1.47</v>
          </cell>
          <cell r="O31">
            <v>1.42</v>
          </cell>
          <cell r="P31">
            <v>1.39</v>
          </cell>
          <cell r="Q31">
            <v>1.39</v>
          </cell>
        </row>
        <row r="32">
          <cell r="C32">
            <v>0.28000000000000003</v>
          </cell>
          <cell r="D32">
            <v>0.5</v>
          </cell>
          <cell r="E32">
            <v>0.68</v>
          </cell>
          <cell r="F32">
            <v>0.89</v>
          </cell>
          <cell r="G32">
            <v>0.95</v>
          </cell>
          <cell r="H32">
            <v>1.07</v>
          </cell>
          <cell r="I32">
            <v>1.22</v>
          </cell>
          <cell r="J32">
            <v>1.32</v>
          </cell>
          <cell r="K32">
            <v>1.36</v>
          </cell>
          <cell r="L32">
            <v>1.4</v>
          </cell>
          <cell r="M32">
            <v>1.44</v>
          </cell>
          <cell r="N32">
            <v>1.5</v>
          </cell>
          <cell r="O32">
            <v>1.46</v>
          </cell>
          <cell r="P32">
            <v>1.42</v>
          </cell>
          <cell r="Q32">
            <v>1.42</v>
          </cell>
        </row>
        <row r="33">
          <cell r="C33">
            <v>0.28999999999999998</v>
          </cell>
          <cell r="D33">
            <v>0.52</v>
          </cell>
          <cell r="E33">
            <v>0.71</v>
          </cell>
          <cell r="F33">
            <v>0.92</v>
          </cell>
          <cell r="G33">
            <v>0.97</v>
          </cell>
          <cell r="H33">
            <v>1.1100000000000001</v>
          </cell>
          <cell r="I33">
            <v>1.25</v>
          </cell>
          <cell r="J33">
            <v>1.35</v>
          </cell>
          <cell r="K33">
            <v>1.39</v>
          </cell>
          <cell r="L33">
            <v>1.43</v>
          </cell>
          <cell r="M33">
            <v>1.47</v>
          </cell>
          <cell r="N33">
            <v>1.53</v>
          </cell>
          <cell r="O33">
            <v>1.48</v>
          </cell>
          <cell r="P33">
            <v>1.44</v>
          </cell>
          <cell r="Q33">
            <v>1.44</v>
          </cell>
        </row>
        <row r="34">
          <cell r="C34">
            <v>0.3</v>
          </cell>
          <cell r="D34">
            <v>0.54</v>
          </cell>
          <cell r="E34">
            <v>0.73</v>
          </cell>
          <cell r="F34">
            <v>0.94</v>
          </cell>
          <cell r="G34">
            <v>1</v>
          </cell>
          <cell r="H34">
            <v>1.1399999999999999</v>
          </cell>
          <cell r="I34">
            <v>1.28</v>
          </cell>
          <cell r="J34">
            <v>1.38</v>
          </cell>
          <cell r="K34">
            <v>1.42</v>
          </cell>
          <cell r="L34">
            <v>1.46</v>
          </cell>
          <cell r="M34">
            <v>1.49</v>
          </cell>
          <cell r="N34">
            <v>1.56</v>
          </cell>
          <cell r="O34">
            <v>1.51</v>
          </cell>
          <cell r="P34">
            <v>1.46</v>
          </cell>
          <cell r="Q34">
            <v>1.46</v>
          </cell>
        </row>
        <row r="35">
          <cell r="C35">
            <v>0.3</v>
          </cell>
          <cell r="D35">
            <v>0.55000000000000004</v>
          </cell>
          <cell r="E35">
            <v>0.74</v>
          </cell>
          <cell r="F35">
            <v>0.96</v>
          </cell>
          <cell r="G35">
            <v>1.02</v>
          </cell>
          <cell r="H35">
            <v>1.1499999999999999</v>
          </cell>
          <cell r="I35">
            <v>1.31</v>
          </cell>
          <cell r="J35">
            <v>1.41</v>
          </cell>
          <cell r="K35">
            <v>1.45</v>
          </cell>
          <cell r="L35">
            <v>1.49</v>
          </cell>
          <cell r="M35">
            <v>1.52</v>
          </cell>
          <cell r="N35">
            <v>1.58</v>
          </cell>
          <cell r="O35">
            <v>1.53</v>
          </cell>
          <cell r="P35">
            <v>1.48</v>
          </cell>
          <cell r="Q35">
            <v>1.47</v>
          </cell>
        </row>
        <row r="36">
          <cell r="C36">
            <v>0.31</v>
          </cell>
          <cell r="D36">
            <v>0.56000000000000005</v>
          </cell>
          <cell r="E36">
            <v>0.76</v>
          </cell>
          <cell r="F36">
            <v>0.98</v>
          </cell>
          <cell r="G36">
            <v>1.04</v>
          </cell>
          <cell r="H36">
            <v>1.18</v>
          </cell>
          <cell r="I36">
            <v>1.33</v>
          </cell>
          <cell r="J36">
            <v>1.44</v>
          </cell>
          <cell r="K36">
            <v>1.48</v>
          </cell>
          <cell r="L36">
            <v>1.51</v>
          </cell>
          <cell r="M36">
            <v>1.54</v>
          </cell>
          <cell r="N36">
            <v>1.61</v>
          </cell>
          <cell r="O36">
            <v>1.55</v>
          </cell>
          <cell r="P36">
            <v>1.49</v>
          </cell>
          <cell r="Q36">
            <v>1.48</v>
          </cell>
        </row>
        <row r="37">
          <cell r="C37">
            <v>0.32</v>
          </cell>
          <cell r="D37">
            <v>0.57999999999999996</v>
          </cell>
          <cell r="E37">
            <v>0.78</v>
          </cell>
          <cell r="F37">
            <v>1</v>
          </cell>
          <cell r="G37">
            <v>1.06</v>
          </cell>
          <cell r="H37">
            <v>1.21</v>
          </cell>
          <cell r="I37">
            <v>1.36</v>
          </cell>
          <cell r="J37">
            <v>1.47</v>
          </cell>
          <cell r="K37">
            <v>1.5</v>
          </cell>
          <cell r="L37">
            <v>1.54</v>
          </cell>
          <cell r="M37">
            <v>1.57</v>
          </cell>
          <cell r="N37">
            <v>1.63</v>
          </cell>
          <cell r="O37">
            <v>1.57</v>
          </cell>
          <cell r="P37">
            <v>1.51</v>
          </cell>
          <cell r="Q37">
            <v>1.49</v>
          </cell>
        </row>
        <row r="38">
          <cell r="C38">
            <v>0.32</v>
          </cell>
          <cell r="D38">
            <v>0.59</v>
          </cell>
          <cell r="E38">
            <v>0.79</v>
          </cell>
          <cell r="F38">
            <v>1.02</v>
          </cell>
          <cell r="G38">
            <v>1.07</v>
          </cell>
          <cell r="H38">
            <v>1.22</v>
          </cell>
          <cell r="I38">
            <v>1.38</v>
          </cell>
          <cell r="J38">
            <v>1.49</v>
          </cell>
          <cell r="K38">
            <v>1.53</v>
          </cell>
          <cell r="L38">
            <v>1.56</v>
          </cell>
          <cell r="M38">
            <v>1.59</v>
          </cell>
          <cell r="N38">
            <v>1.66</v>
          </cell>
          <cell r="O38">
            <v>1.59</v>
          </cell>
          <cell r="P38">
            <v>1.52</v>
          </cell>
          <cell r="Q38">
            <v>1.5</v>
          </cell>
        </row>
        <row r="39">
          <cell r="C39">
            <v>0.33</v>
          </cell>
          <cell r="D39">
            <v>0.6</v>
          </cell>
          <cell r="E39">
            <v>0.8</v>
          </cell>
          <cell r="F39">
            <v>1.04</v>
          </cell>
          <cell r="G39">
            <v>1.0900000000000001</v>
          </cell>
          <cell r="H39">
            <v>1.25</v>
          </cell>
          <cell r="I39">
            <v>1.41</v>
          </cell>
          <cell r="J39">
            <v>1.52</v>
          </cell>
          <cell r="K39">
            <v>1.55</v>
          </cell>
          <cell r="L39">
            <v>1.59</v>
          </cell>
          <cell r="M39">
            <v>1.61</v>
          </cell>
          <cell r="N39">
            <v>1.68</v>
          </cell>
          <cell r="O39">
            <v>1.6</v>
          </cell>
          <cell r="P39">
            <v>1.53</v>
          </cell>
          <cell r="Q39">
            <v>1.51</v>
          </cell>
        </row>
        <row r="40">
          <cell r="C40">
            <v>0.34</v>
          </cell>
          <cell r="D40">
            <v>0.61</v>
          </cell>
          <cell r="E40">
            <v>0.82</v>
          </cell>
          <cell r="F40">
            <v>1.06</v>
          </cell>
          <cell r="G40">
            <v>1.1100000000000001</v>
          </cell>
          <cell r="H40">
            <v>1.27</v>
          </cell>
          <cell r="I40">
            <v>1.43</v>
          </cell>
          <cell r="J40">
            <v>1.54</v>
          </cell>
          <cell r="K40">
            <v>1.58</v>
          </cell>
          <cell r="L40">
            <v>1.61</v>
          </cell>
          <cell r="M40">
            <v>1.63</v>
          </cell>
          <cell r="N40">
            <v>1.7</v>
          </cell>
          <cell r="O40">
            <v>1.62</v>
          </cell>
          <cell r="P40">
            <v>1.54</v>
          </cell>
          <cell r="Q40">
            <v>1.51</v>
          </cell>
        </row>
        <row r="41">
          <cell r="C41">
            <v>0.35</v>
          </cell>
          <cell r="D41">
            <v>0.62</v>
          </cell>
          <cell r="E41">
            <v>0.84</v>
          </cell>
          <cell r="F41">
            <v>1.08</v>
          </cell>
          <cell r="G41">
            <v>1.1299999999999999</v>
          </cell>
          <cell r="H41">
            <v>1.29</v>
          </cell>
          <cell r="I41">
            <v>1.46</v>
          </cell>
          <cell r="J41">
            <v>1.57</v>
          </cell>
          <cell r="K41">
            <v>1.6</v>
          </cell>
          <cell r="L41">
            <v>1.63</v>
          </cell>
          <cell r="M41">
            <v>1.65</v>
          </cell>
          <cell r="N41">
            <v>1.71</v>
          </cell>
          <cell r="O41">
            <v>1.63</v>
          </cell>
          <cell r="P41">
            <v>1.55</v>
          </cell>
          <cell r="Q41">
            <v>1.52</v>
          </cell>
        </row>
        <row r="42">
          <cell r="C42">
            <v>0.35</v>
          </cell>
          <cell r="D42">
            <v>0.64</v>
          </cell>
          <cell r="E42">
            <v>0.85</v>
          </cell>
          <cell r="F42">
            <v>1.1000000000000001</v>
          </cell>
          <cell r="G42">
            <v>1.1599999999999999</v>
          </cell>
          <cell r="H42">
            <v>1.31</v>
          </cell>
          <cell r="I42">
            <v>1.49</v>
          </cell>
          <cell r="J42">
            <v>1.59</v>
          </cell>
          <cell r="K42">
            <v>1.62</v>
          </cell>
          <cell r="L42">
            <v>1.65</v>
          </cell>
          <cell r="M42">
            <v>1.67</v>
          </cell>
          <cell r="N42">
            <v>1.73</v>
          </cell>
          <cell r="O42">
            <v>1.65</v>
          </cell>
          <cell r="P42">
            <v>1.57</v>
          </cell>
          <cell r="Q42">
            <v>1.53</v>
          </cell>
        </row>
        <row r="43">
          <cell r="C43">
            <v>0.36</v>
          </cell>
          <cell r="D43">
            <v>0.65</v>
          </cell>
          <cell r="E43">
            <v>0.86</v>
          </cell>
          <cell r="F43">
            <v>1.1200000000000001</v>
          </cell>
          <cell r="G43">
            <v>1.17</v>
          </cell>
          <cell r="H43">
            <v>1.34</v>
          </cell>
          <cell r="I43">
            <v>1.51</v>
          </cell>
          <cell r="J43">
            <v>1.61</v>
          </cell>
          <cell r="K43">
            <v>1.64</v>
          </cell>
          <cell r="L43">
            <v>1.67</v>
          </cell>
          <cell r="M43">
            <v>1.69</v>
          </cell>
          <cell r="N43">
            <v>1.75</v>
          </cell>
          <cell r="O43">
            <v>1.66</v>
          </cell>
          <cell r="P43">
            <v>1.58</v>
          </cell>
          <cell r="Q43">
            <v>1.53</v>
          </cell>
        </row>
        <row r="44">
          <cell r="C44">
            <v>0.37</v>
          </cell>
          <cell r="D44">
            <v>0.66</v>
          </cell>
          <cell r="E44">
            <v>0.88</v>
          </cell>
          <cell r="F44">
            <v>1.1399999999999999</v>
          </cell>
          <cell r="G44">
            <v>1.19</v>
          </cell>
          <cell r="H44">
            <v>1.35</v>
          </cell>
          <cell r="I44">
            <v>1.53</v>
          </cell>
          <cell r="J44">
            <v>1.63</v>
          </cell>
          <cell r="K44">
            <v>1.66</v>
          </cell>
          <cell r="L44">
            <v>1.69</v>
          </cell>
          <cell r="M44">
            <v>1.71</v>
          </cell>
          <cell r="N44">
            <v>1.77</v>
          </cell>
          <cell r="O44">
            <v>1.67</v>
          </cell>
          <cell r="P44">
            <v>1.58</v>
          </cell>
          <cell r="Q44">
            <v>1.53</v>
          </cell>
        </row>
        <row r="45">
          <cell r="C45">
            <v>0.37</v>
          </cell>
          <cell r="D45">
            <v>0.67</v>
          </cell>
          <cell r="E45">
            <v>0.89</v>
          </cell>
          <cell r="F45">
            <v>1.1499999999999999</v>
          </cell>
          <cell r="G45">
            <v>1.21</v>
          </cell>
          <cell r="H45">
            <v>1.36</v>
          </cell>
          <cell r="I45">
            <v>1.55</v>
          </cell>
          <cell r="J45">
            <v>1.65</v>
          </cell>
          <cell r="K45">
            <v>1.68</v>
          </cell>
          <cell r="L45">
            <v>1.71</v>
          </cell>
          <cell r="M45">
            <v>1.72</v>
          </cell>
          <cell r="N45">
            <v>1.78</v>
          </cell>
          <cell r="O45">
            <v>1.68</v>
          </cell>
          <cell r="P45">
            <v>1.59</v>
          </cell>
          <cell r="Q45">
            <v>1.53</v>
          </cell>
        </row>
        <row r="46">
          <cell r="C46">
            <v>0.38</v>
          </cell>
          <cell r="D46">
            <v>0.68</v>
          </cell>
          <cell r="E46">
            <v>0.9</v>
          </cell>
          <cell r="F46">
            <v>1.17</v>
          </cell>
          <cell r="G46">
            <v>1.22</v>
          </cell>
          <cell r="H46">
            <v>1.39</v>
          </cell>
          <cell r="I46">
            <v>1.57</v>
          </cell>
          <cell r="J46">
            <v>1.67</v>
          </cell>
          <cell r="K46">
            <v>1.69</v>
          </cell>
          <cell r="L46">
            <v>1.72</v>
          </cell>
          <cell r="M46">
            <v>1.73</v>
          </cell>
          <cell r="N46">
            <v>1.79</v>
          </cell>
          <cell r="O46">
            <v>1.68</v>
          </cell>
          <cell r="P46">
            <v>1.59</v>
          </cell>
          <cell r="Q46">
            <v>1.53</v>
          </cell>
        </row>
        <row r="47">
          <cell r="C47">
            <v>0.39</v>
          </cell>
          <cell r="D47">
            <v>0.69</v>
          </cell>
          <cell r="E47">
            <v>0.92</v>
          </cell>
          <cell r="F47">
            <v>1.19</v>
          </cell>
          <cell r="G47">
            <v>1.23</v>
          </cell>
          <cell r="H47">
            <v>1.41</v>
          </cell>
          <cell r="I47">
            <v>1.59</v>
          </cell>
          <cell r="J47">
            <v>1.69</v>
          </cell>
          <cell r="K47">
            <v>1.71</v>
          </cell>
          <cell r="L47">
            <v>1.73</v>
          </cell>
          <cell r="M47">
            <v>1.74</v>
          </cell>
          <cell r="N47">
            <v>1.8</v>
          </cell>
          <cell r="O47">
            <v>1.69</v>
          </cell>
          <cell r="P47">
            <v>1.59</v>
          </cell>
          <cell r="Q47">
            <v>1.52</v>
          </cell>
        </row>
        <row r="48">
          <cell r="C48">
            <v>0.39</v>
          </cell>
          <cell r="D48">
            <v>0.7</v>
          </cell>
          <cell r="E48">
            <v>0.93</v>
          </cell>
          <cell r="F48">
            <v>1.2</v>
          </cell>
          <cell r="G48">
            <v>1.25</v>
          </cell>
          <cell r="H48">
            <v>1.42</v>
          </cell>
          <cell r="I48">
            <v>1.61</v>
          </cell>
          <cell r="J48">
            <v>1.7</v>
          </cell>
          <cell r="K48">
            <v>1.72</v>
          </cell>
          <cell r="L48">
            <v>1.75</v>
          </cell>
          <cell r="M48">
            <v>1.76</v>
          </cell>
          <cell r="N48">
            <v>1.81</v>
          </cell>
          <cell r="O48">
            <v>1.69</v>
          </cell>
          <cell r="P48">
            <v>1.59</v>
          </cell>
          <cell r="Q48">
            <v>1.52</v>
          </cell>
        </row>
        <row r="49">
          <cell r="C49">
            <v>0.4</v>
          </cell>
          <cell r="D49">
            <v>0.71</v>
          </cell>
          <cell r="E49">
            <v>0.95</v>
          </cell>
          <cell r="F49">
            <v>1.21</v>
          </cell>
          <cell r="G49">
            <v>1.26</v>
          </cell>
          <cell r="H49">
            <v>1.44</v>
          </cell>
          <cell r="I49">
            <v>1.63</v>
          </cell>
          <cell r="J49">
            <v>1.72</v>
          </cell>
          <cell r="K49">
            <v>1.74</v>
          </cell>
          <cell r="L49">
            <v>1.76</v>
          </cell>
          <cell r="M49">
            <v>1.77</v>
          </cell>
          <cell r="N49">
            <v>1.82</v>
          </cell>
          <cell r="O49">
            <v>1.7</v>
          </cell>
          <cell r="P49">
            <v>1.6</v>
          </cell>
          <cell r="Q49">
            <v>1.52</v>
          </cell>
        </row>
        <row r="50">
          <cell r="C50">
            <v>0.41</v>
          </cell>
          <cell r="D50">
            <v>0.73</v>
          </cell>
          <cell r="E50">
            <v>0.96</v>
          </cell>
          <cell r="F50">
            <v>1.23</v>
          </cell>
          <cell r="G50">
            <v>1.28</v>
          </cell>
          <cell r="H50">
            <v>1.46</v>
          </cell>
          <cell r="I50">
            <v>1.64</v>
          </cell>
          <cell r="J50">
            <v>1.74</v>
          </cell>
          <cell r="K50">
            <v>1.75</v>
          </cell>
          <cell r="L50">
            <v>1.77</v>
          </cell>
          <cell r="M50">
            <v>1.78</v>
          </cell>
          <cell r="N50">
            <v>1.83</v>
          </cell>
          <cell r="O50">
            <v>1.7</v>
          </cell>
          <cell r="P50">
            <v>1.6</v>
          </cell>
          <cell r="Q50">
            <v>1.51</v>
          </cell>
        </row>
        <row r="51">
          <cell r="C51">
            <v>0.42</v>
          </cell>
          <cell r="D51">
            <v>0.74</v>
          </cell>
          <cell r="E51">
            <v>0.97</v>
          </cell>
          <cell r="F51">
            <v>1.25</v>
          </cell>
          <cell r="G51">
            <v>1.3</v>
          </cell>
          <cell r="H51">
            <v>1.48</v>
          </cell>
          <cell r="I51">
            <v>1.66</v>
          </cell>
          <cell r="J51">
            <v>1.76</v>
          </cell>
          <cell r="K51">
            <v>1.77</v>
          </cell>
          <cell r="L51">
            <v>1.79</v>
          </cell>
          <cell r="M51">
            <v>1.79</v>
          </cell>
          <cell r="N51">
            <v>1.84</v>
          </cell>
          <cell r="O51">
            <v>1.71</v>
          </cell>
          <cell r="P51">
            <v>1.6</v>
          </cell>
          <cell r="Q51">
            <v>1.5</v>
          </cell>
        </row>
        <row r="52">
          <cell r="C52">
            <v>0.42</v>
          </cell>
          <cell r="D52">
            <v>0.75</v>
          </cell>
          <cell r="E52">
            <v>0.99</v>
          </cell>
          <cell r="F52">
            <v>1.27</v>
          </cell>
          <cell r="G52">
            <v>1.31</v>
          </cell>
          <cell r="H52">
            <v>1.49</v>
          </cell>
          <cell r="I52">
            <v>1.68</v>
          </cell>
          <cell r="J52">
            <v>1.77</v>
          </cell>
          <cell r="K52">
            <v>1.78</v>
          </cell>
          <cell r="L52">
            <v>1.8</v>
          </cell>
          <cell r="M52">
            <v>1.79</v>
          </cell>
          <cell r="N52">
            <v>1.84</v>
          </cell>
          <cell r="O52">
            <v>1.7</v>
          </cell>
          <cell r="P52">
            <v>1.58</v>
          </cell>
          <cell r="Q52">
            <v>1.48</v>
          </cell>
        </row>
        <row r="53">
          <cell r="C53">
            <v>0.42</v>
          </cell>
          <cell r="D53">
            <v>0.76</v>
          </cell>
          <cell r="E53">
            <v>1</v>
          </cell>
          <cell r="F53">
            <v>1.27</v>
          </cell>
          <cell r="G53">
            <v>1.32</v>
          </cell>
          <cell r="H53">
            <v>1.5</v>
          </cell>
          <cell r="I53">
            <v>1.7</v>
          </cell>
          <cell r="J53">
            <v>1.78</v>
          </cell>
          <cell r="K53">
            <v>1.79</v>
          </cell>
          <cell r="L53">
            <v>1.8</v>
          </cell>
          <cell r="M53">
            <v>1.79</v>
          </cell>
          <cell r="N53">
            <v>1.84</v>
          </cell>
          <cell r="O53">
            <v>1.69</v>
          </cell>
          <cell r="P53">
            <v>1.57</v>
          </cell>
          <cell r="Q53">
            <v>1.46</v>
          </cell>
        </row>
        <row r="54">
          <cell r="C54">
            <v>0.43</v>
          </cell>
          <cell r="D54">
            <v>0.77</v>
          </cell>
          <cell r="E54">
            <v>1.01</v>
          </cell>
          <cell r="F54">
            <v>1.29</v>
          </cell>
          <cell r="G54">
            <v>1.33</v>
          </cell>
          <cell r="H54">
            <v>1.52</v>
          </cell>
          <cell r="I54">
            <v>1.71</v>
          </cell>
          <cell r="J54">
            <v>1.79</v>
          </cell>
          <cell r="K54">
            <v>1.8</v>
          </cell>
          <cell r="L54">
            <v>1.8</v>
          </cell>
          <cell r="M54">
            <v>1.79</v>
          </cell>
          <cell r="N54">
            <v>1.84</v>
          </cell>
          <cell r="O54">
            <v>1.68</v>
          </cell>
          <cell r="P54">
            <v>1.55</v>
          </cell>
          <cell r="Q54">
            <v>1.44</v>
          </cell>
        </row>
        <row r="55">
          <cell r="C55">
            <v>0.44</v>
          </cell>
          <cell r="D55">
            <v>0.78</v>
          </cell>
          <cell r="E55">
            <v>1.03</v>
          </cell>
          <cell r="F55">
            <v>1.31</v>
          </cell>
          <cell r="G55">
            <v>1.34</v>
          </cell>
          <cell r="H55">
            <v>1.53</v>
          </cell>
          <cell r="I55">
            <v>1.73</v>
          </cell>
          <cell r="J55">
            <v>1.81</v>
          </cell>
          <cell r="K55">
            <v>1.81</v>
          </cell>
          <cell r="L55">
            <v>1.81</v>
          </cell>
          <cell r="M55">
            <v>1.8</v>
          </cell>
          <cell r="N55">
            <v>1.84</v>
          </cell>
          <cell r="O55">
            <v>1.68</v>
          </cell>
          <cell r="P55">
            <v>1.54</v>
          </cell>
          <cell r="Q55">
            <v>1.42</v>
          </cell>
        </row>
        <row r="56">
          <cell r="C56">
            <v>0.45</v>
          </cell>
          <cell r="D56">
            <v>0.79</v>
          </cell>
          <cell r="E56">
            <v>1.04</v>
          </cell>
          <cell r="F56">
            <v>1.32</v>
          </cell>
          <cell r="G56">
            <v>1.35</v>
          </cell>
          <cell r="H56">
            <v>1.55</v>
          </cell>
          <cell r="I56">
            <v>1.73</v>
          </cell>
          <cell r="J56">
            <v>1.82</v>
          </cell>
          <cell r="K56">
            <v>1.82</v>
          </cell>
          <cell r="L56">
            <v>1.81</v>
          </cell>
          <cell r="M56">
            <v>1.8</v>
          </cell>
          <cell r="N56">
            <v>1.83</v>
          </cell>
          <cell r="O56">
            <v>1.66</v>
          </cell>
          <cell r="P56">
            <v>1.53</v>
          </cell>
          <cell r="Q56">
            <v>1.4</v>
          </cell>
        </row>
        <row r="57">
          <cell r="C57">
            <v>0.45</v>
          </cell>
          <cell r="D57">
            <v>0.8</v>
          </cell>
          <cell r="E57">
            <v>1.05</v>
          </cell>
          <cell r="F57">
            <v>1.33</v>
          </cell>
          <cell r="G57">
            <v>1.36</v>
          </cell>
          <cell r="H57">
            <v>1.55</v>
          </cell>
          <cell r="I57">
            <v>1.74</v>
          </cell>
          <cell r="J57">
            <v>1.82</v>
          </cell>
          <cell r="K57">
            <v>1.82</v>
          </cell>
          <cell r="L57">
            <v>1.81</v>
          </cell>
          <cell r="M57">
            <v>1.79</v>
          </cell>
          <cell r="N57">
            <v>1.82</v>
          </cell>
          <cell r="O57">
            <v>1.65</v>
          </cell>
          <cell r="P57">
            <v>1.51</v>
          </cell>
          <cell r="Q57">
            <v>1.37</v>
          </cell>
        </row>
        <row r="58">
          <cell r="C58">
            <v>0.45</v>
          </cell>
          <cell r="D58">
            <v>0.8</v>
          </cell>
          <cell r="E58">
            <v>1.06</v>
          </cell>
          <cell r="F58">
            <v>1.34</v>
          </cell>
          <cell r="G58">
            <v>1.37</v>
          </cell>
          <cell r="H58">
            <v>1.56</v>
          </cell>
          <cell r="I58">
            <v>1.74</v>
          </cell>
          <cell r="J58">
            <v>1.82</v>
          </cell>
          <cell r="K58">
            <v>1.81</v>
          </cell>
          <cell r="L58">
            <v>1.8</v>
          </cell>
          <cell r="M58">
            <v>1.78</v>
          </cell>
          <cell r="N58">
            <v>1.81</v>
          </cell>
          <cell r="O58">
            <v>1.63</v>
          </cell>
          <cell r="P58">
            <v>1.48</v>
          </cell>
          <cell r="Q58">
            <v>1.34</v>
          </cell>
        </row>
        <row r="59">
          <cell r="C59">
            <v>0.46</v>
          </cell>
          <cell r="D59">
            <v>0.82</v>
          </cell>
          <cell r="E59">
            <v>1.07</v>
          </cell>
          <cell r="F59">
            <v>1.35</v>
          </cell>
          <cell r="G59">
            <v>1.38</v>
          </cell>
          <cell r="H59">
            <v>1.57</v>
          </cell>
          <cell r="I59">
            <v>1.75</v>
          </cell>
          <cell r="J59">
            <v>1.82</v>
          </cell>
          <cell r="K59">
            <v>1.82</v>
          </cell>
          <cell r="L59">
            <v>1.8</v>
          </cell>
          <cell r="M59">
            <v>1.77</v>
          </cell>
          <cell r="N59">
            <v>1.8</v>
          </cell>
          <cell r="O59">
            <v>1.61</v>
          </cell>
          <cell r="P59">
            <v>1.46</v>
          </cell>
          <cell r="Q59">
            <v>1.31</v>
          </cell>
        </row>
        <row r="60">
          <cell r="C60">
            <v>0.46</v>
          </cell>
          <cell r="D60">
            <v>0.82</v>
          </cell>
          <cell r="E60">
            <v>1.08</v>
          </cell>
          <cell r="F60">
            <v>1.36</v>
          </cell>
          <cell r="G60">
            <v>1.39</v>
          </cell>
          <cell r="H60">
            <v>1.57</v>
          </cell>
          <cell r="I60">
            <v>1.75</v>
          </cell>
          <cell r="J60">
            <v>1.83</v>
          </cell>
          <cell r="K60">
            <v>1.82</v>
          </cell>
          <cell r="L60">
            <v>1.8</v>
          </cell>
          <cell r="M60">
            <v>1.77</v>
          </cell>
          <cell r="N60">
            <v>1.79</v>
          </cell>
          <cell r="O60">
            <v>1.6</v>
          </cell>
          <cell r="P60">
            <v>1.45</v>
          </cell>
          <cell r="Q60">
            <v>1.29</v>
          </cell>
        </row>
        <row r="61">
          <cell r="C61">
            <v>0.47</v>
          </cell>
          <cell r="D61">
            <v>0.83</v>
          </cell>
          <cell r="E61">
            <v>1.0900000000000001</v>
          </cell>
          <cell r="F61">
            <v>1.37</v>
          </cell>
          <cell r="G61">
            <v>1.4</v>
          </cell>
          <cell r="H61">
            <v>1.58</v>
          </cell>
          <cell r="I61">
            <v>1.76</v>
          </cell>
          <cell r="J61">
            <v>1.83</v>
          </cell>
          <cell r="K61">
            <v>1.82</v>
          </cell>
          <cell r="L61">
            <v>1.79</v>
          </cell>
          <cell r="M61">
            <v>1.75</v>
          </cell>
          <cell r="N61">
            <v>1.78</v>
          </cell>
          <cell r="O61">
            <v>1.58</v>
          </cell>
          <cell r="P61">
            <v>1.42</v>
          </cell>
          <cell r="Q61">
            <v>1.26</v>
          </cell>
        </row>
        <row r="62">
          <cell r="C62">
            <v>0.48</v>
          </cell>
          <cell r="D62">
            <v>0.84</v>
          </cell>
          <cell r="E62">
            <v>1.1000000000000001</v>
          </cell>
          <cell r="F62">
            <v>1.38</v>
          </cell>
          <cell r="G62">
            <v>1.4</v>
          </cell>
          <cell r="H62">
            <v>1.59</v>
          </cell>
          <cell r="I62">
            <v>1.77</v>
          </cell>
          <cell r="J62">
            <v>1.83</v>
          </cell>
          <cell r="K62">
            <v>1.82</v>
          </cell>
          <cell r="L62">
            <v>1.79</v>
          </cell>
          <cell r="M62">
            <v>1.75</v>
          </cell>
          <cell r="N62">
            <v>1.76</v>
          </cell>
          <cell r="O62">
            <v>1.56</v>
          </cell>
          <cell r="P62">
            <v>1.4</v>
          </cell>
          <cell r="Q62">
            <v>1.23</v>
          </cell>
        </row>
        <row r="63">
          <cell r="C63">
            <v>0.48</v>
          </cell>
          <cell r="D63">
            <v>0.85</v>
          </cell>
          <cell r="E63">
            <v>1.1100000000000001</v>
          </cell>
          <cell r="F63">
            <v>1.39</v>
          </cell>
          <cell r="G63">
            <v>1.41</v>
          </cell>
          <cell r="H63">
            <v>1.6</v>
          </cell>
          <cell r="I63">
            <v>1.77</v>
          </cell>
          <cell r="J63">
            <v>1.83</v>
          </cell>
          <cell r="K63">
            <v>1.82</v>
          </cell>
          <cell r="L63">
            <v>1.78</v>
          </cell>
          <cell r="M63">
            <v>1.73</v>
          </cell>
          <cell r="N63">
            <v>1.75</v>
          </cell>
          <cell r="O63">
            <v>1.55</v>
          </cell>
          <cell r="P63">
            <v>1.37</v>
          </cell>
          <cell r="Q63">
            <v>1.2</v>
          </cell>
        </row>
        <row r="64">
          <cell r="C64">
            <v>0.48</v>
          </cell>
          <cell r="D64">
            <v>0.86</v>
          </cell>
          <cell r="E64">
            <v>1.1100000000000001</v>
          </cell>
          <cell r="F64">
            <v>1.4</v>
          </cell>
          <cell r="G64">
            <v>1.41</v>
          </cell>
          <cell r="H64">
            <v>1.6</v>
          </cell>
          <cell r="I64">
            <v>1.77</v>
          </cell>
          <cell r="J64">
            <v>1.83</v>
          </cell>
          <cell r="K64">
            <v>1.81</v>
          </cell>
          <cell r="L64">
            <v>1.77</v>
          </cell>
          <cell r="M64">
            <v>1.71</v>
          </cell>
          <cell r="N64">
            <v>1.72</v>
          </cell>
          <cell r="O64">
            <v>1.51</v>
          </cell>
          <cell r="P64">
            <v>1.33</v>
          </cell>
          <cell r="Q64">
            <v>1.1499999999999999</v>
          </cell>
        </row>
        <row r="65">
          <cell r="C65">
            <v>0.49</v>
          </cell>
          <cell r="D65">
            <v>0.86</v>
          </cell>
          <cell r="E65">
            <v>1.1200000000000001</v>
          </cell>
          <cell r="F65">
            <v>1.4</v>
          </cell>
          <cell r="G65">
            <v>1.41</v>
          </cell>
          <cell r="H65">
            <v>1.6</v>
          </cell>
          <cell r="I65">
            <v>1.77</v>
          </cell>
          <cell r="J65">
            <v>1.83</v>
          </cell>
          <cell r="K65">
            <v>1.81</v>
          </cell>
          <cell r="L65">
            <v>1.76</v>
          </cell>
          <cell r="M65">
            <v>1.69</v>
          </cell>
          <cell r="N65">
            <v>1.7</v>
          </cell>
          <cell r="O65">
            <v>1.48</v>
          </cell>
          <cell r="P65">
            <v>1.3</v>
          </cell>
          <cell r="Q65">
            <v>1.1100000000000001</v>
          </cell>
        </row>
        <row r="66">
          <cell r="C66">
            <v>0.49</v>
          </cell>
          <cell r="D66">
            <v>0.86</v>
          </cell>
          <cell r="E66">
            <v>1.1200000000000001</v>
          </cell>
          <cell r="F66">
            <v>1.41</v>
          </cell>
          <cell r="G66">
            <v>1.41</v>
          </cell>
          <cell r="H66">
            <v>1.6</v>
          </cell>
          <cell r="I66">
            <v>1.77</v>
          </cell>
          <cell r="J66">
            <v>1.83</v>
          </cell>
          <cell r="K66">
            <v>1.8</v>
          </cell>
          <cell r="L66">
            <v>1.75</v>
          </cell>
          <cell r="M66">
            <v>1.68</v>
          </cell>
          <cell r="N66">
            <v>1.68</v>
          </cell>
          <cell r="O66">
            <v>1.45</v>
          </cell>
          <cell r="P66">
            <v>1.26</v>
          </cell>
          <cell r="Q66">
            <v>1.06</v>
          </cell>
        </row>
        <row r="67">
          <cell r="C67">
            <v>0.49</v>
          </cell>
          <cell r="D67">
            <v>0.86</v>
          </cell>
          <cell r="E67">
            <v>1.1200000000000001</v>
          </cell>
          <cell r="F67">
            <v>1.4</v>
          </cell>
          <cell r="G67">
            <v>1.4</v>
          </cell>
          <cell r="H67">
            <v>1.59</v>
          </cell>
          <cell r="I67">
            <v>1.76</v>
          </cell>
          <cell r="J67">
            <v>1.81</v>
          </cell>
          <cell r="K67">
            <v>1.79</v>
          </cell>
          <cell r="L67">
            <v>1.73</v>
          </cell>
          <cell r="M67">
            <v>1.65</v>
          </cell>
          <cell r="N67">
            <v>1.65</v>
          </cell>
          <cell r="O67">
            <v>1.42</v>
          </cell>
          <cell r="P67">
            <v>1.21</v>
          </cell>
          <cell r="Q67">
            <v>1</v>
          </cell>
        </row>
      </sheetData>
      <sheetData sheetId="2">
        <row r="6">
          <cell r="C6">
            <v>8.9999999999999993E-3</v>
          </cell>
          <cell r="D6">
            <v>2.1000000000000001E-2</v>
          </cell>
          <cell r="E6">
            <v>3.2000000000000001E-2</v>
          </cell>
          <cell r="F6">
            <v>4.5999999999999999E-2</v>
          </cell>
          <cell r="G6">
            <v>5.0999999999999997E-2</v>
          </cell>
          <cell r="H6">
            <v>6.3E-2</v>
          </cell>
          <cell r="I6">
            <v>7.1999999999999995E-2</v>
          </cell>
          <cell r="J6">
            <v>7.9000000000000001E-2</v>
          </cell>
          <cell r="K6">
            <v>8.2000000000000003E-2</v>
          </cell>
          <cell r="L6">
            <v>8.8999999999999996E-2</v>
          </cell>
          <cell r="M6">
            <v>9.6000000000000002E-2</v>
          </cell>
          <cell r="N6">
            <v>0.10199999999999999</v>
          </cell>
          <cell r="O6">
            <v>0.104</v>
          </cell>
          <cell r="P6">
            <v>0.106</v>
          </cell>
          <cell r="Q6">
            <v>0.108</v>
          </cell>
        </row>
        <row r="7">
          <cell r="C7">
            <v>0.01</v>
          </cell>
          <cell r="D7">
            <v>2.1000000000000001E-2</v>
          </cell>
          <cell r="E7">
            <v>3.1E-2</v>
          </cell>
          <cell r="F7">
            <v>0.04</v>
          </cell>
          <cell r="G7">
            <v>4.5999999999999999E-2</v>
          </cell>
          <cell r="H7">
            <v>5.6000000000000001E-2</v>
          </cell>
          <cell r="I7">
            <v>6.4000000000000001E-2</v>
          </cell>
          <cell r="J7">
            <v>7.2999999999999995E-2</v>
          </cell>
          <cell r="K7">
            <v>7.8E-2</v>
          </cell>
          <cell r="L7">
            <v>8.1000000000000003E-2</v>
          </cell>
          <cell r="M7">
            <v>8.1000000000000003E-2</v>
          </cell>
          <cell r="N7">
            <v>8.5999999999999993E-2</v>
          </cell>
          <cell r="O7">
            <v>8.5999999999999993E-2</v>
          </cell>
          <cell r="P7">
            <v>8.5999999999999993E-2</v>
          </cell>
          <cell r="Q7">
            <v>8.6999999999999994E-2</v>
          </cell>
        </row>
        <row r="8">
          <cell r="C8">
            <v>6.0000000000000001E-3</v>
          </cell>
          <cell r="D8">
            <v>1.6E-2</v>
          </cell>
          <cell r="E8">
            <v>2.5000000000000001E-2</v>
          </cell>
          <cell r="F8">
            <v>3.5999999999999997E-2</v>
          </cell>
          <cell r="G8">
            <v>0.04</v>
          </cell>
          <cell r="H8">
            <v>4.7E-2</v>
          </cell>
          <cell r="I8">
            <v>5.6000000000000001E-2</v>
          </cell>
          <cell r="J8">
            <v>6.2E-2</v>
          </cell>
          <cell r="K8">
            <v>6.5000000000000002E-2</v>
          </cell>
          <cell r="L8">
            <v>6.9000000000000006E-2</v>
          </cell>
          <cell r="M8">
            <v>7.3999999999999996E-2</v>
          </cell>
          <cell r="N8">
            <v>0.08</v>
          </cell>
          <cell r="O8">
            <v>0.08</v>
          </cell>
          <cell r="P8">
            <v>0.08</v>
          </cell>
          <cell r="Q8">
            <v>8.3000000000000004E-2</v>
          </cell>
        </row>
        <row r="9">
          <cell r="C9">
            <v>1.2999999999999999E-2</v>
          </cell>
          <cell r="D9">
            <v>2.4E-2</v>
          </cell>
          <cell r="E9">
            <v>3.5000000000000003E-2</v>
          </cell>
          <cell r="F9">
            <v>4.5999999999999999E-2</v>
          </cell>
          <cell r="G9">
            <v>0.05</v>
          </cell>
          <cell r="H9">
            <v>5.6000000000000001E-2</v>
          </cell>
          <cell r="I9">
            <v>6.3E-2</v>
          </cell>
          <cell r="J9">
            <v>6.9000000000000006E-2</v>
          </cell>
          <cell r="K9">
            <v>7.0000000000000007E-2</v>
          </cell>
          <cell r="L9">
            <v>6.7000000000000004E-2</v>
          </cell>
          <cell r="M9">
            <v>8.1000000000000003E-2</v>
          </cell>
          <cell r="N9">
            <v>8.3000000000000004E-2</v>
          </cell>
          <cell r="O9">
            <v>7.4999999999999997E-2</v>
          </cell>
          <cell r="P9">
            <v>7.4999999999999997E-2</v>
          </cell>
          <cell r="Q9">
            <v>7.6999999999999999E-2</v>
          </cell>
        </row>
        <row r="10">
          <cell r="C10">
            <v>5.0000000000000001E-3</v>
          </cell>
          <cell r="D10">
            <v>1.6E-2</v>
          </cell>
          <cell r="E10">
            <v>2.5999999999999999E-2</v>
          </cell>
          <cell r="F10">
            <v>3.5999999999999997E-2</v>
          </cell>
          <cell r="G10">
            <v>3.7999999999999999E-2</v>
          </cell>
          <cell r="H10">
            <v>4.3999999999999997E-2</v>
          </cell>
          <cell r="I10">
            <v>0.05</v>
          </cell>
          <cell r="J10">
            <v>5.5E-2</v>
          </cell>
          <cell r="K10">
            <v>5.8000000000000003E-2</v>
          </cell>
          <cell r="L10">
            <v>0.06</v>
          </cell>
          <cell r="M10">
            <v>6.4000000000000001E-2</v>
          </cell>
          <cell r="N10">
            <v>6.7000000000000004E-2</v>
          </cell>
          <cell r="O10">
            <v>6.6000000000000003E-2</v>
          </cell>
          <cell r="P10">
            <v>6.6000000000000003E-2</v>
          </cell>
          <cell r="Q10">
            <v>6.8000000000000005E-2</v>
          </cell>
        </row>
        <row r="11">
          <cell r="C11">
            <v>1.0999999999999999E-2</v>
          </cell>
          <cell r="D11">
            <v>1.4E-2</v>
          </cell>
          <cell r="E11">
            <v>0.02</v>
          </cell>
          <cell r="F11">
            <v>3.7999999999999999E-2</v>
          </cell>
          <cell r="G11">
            <v>4.1000000000000002E-2</v>
          </cell>
          <cell r="H11">
            <v>4.5999999999999999E-2</v>
          </cell>
          <cell r="I11">
            <v>5.1999999999999998E-2</v>
          </cell>
          <cell r="J11">
            <v>0.05</v>
          </cell>
          <cell r="K11">
            <v>5.1999999999999998E-2</v>
          </cell>
          <cell r="L11">
            <v>5.2999999999999999E-2</v>
          </cell>
          <cell r="M11">
            <v>5.7000000000000002E-2</v>
          </cell>
          <cell r="N11">
            <v>6.0999999999999999E-2</v>
          </cell>
          <cell r="O11">
            <v>5.8999999999999997E-2</v>
          </cell>
          <cell r="P11">
            <v>5.8000000000000003E-2</v>
          </cell>
          <cell r="Q11">
            <v>0.06</v>
          </cell>
        </row>
        <row r="12">
          <cell r="C12">
            <v>5.0000000000000001E-3</v>
          </cell>
          <cell r="D12">
            <v>1.2999999999999999E-2</v>
          </cell>
          <cell r="E12">
            <v>2.1999999999999999E-2</v>
          </cell>
          <cell r="F12">
            <v>3.3000000000000002E-2</v>
          </cell>
          <cell r="G12">
            <v>3.4000000000000002E-2</v>
          </cell>
          <cell r="H12">
            <v>0.04</v>
          </cell>
          <cell r="I12">
            <v>4.7E-2</v>
          </cell>
          <cell r="J12">
            <v>5.1999999999999998E-2</v>
          </cell>
          <cell r="K12">
            <v>5.3999999999999999E-2</v>
          </cell>
          <cell r="L12">
            <v>5.3999999999999999E-2</v>
          </cell>
          <cell r="M12">
            <v>5.6000000000000001E-2</v>
          </cell>
          <cell r="N12">
            <v>0.06</v>
          </cell>
          <cell r="O12">
            <v>5.8999999999999997E-2</v>
          </cell>
          <cell r="P12">
            <v>5.8000000000000003E-2</v>
          </cell>
          <cell r="Q12">
            <v>5.8999999999999997E-2</v>
          </cell>
        </row>
        <row r="13">
          <cell r="C13">
            <v>7.0000000000000001E-3</v>
          </cell>
          <cell r="D13">
            <v>2.1999999999999999E-2</v>
          </cell>
          <cell r="E13">
            <v>2.4E-2</v>
          </cell>
          <cell r="F13">
            <v>3.5000000000000003E-2</v>
          </cell>
          <cell r="G13">
            <v>3.5999999999999997E-2</v>
          </cell>
          <cell r="H13">
            <v>4.4999999999999998E-2</v>
          </cell>
          <cell r="I13">
            <v>5.1999999999999998E-2</v>
          </cell>
          <cell r="J13">
            <v>5.5E-2</v>
          </cell>
          <cell r="K13">
            <v>5.6000000000000001E-2</v>
          </cell>
          <cell r="L13">
            <v>5.8999999999999997E-2</v>
          </cell>
          <cell r="M13">
            <v>0.06</v>
          </cell>
          <cell r="N13">
            <v>6.2E-2</v>
          </cell>
          <cell r="O13">
            <v>6.2E-2</v>
          </cell>
          <cell r="P13">
            <v>6.0999999999999999E-2</v>
          </cell>
          <cell r="Q13">
            <v>6.3E-2</v>
          </cell>
        </row>
        <row r="14">
          <cell r="C14">
            <v>4.0000000000000001E-3</v>
          </cell>
          <cell r="D14">
            <v>1.2999999999999999E-2</v>
          </cell>
          <cell r="E14">
            <v>2.1000000000000001E-2</v>
          </cell>
          <cell r="F14">
            <v>3.1E-2</v>
          </cell>
          <cell r="G14">
            <v>3.4000000000000002E-2</v>
          </cell>
          <cell r="H14">
            <v>3.9E-2</v>
          </cell>
          <cell r="I14">
            <v>4.3999999999999997E-2</v>
          </cell>
          <cell r="J14">
            <v>4.9000000000000002E-2</v>
          </cell>
          <cell r="K14">
            <v>5.2999999999999999E-2</v>
          </cell>
          <cell r="L14">
            <v>5.3999999999999999E-2</v>
          </cell>
          <cell r="M14">
            <v>5.5E-2</v>
          </cell>
          <cell r="N14">
            <v>5.7000000000000002E-2</v>
          </cell>
          <cell r="O14">
            <v>5.5E-2</v>
          </cell>
          <cell r="P14">
            <v>5.3999999999999999E-2</v>
          </cell>
          <cell r="Q14">
            <v>5.2999999999999999E-2</v>
          </cell>
        </row>
        <row r="15">
          <cell r="C15">
            <v>1.2E-2</v>
          </cell>
          <cell r="D15">
            <v>1.4E-2</v>
          </cell>
          <cell r="E15">
            <v>2.1000000000000001E-2</v>
          </cell>
          <cell r="F15">
            <v>3.2000000000000001E-2</v>
          </cell>
          <cell r="G15">
            <v>0.03</v>
          </cell>
          <cell r="H15">
            <v>3.7999999999999999E-2</v>
          </cell>
          <cell r="I15">
            <v>4.2999999999999997E-2</v>
          </cell>
          <cell r="J15">
            <v>4.7E-2</v>
          </cell>
          <cell r="K15">
            <v>4.8000000000000001E-2</v>
          </cell>
          <cell r="L15">
            <v>0.05</v>
          </cell>
          <cell r="M15">
            <v>0.05</v>
          </cell>
          <cell r="N15">
            <v>5.1999999999999998E-2</v>
          </cell>
          <cell r="O15">
            <v>5.0999999999999997E-2</v>
          </cell>
          <cell r="P15">
            <v>5.0999999999999997E-2</v>
          </cell>
          <cell r="Q15">
            <v>5.2999999999999999E-2</v>
          </cell>
        </row>
        <row r="16">
          <cell r="C16">
            <v>6.0000000000000001E-3</v>
          </cell>
          <cell r="D16">
            <v>1.4E-2</v>
          </cell>
          <cell r="E16">
            <v>0.02</v>
          </cell>
          <cell r="F16">
            <v>2.7E-2</v>
          </cell>
          <cell r="G16">
            <v>2.7E-2</v>
          </cell>
          <cell r="H16">
            <v>3.2000000000000001E-2</v>
          </cell>
          <cell r="I16">
            <v>3.7999999999999999E-2</v>
          </cell>
          <cell r="J16">
            <v>4.2000000000000003E-2</v>
          </cell>
          <cell r="K16">
            <v>4.2999999999999997E-2</v>
          </cell>
          <cell r="L16">
            <v>4.5999999999999999E-2</v>
          </cell>
          <cell r="M16">
            <v>4.8000000000000001E-2</v>
          </cell>
          <cell r="N16">
            <v>0.05</v>
          </cell>
          <cell r="O16">
            <v>4.8000000000000001E-2</v>
          </cell>
          <cell r="P16">
            <v>4.7E-2</v>
          </cell>
          <cell r="Q16">
            <v>4.7E-2</v>
          </cell>
        </row>
        <row r="17">
          <cell r="C17">
            <v>4.0000000000000001E-3</v>
          </cell>
          <cell r="D17">
            <v>1.2999999999999999E-2</v>
          </cell>
          <cell r="E17">
            <v>0.02</v>
          </cell>
          <cell r="F17">
            <v>2.7E-2</v>
          </cell>
          <cell r="G17">
            <v>2.9000000000000001E-2</v>
          </cell>
          <cell r="H17">
            <v>3.5000000000000003E-2</v>
          </cell>
          <cell r="I17">
            <v>0.04</v>
          </cell>
          <cell r="J17">
            <v>4.4999999999999998E-2</v>
          </cell>
          <cell r="K17">
            <v>4.7E-2</v>
          </cell>
          <cell r="L17">
            <v>4.9000000000000002E-2</v>
          </cell>
          <cell r="M17">
            <v>0.05</v>
          </cell>
          <cell r="N17">
            <v>5.0999999999999997E-2</v>
          </cell>
          <cell r="O17">
            <v>0.05</v>
          </cell>
          <cell r="P17">
            <v>4.8000000000000001E-2</v>
          </cell>
          <cell r="Q17">
            <v>4.9000000000000002E-2</v>
          </cell>
        </row>
        <row r="18">
          <cell r="C18">
            <v>1.2999999999999999E-2</v>
          </cell>
          <cell r="D18">
            <v>2.1999999999999999E-2</v>
          </cell>
          <cell r="E18">
            <v>2.7E-2</v>
          </cell>
          <cell r="F18">
            <v>3.3000000000000002E-2</v>
          </cell>
          <cell r="G18">
            <v>3.5999999999999997E-2</v>
          </cell>
          <cell r="H18">
            <v>4.1000000000000002E-2</v>
          </cell>
          <cell r="I18">
            <v>4.4999999999999998E-2</v>
          </cell>
          <cell r="J18">
            <v>4.9000000000000002E-2</v>
          </cell>
          <cell r="K18">
            <v>4.9000000000000002E-2</v>
          </cell>
          <cell r="L18">
            <v>5.1999999999999998E-2</v>
          </cell>
          <cell r="M18">
            <v>4.4999999999999998E-2</v>
          </cell>
          <cell r="N18">
            <v>4.8000000000000001E-2</v>
          </cell>
          <cell r="O18">
            <v>4.7E-2</v>
          </cell>
          <cell r="P18">
            <v>4.5999999999999999E-2</v>
          </cell>
          <cell r="Q18">
            <v>4.4999999999999998E-2</v>
          </cell>
        </row>
        <row r="19">
          <cell r="C19">
            <v>8.9999999999999993E-3</v>
          </cell>
          <cell r="D19">
            <v>0.01</v>
          </cell>
          <cell r="E19">
            <v>1.7000000000000001E-2</v>
          </cell>
          <cell r="F19">
            <v>2.3E-2</v>
          </cell>
          <cell r="G19">
            <v>3.1E-2</v>
          </cell>
          <cell r="H19">
            <v>2.8000000000000001E-2</v>
          </cell>
          <cell r="I19">
            <v>3.3000000000000002E-2</v>
          </cell>
          <cell r="J19">
            <v>3.6999999999999998E-2</v>
          </cell>
          <cell r="K19">
            <v>3.7999999999999999E-2</v>
          </cell>
          <cell r="L19">
            <v>3.7999999999999999E-2</v>
          </cell>
          <cell r="M19">
            <v>3.9E-2</v>
          </cell>
          <cell r="N19">
            <v>4.2000000000000003E-2</v>
          </cell>
          <cell r="O19">
            <v>3.9E-2</v>
          </cell>
          <cell r="P19">
            <v>3.6999999999999998E-2</v>
          </cell>
          <cell r="Q19">
            <v>4.2999999999999997E-2</v>
          </cell>
        </row>
        <row r="20">
          <cell r="C20">
            <v>4.0000000000000001E-3</v>
          </cell>
          <cell r="D20">
            <v>1.2999999999999999E-2</v>
          </cell>
          <cell r="E20">
            <v>1.7999999999999999E-2</v>
          </cell>
          <cell r="F20">
            <v>2.4E-2</v>
          </cell>
          <cell r="G20">
            <v>2.7E-2</v>
          </cell>
          <cell r="H20">
            <v>3.2000000000000001E-2</v>
          </cell>
          <cell r="I20">
            <v>3.5999999999999997E-2</v>
          </cell>
          <cell r="J20">
            <v>3.9E-2</v>
          </cell>
          <cell r="K20">
            <v>0.04</v>
          </cell>
          <cell r="L20">
            <v>4.1000000000000002E-2</v>
          </cell>
          <cell r="M20">
            <v>4.3999999999999997E-2</v>
          </cell>
          <cell r="N20">
            <v>4.5999999999999999E-2</v>
          </cell>
          <cell r="O20">
            <v>4.3999999999999997E-2</v>
          </cell>
          <cell r="P20">
            <v>4.2000000000000003E-2</v>
          </cell>
          <cell r="Q20">
            <v>4.1000000000000002E-2</v>
          </cell>
        </row>
        <row r="21">
          <cell r="C21">
            <v>2E-3</v>
          </cell>
          <cell r="D21">
            <v>0.01</v>
          </cell>
          <cell r="E21">
            <v>1.6E-2</v>
          </cell>
          <cell r="F21">
            <v>2.1999999999999999E-2</v>
          </cell>
          <cell r="G21">
            <v>2.3E-2</v>
          </cell>
          <cell r="H21">
            <v>2.9000000000000001E-2</v>
          </cell>
          <cell r="I21">
            <v>3.3000000000000002E-2</v>
          </cell>
          <cell r="J21">
            <v>3.5999999999999997E-2</v>
          </cell>
          <cell r="K21">
            <v>3.6999999999999998E-2</v>
          </cell>
          <cell r="L21">
            <v>3.9E-2</v>
          </cell>
          <cell r="M21">
            <v>3.9E-2</v>
          </cell>
          <cell r="N21">
            <v>4.1000000000000002E-2</v>
          </cell>
          <cell r="O21">
            <v>3.9E-2</v>
          </cell>
          <cell r="P21">
            <v>3.5999999999999997E-2</v>
          </cell>
          <cell r="Q21">
            <v>3.5999999999999997E-2</v>
          </cell>
        </row>
        <row r="22">
          <cell r="C22">
            <v>4.0000000000000001E-3</v>
          </cell>
          <cell r="D22">
            <v>1.0999999999999999E-2</v>
          </cell>
          <cell r="E22">
            <v>1.6E-2</v>
          </cell>
          <cell r="F22">
            <v>2.1000000000000001E-2</v>
          </cell>
          <cell r="G22">
            <v>2.3E-2</v>
          </cell>
          <cell r="H22">
            <v>2.7E-2</v>
          </cell>
          <cell r="I22">
            <v>3.1E-2</v>
          </cell>
          <cell r="J22">
            <v>3.3000000000000002E-2</v>
          </cell>
          <cell r="K22">
            <v>3.5000000000000003E-2</v>
          </cell>
          <cell r="L22">
            <v>3.5999999999999997E-2</v>
          </cell>
          <cell r="M22">
            <v>3.7999999999999999E-2</v>
          </cell>
          <cell r="N22">
            <v>4.1000000000000002E-2</v>
          </cell>
          <cell r="O22">
            <v>3.7999999999999999E-2</v>
          </cell>
          <cell r="P22">
            <v>3.4000000000000002E-2</v>
          </cell>
          <cell r="Q22">
            <v>3.3000000000000002E-2</v>
          </cell>
        </row>
        <row r="23">
          <cell r="C23">
            <v>8.9999999999999993E-3</v>
          </cell>
          <cell r="D23">
            <v>1.2E-2</v>
          </cell>
          <cell r="E23">
            <v>2.3E-2</v>
          </cell>
          <cell r="F23">
            <v>2.4E-2</v>
          </cell>
          <cell r="G23">
            <v>2.3E-2</v>
          </cell>
          <cell r="H23">
            <v>2.7E-2</v>
          </cell>
          <cell r="I23">
            <v>3.1E-2</v>
          </cell>
          <cell r="J23">
            <v>3.5999999999999997E-2</v>
          </cell>
          <cell r="K23">
            <v>3.5999999999999997E-2</v>
          </cell>
          <cell r="L23">
            <v>3.6999999999999998E-2</v>
          </cell>
          <cell r="M23">
            <v>3.6999999999999998E-2</v>
          </cell>
          <cell r="N23">
            <v>3.9E-2</v>
          </cell>
          <cell r="O23">
            <v>0.04</v>
          </cell>
          <cell r="P23">
            <v>3.7999999999999999E-2</v>
          </cell>
          <cell r="Q23">
            <v>3.6999999999999998E-2</v>
          </cell>
        </row>
        <row r="24">
          <cell r="C24">
            <v>0.01</v>
          </cell>
          <cell r="D24">
            <v>1.7000000000000001E-2</v>
          </cell>
          <cell r="E24">
            <v>2.3E-2</v>
          </cell>
          <cell r="F24">
            <v>2.3E-2</v>
          </cell>
          <cell r="G24">
            <v>3.1E-2</v>
          </cell>
          <cell r="H24">
            <v>2.5999999999999999E-2</v>
          </cell>
          <cell r="I24">
            <v>3.2000000000000001E-2</v>
          </cell>
          <cell r="J24">
            <v>3.5999999999999997E-2</v>
          </cell>
          <cell r="K24">
            <v>3.6999999999999998E-2</v>
          </cell>
          <cell r="L24">
            <v>3.6999999999999998E-2</v>
          </cell>
          <cell r="M24">
            <v>3.5999999999999997E-2</v>
          </cell>
          <cell r="N24">
            <v>3.7999999999999999E-2</v>
          </cell>
          <cell r="O24">
            <v>3.3000000000000002E-2</v>
          </cell>
          <cell r="P24">
            <v>3.1E-2</v>
          </cell>
          <cell r="Q24">
            <v>0.03</v>
          </cell>
        </row>
        <row r="25">
          <cell r="C25">
            <v>6.0000000000000001E-3</v>
          </cell>
          <cell r="D25">
            <v>1.2E-2</v>
          </cell>
          <cell r="E25">
            <v>1.2E-2</v>
          </cell>
          <cell r="F25">
            <v>1.7999999999999999E-2</v>
          </cell>
          <cell r="G25">
            <v>0.02</v>
          </cell>
          <cell r="H25">
            <v>2.3E-2</v>
          </cell>
          <cell r="I25">
            <v>2.9000000000000001E-2</v>
          </cell>
          <cell r="J25">
            <v>3.1E-2</v>
          </cell>
          <cell r="K25">
            <v>3.4000000000000002E-2</v>
          </cell>
          <cell r="L25">
            <v>3.5999999999999997E-2</v>
          </cell>
          <cell r="M25">
            <v>3.6999999999999998E-2</v>
          </cell>
          <cell r="N25">
            <v>3.9E-2</v>
          </cell>
          <cell r="O25">
            <v>3.6999999999999998E-2</v>
          </cell>
          <cell r="P25">
            <v>3.4000000000000002E-2</v>
          </cell>
          <cell r="Q25">
            <v>3.5000000000000003E-2</v>
          </cell>
        </row>
        <row r="26">
          <cell r="C26">
            <v>4.0000000000000001E-3</v>
          </cell>
          <cell r="D26">
            <v>1.0999999999999999E-2</v>
          </cell>
          <cell r="E26">
            <v>1.7000000000000001E-2</v>
          </cell>
          <cell r="F26">
            <v>2.3E-2</v>
          </cell>
          <cell r="G26">
            <v>2.5000000000000001E-2</v>
          </cell>
          <cell r="H26">
            <v>2.9000000000000001E-2</v>
          </cell>
          <cell r="I26">
            <v>3.3000000000000002E-2</v>
          </cell>
          <cell r="J26">
            <v>3.5999999999999997E-2</v>
          </cell>
          <cell r="K26">
            <v>3.7999999999999999E-2</v>
          </cell>
          <cell r="L26">
            <v>3.6999999999999998E-2</v>
          </cell>
          <cell r="M26">
            <v>3.6999999999999998E-2</v>
          </cell>
          <cell r="N26">
            <v>3.9E-2</v>
          </cell>
          <cell r="O26">
            <v>3.9E-2</v>
          </cell>
          <cell r="P26">
            <v>3.5000000000000003E-2</v>
          </cell>
          <cell r="Q26">
            <v>3.6999999999999998E-2</v>
          </cell>
        </row>
        <row r="27">
          <cell r="C27">
            <v>4.0000000000000001E-3</v>
          </cell>
          <cell r="D27">
            <v>0.01</v>
          </cell>
          <cell r="E27">
            <v>1.4E-2</v>
          </cell>
          <cell r="F27">
            <v>2.1000000000000001E-2</v>
          </cell>
          <cell r="G27">
            <v>1.9E-2</v>
          </cell>
          <cell r="H27">
            <v>2.1999999999999999E-2</v>
          </cell>
          <cell r="I27">
            <v>2.5000000000000001E-2</v>
          </cell>
          <cell r="J27">
            <v>2.8000000000000001E-2</v>
          </cell>
          <cell r="K27">
            <v>2.7E-2</v>
          </cell>
          <cell r="L27">
            <v>2.8000000000000001E-2</v>
          </cell>
          <cell r="M27">
            <v>2.5999999999999999E-2</v>
          </cell>
          <cell r="N27">
            <v>2.7E-2</v>
          </cell>
          <cell r="O27">
            <v>2.4E-2</v>
          </cell>
          <cell r="P27">
            <v>2.4E-2</v>
          </cell>
          <cell r="Q27">
            <v>2.5999999999999999E-2</v>
          </cell>
        </row>
        <row r="28">
          <cell r="C28">
            <v>1E-3</v>
          </cell>
          <cell r="D28">
            <v>8.9999999999999993E-3</v>
          </cell>
          <cell r="E28">
            <v>1.4999999999999999E-2</v>
          </cell>
          <cell r="F28">
            <v>0.02</v>
          </cell>
          <cell r="G28">
            <v>2.1000000000000001E-2</v>
          </cell>
          <cell r="H28">
            <v>2.4E-2</v>
          </cell>
          <cell r="I28">
            <v>2.7E-2</v>
          </cell>
          <cell r="J28">
            <v>0.03</v>
          </cell>
          <cell r="K28">
            <v>0.03</v>
          </cell>
          <cell r="L28">
            <v>2.9000000000000001E-2</v>
          </cell>
          <cell r="M28">
            <v>2.8000000000000001E-2</v>
          </cell>
          <cell r="N28">
            <v>3.2000000000000001E-2</v>
          </cell>
          <cell r="O28">
            <v>2.8000000000000001E-2</v>
          </cell>
          <cell r="P28">
            <v>2.4E-2</v>
          </cell>
          <cell r="Q28">
            <v>2.1999999999999999E-2</v>
          </cell>
        </row>
        <row r="29">
          <cell r="C29">
            <v>7.0000000000000001E-3</v>
          </cell>
          <cell r="D29">
            <v>1.2E-2</v>
          </cell>
          <cell r="E29">
            <v>0.01</v>
          </cell>
          <cell r="F29">
            <v>1.4999999999999999E-2</v>
          </cell>
          <cell r="G29">
            <v>1.4E-2</v>
          </cell>
          <cell r="H29">
            <v>1.6E-2</v>
          </cell>
          <cell r="I29">
            <v>1.9E-2</v>
          </cell>
          <cell r="J29">
            <v>2.1999999999999999E-2</v>
          </cell>
          <cell r="K29">
            <v>2.1999999999999999E-2</v>
          </cell>
          <cell r="L29">
            <v>2.1999999999999999E-2</v>
          </cell>
          <cell r="M29">
            <v>2.8000000000000001E-2</v>
          </cell>
          <cell r="N29">
            <v>2.3E-2</v>
          </cell>
          <cell r="O29">
            <v>1.9E-2</v>
          </cell>
          <cell r="P29">
            <v>1.6E-2</v>
          </cell>
          <cell r="Q29">
            <v>1.9E-2</v>
          </cell>
        </row>
        <row r="30">
          <cell r="C30">
            <v>8.0000000000000002E-3</v>
          </cell>
          <cell r="D30">
            <v>1.4999999999999999E-2</v>
          </cell>
          <cell r="E30">
            <v>1.7999999999999999E-2</v>
          </cell>
          <cell r="F30">
            <v>2.1000000000000001E-2</v>
          </cell>
          <cell r="G30">
            <v>2.3E-2</v>
          </cell>
          <cell r="H30">
            <v>2.4E-2</v>
          </cell>
          <cell r="I30">
            <v>2.8000000000000001E-2</v>
          </cell>
          <cell r="J30">
            <v>0.03</v>
          </cell>
          <cell r="K30">
            <v>2.7E-2</v>
          </cell>
          <cell r="L30">
            <v>2.8000000000000001E-2</v>
          </cell>
          <cell r="M30">
            <v>2.5999999999999999E-2</v>
          </cell>
          <cell r="N30">
            <v>2.7E-2</v>
          </cell>
          <cell r="O30">
            <v>2.4E-2</v>
          </cell>
          <cell r="P30">
            <v>2.3E-2</v>
          </cell>
          <cell r="Q30">
            <v>2.1000000000000001E-2</v>
          </cell>
        </row>
        <row r="31">
          <cell r="C31">
            <v>6.0000000000000001E-3</v>
          </cell>
          <cell r="D31">
            <v>1.2999999999999999E-2</v>
          </cell>
          <cell r="E31">
            <v>1.7999999999999999E-2</v>
          </cell>
          <cell r="F31">
            <v>1.6E-2</v>
          </cell>
          <cell r="G31">
            <v>1.7999999999999999E-2</v>
          </cell>
          <cell r="H31">
            <v>2.1000000000000001E-2</v>
          </cell>
          <cell r="I31">
            <v>2.5999999999999999E-2</v>
          </cell>
          <cell r="J31">
            <v>2.8000000000000001E-2</v>
          </cell>
          <cell r="K31">
            <v>2.7E-2</v>
          </cell>
          <cell r="L31">
            <v>2.5999999999999999E-2</v>
          </cell>
          <cell r="M31">
            <v>2.5999999999999999E-2</v>
          </cell>
          <cell r="N31">
            <v>2.7E-2</v>
          </cell>
          <cell r="O31">
            <v>2.3E-2</v>
          </cell>
          <cell r="P31">
            <v>1.9E-2</v>
          </cell>
          <cell r="Q31">
            <v>1.7999999999999999E-2</v>
          </cell>
        </row>
        <row r="32">
          <cell r="C32">
            <v>5.0000000000000001E-3</v>
          </cell>
          <cell r="D32">
            <v>1.2E-2</v>
          </cell>
          <cell r="E32">
            <v>1.7000000000000001E-2</v>
          </cell>
          <cell r="F32">
            <v>2.4E-2</v>
          </cell>
          <cell r="G32">
            <v>2.5000000000000001E-2</v>
          </cell>
          <cell r="H32">
            <v>2.7E-2</v>
          </cell>
          <cell r="I32">
            <v>0.03</v>
          </cell>
          <cell r="J32">
            <v>3.2000000000000001E-2</v>
          </cell>
          <cell r="K32">
            <v>3.1E-2</v>
          </cell>
          <cell r="L32">
            <v>3.1E-2</v>
          </cell>
          <cell r="M32">
            <v>3.1E-2</v>
          </cell>
          <cell r="N32">
            <v>3.1E-2</v>
          </cell>
          <cell r="O32">
            <v>2.8000000000000001E-2</v>
          </cell>
          <cell r="P32">
            <v>2.7E-2</v>
          </cell>
          <cell r="Q32">
            <v>2.5000000000000001E-2</v>
          </cell>
        </row>
        <row r="33">
          <cell r="C33">
            <v>3.0000000000000001E-3</v>
          </cell>
          <cell r="D33">
            <v>8.9999999999999993E-3</v>
          </cell>
          <cell r="E33">
            <v>2.1000000000000001E-2</v>
          </cell>
          <cell r="F33">
            <v>2.1000000000000001E-2</v>
          </cell>
          <cell r="G33">
            <v>2.5000000000000001E-2</v>
          </cell>
          <cell r="H33">
            <v>2.4E-2</v>
          </cell>
          <cell r="I33">
            <v>2.5999999999999999E-2</v>
          </cell>
          <cell r="J33">
            <v>3.2000000000000001E-2</v>
          </cell>
          <cell r="K33">
            <v>2.5000000000000001E-2</v>
          </cell>
          <cell r="L33">
            <v>2.4E-2</v>
          </cell>
          <cell r="M33">
            <v>2.1000000000000001E-2</v>
          </cell>
          <cell r="N33">
            <v>2.1000000000000001E-2</v>
          </cell>
          <cell r="O33">
            <v>1.7000000000000001E-2</v>
          </cell>
          <cell r="P33">
            <v>1.2999999999999999E-2</v>
          </cell>
          <cell r="Q33">
            <v>8.9999999999999993E-3</v>
          </cell>
        </row>
        <row r="34">
          <cell r="C34">
            <v>1E-3</v>
          </cell>
          <cell r="D34">
            <v>8.0000000000000002E-3</v>
          </cell>
          <cell r="E34">
            <v>1.2999999999999999E-2</v>
          </cell>
          <cell r="F34">
            <v>1.7000000000000001E-2</v>
          </cell>
          <cell r="G34">
            <v>1.7000000000000001E-2</v>
          </cell>
          <cell r="H34">
            <v>2.3E-2</v>
          </cell>
          <cell r="I34">
            <v>2.5999999999999999E-2</v>
          </cell>
          <cell r="J34">
            <v>2.5999999999999999E-2</v>
          </cell>
          <cell r="K34">
            <v>2.5000000000000001E-2</v>
          </cell>
          <cell r="L34">
            <v>2.5000000000000001E-2</v>
          </cell>
          <cell r="M34">
            <v>2.3E-2</v>
          </cell>
          <cell r="N34">
            <v>2.3E-2</v>
          </cell>
          <cell r="O34">
            <v>2.1999999999999999E-2</v>
          </cell>
          <cell r="P34">
            <v>1.6E-2</v>
          </cell>
          <cell r="Q34">
            <v>1.2E-2</v>
          </cell>
        </row>
        <row r="35">
          <cell r="C35">
            <v>2E-3</v>
          </cell>
          <cell r="D35">
            <v>8.9999999999999993E-3</v>
          </cell>
          <cell r="E35">
            <v>1.2E-2</v>
          </cell>
          <cell r="F35">
            <v>1.4999999999999999E-2</v>
          </cell>
          <cell r="G35">
            <v>1.4999999999999999E-2</v>
          </cell>
          <cell r="H35">
            <v>1.7000000000000001E-2</v>
          </cell>
          <cell r="I35">
            <v>2.1000000000000001E-2</v>
          </cell>
          <cell r="J35">
            <v>2.1000000000000001E-2</v>
          </cell>
          <cell r="K35">
            <v>0.02</v>
          </cell>
          <cell r="L35">
            <v>0.02</v>
          </cell>
          <cell r="M35">
            <v>1.7999999999999999E-2</v>
          </cell>
          <cell r="N35">
            <v>1.7000000000000001E-2</v>
          </cell>
          <cell r="O35">
            <v>1.2999999999999999E-2</v>
          </cell>
          <cell r="P35">
            <v>8.0000000000000002E-3</v>
          </cell>
          <cell r="Q35">
            <v>3.0000000000000001E-3</v>
          </cell>
        </row>
        <row r="36">
          <cell r="C36">
            <v>2E-3</v>
          </cell>
          <cell r="D36">
            <v>1.2999999999999999E-2</v>
          </cell>
          <cell r="E36">
            <v>1.6E-2</v>
          </cell>
          <cell r="F36">
            <v>1.4E-2</v>
          </cell>
          <cell r="G36">
            <v>1.2999999999999999E-2</v>
          </cell>
          <cell r="H36">
            <v>1.6E-2</v>
          </cell>
          <cell r="I36">
            <v>1.9E-2</v>
          </cell>
          <cell r="J36">
            <v>2.1000000000000001E-2</v>
          </cell>
          <cell r="K36">
            <v>0.02</v>
          </cell>
          <cell r="L36">
            <v>0.02</v>
          </cell>
          <cell r="M36">
            <v>1.9E-2</v>
          </cell>
          <cell r="N36">
            <v>1.9E-2</v>
          </cell>
          <cell r="O36">
            <v>1.4E-2</v>
          </cell>
          <cell r="P36">
            <v>8.9999999999999993E-3</v>
          </cell>
          <cell r="Q36">
            <v>5.0000000000000001E-3</v>
          </cell>
        </row>
        <row r="37">
          <cell r="C37">
            <v>8.0000000000000002E-3</v>
          </cell>
          <cell r="D37">
            <v>7.0000000000000001E-3</v>
          </cell>
          <cell r="E37">
            <v>0.01</v>
          </cell>
          <cell r="F37">
            <v>1.4999999999999999E-2</v>
          </cell>
          <cell r="G37">
            <v>1.4999999999999999E-2</v>
          </cell>
          <cell r="H37">
            <v>1.6E-2</v>
          </cell>
          <cell r="I37">
            <v>0.02</v>
          </cell>
          <cell r="J37">
            <v>2.1000000000000001E-2</v>
          </cell>
          <cell r="K37">
            <v>2.1000000000000001E-2</v>
          </cell>
          <cell r="L37">
            <v>0.02</v>
          </cell>
          <cell r="M37">
            <v>1.7000000000000001E-2</v>
          </cell>
          <cell r="N37">
            <v>1.7999999999999999E-2</v>
          </cell>
          <cell r="O37">
            <v>1.4E-2</v>
          </cell>
          <cell r="P37">
            <v>0.01</v>
          </cell>
          <cell r="Q37">
            <v>5.0000000000000001E-3</v>
          </cell>
        </row>
        <row r="38">
          <cell r="C38">
            <v>0</v>
          </cell>
          <cell r="D38">
            <v>5.0000000000000001E-3</v>
          </cell>
          <cell r="E38">
            <v>7.0000000000000001E-3</v>
          </cell>
          <cell r="F38">
            <v>1.0999999999999999E-2</v>
          </cell>
          <cell r="G38">
            <v>1.2E-2</v>
          </cell>
          <cell r="H38">
            <v>1.4999999999999999E-2</v>
          </cell>
          <cell r="I38">
            <v>1.7999999999999999E-2</v>
          </cell>
          <cell r="J38">
            <v>0.02</v>
          </cell>
          <cell r="K38">
            <v>0.02</v>
          </cell>
          <cell r="L38">
            <v>1.9E-2</v>
          </cell>
          <cell r="M38">
            <v>1.7999999999999999E-2</v>
          </cell>
          <cell r="N38">
            <v>1.7999999999999999E-2</v>
          </cell>
          <cell r="O38">
            <v>1.2E-2</v>
          </cell>
          <cell r="P38">
            <v>8.9999999999999993E-3</v>
          </cell>
          <cell r="Q38">
            <v>5.0000000000000001E-3</v>
          </cell>
        </row>
        <row r="39">
          <cell r="C39">
            <v>6.0000000000000001E-3</v>
          </cell>
          <cell r="D39">
            <v>5.0000000000000001E-3</v>
          </cell>
          <cell r="E39">
            <v>1.2999999999999999E-2</v>
          </cell>
          <cell r="F39">
            <v>1.7999999999999999E-2</v>
          </cell>
          <cell r="G39">
            <v>1.7999999999999999E-2</v>
          </cell>
          <cell r="H39">
            <v>2.1000000000000001E-2</v>
          </cell>
          <cell r="I39">
            <v>2.4E-2</v>
          </cell>
          <cell r="J39">
            <v>2.5000000000000001E-2</v>
          </cell>
          <cell r="K39">
            <v>2.4E-2</v>
          </cell>
          <cell r="L39">
            <v>2.3E-2</v>
          </cell>
          <cell r="M39">
            <v>1.2999999999999999E-2</v>
          </cell>
          <cell r="N39">
            <v>1.2999999999999999E-2</v>
          </cell>
          <cell r="O39">
            <v>8.0000000000000002E-3</v>
          </cell>
          <cell r="P39">
            <v>5.0000000000000001E-3</v>
          </cell>
          <cell r="Q39">
            <v>-1E-3</v>
          </cell>
        </row>
        <row r="40">
          <cell r="C40">
            <v>8.9999999999999993E-3</v>
          </cell>
          <cell r="D40">
            <v>1.4999999999999999E-2</v>
          </cell>
          <cell r="E40">
            <v>1.7999999999999999E-2</v>
          </cell>
          <cell r="F40">
            <v>2.1999999999999999E-2</v>
          </cell>
          <cell r="G40">
            <v>2.1000000000000001E-2</v>
          </cell>
          <cell r="H40">
            <v>1.7000000000000001E-2</v>
          </cell>
          <cell r="I40">
            <v>1.9E-2</v>
          </cell>
          <cell r="J40">
            <v>1.7999999999999999E-2</v>
          </cell>
          <cell r="K40">
            <v>1.6E-2</v>
          </cell>
          <cell r="L40">
            <v>1.6E-2</v>
          </cell>
          <cell r="M40">
            <v>1.2999999999999999E-2</v>
          </cell>
          <cell r="N40">
            <v>1.2999999999999999E-2</v>
          </cell>
          <cell r="O40">
            <v>8.0000000000000002E-3</v>
          </cell>
          <cell r="P40">
            <v>5.0000000000000001E-3</v>
          </cell>
          <cell r="Q40">
            <v>0</v>
          </cell>
        </row>
        <row r="41">
          <cell r="C41">
            <v>2E-3</v>
          </cell>
          <cell r="D41">
            <v>6.0000000000000001E-3</v>
          </cell>
          <cell r="E41">
            <v>0.01</v>
          </cell>
          <cell r="F41">
            <v>1.4999999999999999E-2</v>
          </cell>
          <cell r="G41">
            <v>1.4999999999999999E-2</v>
          </cell>
          <cell r="H41">
            <v>1.6E-2</v>
          </cell>
          <cell r="I41">
            <v>1.9E-2</v>
          </cell>
          <cell r="J41">
            <v>1.7999999999999999E-2</v>
          </cell>
          <cell r="K41">
            <v>1.6E-2</v>
          </cell>
          <cell r="L41">
            <v>1.4999999999999999E-2</v>
          </cell>
          <cell r="M41">
            <v>1.2999999999999999E-2</v>
          </cell>
          <cell r="N41">
            <v>1.2E-2</v>
          </cell>
          <cell r="O41">
            <v>8.0000000000000002E-3</v>
          </cell>
          <cell r="P41">
            <v>4.0000000000000001E-3</v>
          </cell>
          <cell r="Q41">
            <v>2E-3</v>
          </cell>
        </row>
        <row r="42">
          <cell r="C42">
            <v>-1E-3</v>
          </cell>
          <cell r="D42">
            <v>6.0000000000000001E-3</v>
          </cell>
          <cell r="E42">
            <v>8.9999999999999993E-3</v>
          </cell>
          <cell r="F42">
            <v>1.4E-2</v>
          </cell>
          <cell r="G42">
            <v>1.4999999999999999E-2</v>
          </cell>
          <cell r="H42">
            <v>1.7999999999999999E-2</v>
          </cell>
          <cell r="I42">
            <v>0.02</v>
          </cell>
          <cell r="J42">
            <v>1.7999999999999999E-2</v>
          </cell>
          <cell r="K42">
            <v>1.6E-2</v>
          </cell>
          <cell r="L42">
            <v>1.4999999999999999E-2</v>
          </cell>
          <cell r="M42">
            <v>1.4E-2</v>
          </cell>
          <cell r="N42">
            <v>1.4E-2</v>
          </cell>
          <cell r="O42">
            <v>8.9999999999999993E-3</v>
          </cell>
          <cell r="P42">
            <v>7.0000000000000001E-3</v>
          </cell>
          <cell r="Q42">
            <v>2E-3</v>
          </cell>
        </row>
        <row r="43">
          <cell r="C43">
            <v>-1E-3</v>
          </cell>
          <cell r="D43">
            <v>5.0000000000000001E-3</v>
          </cell>
          <cell r="E43">
            <v>7.0000000000000001E-3</v>
          </cell>
          <cell r="F43">
            <v>1.7999999999999999E-2</v>
          </cell>
          <cell r="G43">
            <v>1.7999999999999999E-2</v>
          </cell>
          <cell r="H43">
            <v>1.4999999999999999E-2</v>
          </cell>
          <cell r="I43">
            <v>1.6E-2</v>
          </cell>
          <cell r="J43">
            <v>1.6E-2</v>
          </cell>
          <cell r="K43">
            <v>1.6E-2</v>
          </cell>
          <cell r="L43">
            <v>1.4999999999999999E-2</v>
          </cell>
          <cell r="M43">
            <v>1.2999999999999999E-2</v>
          </cell>
          <cell r="N43">
            <v>1.2E-2</v>
          </cell>
          <cell r="O43">
            <v>8.9999999999999993E-3</v>
          </cell>
          <cell r="P43">
            <v>5.0000000000000001E-3</v>
          </cell>
          <cell r="Q43">
            <v>-1E-3</v>
          </cell>
        </row>
        <row r="44">
          <cell r="C44">
            <v>0</v>
          </cell>
          <cell r="D44">
            <v>5.0000000000000001E-3</v>
          </cell>
          <cell r="E44">
            <v>8.0000000000000002E-3</v>
          </cell>
          <cell r="F44">
            <v>1.0999999999999999E-2</v>
          </cell>
          <cell r="G44">
            <v>0.01</v>
          </cell>
          <cell r="H44">
            <v>1.2E-2</v>
          </cell>
          <cell r="I44">
            <v>1.4E-2</v>
          </cell>
          <cell r="J44">
            <v>1.2E-2</v>
          </cell>
          <cell r="K44">
            <v>1.2E-2</v>
          </cell>
          <cell r="L44">
            <v>1.0999999999999999E-2</v>
          </cell>
          <cell r="M44">
            <v>0.01</v>
          </cell>
          <cell r="N44">
            <v>8.0000000000000002E-3</v>
          </cell>
          <cell r="O44">
            <v>2E-3</v>
          </cell>
          <cell r="P44">
            <v>0</v>
          </cell>
          <cell r="Q44">
            <v>-6.0000000000000001E-3</v>
          </cell>
        </row>
        <row r="45">
          <cell r="C45">
            <v>-1E-3</v>
          </cell>
          <cell r="D45">
            <v>5.0000000000000001E-3</v>
          </cell>
          <cell r="E45">
            <v>8.9999999999999993E-3</v>
          </cell>
          <cell r="F45">
            <v>1.2E-2</v>
          </cell>
          <cell r="G45">
            <v>0.01</v>
          </cell>
          <cell r="H45">
            <v>0.01</v>
          </cell>
          <cell r="I45">
            <v>1.2999999999999999E-2</v>
          </cell>
          <cell r="J45">
            <v>1.2999999999999999E-2</v>
          </cell>
          <cell r="K45">
            <v>1.2E-2</v>
          </cell>
          <cell r="L45">
            <v>0.01</v>
          </cell>
          <cell r="M45">
            <v>8.0000000000000002E-3</v>
          </cell>
          <cell r="N45">
            <v>8.0000000000000002E-3</v>
          </cell>
          <cell r="O45">
            <v>2E-3</v>
          </cell>
          <cell r="P45">
            <v>-2E-3</v>
          </cell>
          <cell r="Q45">
            <v>-8.0000000000000002E-3</v>
          </cell>
        </row>
        <row r="46">
          <cell r="C46">
            <v>1E-3</v>
          </cell>
          <cell r="D46">
            <v>6.0000000000000001E-3</v>
          </cell>
          <cell r="E46">
            <v>8.9999999999999993E-3</v>
          </cell>
          <cell r="F46">
            <v>1.0999999999999999E-2</v>
          </cell>
          <cell r="G46">
            <v>1.0999999999999999E-2</v>
          </cell>
          <cell r="H46">
            <v>1.4E-2</v>
          </cell>
          <cell r="I46">
            <v>1.4999999999999999E-2</v>
          </cell>
          <cell r="J46">
            <v>1.4E-2</v>
          </cell>
          <cell r="K46">
            <v>1.2E-2</v>
          </cell>
          <cell r="L46">
            <v>1.2E-2</v>
          </cell>
          <cell r="M46">
            <v>0.01</v>
          </cell>
          <cell r="N46">
            <v>8.0000000000000002E-3</v>
          </cell>
          <cell r="O46">
            <v>2E-3</v>
          </cell>
          <cell r="P46">
            <v>-2E-3</v>
          </cell>
          <cell r="Q46">
            <v>-6.0000000000000001E-3</v>
          </cell>
        </row>
        <row r="47">
          <cell r="C47">
            <v>8.0000000000000002E-3</v>
          </cell>
          <cell r="D47">
            <v>5.0000000000000001E-3</v>
          </cell>
          <cell r="E47">
            <v>8.0000000000000002E-3</v>
          </cell>
          <cell r="F47">
            <v>0.01</v>
          </cell>
          <cell r="G47">
            <v>8.0000000000000002E-3</v>
          </cell>
          <cell r="H47">
            <v>0.01</v>
          </cell>
          <cell r="I47">
            <v>1.2E-2</v>
          </cell>
          <cell r="J47">
            <v>0.01</v>
          </cell>
          <cell r="K47">
            <v>8.0000000000000002E-3</v>
          </cell>
          <cell r="L47">
            <v>5.0000000000000001E-3</v>
          </cell>
          <cell r="M47">
            <v>3.0000000000000001E-3</v>
          </cell>
          <cell r="N47">
            <v>2E-3</v>
          </cell>
          <cell r="O47">
            <v>-4.0000000000000001E-3</v>
          </cell>
          <cell r="P47">
            <v>-8.0000000000000002E-3</v>
          </cell>
          <cell r="Q47">
            <v>-1.4999999999999999E-2</v>
          </cell>
        </row>
        <row r="48">
          <cell r="C48">
            <v>1E-3</v>
          </cell>
          <cell r="D48">
            <v>5.0000000000000001E-3</v>
          </cell>
          <cell r="E48">
            <v>6.0000000000000001E-3</v>
          </cell>
          <cell r="F48">
            <v>7.0000000000000001E-3</v>
          </cell>
          <cell r="G48">
            <v>8.0000000000000002E-3</v>
          </cell>
          <cell r="H48">
            <v>1.2E-2</v>
          </cell>
          <cell r="I48">
            <v>1.2999999999999999E-2</v>
          </cell>
          <cell r="J48">
            <v>1.2999999999999999E-2</v>
          </cell>
          <cell r="K48">
            <v>0.01</v>
          </cell>
          <cell r="L48">
            <v>8.0000000000000002E-3</v>
          </cell>
          <cell r="M48">
            <v>6.0000000000000001E-3</v>
          </cell>
          <cell r="N48">
            <v>4.0000000000000001E-3</v>
          </cell>
          <cell r="O48">
            <v>0</v>
          </cell>
          <cell r="P48">
            <v>-3.0000000000000001E-3</v>
          </cell>
          <cell r="Q48">
            <v>-0.01</v>
          </cell>
        </row>
        <row r="49">
          <cell r="C49">
            <v>8.0000000000000002E-3</v>
          </cell>
          <cell r="D49">
            <v>1.2999999999999999E-2</v>
          </cell>
          <cell r="E49">
            <v>7.0000000000000001E-3</v>
          </cell>
          <cell r="F49">
            <v>1.6E-2</v>
          </cell>
          <cell r="G49">
            <v>1.0999999999999999E-2</v>
          </cell>
          <cell r="H49">
            <v>1.2999999999999999E-2</v>
          </cell>
          <cell r="I49">
            <v>1.4999999999999999E-2</v>
          </cell>
          <cell r="J49">
            <v>1.2E-2</v>
          </cell>
          <cell r="K49">
            <v>1.0999999999999999E-2</v>
          </cell>
          <cell r="L49">
            <v>0.01</v>
          </cell>
          <cell r="M49">
            <v>7.0000000000000001E-3</v>
          </cell>
          <cell r="N49">
            <v>6.0000000000000001E-3</v>
          </cell>
          <cell r="O49">
            <v>3.0000000000000001E-3</v>
          </cell>
          <cell r="P49">
            <v>-1E-3</v>
          </cell>
          <cell r="Q49">
            <v>-8.0000000000000002E-3</v>
          </cell>
        </row>
        <row r="50">
          <cell r="C50">
            <v>1E-3</v>
          </cell>
          <cell r="D50">
            <v>5.0000000000000001E-3</v>
          </cell>
          <cell r="E50">
            <v>7.0000000000000001E-3</v>
          </cell>
          <cell r="F50">
            <v>8.9999999999999993E-3</v>
          </cell>
          <cell r="G50">
            <v>8.9999999999999993E-3</v>
          </cell>
          <cell r="H50">
            <v>1.0999999999999999E-2</v>
          </cell>
          <cell r="I50">
            <v>1.2E-2</v>
          </cell>
          <cell r="J50">
            <v>8.9999999999999993E-3</v>
          </cell>
          <cell r="K50">
            <v>6.0000000000000001E-3</v>
          </cell>
          <cell r="L50">
            <v>3.0000000000000001E-3</v>
          </cell>
          <cell r="M50">
            <v>3.0000000000000001E-3</v>
          </cell>
          <cell r="N50">
            <v>-1E-3</v>
          </cell>
          <cell r="O50">
            <v>-7.0000000000000001E-3</v>
          </cell>
          <cell r="P50">
            <v>-8.9999999999999993E-3</v>
          </cell>
          <cell r="Q50">
            <v>-1.6E-2</v>
          </cell>
        </row>
        <row r="51">
          <cell r="C51">
            <v>7.0000000000000001E-3</v>
          </cell>
          <cell r="D51">
            <v>5.0000000000000001E-3</v>
          </cell>
          <cell r="E51">
            <v>8.0000000000000002E-3</v>
          </cell>
          <cell r="F51">
            <v>1.0999999999999999E-2</v>
          </cell>
          <cell r="G51">
            <v>1.2E-2</v>
          </cell>
          <cell r="H51">
            <v>1.2E-2</v>
          </cell>
          <cell r="I51">
            <v>1.4999999999999999E-2</v>
          </cell>
          <cell r="J51">
            <v>1.4E-2</v>
          </cell>
          <cell r="K51">
            <v>1.0999999999999999E-2</v>
          </cell>
          <cell r="L51">
            <v>8.9999999999999993E-3</v>
          </cell>
          <cell r="M51">
            <v>8.0000000000000002E-3</v>
          </cell>
          <cell r="N51">
            <v>5.0000000000000001E-3</v>
          </cell>
          <cell r="O51">
            <v>-1E-3</v>
          </cell>
          <cell r="P51">
            <v>-6.0000000000000001E-3</v>
          </cell>
          <cell r="Q51">
            <v>-1.0999999999999999E-2</v>
          </cell>
        </row>
        <row r="52">
          <cell r="C52">
            <v>1E-3</v>
          </cell>
          <cell r="D52">
            <v>5.0000000000000001E-3</v>
          </cell>
          <cell r="E52">
            <v>8.9999999999999993E-3</v>
          </cell>
          <cell r="F52">
            <v>0.01</v>
          </cell>
          <cell r="G52">
            <v>8.9999999999999993E-3</v>
          </cell>
          <cell r="H52">
            <v>1.0999999999999999E-2</v>
          </cell>
          <cell r="I52">
            <v>1.0999999999999999E-2</v>
          </cell>
          <cell r="J52">
            <v>8.0000000000000002E-3</v>
          </cell>
          <cell r="K52">
            <v>5.0000000000000001E-3</v>
          </cell>
          <cell r="L52">
            <v>1E-3</v>
          </cell>
          <cell r="M52">
            <v>-4.0000000000000001E-3</v>
          </cell>
          <cell r="N52">
            <v>-7.0000000000000001E-3</v>
          </cell>
          <cell r="O52">
            <v>-1.2999999999999999E-2</v>
          </cell>
          <cell r="P52">
            <v>-1.9E-2</v>
          </cell>
          <cell r="Q52">
            <v>-2.5999999999999999E-2</v>
          </cell>
        </row>
        <row r="53">
          <cell r="C53">
            <v>-1E-3</v>
          </cell>
          <cell r="D53">
            <v>3.0000000000000001E-3</v>
          </cell>
          <cell r="E53">
            <v>4.0000000000000001E-3</v>
          </cell>
          <cell r="F53">
            <v>5.0000000000000001E-3</v>
          </cell>
          <cell r="G53">
            <v>2E-3</v>
          </cell>
          <cell r="H53">
            <v>4.0000000000000001E-3</v>
          </cell>
          <cell r="I53">
            <v>8.9999999999999993E-3</v>
          </cell>
          <cell r="J53">
            <v>7.0000000000000001E-3</v>
          </cell>
          <cell r="K53">
            <v>5.0000000000000001E-3</v>
          </cell>
          <cell r="L53">
            <v>1E-3</v>
          </cell>
          <cell r="M53">
            <v>-2E-3</v>
          </cell>
          <cell r="N53">
            <v>-4.0000000000000001E-3</v>
          </cell>
          <cell r="O53">
            <v>-1.0999999999999999E-2</v>
          </cell>
          <cell r="P53">
            <v>-1.7999999999999999E-2</v>
          </cell>
          <cell r="Q53">
            <v>-2.5999999999999999E-2</v>
          </cell>
        </row>
        <row r="54">
          <cell r="C54">
            <v>-2E-3</v>
          </cell>
          <cell r="D54">
            <v>3.0000000000000001E-3</v>
          </cell>
          <cell r="E54">
            <v>8.0000000000000002E-3</v>
          </cell>
          <cell r="F54">
            <v>1.0999999999999999E-2</v>
          </cell>
          <cell r="G54">
            <v>8.0000000000000002E-3</v>
          </cell>
          <cell r="H54">
            <v>8.9999999999999993E-3</v>
          </cell>
          <cell r="I54">
            <v>8.0000000000000002E-3</v>
          </cell>
          <cell r="J54">
            <v>6.0000000000000001E-3</v>
          </cell>
          <cell r="K54">
            <v>3.0000000000000001E-3</v>
          </cell>
          <cell r="L54">
            <v>-1E-3</v>
          </cell>
          <cell r="M54">
            <v>-5.0000000000000001E-3</v>
          </cell>
          <cell r="N54">
            <v>-7.0000000000000001E-3</v>
          </cell>
          <cell r="O54">
            <v>-1.2999999999999999E-2</v>
          </cell>
          <cell r="P54">
            <v>-1.7999999999999999E-2</v>
          </cell>
          <cell r="Q54">
            <v>-2.3E-2</v>
          </cell>
        </row>
        <row r="55">
          <cell r="C55">
            <v>1E-3</v>
          </cell>
          <cell r="D55">
            <v>4.0000000000000001E-3</v>
          </cell>
          <cell r="E55">
            <v>7.0000000000000001E-3</v>
          </cell>
          <cell r="F55">
            <v>8.0000000000000002E-3</v>
          </cell>
          <cell r="G55">
            <v>7.0000000000000001E-3</v>
          </cell>
          <cell r="H55">
            <v>8.9999999999999993E-3</v>
          </cell>
          <cell r="I55">
            <v>7.0000000000000001E-3</v>
          </cell>
          <cell r="J55">
            <v>5.0000000000000001E-3</v>
          </cell>
          <cell r="K55">
            <v>4.0000000000000001E-3</v>
          </cell>
          <cell r="L55">
            <v>-1E-3</v>
          </cell>
          <cell r="M55">
            <v>-4.0000000000000001E-3</v>
          </cell>
          <cell r="N55">
            <v>-8.0000000000000002E-3</v>
          </cell>
          <cell r="O55">
            <v>-1.2E-2</v>
          </cell>
          <cell r="P55">
            <v>-1.7999999999999999E-2</v>
          </cell>
          <cell r="Q55">
            <v>-2.5999999999999999E-2</v>
          </cell>
        </row>
        <row r="56">
          <cell r="C56">
            <v>7.0000000000000001E-3</v>
          </cell>
          <cell r="D56">
            <v>1.0999999999999999E-2</v>
          </cell>
          <cell r="E56">
            <v>1.4E-2</v>
          </cell>
          <cell r="F56">
            <v>1.2999999999999999E-2</v>
          </cell>
          <cell r="G56">
            <v>0.01</v>
          </cell>
          <cell r="H56">
            <v>1.2E-2</v>
          </cell>
          <cell r="I56">
            <v>8.9999999999999993E-3</v>
          </cell>
          <cell r="J56">
            <v>6.0000000000000001E-3</v>
          </cell>
          <cell r="K56">
            <v>4.0000000000000001E-3</v>
          </cell>
          <cell r="L56">
            <v>-5.0000000000000001E-3</v>
          </cell>
          <cell r="M56">
            <v>-8.0000000000000002E-3</v>
          </cell>
          <cell r="N56">
            <v>-1.0999999999999999E-2</v>
          </cell>
          <cell r="O56">
            <v>-1.7999999999999999E-2</v>
          </cell>
          <cell r="P56">
            <v>-2.3E-2</v>
          </cell>
          <cell r="Q56">
            <v>-3.1E-2</v>
          </cell>
        </row>
        <row r="57">
          <cell r="C57">
            <v>-1E-3</v>
          </cell>
          <cell r="D57">
            <v>2E-3</v>
          </cell>
          <cell r="E57">
            <v>3.0000000000000001E-3</v>
          </cell>
          <cell r="F57">
            <v>3.0000000000000001E-3</v>
          </cell>
          <cell r="G57">
            <v>0</v>
          </cell>
          <cell r="H57">
            <v>1E-3</v>
          </cell>
          <cell r="I57">
            <v>-1E-3</v>
          </cell>
          <cell r="J57">
            <v>-1E-3</v>
          </cell>
          <cell r="K57">
            <v>-4.0000000000000001E-3</v>
          </cell>
          <cell r="L57">
            <v>-8.9999999999999993E-3</v>
          </cell>
          <cell r="M57">
            <v>-1.0999999999999999E-2</v>
          </cell>
          <cell r="N57">
            <v>-1.2999999999999999E-2</v>
          </cell>
          <cell r="O57">
            <v>-1.9E-2</v>
          </cell>
          <cell r="P57">
            <v>-2.4E-2</v>
          </cell>
          <cell r="Q57">
            <v>-2.9000000000000001E-2</v>
          </cell>
        </row>
        <row r="58">
          <cell r="C58">
            <v>-2E-3</v>
          </cell>
          <cell r="D58">
            <v>1E-3</v>
          </cell>
          <cell r="E58">
            <v>2E-3</v>
          </cell>
          <cell r="F58">
            <v>3.0000000000000001E-3</v>
          </cell>
          <cell r="G58">
            <v>1E-3</v>
          </cell>
          <cell r="H58">
            <v>1E-3</v>
          </cell>
          <cell r="I58">
            <v>-1E-3</v>
          </cell>
          <cell r="J58">
            <v>-5.0000000000000001E-3</v>
          </cell>
          <cell r="K58">
            <v>-8.0000000000000002E-3</v>
          </cell>
          <cell r="L58">
            <v>-1.2999999999999999E-2</v>
          </cell>
          <cell r="M58">
            <v>-1.7999999999999999E-2</v>
          </cell>
          <cell r="N58">
            <v>-2.1000000000000001E-2</v>
          </cell>
          <cell r="O58">
            <v>-2.5999999999999999E-2</v>
          </cell>
          <cell r="P58">
            <v>-3.3000000000000002E-2</v>
          </cell>
          <cell r="Q58">
            <v>-4.1000000000000002E-2</v>
          </cell>
        </row>
        <row r="59">
          <cell r="C59">
            <v>0</v>
          </cell>
          <cell r="D59">
            <v>4.0000000000000001E-3</v>
          </cell>
          <cell r="E59">
            <v>4.0000000000000001E-3</v>
          </cell>
          <cell r="F59">
            <v>5.0000000000000001E-3</v>
          </cell>
          <cell r="G59">
            <v>3.0000000000000001E-3</v>
          </cell>
          <cell r="H59">
            <v>2E-3</v>
          </cell>
          <cell r="I59">
            <v>0</v>
          </cell>
          <cell r="J59">
            <v>-3.0000000000000001E-3</v>
          </cell>
          <cell r="K59">
            <v>-7.0000000000000001E-3</v>
          </cell>
          <cell r="L59">
            <v>-0.01</v>
          </cell>
          <cell r="M59">
            <v>-1.4999999999999999E-2</v>
          </cell>
          <cell r="N59">
            <v>-1.9E-2</v>
          </cell>
          <cell r="O59">
            <v>-2.4E-2</v>
          </cell>
          <cell r="P59">
            <v>-2.7E-2</v>
          </cell>
          <cell r="Q59">
            <v>-3.4000000000000002E-2</v>
          </cell>
        </row>
        <row r="60">
          <cell r="C60">
            <v>-2E-3</v>
          </cell>
          <cell r="D60">
            <v>2E-3</v>
          </cell>
          <cell r="E60">
            <v>3.0000000000000001E-3</v>
          </cell>
          <cell r="F60">
            <v>6.0000000000000001E-3</v>
          </cell>
          <cell r="G60">
            <v>3.0000000000000001E-3</v>
          </cell>
          <cell r="H60">
            <v>5.0000000000000001E-3</v>
          </cell>
          <cell r="I60">
            <v>3.0000000000000001E-3</v>
          </cell>
          <cell r="J60">
            <v>3.0000000000000001E-3</v>
          </cell>
          <cell r="K60">
            <v>1E-3</v>
          </cell>
          <cell r="L60">
            <v>-5.0000000000000001E-3</v>
          </cell>
          <cell r="M60">
            <v>-8.0000000000000002E-3</v>
          </cell>
          <cell r="N60">
            <v>-0.01</v>
          </cell>
          <cell r="O60">
            <v>-1.6E-2</v>
          </cell>
          <cell r="P60">
            <v>-2.1000000000000001E-2</v>
          </cell>
          <cell r="Q60">
            <v>-2.7E-2</v>
          </cell>
        </row>
        <row r="61">
          <cell r="C61">
            <v>4.0000000000000001E-3</v>
          </cell>
          <cell r="D61">
            <v>1E-3</v>
          </cell>
          <cell r="E61">
            <v>3.0000000000000001E-3</v>
          </cell>
          <cell r="F61">
            <v>4.0000000000000001E-3</v>
          </cell>
          <cell r="G61">
            <v>1E-3</v>
          </cell>
          <cell r="H61">
            <v>0</v>
          </cell>
          <cell r="I61">
            <v>-1E-3</v>
          </cell>
          <cell r="J61">
            <v>-5.0000000000000001E-3</v>
          </cell>
          <cell r="K61">
            <v>-7.0000000000000001E-3</v>
          </cell>
          <cell r="L61">
            <v>-1.2999999999999999E-2</v>
          </cell>
          <cell r="M61">
            <v>-1.9E-2</v>
          </cell>
          <cell r="N61">
            <v>-2.3E-2</v>
          </cell>
          <cell r="O61">
            <v>-2.1000000000000001E-2</v>
          </cell>
          <cell r="P61">
            <v>-2.7E-2</v>
          </cell>
          <cell r="Q61">
            <v>-3.4000000000000002E-2</v>
          </cell>
        </row>
        <row r="62">
          <cell r="C62">
            <v>-1E-3</v>
          </cell>
          <cell r="D62">
            <v>1E-3</v>
          </cell>
          <cell r="E62">
            <v>3.0000000000000001E-3</v>
          </cell>
          <cell r="F62">
            <v>3.0000000000000001E-3</v>
          </cell>
          <cell r="G62">
            <v>0</v>
          </cell>
          <cell r="H62">
            <v>0</v>
          </cell>
          <cell r="I62">
            <v>0</v>
          </cell>
          <cell r="J62">
            <v>-3.0000000000000001E-3</v>
          </cell>
          <cell r="K62">
            <v>-5.0000000000000001E-3</v>
          </cell>
          <cell r="L62">
            <v>-0.01</v>
          </cell>
          <cell r="M62">
            <v>-1.2999999999999999E-2</v>
          </cell>
          <cell r="N62">
            <v>-1.7999999999999999E-2</v>
          </cell>
          <cell r="O62">
            <v>-2.4E-2</v>
          </cell>
          <cell r="P62">
            <v>-0.03</v>
          </cell>
          <cell r="Q62">
            <v>-3.7999999999999999E-2</v>
          </cell>
        </row>
        <row r="63">
          <cell r="C63">
            <v>-2E-3</v>
          </cell>
          <cell r="D63">
            <v>1E-3</v>
          </cell>
          <cell r="E63">
            <v>2E-3</v>
          </cell>
          <cell r="F63">
            <v>3.0000000000000001E-3</v>
          </cell>
          <cell r="G63">
            <v>0</v>
          </cell>
          <cell r="H63">
            <v>-1E-3</v>
          </cell>
          <cell r="I63">
            <v>-3.0000000000000001E-3</v>
          </cell>
          <cell r="J63">
            <v>-8.0000000000000002E-3</v>
          </cell>
          <cell r="K63">
            <v>-0.01</v>
          </cell>
          <cell r="L63">
            <v>-1.2999999999999999E-2</v>
          </cell>
          <cell r="M63">
            <v>-1.7999999999999999E-2</v>
          </cell>
          <cell r="N63">
            <v>-2.1000000000000001E-2</v>
          </cell>
          <cell r="O63">
            <v>-2.5000000000000001E-2</v>
          </cell>
          <cell r="P63">
            <v>-2.9000000000000001E-2</v>
          </cell>
          <cell r="Q63">
            <v>-3.5999999999999997E-2</v>
          </cell>
        </row>
        <row r="64">
          <cell r="C64">
            <v>4.0000000000000001E-3</v>
          </cell>
          <cell r="D64">
            <v>-1E-3</v>
          </cell>
          <cell r="E64">
            <v>-1E-3</v>
          </cell>
          <cell r="F64">
            <v>-1E-3</v>
          </cell>
          <cell r="G64">
            <v>-6.0000000000000001E-3</v>
          </cell>
          <cell r="H64">
            <v>-7.0000000000000001E-3</v>
          </cell>
          <cell r="I64">
            <v>-8.9999999999999993E-3</v>
          </cell>
          <cell r="J64">
            <v>-1.0999999999999999E-2</v>
          </cell>
          <cell r="K64">
            <v>-1.4E-2</v>
          </cell>
          <cell r="L64">
            <v>-2.1000000000000001E-2</v>
          </cell>
          <cell r="M64">
            <v>-2.8000000000000001E-2</v>
          </cell>
          <cell r="N64">
            <v>-3.2000000000000001E-2</v>
          </cell>
          <cell r="O64">
            <v>-3.9E-2</v>
          </cell>
          <cell r="P64">
            <v>-4.4999999999999998E-2</v>
          </cell>
          <cell r="Q64">
            <v>-5.0999999999999997E-2</v>
          </cell>
        </row>
        <row r="65">
          <cell r="C65">
            <v>2E-3</v>
          </cell>
          <cell r="D65">
            <v>4.0000000000000001E-3</v>
          </cell>
          <cell r="E65">
            <v>-2E-3</v>
          </cell>
          <cell r="F65">
            <v>-1E-3</v>
          </cell>
          <cell r="G65">
            <v>-4.0000000000000001E-3</v>
          </cell>
          <cell r="H65">
            <v>-3.0000000000000001E-3</v>
          </cell>
          <cell r="I65">
            <v>-4.0000000000000001E-3</v>
          </cell>
          <cell r="J65">
            <v>-8.0000000000000002E-3</v>
          </cell>
          <cell r="K65">
            <v>-1.0999999999999999E-2</v>
          </cell>
          <cell r="L65">
            <v>-1.7000000000000001E-2</v>
          </cell>
          <cell r="M65">
            <v>-2.4E-2</v>
          </cell>
          <cell r="N65">
            <v>-2.8000000000000001E-2</v>
          </cell>
          <cell r="O65">
            <v>-3.5000000000000003E-2</v>
          </cell>
          <cell r="P65">
            <v>-4.2000000000000003E-2</v>
          </cell>
          <cell r="Q65">
            <v>-0.05</v>
          </cell>
        </row>
        <row r="66">
          <cell r="C66">
            <v>-5.0000000000000001E-3</v>
          </cell>
          <cell r="D66">
            <v>-3.0000000000000001E-3</v>
          </cell>
          <cell r="E66">
            <v>6.0000000000000001E-3</v>
          </cell>
          <cell r="F66">
            <v>-1E-3</v>
          </cell>
          <cell r="G66">
            <v>-5.0000000000000001E-3</v>
          </cell>
          <cell r="H66">
            <v>2E-3</v>
          </cell>
          <cell r="I66">
            <v>-7.0000000000000001E-3</v>
          </cell>
          <cell r="J66">
            <v>-8.9999999999999993E-3</v>
          </cell>
          <cell r="K66">
            <v>-4.0000000000000001E-3</v>
          </cell>
          <cell r="L66">
            <v>-1.7999999999999999E-2</v>
          </cell>
          <cell r="M66">
            <v>-2.5000000000000001E-2</v>
          </cell>
          <cell r="N66">
            <v>-2.9000000000000001E-2</v>
          </cell>
          <cell r="O66">
            <v>-3.7999999999999999E-2</v>
          </cell>
          <cell r="P66">
            <v>-4.7E-2</v>
          </cell>
          <cell r="Q66">
            <v>-5.5E-2</v>
          </cell>
        </row>
        <row r="67">
          <cell r="C67">
            <v>0</v>
          </cell>
          <cell r="D67">
            <v>-1E-3</v>
          </cell>
          <cell r="E67">
            <v>-2E-3</v>
          </cell>
          <cell r="F67">
            <v>-3.0000000000000001E-3</v>
          </cell>
          <cell r="G67">
            <v>-8.9999999999999993E-3</v>
          </cell>
          <cell r="H67">
            <v>-1.2999999999999999E-2</v>
          </cell>
          <cell r="I67">
            <v>-1.4E-2</v>
          </cell>
          <cell r="J67">
            <v>-1.7999999999999999E-2</v>
          </cell>
          <cell r="K67">
            <v>-2.1999999999999999E-2</v>
          </cell>
          <cell r="L67">
            <v>-2.9000000000000001E-2</v>
          </cell>
          <cell r="M67">
            <v>-3.6999999999999998E-2</v>
          </cell>
          <cell r="N67">
            <v>-0.04</v>
          </cell>
          <cell r="O67">
            <v>-4.8000000000000001E-2</v>
          </cell>
          <cell r="P67">
            <v>-5.8000000000000003E-2</v>
          </cell>
          <cell r="Q67">
            <v>-6.8000000000000005E-2</v>
          </cell>
        </row>
      </sheetData>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Solstice">
  <a:themeElements>
    <a:clrScheme name="Solstice">
      <a:dk1>
        <a:sysClr val="windowText" lastClr="000000"/>
      </a:dk1>
      <a:lt1>
        <a:sysClr val="window" lastClr="FFFFFF"/>
      </a:lt1>
      <a:dk2>
        <a:srgbClr val="4F271C"/>
      </a:dk2>
      <a:lt2>
        <a:srgbClr val="E7DEC9"/>
      </a:lt2>
      <a:accent1>
        <a:srgbClr val="3891A7"/>
      </a:accent1>
      <a:accent2>
        <a:srgbClr val="FEB80A"/>
      </a:accent2>
      <a:accent3>
        <a:srgbClr val="C32D2E"/>
      </a:accent3>
      <a:accent4>
        <a:srgbClr val="84AA33"/>
      </a:accent4>
      <a:accent5>
        <a:srgbClr val="964305"/>
      </a:accent5>
      <a:accent6>
        <a:srgbClr val="475A8D"/>
      </a:accent6>
      <a:hlink>
        <a:srgbClr val="8DC765"/>
      </a:hlink>
      <a:folHlink>
        <a:srgbClr val="AA8A14"/>
      </a:folHlink>
    </a:clrScheme>
    <a:fontScheme name="Solstice">
      <a:majorFont>
        <a:latin typeface="Gill Sans MT"/>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a:ea typeface=""/>
        <a:cs typeface=""/>
        <a:font script="Grek" typeface="Corbel"/>
        <a:font script="Cyrl" typeface="Corbel"/>
        <a:font script="Jpan" typeface="HGｺﾞｼｯｸE"/>
        <a:font script="Hang" typeface="HY엽서L"/>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olstice">
      <a:fillStyleLst>
        <a:solidFill>
          <a:schemeClr val="phClr"/>
        </a:solidFill>
        <a:gradFill rotWithShape="1">
          <a:gsLst>
            <a:gs pos="0">
              <a:schemeClr val="phClr">
                <a:tint val="35000"/>
                <a:satMod val="253000"/>
              </a:schemeClr>
            </a:gs>
            <a:gs pos="50000">
              <a:schemeClr val="phClr">
                <a:tint val="42000"/>
                <a:satMod val="255000"/>
              </a:schemeClr>
            </a:gs>
            <a:gs pos="97000">
              <a:schemeClr val="phClr">
                <a:tint val="53000"/>
                <a:satMod val="260000"/>
              </a:schemeClr>
            </a:gs>
            <a:gs pos="100000">
              <a:schemeClr val="phClr">
                <a:tint val="56000"/>
                <a:satMod val="275000"/>
              </a:schemeClr>
            </a:gs>
          </a:gsLst>
          <a:path path="circle">
            <a:fillToRect l="50000" t="50000" r="50000" b="50000"/>
          </a:path>
        </a:gradFill>
        <a:gradFill rotWithShape="1">
          <a:gsLst>
            <a:gs pos="0">
              <a:schemeClr val="phClr">
                <a:tint val="92000"/>
                <a:satMod val="170000"/>
              </a:schemeClr>
            </a:gs>
            <a:gs pos="15000">
              <a:schemeClr val="phClr">
                <a:tint val="92000"/>
                <a:shade val="99000"/>
                <a:satMod val="170000"/>
              </a:schemeClr>
            </a:gs>
            <a:gs pos="62000">
              <a:schemeClr val="phClr">
                <a:tint val="96000"/>
                <a:shade val="80000"/>
                <a:satMod val="170000"/>
              </a:schemeClr>
            </a:gs>
            <a:gs pos="97000">
              <a:schemeClr val="phClr">
                <a:tint val="98000"/>
                <a:shade val="63000"/>
                <a:satMod val="170000"/>
              </a:schemeClr>
            </a:gs>
            <a:gs pos="100000">
              <a:schemeClr val="phClr">
                <a:shade val="62000"/>
                <a:satMod val="170000"/>
              </a:schemeClr>
            </a:gs>
          </a:gsLst>
          <a:path path="circle">
            <a:fillToRect l="50000" t="50000" r="50000" b="50000"/>
          </a:path>
        </a:gradFill>
      </a:fillStyleLst>
      <a:lnStyleLst>
        <a:ln w="9525" cap="flat" cmpd="sng" algn="ctr">
          <a:solidFill>
            <a:schemeClr val="phClr"/>
          </a:solidFill>
          <a:prstDash val="solid"/>
        </a:ln>
        <a:ln w="25400" cap="flat" cmpd="sng" algn="ctr">
          <a:solidFill>
            <a:schemeClr val="phClr"/>
          </a:solidFill>
          <a:prstDash val="solid"/>
        </a:ln>
        <a:ln w="25400" cap="flat" cmpd="sng" algn="ctr">
          <a:solidFill>
            <a:schemeClr val="phClr"/>
          </a:solidFill>
          <a:prstDash val="solid"/>
        </a:ln>
      </a:lnStyleLst>
      <a:effectStyleLst>
        <a:effectStyle>
          <a:effectLst>
            <a:outerShdw blurRad="63500" dist="25400" dir="5400000" rotWithShape="0">
              <a:srgbClr val="000000">
                <a:alpha val="43137"/>
              </a:srgbClr>
            </a:outerShdw>
          </a:effectLst>
        </a:effectStyle>
        <a:effectStyle>
          <a:effectLst>
            <a:outerShdw blurRad="63500" dist="25400" dir="5400000" rotWithShape="0">
              <a:srgbClr val="000000">
                <a:alpha val="43137"/>
              </a:srgbClr>
            </a:outerShdw>
          </a:effectLst>
          <a:scene3d>
            <a:camera prst="orthographicFront" fov="0">
              <a:rot lat="0" lon="0" rev="0"/>
            </a:camera>
            <a:lightRig rig="brightRoom" dir="tl">
              <a:rot lat="0" lon="0" rev="8700000"/>
            </a:lightRig>
          </a:scene3d>
          <a:sp3d contourW="12700">
            <a:bevelT w="0" h="0"/>
            <a:contourClr>
              <a:schemeClr val="phClr">
                <a:shade val="80000"/>
              </a:schemeClr>
            </a:contourClr>
          </a:sp3d>
        </a:effectStyle>
        <a:effectStyle>
          <a:effectLst>
            <a:outerShdw blurRad="63500" dist="25400" dir="5400000" rotWithShape="0">
              <a:srgbClr val="000000">
                <a:alpha val="43137"/>
              </a:srgbClr>
            </a:outerShdw>
          </a:effectLst>
          <a:scene3d>
            <a:camera prst="orthographicFront" fov="0">
              <a:rot lat="0" lon="0" rev="0"/>
            </a:camera>
            <a:lightRig rig="brightRoom" dir="tl">
              <a:rot lat="0" lon="0" rev="5400000"/>
            </a:lightRig>
          </a:scene3d>
          <a:sp3d contourW="12700">
            <a:bevelT w="25400" h="50800" prst="angle"/>
            <a:contourClr>
              <a:schemeClr val="phClr"/>
            </a:contourClr>
          </a:sp3d>
        </a:effectStyle>
      </a:effectStyleLst>
      <a:bgFillStyleLst>
        <a:solidFill>
          <a:schemeClr val="phClr"/>
        </a:solidFill>
        <a:gradFill rotWithShape="1">
          <a:gsLst>
            <a:gs pos="0">
              <a:schemeClr val="phClr">
                <a:tint val="60000"/>
                <a:satMod val="355000"/>
              </a:schemeClr>
            </a:gs>
            <a:gs pos="40000">
              <a:schemeClr val="phClr">
                <a:tint val="85000"/>
                <a:satMod val="320000"/>
              </a:schemeClr>
            </a:gs>
            <a:gs pos="100000">
              <a:schemeClr val="phClr">
                <a:shade val="55000"/>
                <a:satMod val="300000"/>
              </a:schemeClr>
            </a:gs>
          </a:gsLst>
          <a:path path="circle">
            <a:fillToRect l="-24500" t="-20000" r="124500" b="120000"/>
          </a:path>
        </a:gradFill>
        <a:blipFill>
          <a:blip xmlns:r="http://schemas.openxmlformats.org/officeDocument/2006/relationships" r:embed="rId1">
            <a:duotone>
              <a:schemeClr val="phClr">
                <a:shade val="9000"/>
                <a:satMod val="300000"/>
              </a:schemeClr>
              <a:schemeClr val="phClr">
                <a:tint val="90000"/>
                <a:satMod val="225000"/>
              </a:schemeClr>
            </a:duotone>
          </a:blip>
          <a:tile tx="0" ty="0" sx="90000" sy="90000" flip="xy" algn="tl"/>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synapse-energy.com/sites/default/files/inline-images/AESC%202024%20May%202024.pdf"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s://www.synapse-energy.com/sites/default/files/inline-images/AESC%202024%20May%202024.pdf"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synapse-energy.com/sites/default/files/inline-images/AESC%202024%20May%202024.pdf"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DAF98-37D8-4457-8D96-453B3F402D23}">
  <sheetPr>
    <tabColor rgb="FF001489"/>
  </sheetPr>
  <dimension ref="B2:T86"/>
  <sheetViews>
    <sheetView showGridLines="0" zoomScale="80" zoomScaleNormal="80" workbookViewId="0">
      <pane ySplit="16" topLeftCell="A17" activePane="bottomLeft" state="frozen"/>
      <selection pane="bottomLeft" activeCell="E20" sqref="E20"/>
    </sheetView>
  </sheetViews>
  <sheetFormatPr defaultRowHeight="17.25" x14ac:dyDescent="0.35"/>
  <cols>
    <col min="1" max="1" width="2.375" customWidth="1"/>
    <col min="2" max="4" width="16.625" style="2" customWidth="1"/>
    <col min="5" max="5" width="15.875" style="2" customWidth="1"/>
    <col min="6" max="6" width="15.875"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9.356923076923076</v>
      </c>
      <c r="L7" t="s">
        <v>6</v>
      </c>
    </row>
    <row r="8" spans="2:20" ht="18" thickBot="1" x14ac:dyDescent="0.4">
      <c r="B8" s="23"/>
      <c r="C8" s="23"/>
      <c r="D8" s="23"/>
      <c r="E8" s="23"/>
      <c r="F8" s="23"/>
      <c r="G8" s="23"/>
      <c r="H8" s="23"/>
      <c r="J8" s="20" t="s">
        <v>7</v>
      </c>
      <c r="K8" s="21">
        <f>H85</f>
        <v>3.2409769230769232</v>
      </c>
    </row>
    <row r="9" spans="2:20" ht="18" customHeight="1" thickBot="1" x14ac:dyDescent="0.4">
      <c r="B9" s="60" t="s">
        <v>8</v>
      </c>
      <c r="C9" s="60"/>
      <c r="D9" s="60"/>
      <c r="E9" s="60"/>
      <c r="F9" s="60"/>
      <c r="G9" s="18"/>
      <c r="H9" s="18"/>
      <c r="J9" s="5" t="s">
        <v>9</v>
      </c>
      <c r="K9" s="26">
        <f>MAX(K8/K7,0)</f>
        <v>0.34637208155212107</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46">
        <v>45489</v>
      </c>
      <c r="D17" s="45">
        <v>18</v>
      </c>
      <c r="E17" s="6" t="s">
        <v>19</v>
      </c>
      <c r="F17" s="9">
        <v>10.039999999999999</v>
      </c>
      <c r="G17" s="16" cm="1">
        <f t="array" ref="G17">INDEX([1]SubappendixA!C6:Q6,$C$7)</f>
        <v>0.03</v>
      </c>
      <c r="H17" s="3" cm="1">
        <f t="array" ref="H17">INDEX([1]SubappendixC!C6:Q6,$C$7)</f>
        <v>3.2000000000000001E-2</v>
      </c>
      <c r="J17" s="8"/>
      <c r="K17" s="1"/>
      <c r="L17" s="17"/>
      <c r="M17" s="1"/>
      <c r="N17" s="1"/>
    </row>
    <row r="18" spans="2:14" x14ac:dyDescent="0.35">
      <c r="B18" s="3">
        <v>2</v>
      </c>
      <c r="C18" s="46">
        <v>45490</v>
      </c>
      <c r="D18" s="45">
        <v>17</v>
      </c>
      <c r="E18" s="6" t="s">
        <v>19</v>
      </c>
      <c r="F18" s="9">
        <v>9.4700000000000006</v>
      </c>
      <c r="G18" s="16" cm="1">
        <f t="array" ref="G18">INDEX([1]SubappendixA!C7:Q7,$C$7)</f>
        <v>0.06</v>
      </c>
      <c r="H18" s="3" cm="1">
        <f t="array" ref="H18">INDEX([1]SubappendixC!C7:Q7,$C$7)</f>
        <v>3.1E-2</v>
      </c>
      <c r="J18" s="8"/>
      <c r="L18" s="17"/>
      <c r="M18" s="17"/>
      <c r="N18" s="1"/>
    </row>
    <row r="19" spans="2:14" x14ac:dyDescent="0.35">
      <c r="B19" s="3">
        <v>3</v>
      </c>
      <c r="C19" s="46">
        <v>45481</v>
      </c>
      <c r="D19" s="45">
        <v>18</v>
      </c>
      <c r="E19" s="6" t="s">
        <v>19</v>
      </c>
      <c r="F19" s="9">
        <v>8.9499999999999993</v>
      </c>
      <c r="G19" s="16" cm="1">
        <f t="array" ref="G19">INDEX([1]SubappendixA!C8:Q8,$C$7)</f>
        <v>0.1</v>
      </c>
      <c r="H19" s="3" cm="1">
        <f t="array" ref="H19">INDEX([1]SubappendixC!C8:Q8,$C$7)</f>
        <v>2.5000000000000001E-2</v>
      </c>
      <c r="J19" s="1"/>
      <c r="K19" s="1"/>
      <c r="L19" s="17"/>
      <c r="M19" s="17"/>
      <c r="N19" s="1"/>
    </row>
    <row r="20" spans="2:14" x14ac:dyDescent="0.35">
      <c r="B20" s="3">
        <v>4</v>
      </c>
      <c r="C20" s="46">
        <v>45505</v>
      </c>
      <c r="D20" s="45">
        <v>18</v>
      </c>
      <c r="E20" s="6" t="s">
        <v>20</v>
      </c>
      <c r="F20" s="9">
        <v>10.43</v>
      </c>
      <c r="G20" s="16" cm="1">
        <f t="array" ref="G20">INDEX([1]SubappendixA!C9:Q9,$C$7)</f>
        <v>0.13</v>
      </c>
      <c r="H20" s="3" cm="1">
        <f t="array" ref="H20">INDEX([1]SubappendixC!C9:Q9,$C$7)</f>
        <v>3.5000000000000003E-2</v>
      </c>
      <c r="J20" s="1"/>
      <c r="K20" s="1"/>
      <c r="L20" s="17"/>
      <c r="M20" s="17"/>
      <c r="N20" s="1"/>
    </row>
    <row r="21" spans="2:14" x14ac:dyDescent="0.35">
      <c r="B21" s="3">
        <v>5</v>
      </c>
      <c r="C21" s="46">
        <v>45488</v>
      </c>
      <c r="D21" s="45">
        <v>16</v>
      </c>
      <c r="E21" s="6" t="s">
        <v>19</v>
      </c>
      <c r="F21" s="9">
        <v>9.93</v>
      </c>
      <c r="G21" s="16" cm="1">
        <f t="array" ref="G21">INDEX([1]SubappendixA!C10:Q10,$C$7)</f>
        <v>0.16</v>
      </c>
      <c r="H21" s="3" cm="1">
        <f t="array" ref="H21">INDEX([1]SubappendixC!C10:Q10,$C$7)</f>
        <v>2.5999999999999999E-2</v>
      </c>
      <c r="K21" s="47" t="s">
        <v>34</v>
      </c>
    </row>
    <row r="22" spans="2:14" x14ac:dyDescent="0.35">
      <c r="B22" s="3">
        <v>6</v>
      </c>
      <c r="C22" s="46">
        <v>45482</v>
      </c>
      <c r="D22" s="45">
        <v>17</v>
      </c>
      <c r="E22" s="6" t="s">
        <v>19</v>
      </c>
      <c r="F22" s="9">
        <v>8.7799999999999994</v>
      </c>
      <c r="G22" s="16" cm="1">
        <f t="array" ref="G22">INDEX([1]SubappendixA!C11:Q11,$C$7)</f>
        <v>0.19</v>
      </c>
      <c r="H22" s="3" cm="1">
        <f t="array" ref="H22">INDEX([1]SubappendixC!C11:Q11,$C$7)</f>
        <v>0.02</v>
      </c>
      <c r="J22" s="1"/>
      <c r="K22" s="1" t="s">
        <v>35</v>
      </c>
    </row>
    <row r="23" spans="2:14" x14ac:dyDescent="0.35">
      <c r="B23" s="3">
        <v>7</v>
      </c>
      <c r="C23" s="46">
        <v>45483</v>
      </c>
      <c r="D23" s="45">
        <v>17</v>
      </c>
      <c r="E23" s="6" t="s">
        <v>19</v>
      </c>
      <c r="F23" s="9">
        <v>8.26</v>
      </c>
      <c r="G23" s="16" cm="1">
        <f t="array" ref="G23">INDEX([1]SubappendixA!C12:Q12,$C$7)</f>
        <v>0.22</v>
      </c>
      <c r="H23" s="3" cm="1">
        <f t="array" ref="H23">INDEX([1]SubappendixC!C12:Q12,$C$7)</f>
        <v>2.1999999999999999E-2</v>
      </c>
      <c r="J23" s="1"/>
      <c r="K23" t="s">
        <v>36</v>
      </c>
    </row>
    <row r="24" spans="2:14" x14ac:dyDescent="0.35">
      <c r="B24" s="3">
        <v>8</v>
      </c>
      <c r="C24" s="46">
        <v>45506</v>
      </c>
      <c r="D24" s="45">
        <v>16</v>
      </c>
      <c r="E24" s="6" t="s">
        <v>19</v>
      </c>
      <c r="F24" s="9">
        <v>12.53</v>
      </c>
      <c r="G24" s="16" cm="1">
        <f t="array" ref="G24">INDEX([1]SubappendixA!C13:Q13,$C$7)</f>
        <v>0.25</v>
      </c>
      <c r="H24" s="3" cm="1">
        <f t="array" ref="H24">INDEX([1]SubappendixC!C13:Q13,$C$7)</f>
        <v>2.4E-2</v>
      </c>
      <c r="J24" s="1"/>
      <c r="K24" t="s">
        <v>37</v>
      </c>
    </row>
    <row r="25" spans="2:14" x14ac:dyDescent="0.35">
      <c r="B25" s="3">
        <v>9</v>
      </c>
      <c r="C25" s="46">
        <v>45484</v>
      </c>
      <c r="D25" s="45">
        <v>18</v>
      </c>
      <c r="E25" s="6" t="s">
        <v>19</v>
      </c>
      <c r="F25" s="9">
        <v>7.73</v>
      </c>
      <c r="G25" s="16" cm="1">
        <f t="array" ref="G25">INDEX([1]SubappendixA!C14:Q14,$C$7)</f>
        <v>0.27</v>
      </c>
      <c r="H25" s="3" cm="1">
        <f t="array" ref="H25">INDEX([1]SubappendixC!C14:Q14,$C$7)</f>
        <v>2.1000000000000001E-2</v>
      </c>
      <c r="J25" s="1"/>
      <c r="K25" t="s">
        <v>38</v>
      </c>
      <c r="L25" s="17"/>
      <c r="M25" s="17"/>
      <c r="N25" s="1"/>
    </row>
    <row r="26" spans="2:14" x14ac:dyDescent="0.35">
      <c r="B26" s="3">
        <v>10</v>
      </c>
      <c r="C26" s="46">
        <v>45509</v>
      </c>
      <c r="D26" s="45">
        <v>17</v>
      </c>
      <c r="E26" s="6" t="s">
        <v>19</v>
      </c>
      <c r="F26" s="9">
        <v>9.51</v>
      </c>
      <c r="G26" s="16" cm="1">
        <f t="array" ref="G26">INDEX([1]SubappendixA!C15:Q15,$C$7)</f>
        <v>0.3</v>
      </c>
      <c r="H26" s="3" cm="1">
        <f t="array" ref="H26">INDEX([1]SubappendixC!C15:Q15,$C$7)</f>
        <v>2.1000000000000001E-2</v>
      </c>
      <c r="J26" s="1"/>
      <c r="K26" t="s">
        <v>39</v>
      </c>
      <c r="L26" s="17"/>
      <c r="M26" s="17"/>
      <c r="N26" s="1"/>
    </row>
    <row r="27" spans="2:14" x14ac:dyDescent="0.35">
      <c r="B27" s="3">
        <v>11</v>
      </c>
      <c r="C27" s="46">
        <v>45487</v>
      </c>
      <c r="D27" s="45">
        <v>18</v>
      </c>
      <c r="E27" s="6" t="s">
        <v>20</v>
      </c>
      <c r="F27" s="9"/>
      <c r="G27" s="16" cm="1">
        <f t="array" ref="G27">INDEX([1]SubappendixA!C16:Q16,$C$7)</f>
        <v>0.33</v>
      </c>
      <c r="H27" s="3" cm="1">
        <f t="array" ref="H27">INDEX([1]SubappendixC!C16:Q16,$C$7)</f>
        <v>0.02</v>
      </c>
      <c r="K27" t="s">
        <v>40</v>
      </c>
      <c r="L27" s="17"/>
      <c r="M27" s="17"/>
    </row>
    <row r="28" spans="2:14" x14ac:dyDescent="0.35">
      <c r="B28" s="3">
        <v>12</v>
      </c>
      <c r="C28" s="46">
        <v>45507</v>
      </c>
      <c r="D28" s="45">
        <v>17</v>
      </c>
      <c r="E28" s="6" t="s">
        <v>19</v>
      </c>
      <c r="F28" s="9">
        <v>11.93</v>
      </c>
      <c r="G28" s="16" cm="1">
        <f t="array" ref="G28">INDEX([1]SubappendixA!C17:Q17,$C$7)</f>
        <v>0.35</v>
      </c>
      <c r="H28" s="3" cm="1">
        <f t="array" ref="H28">INDEX([1]SubappendixC!C17:Q17,$C$7)</f>
        <v>0.02</v>
      </c>
      <c r="L28" s="17"/>
      <c r="M28" s="17"/>
    </row>
    <row r="29" spans="2:14" x14ac:dyDescent="0.35">
      <c r="B29" s="3">
        <v>13</v>
      </c>
      <c r="C29" s="46">
        <v>45480</v>
      </c>
      <c r="D29" s="45">
        <v>18</v>
      </c>
      <c r="E29" s="6" t="s">
        <v>20</v>
      </c>
      <c r="F29" s="9"/>
      <c r="G29" s="16" cm="1">
        <f t="array" ref="G29">INDEX([1]SubappendixA!C18:Q18,$C$7)</f>
        <v>0.38</v>
      </c>
      <c r="H29" s="3" cm="1">
        <f t="array" ref="H29">INDEX([1]SubappendixC!C18:Q18,$C$7)</f>
        <v>2.7E-2</v>
      </c>
      <c r="L29" s="17"/>
      <c r="M29" s="17"/>
    </row>
    <row r="30" spans="2:14" x14ac:dyDescent="0.35">
      <c r="B30" s="3">
        <v>14</v>
      </c>
      <c r="C30" s="46">
        <v>45485</v>
      </c>
      <c r="D30" s="45">
        <v>18</v>
      </c>
      <c r="E30" s="6" t="s">
        <v>20</v>
      </c>
      <c r="F30" s="9"/>
      <c r="G30" s="16" cm="1">
        <f t="array" ref="G30">INDEX([1]SubappendixA!C19:Q19,$C$7)</f>
        <v>0.4</v>
      </c>
      <c r="H30" s="3" cm="1">
        <f t="array" ref="H30">INDEX([1]SubappendixC!C19:Q19,$C$7)</f>
        <v>1.7000000000000001E-2</v>
      </c>
      <c r="L30" s="17"/>
      <c r="M30" s="17"/>
    </row>
    <row r="31" spans="2:14" x14ac:dyDescent="0.35">
      <c r="B31" s="3">
        <v>15</v>
      </c>
      <c r="C31" s="46">
        <v>45503</v>
      </c>
      <c r="D31" s="45">
        <v>18</v>
      </c>
      <c r="E31" s="6" t="s">
        <v>20</v>
      </c>
      <c r="F31" s="9"/>
      <c r="G31" s="16" cm="1">
        <f t="array" ref="G31">INDEX([1]SubappendixA!C20:Q20,$C$7)</f>
        <v>0.43</v>
      </c>
      <c r="H31" s="3" cm="1">
        <f t="array" ref="H31">INDEX([1]SubappendixC!C20:Q20,$C$7)</f>
        <v>1.7999999999999999E-2</v>
      </c>
      <c r="L31" s="17"/>
      <c r="M31" s="17"/>
    </row>
    <row r="32" spans="2:14" x14ac:dyDescent="0.35">
      <c r="B32" s="3">
        <v>16</v>
      </c>
      <c r="C32" s="46">
        <v>45532</v>
      </c>
      <c r="D32" s="45">
        <v>18</v>
      </c>
      <c r="E32" s="6" t="s">
        <v>19</v>
      </c>
      <c r="F32" s="9">
        <v>7.17</v>
      </c>
      <c r="G32" s="16" cm="1">
        <f t="array" ref="G32">INDEX([1]SubappendixA!C21:Q21,$C$7)</f>
        <v>0.45</v>
      </c>
      <c r="H32" s="3" cm="1">
        <f t="array" ref="H32">INDEX([1]SubappendixC!C21:Q21,$C$7)</f>
        <v>1.6E-2</v>
      </c>
      <c r="L32" s="17"/>
      <c r="M32" s="17"/>
    </row>
    <row r="33" spans="2:13" x14ac:dyDescent="0.35">
      <c r="B33" s="3">
        <v>17</v>
      </c>
      <c r="C33" s="46">
        <v>45504</v>
      </c>
      <c r="D33" s="45">
        <v>17</v>
      </c>
      <c r="E33" s="6" t="s">
        <v>20</v>
      </c>
      <c r="F33" s="9"/>
      <c r="G33" s="16" cm="1">
        <f t="array" ref="G33">INDEX([1]SubappendixA!C22:Q22,$C$7)</f>
        <v>0.47</v>
      </c>
      <c r="H33" s="3" cm="1">
        <f t="array" ref="H33">INDEX([1]SubappendixC!C22:Q22,$C$7)</f>
        <v>1.6E-2</v>
      </c>
      <c r="L33" s="17"/>
      <c r="M33" s="17"/>
    </row>
    <row r="34" spans="2:13" x14ac:dyDescent="0.35">
      <c r="B34" s="3">
        <v>18</v>
      </c>
      <c r="C34" s="46">
        <v>45491</v>
      </c>
      <c r="D34" s="45">
        <v>18</v>
      </c>
      <c r="E34" s="6" t="s">
        <v>19</v>
      </c>
      <c r="F34" s="9">
        <v>8.18</v>
      </c>
      <c r="G34" s="16" cm="1">
        <f t="array" ref="G34">INDEX([1]SubappendixA!C23:Q23,$C$7)</f>
        <v>0.5</v>
      </c>
      <c r="H34" s="3" cm="1">
        <f t="array" ref="H34">INDEX([1]SubappendixC!C23:Q23,$C$7)</f>
        <v>2.3E-2</v>
      </c>
    </row>
    <row r="35" spans="2:13" x14ac:dyDescent="0.35">
      <c r="B35" s="3">
        <v>19</v>
      </c>
      <c r="C35" s="46">
        <v>45486</v>
      </c>
      <c r="D35" s="45">
        <v>18</v>
      </c>
      <c r="E35" s="6" t="s">
        <v>20</v>
      </c>
      <c r="F35" s="9"/>
      <c r="G35" s="16" cm="1">
        <f t="array" ref="G35">INDEX([1]SubappendixA!C24:Q24,$C$7)</f>
        <v>0.52</v>
      </c>
      <c r="H35" s="3" cm="1">
        <f t="array" ref="H35">INDEX([1]SubappendixC!C24:Q24,$C$7)</f>
        <v>2.3E-2</v>
      </c>
    </row>
    <row r="36" spans="2:13" x14ac:dyDescent="0.35">
      <c r="B36" s="3">
        <v>20</v>
      </c>
      <c r="C36" s="46">
        <v>45478</v>
      </c>
      <c r="D36" s="45">
        <v>17</v>
      </c>
      <c r="E36" s="6" t="s">
        <v>20</v>
      </c>
      <c r="F36" s="9"/>
      <c r="G36" s="16" cm="1">
        <f t="array" ref="G36">INDEX([1]SubappendixA!C25:Q25,$C$7)</f>
        <v>0.54</v>
      </c>
      <c r="H36" s="3" cm="1">
        <f t="array" ref="H36">INDEX([1]SubappendixC!C25:Q25,$C$7)</f>
        <v>1.2E-2</v>
      </c>
    </row>
    <row r="37" spans="2:13" x14ac:dyDescent="0.35">
      <c r="B37" s="3">
        <v>21</v>
      </c>
      <c r="C37" s="46">
        <v>45495</v>
      </c>
      <c r="D37" s="45">
        <v>18</v>
      </c>
      <c r="E37" s="6" t="s">
        <v>19</v>
      </c>
      <c r="F37" s="9">
        <v>9.16</v>
      </c>
      <c r="G37" s="16" cm="1">
        <f t="array" ref="G37">INDEX([1]SubappendixA!C26:Q26,$C$7)</f>
        <v>0.56000000000000005</v>
      </c>
      <c r="H37" s="3" cm="1">
        <f t="array" ref="H37">INDEX([1]SubappendixC!C26:Q26,$C$7)</f>
        <v>1.7000000000000001E-2</v>
      </c>
    </row>
    <row r="38" spans="2:13" x14ac:dyDescent="0.35">
      <c r="B38" s="3">
        <v>22</v>
      </c>
      <c r="C38" s="46">
        <v>45479</v>
      </c>
      <c r="D38" s="45">
        <v>18</v>
      </c>
      <c r="E38" s="6" t="s">
        <v>20</v>
      </c>
      <c r="F38" s="9"/>
      <c r="G38" s="16" cm="1">
        <f t="array" ref="G38">INDEX([1]SubappendixA!C27:Q27,$C$7)</f>
        <v>0.57999999999999996</v>
      </c>
      <c r="H38" s="3" cm="1">
        <f t="array" ref="H38">INDEX([1]SubappendixC!C27:Q27,$C$7)</f>
        <v>1.4E-2</v>
      </c>
    </row>
    <row r="39" spans="2:13" x14ac:dyDescent="0.35">
      <c r="B39" s="3">
        <v>23</v>
      </c>
      <c r="C39" s="46">
        <v>45513</v>
      </c>
      <c r="D39" s="45">
        <v>18</v>
      </c>
      <c r="E39" s="6" t="s">
        <v>20</v>
      </c>
      <c r="F39" s="9"/>
      <c r="G39" s="16" cm="1">
        <f t="array" ref="G39">INDEX([1]SubappendixA!C28:Q28,$C$7)</f>
        <v>0.6</v>
      </c>
      <c r="H39" s="3" cm="1">
        <f t="array" ref="H39">INDEX([1]SubappendixC!C28:Q28,$C$7)</f>
        <v>1.4999999999999999E-2</v>
      </c>
    </row>
    <row r="40" spans="2:13" x14ac:dyDescent="0.35">
      <c r="B40" s="3">
        <v>24</v>
      </c>
      <c r="C40" s="46">
        <v>45508</v>
      </c>
      <c r="D40" s="45">
        <v>17</v>
      </c>
      <c r="E40" s="6" t="s">
        <v>20</v>
      </c>
      <c r="F40" s="9"/>
      <c r="G40" s="16" cm="1">
        <f t="array" ref="G40">INDEX([1]SubappendixA!C29:Q29,$C$7)</f>
        <v>0.62</v>
      </c>
      <c r="H40" s="3" cm="1">
        <f t="array" ref="H40">INDEX([1]SubappendixC!C29:Q29,$C$7)</f>
        <v>0.01</v>
      </c>
    </row>
    <row r="41" spans="2:13" x14ac:dyDescent="0.35">
      <c r="B41" s="3">
        <v>25</v>
      </c>
      <c r="C41" s="46">
        <v>45494</v>
      </c>
      <c r="D41" s="45">
        <v>18</v>
      </c>
      <c r="E41" s="6" t="s">
        <v>20</v>
      </c>
      <c r="F41" s="9"/>
      <c r="G41" s="16" cm="1">
        <f t="array" ref="G41">INDEX([1]SubappendixA!C30:Q30,$C$7)</f>
        <v>0.64</v>
      </c>
      <c r="H41" s="3" cm="1">
        <f t="array" ref="H41">INDEX([1]SubappendixC!C30:Q30,$C$7)</f>
        <v>1.7999999999999999E-2</v>
      </c>
    </row>
    <row r="42" spans="2:13" x14ac:dyDescent="0.35">
      <c r="B42" s="3">
        <v>26</v>
      </c>
      <c r="C42" s="46">
        <v>45514</v>
      </c>
      <c r="D42" s="45">
        <v>18</v>
      </c>
      <c r="E42" s="6" t="s">
        <v>20</v>
      </c>
      <c r="F42" s="9"/>
      <c r="G42" s="16" cm="1">
        <f t="array" ref="G42">INDEX([1]SubappendixA!C31:Q31,$C$7)</f>
        <v>0.66</v>
      </c>
      <c r="H42" s="3" cm="1">
        <f t="array" ref="H42">INDEX([1]SubappendixC!C31:Q31,$C$7)</f>
        <v>1.7999999999999999E-2</v>
      </c>
    </row>
    <row r="43" spans="2:13" x14ac:dyDescent="0.35">
      <c r="B43" s="3">
        <v>27</v>
      </c>
      <c r="C43" s="46">
        <v>45531</v>
      </c>
      <c r="D43" s="45">
        <v>18</v>
      </c>
      <c r="E43" s="6" t="s">
        <v>20</v>
      </c>
      <c r="F43" s="9"/>
      <c r="G43" s="16" cm="1">
        <f t="array" ref="G43">INDEX([1]SubappendixA!C32:Q32,$C$7)</f>
        <v>0.68</v>
      </c>
      <c r="H43" s="3" cm="1">
        <f t="array" ref="H43">INDEX([1]SubappendixC!C32:Q32,$C$7)</f>
        <v>1.7000000000000001E-2</v>
      </c>
    </row>
    <row r="44" spans="2:13" x14ac:dyDescent="0.35">
      <c r="B44" s="3">
        <v>28</v>
      </c>
      <c r="C44" s="46">
        <v>45492</v>
      </c>
      <c r="D44" s="45">
        <v>18</v>
      </c>
      <c r="E44" s="6" t="s">
        <v>20</v>
      </c>
      <c r="F44" s="9"/>
      <c r="G44" s="16" cm="1">
        <f t="array" ref="G44">INDEX([1]SubappendixA!C33:Q33,$C$7)</f>
        <v>0.71</v>
      </c>
      <c r="H44" s="3" cm="1">
        <f t="array" ref="H44">INDEX([1]SubappendixC!C33:Q33,$C$7)</f>
        <v>2.1000000000000001E-2</v>
      </c>
    </row>
    <row r="45" spans="2:13" x14ac:dyDescent="0.35">
      <c r="B45" s="3">
        <v>29</v>
      </c>
      <c r="C45" s="46">
        <v>45523</v>
      </c>
      <c r="D45" s="45">
        <v>18</v>
      </c>
      <c r="E45" s="6" t="s">
        <v>20</v>
      </c>
      <c r="F45" s="9"/>
      <c r="G45" s="16" cm="1">
        <f t="array" ref="G45">INDEX([1]SubappendixA!C34:Q34,$C$7)</f>
        <v>0.73</v>
      </c>
      <c r="H45" s="3" cm="1">
        <f t="array" ref="H45">INDEX([1]SubappendixC!C34:Q34,$C$7)</f>
        <v>1.2999999999999999E-2</v>
      </c>
    </row>
    <row r="46" spans="2:13" x14ac:dyDescent="0.35">
      <c r="B46" s="3">
        <v>30</v>
      </c>
      <c r="C46" s="46">
        <v>45493</v>
      </c>
      <c r="D46" s="45">
        <v>18</v>
      </c>
      <c r="E46" s="6" t="s">
        <v>20</v>
      </c>
      <c r="F46" s="9"/>
      <c r="G46" s="16" cm="1">
        <f t="array" ref="G46">INDEX([1]SubappendixA!C35:Q35,$C$7)</f>
        <v>0.74</v>
      </c>
      <c r="H46" s="3" cm="1">
        <f t="array" ref="H46">INDEX([1]SubappendixC!C35:Q35,$C$7)</f>
        <v>1.2E-2</v>
      </c>
    </row>
    <row r="47" spans="2:13" x14ac:dyDescent="0.35">
      <c r="B47" s="3">
        <v>31</v>
      </c>
      <c r="C47" s="46">
        <v>45498</v>
      </c>
      <c r="D47" s="45">
        <v>18</v>
      </c>
      <c r="E47" s="6" t="s">
        <v>20</v>
      </c>
      <c r="F47" s="9"/>
      <c r="G47" s="16" cm="1">
        <f t="array" ref="G47">INDEX([1]SubappendixA!C36:Q36,$C$7)</f>
        <v>0.76</v>
      </c>
      <c r="H47" s="3" cm="1">
        <f t="array" ref="H47">INDEX([1]SubappendixC!C36:Q36,$C$7)</f>
        <v>1.6E-2</v>
      </c>
    </row>
    <row r="48" spans="2:13" x14ac:dyDescent="0.35">
      <c r="B48" s="3">
        <v>32</v>
      </c>
      <c r="C48" s="46">
        <v>45518</v>
      </c>
      <c r="D48" s="45">
        <v>18</v>
      </c>
      <c r="E48" s="6" t="s">
        <v>20</v>
      </c>
      <c r="F48" s="9"/>
      <c r="G48" s="16" cm="1">
        <f t="array" ref="G48">INDEX([1]SubappendixA!C37:Q37,$C$7)</f>
        <v>0.78</v>
      </c>
      <c r="H48" s="3" cm="1">
        <f t="array" ref="H48">INDEX([1]SubappendixC!C37:Q37,$C$7)</f>
        <v>0.01</v>
      </c>
    </row>
    <row r="49" spans="2:8" x14ac:dyDescent="0.35">
      <c r="B49" s="3">
        <v>33</v>
      </c>
      <c r="C49" s="46">
        <v>45499</v>
      </c>
      <c r="D49" s="45">
        <v>18</v>
      </c>
      <c r="E49" s="6" t="s">
        <v>20</v>
      </c>
      <c r="F49" s="9"/>
      <c r="G49" s="16" cm="1">
        <f t="array" ref="G49">INDEX([1]SubappendixA!C38:Q38,$C$7)</f>
        <v>0.79</v>
      </c>
      <c r="H49" s="3" cm="1">
        <f t="array" ref="H49">INDEX([1]SubappendixC!C38:Q38,$C$7)</f>
        <v>7.0000000000000001E-3</v>
      </c>
    </row>
    <row r="50" spans="2:8" x14ac:dyDescent="0.35">
      <c r="B50" s="3">
        <v>34</v>
      </c>
      <c r="C50" s="46">
        <v>45475</v>
      </c>
      <c r="D50" s="45">
        <v>18</v>
      </c>
      <c r="E50" s="6" t="s">
        <v>20</v>
      </c>
      <c r="F50" s="9"/>
      <c r="G50" s="16" cm="1">
        <f t="array" ref="G50">INDEX([1]SubappendixA!C39:Q39,$C$7)</f>
        <v>0.8</v>
      </c>
      <c r="H50" s="3" cm="1">
        <f t="array" ref="H50">INDEX([1]SubappendixC!C39:Q39,$C$7)</f>
        <v>1.2999999999999999E-2</v>
      </c>
    </row>
    <row r="51" spans="2:8" x14ac:dyDescent="0.35">
      <c r="B51" s="3">
        <v>35</v>
      </c>
      <c r="C51" s="46">
        <v>45496</v>
      </c>
      <c r="D51" s="45">
        <v>18</v>
      </c>
      <c r="E51" s="6" t="s">
        <v>20</v>
      </c>
      <c r="F51" s="9"/>
      <c r="G51" s="16" cm="1">
        <f t="array" ref="G51">INDEX([1]SubappendixA!C40:Q40,$C$7)</f>
        <v>0.82</v>
      </c>
      <c r="H51" s="3" cm="1">
        <f t="array" ref="H51">INDEX([1]SubappendixC!C40:Q40,$C$7)</f>
        <v>1.7999999999999999E-2</v>
      </c>
    </row>
    <row r="52" spans="2:8" x14ac:dyDescent="0.35">
      <c r="B52" s="3">
        <v>36</v>
      </c>
      <c r="C52" s="46">
        <v>45500</v>
      </c>
      <c r="D52" s="45">
        <v>18</v>
      </c>
      <c r="E52" s="6" t="s">
        <v>20</v>
      </c>
      <c r="F52" s="9"/>
      <c r="G52" s="16" cm="1">
        <f t="array" ref="G52">INDEX([1]SubappendixA!C41:Q41,$C$7)</f>
        <v>0.84</v>
      </c>
      <c r="H52" s="3" cm="1">
        <f t="array" ref="H52">INDEX([1]SubappendixC!C41:Q41,$C$7)</f>
        <v>0.01</v>
      </c>
    </row>
    <row r="53" spans="2:8" x14ac:dyDescent="0.35">
      <c r="B53" s="3">
        <v>37</v>
      </c>
      <c r="C53" s="46">
        <v>45519</v>
      </c>
      <c r="D53" s="45">
        <v>16</v>
      </c>
      <c r="E53" s="6" t="s">
        <v>20</v>
      </c>
      <c r="F53" s="9"/>
      <c r="G53" s="16" cm="1">
        <f t="array" ref="G53">INDEX([1]SubappendixA!C42:Q42,$C$7)</f>
        <v>0.85</v>
      </c>
      <c r="H53" s="3" cm="1">
        <f t="array" ref="H53">INDEX([1]SubappendixC!C42:Q42,$C$7)</f>
        <v>8.9999999999999993E-3</v>
      </c>
    </row>
    <row r="54" spans="2:8" x14ac:dyDescent="0.35">
      <c r="B54" s="3">
        <v>38</v>
      </c>
      <c r="C54" s="46">
        <v>45476</v>
      </c>
      <c r="D54" s="45">
        <v>18</v>
      </c>
      <c r="E54" s="6" t="s">
        <v>20</v>
      </c>
      <c r="F54" s="9"/>
      <c r="G54" s="16" cm="1">
        <f t="array" ref="G54">INDEX([1]SubappendixA!C43:Q43,$C$7)</f>
        <v>0.86</v>
      </c>
      <c r="H54" s="3" cm="1">
        <f t="array" ref="H54">INDEX([1]SubappendixC!C43:Q43,$C$7)</f>
        <v>7.0000000000000001E-3</v>
      </c>
    </row>
    <row r="55" spans="2:8" x14ac:dyDescent="0.35">
      <c r="B55" s="3">
        <v>39</v>
      </c>
      <c r="C55" s="46">
        <v>45517</v>
      </c>
      <c r="D55" s="45">
        <v>18</v>
      </c>
      <c r="E55" s="6" t="s">
        <v>20</v>
      </c>
      <c r="F55" s="9"/>
      <c r="G55" s="16" cm="1">
        <f t="array" ref="G55">INDEX([1]SubappendixA!C44:Q44,$C$7)</f>
        <v>0.88</v>
      </c>
      <c r="H55" s="3" cm="1">
        <f t="array" ref="H55">INDEX([1]SubappendixC!C44:Q44,$C$7)</f>
        <v>8.0000000000000002E-3</v>
      </c>
    </row>
    <row r="56" spans="2:8" x14ac:dyDescent="0.35">
      <c r="B56" s="3">
        <v>40</v>
      </c>
      <c r="C56" s="46">
        <v>45515</v>
      </c>
      <c r="D56" s="45">
        <v>18</v>
      </c>
      <c r="E56" s="6" t="s">
        <v>20</v>
      </c>
      <c r="F56" s="9"/>
      <c r="G56" s="16" cm="1">
        <f t="array" ref="G56">INDEX([1]SubappendixA!C45:Q45,$C$7)</f>
        <v>0.89</v>
      </c>
      <c r="H56" s="3" cm="1">
        <f t="array" ref="H56">INDEX([1]SubappendixC!C45:Q45,$C$7)</f>
        <v>8.9999999999999993E-3</v>
      </c>
    </row>
    <row r="57" spans="2:8" x14ac:dyDescent="0.35">
      <c r="B57" s="3">
        <v>41</v>
      </c>
      <c r="C57" s="46">
        <v>45530</v>
      </c>
      <c r="D57" s="45">
        <v>18</v>
      </c>
      <c r="E57" s="6" t="s">
        <v>20</v>
      </c>
      <c r="F57" s="9"/>
      <c r="G57" s="16" cm="1">
        <f t="array" ref="G57">INDEX([1]SubappendixA!C46:Q46,$C$7)</f>
        <v>0.9</v>
      </c>
      <c r="H57" s="3" cm="1">
        <f t="array" ref="H57">INDEX([1]SubappendixC!C46:Q46,$C$7)</f>
        <v>8.9999999999999993E-3</v>
      </c>
    </row>
    <row r="58" spans="2:8" x14ac:dyDescent="0.35">
      <c r="B58" s="3">
        <v>42</v>
      </c>
      <c r="C58" s="46">
        <v>45501</v>
      </c>
      <c r="D58" s="45">
        <v>18</v>
      </c>
      <c r="E58" s="6" t="s">
        <v>20</v>
      </c>
      <c r="F58" s="9"/>
      <c r="G58" s="16" cm="1">
        <f t="array" ref="G58">INDEX([1]SubappendixA!C47:Q47,$C$7)</f>
        <v>0.92</v>
      </c>
      <c r="H58" s="3" cm="1">
        <f t="array" ref="H58">INDEX([1]SubappendixC!C47:Q47,$C$7)</f>
        <v>8.0000000000000002E-3</v>
      </c>
    </row>
    <row r="59" spans="2:8" x14ac:dyDescent="0.35">
      <c r="B59" s="3">
        <v>43</v>
      </c>
      <c r="C59" s="46">
        <v>45497</v>
      </c>
      <c r="D59" s="45">
        <v>19</v>
      </c>
      <c r="E59" s="6" t="s">
        <v>20</v>
      </c>
      <c r="F59" s="9"/>
      <c r="G59" s="16" cm="1">
        <f t="array" ref="G59">INDEX([1]SubappendixA!C48:Q48,$C$7)</f>
        <v>0.93</v>
      </c>
      <c r="H59" s="3" cm="1">
        <f t="array" ref="H59">INDEX([1]SubappendixC!C48:Q48,$C$7)</f>
        <v>6.0000000000000001E-3</v>
      </c>
    </row>
    <row r="60" spans="2:8" x14ac:dyDescent="0.35">
      <c r="B60" s="3">
        <v>44</v>
      </c>
      <c r="C60" s="46">
        <v>45474</v>
      </c>
      <c r="D60" s="45">
        <v>19</v>
      </c>
      <c r="E60" s="6" t="s">
        <v>20</v>
      </c>
      <c r="F60" s="9"/>
      <c r="G60" s="16" cm="1">
        <f t="array" ref="G60">INDEX([1]SubappendixA!C49:Q49,$C$7)</f>
        <v>0.95</v>
      </c>
      <c r="H60" s="3" cm="1">
        <f t="array" ref="H60">INDEX([1]SubappendixC!C49:Q49,$C$7)</f>
        <v>7.0000000000000001E-3</v>
      </c>
    </row>
    <row r="61" spans="2:8" x14ac:dyDescent="0.35">
      <c r="B61" s="3">
        <v>45</v>
      </c>
      <c r="C61" s="46">
        <v>45529</v>
      </c>
      <c r="D61" s="45">
        <v>19</v>
      </c>
      <c r="E61" s="6" t="s">
        <v>20</v>
      </c>
      <c r="F61" s="9"/>
      <c r="G61" s="16" cm="1">
        <f t="array" ref="G61">INDEX([1]SubappendixA!C50:Q50,$C$7)</f>
        <v>0.96</v>
      </c>
      <c r="H61" s="3" cm="1">
        <f t="array" ref="H61">INDEX([1]SubappendixC!C50:Q50,$C$7)</f>
        <v>7.0000000000000001E-3</v>
      </c>
    </row>
    <row r="62" spans="2:8" x14ac:dyDescent="0.35">
      <c r="B62" s="3">
        <v>46</v>
      </c>
      <c r="C62" s="46">
        <v>45520</v>
      </c>
      <c r="D62" s="45">
        <v>18</v>
      </c>
      <c r="E62" s="6" t="s">
        <v>20</v>
      </c>
      <c r="F62" s="9"/>
      <c r="G62" s="16" cm="1">
        <f t="array" ref="G62">INDEX([1]SubappendixA!C51:Q51,$C$7)</f>
        <v>0.97</v>
      </c>
      <c r="H62" s="3" cm="1">
        <f t="array" ref="H62">INDEX([1]SubappendixC!C51:Q51,$C$7)</f>
        <v>8.0000000000000002E-3</v>
      </c>
    </row>
    <row r="63" spans="2:8" x14ac:dyDescent="0.35">
      <c r="B63" s="3">
        <v>47</v>
      </c>
      <c r="C63" s="46">
        <v>45477</v>
      </c>
      <c r="D63" s="45">
        <v>18</v>
      </c>
      <c r="E63" s="6" t="s">
        <v>20</v>
      </c>
      <c r="F63" s="9"/>
      <c r="G63" s="16" cm="1">
        <f t="array" ref="G63">INDEX([1]SubappendixA!C52:Q52,$C$7)</f>
        <v>0.99</v>
      </c>
      <c r="H63" s="3" cm="1">
        <f t="array" ref="H63">INDEX([1]SubappendixC!C52:Q52,$C$7)</f>
        <v>8.9999999999999993E-3</v>
      </c>
    </row>
    <row r="64" spans="2:8" x14ac:dyDescent="0.35">
      <c r="B64" s="3">
        <v>48</v>
      </c>
      <c r="C64" s="46">
        <v>45510</v>
      </c>
      <c r="D64" s="45">
        <v>10</v>
      </c>
      <c r="E64" s="6" t="s">
        <v>20</v>
      </c>
      <c r="F64" s="9"/>
      <c r="G64" s="16" cm="1">
        <f t="array" ref="G64">INDEX([1]SubappendixA!C53:Q53,$C$7)</f>
        <v>1</v>
      </c>
      <c r="H64" s="3" cm="1">
        <f t="array" ref="H64">INDEX([1]SubappendixC!C53:Q53,$C$7)</f>
        <v>4.0000000000000001E-3</v>
      </c>
    </row>
    <row r="65" spans="2:8" x14ac:dyDescent="0.35">
      <c r="B65" s="3">
        <v>49</v>
      </c>
      <c r="C65" s="46">
        <v>45502</v>
      </c>
      <c r="D65" s="45">
        <v>18</v>
      </c>
      <c r="E65" s="6" t="s">
        <v>20</v>
      </c>
      <c r="F65" s="9"/>
      <c r="G65" s="16" cm="1">
        <f t="array" ref="G65">INDEX([1]SubappendixA!C54:Q54,$C$7)</f>
        <v>1.01</v>
      </c>
      <c r="H65" s="3" cm="1">
        <f t="array" ref="H65">INDEX([1]SubappendixC!C54:Q54,$C$7)</f>
        <v>8.0000000000000002E-3</v>
      </c>
    </row>
    <row r="66" spans="2:8" x14ac:dyDescent="0.35">
      <c r="B66" s="3">
        <v>50</v>
      </c>
      <c r="C66" s="46">
        <v>45516</v>
      </c>
      <c r="D66" s="45">
        <v>18</v>
      </c>
      <c r="E66" s="6" t="s">
        <v>20</v>
      </c>
      <c r="F66" s="9"/>
      <c r="G66" s="16" cm="1">
        <f t="array" ref="G66">INDEX([1]SubappendixA!C55:Q55,$C$7)</f>
        <v>1.03</v>
      </c>
      <c r="H66" s="3" cm="1">
        <f t="array" ref="H66">INDEX([1]SubappendixC!C55:Q55,$C$7)</f>
        <v>7.0000000000000001E-3</v>
      </c>
    </row>
    <row r="67" spans="2:8" x14ac:dyDescent="0.35">
      <c r="B67" s="3">
        <v>51</v>
      </c>
      <c r="C67" s="46">
        <v>45528</v>
      </c>
      <c r="D67" s="45">
        <v>18</v>
      </c>
      <c r="E67" s="6" t="s">
        <v>20</v>
      </c>
      <c r="F67" s="9"/>
      <c r="G67" s="16" cm="1">
        <f t="array" ref="G67">INDEX([1]SubappendixA!C56:Q56,$C$7)</f>
        <v>1.04</v>
      </c>
      <c r="H67" s="3" cm="1">
        <f t="array" ref="H67">INDEX([1]SubappendixC!C56:Q56,$C$7)</f>
        <v>1.4E-2</v>
      </c>
    </row>
    <row r="68" spans="2:8" x14ac:dyDescent="0.35">
      <c r="B68" s="3">
        <v>52</v>
      </c>
      <c r="C68" s="46">
        <v>45533</v>
      </c>
      <c r="D68" s="45">
        <v>18</v>
      </c>
      <c r="E68" s="6" t="s">
        <v>20</v>
      </c>
      <c r="F68" s="9"/>
      <c r="G68" s="16" cm="1">
        <f t="array" ref="G68">INDEX([1]SubappendixA!C57:Q57,$C$7)</f>
        <v>1.05</v>
      </c>
      <c r="H68" s="3" cm="1">
        <f t="array" ref="H68">INDEX([1]SubappendixC!C57:Q57,$C$7)</f>
        <v>3.0000000000000001E-3</v>
      </c>
    </row>
    <row r="69" spans="2:8" x14ac:dyDescent="0.35">
      <c r="B69" s="3">
        <v>53</v>
      </c>
      <c r="C69" s="46">
        <v>45527</v>
      </c>
      <c r="D69" s="45">
        <v>18</v>
      </c>
      <c r="E69" s="6" t="s">
        <v>20</v>
      </c>
      <c r="F69" s="9"/>
      <c r="G69" s="16" cm="1">
        <f t="array" ref="G69">INDEX([1]SubappendixA!C58:Q58,$C$7)</f>
        <v>1.06</v>
      </c>
      <c r="H69" s="3" cm="1">
        <f t="array" ref="H69">INDEX([1]SubappendixC!C58:Q58,$C$7)</f>
        <v>2E-3</v>
      </c>
    </row>
    <row r="70" spans="2:8" x14ac:dyDescent="0.35">
      <c r="B70" s="3">
        <v>54</v>
      </c>
      <c r="C70" s="46">
        <v>45535</v>
      </c>
      <c r="D70" s="45">
        <v>19</v>
      </c>
      <c r="E70" s="6" t="s">
        <v>20</v>
      </c>
      <c r="F70" s="9"/>
      <c r="G70" s="16" cm="1">
        <f t="array" ref="G70">INDEX([1]SubappendixA!C59:Q59,$C$7)</f>
        <v>1.07</v>
      </c>
      <c r="H70" s="3" cm="1">
        <f t="array" ref="H70">INDEX([1]SubappendixC!C59:Q59,$C$7)</f>
        <v>4.0000000000000001E-3</v>
      </c>
    </row>
    <row r="71" spans="2:8" x14ac:dyDescent="0.35">
      <c r="B71" s="3">
        <v>55</v>
      </c>
      <c r="C71" s="46">
        <v>45521</v>
      </c>
      <c r="D71" s="45">
        <v>18</v>
      </c>
      <c r="E71" s="6" t="s">
        <v>20</v>
      </c>
      <c r="F71" s="9"/>
      <c r="G71" s="16" cm="1">
        <f t="array" ref="G71">INDEX([1]SubappendixA!C60:Q60,$C$7)</f>
        <v>1.08</v>
      </c>
      <c r="H71" s="3" cm="1">
        <f t="array" ref="H71">INDEX([1]SubappendixC!C60:Q60,$C$7)</f>
        <v>3.0000000000000001E-3</v>
      </c>
    </row>
    <row r="72" spans="2:8" x14ac:dyDescent="0.35">
      <c r="B72" s="3">
        <v>56</v>
      </c>
      <c r="C72" s="46">
        <v>45522</v>
      </c>
      <c r="D72" s="45">
        <v>19</v>
      </c>
      <c r="E72" s="6" t="s">
        <v>20</v>
      </c>
      <c r="F72" s="9"/>
      <c r="G72" s="16" cm="1">
        <f t="array" ref="G72">INDEX([1]SubappendixA!C61:Q61,$C$7)</f>
        <v>1.0900000000000001</v>
      </c>
      <c r="H72" s="3" cm="1">
        <f t="array" ref="H72">INDEX([1]SubappendixC!C61:Q61,$C$7)</f>
        <v>3.0000000000000001E-3</v>
      </c>
    </row>
    <row r="73" spans="2:8" x14ac:dyDescent="0.35">
      <c r="B73" s="3">
        <v>57</v>
      </c>
      <c r="C73" s="46">
        <v>45512</v>
      </c>
      <c r="D73" s="45">
        <v>17</v>
      </c>
      <c r="E73" s="6" t="s">
        <v>20</v>
      </c>
      <c r="F73" s="9"/>
      <c r="G73" s="16" cm="1">
        <f t="array" ref="G73">INDEX([1]SubappendixA!C62:Q62,$C$7)</f>
        <v>1.1000000000000001</v>
      </c>
      <c r="H73" s="3" cm="1">
        <f t="array" ref="H73">INDEX([1]SubappendixC!C62:Q62,$C$7)</f>
        <v>3.0000000000000001E-3</v>
      </c>
    </row>
    <row r="74" spans="2:8" x14ac:dyDescent="0.35">
      <c r="B74" s="3">
        <v>58</v>
      </c>
      <c r="C74" s="46">
        <v>45511</v>
      </c>
      <c r="D74" s="45">
        <v>19</v>
      </c>
      <c r="E74" s="6" t="s">
        <v>20</v>
      </c>
      <c r="F74" s="9"/>
      <c r="G74" s="16" cm="1">
        <f t="array" ref="G74">INDEX([1]SubappendixA!C63:Q63,$C$7)</f>
        <v>1.1100000000000001</v>
      </c>
      <c r="H74" s="3" cm="1">
        <f t="array" ref="H74">INDEX([1]SubappendixC!C63:Q63,$C$7)</f>
        <v>2E-3</v>
      </c>
    </row>
    <row r="75" spans="2:8" x14ac:dyDescent="0.35">
      <c r="B75" s="3">
        <v>59</v>
      </c>
      <c r="C75" s="46">
        <v>45534</v>
      </c>
      <c r="D75" s="45">
        <v>18</v>
      </c>
      <c r="E75" s="6" t="s">
        <v>20</v>
      </c>
      <c r="F75" s="9"/>
      <c r="G75" s="16" cm="1">
        <f t="array" ref="G75">INDEX([1]SubappendixA!C64:Q64,$C$7)</f>
        <v>1.1100000000000001</v>
      </c>
      <c r="H75" s="3" cm="1">
        <f t="array" ref="H75">INDEX([1]SubappendixC!C64:Q64,$C$7)</f>
        <v>-1E-3</v>
      </c>
    </row>
    <row r="76" spans="2:8" x14ac:dyDescent="0.35">
      <c r="B76" s="3">
        <v>60</v>
      </c>
      <c r="C76" s="46">
        <v>45526</v>
      </c>
      <c r="D76" s="45">
        <v>19</v>
      </c>
      <c r="E76" s="6" t="s">
        <v>20</v>
      </c>
      <c r="F76" s="9"/>
      <c r="G76" s="16" cm="1">
        <f t="array" ref="G76">INDEX([1]SubappendixA!C65:Q65,$C$7)</f>
        <v>1.1200000000000001</v>
      </c>
      <c r="H76" s="3" cm="1">
        <f t="array" ref="H76">INDEX([1]SubappendixC!C65:Q65,$C$7)</f>
        <v>-2E-3</v>
      </c>
    </row>
    <row r="77" spans="2:8" x14ac:dyDescent="0.35">
      <c r="B77" s="3">
        <v>61</v>
      </c>
      <c r="C77" s="46">
        <v>45525</v>
      </c>
      <c r="D77" s="45">
        <v>19</v>
      </c>
      <c r="E77" s="6" t="s">
        <v>20</v>
      </c>
      <c r="F77" s="9"/>
      <c r="G77" s="16" cm="1">
        <f t="array" ref="G77">INDEX([1]SubappendixA!C66:Q66,$C$7)</f>
        <v>1.1200000000000001</v>
      </c>
      <c r="H77" s="3" cm="1">
        <f t="array" ref="H77">INDEX([1]SubappendixC!C66:Q66,$C$7)</f>
        <v>6.0000000000000001E-3</v>
      </c>
    </row>
    <row r="78" spans="2:8" x14ac:dyDescent="0.35">
      <c r="B78" s="3">
        <v>62</v>
      </c>
      <c r="C78" s="46">
        <v>45524</v>
      </c>
      <c r="D78" s="45">
        <v>19</v>
      </c>
      <c r="E78" s="6" t="s">
        <v>20</v>
      </c>
      <c r="F78" s="9"/>
      <c r="G78" s="16" cm="1">
        <f t="array" ref="G78">INDEX([1]SubappendixA!C67:Q67,$C$7)</f>
        <v>1.1200000000000001</v>
      </c>
      <c r="H78" s="3" cm="1">
        <f t="array" ref="H78">INDEX([1]SubappendixC!C67:Q67,$C$7)</f>
        <v>-2E-3</v>
      </c>
    </row>
    <row r="80" spans="2:8" x14ac:dyDescent="0.35">
      <c r="B80" s="40" t="s">
        <v>21</v>
      </c>
      <c r="C80" s="41"/>
      <c r="D80" s="41"/>
      <c r="E80" s="41"/>
      <c r="F80" s="42"/>
      <c r="G80" s="43" t="s">
        <v>22</v>
      </c>
      <c r="H80" s="44" cm="1">
        <f t="array" ref="H80">SUMPRODUCT($H$17:$H$78*$F$17:$F$78*($E$17:$E$78="Yes"))</f>
        <v>2.8140400000000003</v>
      </c>
    </row>
    <row r="81" spans="2:8" x14ac:dyDescent="0.35">
      <c r="B81" s="27" t="s">
        <v>23</v>
      </c>
      <c r="C81" s="28"/>
      <c r="D81" s="28"/>
      <c r="E81" s="28"/>
      <c r="F81" s="29"/>
      <c r="G81" s="30" t="s">
        <v>24</v>
      </c>
      <c r="H81" s="31" cm="1">
        <f t="array" ref="H81">SUMIFS(H17:H78,E17:E78,"No",B17:B78,"&lt;"&amp;MAX(IF(E17:E78="Yes",B17:B78)))</f>
        <v>0.16800000000000001</v>
      </c>
    </row>
    <row r="82" spans="2:8" x14ac:dyDescent="0.35">
      <c r="B82" s="32"/>
      <c r="G82" s="33" t="s">
        <v>25</v>
      </c>
      <c r="H82" s="34" cm="1">
        <f t="array" ref="H82">INDEX(G17:G78,MATCH(MAX(IF(E17:E78="Yes",B17:B78)),B17:B78,0))</f>
        <v>0.56000000000000005</v>
      </c>
    </row>
    <row r="83" spans="2:8" x14ac:dyDescent="0.35">
      <c r="B83" s="32"/>
      <c r="G83" s="33" t="s">
        <v>26</v>
      </c>
      <c r="H83" s="34">
        <f>H82-H81</f>
        <v>0.39200000000000002</v>
      </c>
    </row>
    <row r="84" spans="2:8" x14ac:dyDescent="0.35">
      <c r="B84" s="35"/>
      <c r="C84" s="36"/>
      <c r="D84" s="36"/>
      <c r="E84" s="36"/>
      <c r="F84" s="37"/>
      <c r="G84" s="38" t="s">
        <v>27</v>
      </c>
      <c r="H84" s="39">
        <f>H83*K7</f>
        <v>3.6679138461538461</v>
      </c>
    </row>
    <row r="85" spans="2:8" x14ac:dyDescent="0.35">
      <c r="B85" s="40" t="s">
        <v>28</v>
      </c>
      <c r="C85" s="41"/>
      <c r="D85" s="41"/>
      <c r="E85" s="41"/>
      <c r="F85" s="42"/>
      <c r="G85" s="43" t="s">
        <v>29</v>
      </c>
      <c r="H85" s="44">
        <f>AVERAGE(H80,H84)</f>
        <v>3.2409769230769232</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0707EED6-5592-461D-9159-CBD13A1EBEC7}">
      <formula1>"Yes, No"</formula1>
    </dataValidation>
  </dataValidations>
  <hyperlinks>
    <hyperlink ref="K21" r:id="rId1" xr:uid="{1414B8FF-C6E0-48FD-BF84-219BBFCC6D15}"/>
  </hyperlinks>
  <pageMargins left="0.7" right="0.7" top="0.75" bottom="0.75" header="0.3" footer="0.3"/>
  <pageSetup orientation="portrait" r:id="rId2"/>
  <headerFooter>
    <oddFooter>&amp;L_x000D_&amp;1#&amp;"Calibri"&amp;14&amp;K000000 Business Use</oddFooter>
  </headerFooter>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51DE3-170E-43E2-A319-38CAE57F9E17}">
  <dimension ref="B2:Q67"/>
  <sheetViews>
    <sheetView showGridLines="0" zoomScale="70" zoomScaleNormal="70" workbookViewId="0">
      <pane ySplit="5" topLeftCell="A54" activePane="bottomLeft" state="frozen"/>
      <selection pane="bottomLeft" activeCell="AG54" sqref="AG54"/>
    </sheetView>
  </sheetViews>
  <sheetFormatPr defaultRowHeight="17.25" x14ac:dyDescent="0.35"/>
  <cols>
    <col min="1" max="1" width="2.625" customWidth="1"/>
    <col min="2" max="2" width="9" style="2"/>
  </cols>
  <sheetData>
    <row r="2" spans="2:17" ht="30.75" x14ac:dyDescent="0.6">
      <c r="B2" s="10" t="s">
        <v>30</v>
      </c>
    </row>
    <row r="4" spans="2:17" x14ac:dyDescent="0.35">
      <c r="C4" s="63" t="s">
        <v>31</v>
      </c>
      <c r="D4" s="63"/>
      <c r="E4" s="63"/>
      <c r="F4" s="63"/>
      <c r="G4" s="63"/>
      <c r="H4" s="63"/>
      <c r="I4" s="63"/>
      <c r="J4" s="63"/>
      <c r="K4" s="63"/>
      <c r="L4" s="63"/>
      <c r="M4" s="63"/>
      <c r="N4" s="63"/>
      <c r="O4" s="63"/>
      <c r="P4" s="63"/>
      <c r="Q4" s="63"/>
    </row>
    <row r="5" spans="2:17" x14ac:dyDescent="0.35">
      <c r="B5" s="11" t="s">
        <v>32</v>
      </c>
      <c r="C5" s="11">
        <v>1</v>
      </c>
      <c r="D5" s="11">
        <v>2</v>
      </c>
      <c r="E5" s="11">
        <v>3</v>
      </c>
      <c r="F5" s="11">
        <v>4</v>
      </c>
      <c r="G5" s="11">
        <v>5</v>
      </c>
      <c r="H5" s="11">
        <v>6</v>
      </c>
      <c r="I5" s="11">
        <v>7</v>
      </c>
      <c r="J5" s="11">
        <v>8</v>
      </c>
      <c r="K5" s="11">
        <v>9</v>
      </c>
      <c r="L5" s="11">
        <v>10</v>
      </c>
      <c r="M5" s="11">
        <v>11</v>
      </c>
      <c r="N5" s="11">
        <v>12</v>
      </c>
      <c r="O5" s="11">
        <v>13</v>
      </c>
      <c r="P5" s="11">
        <v>14</v>
      </c>
      <c r="Q5" s="11">
        <v>15</v>
      </c>
    </row>
    <row r="6" spans="2:17" x14ac:dyDescent="0.35">
      <c r="B6" s="11">
        <v>1</v>
      </c>
      <c r="C6" s="12">
        <v>0.01</v>
      </c>
      <c r="D6" s="12">
        <v>0.02</v>
      </c>
      <c r="E6" s="12">
        <v>0.03</v>
      </c>
      <c r="F6" s="12">
        <v>0.05</v>
      </c>
      <c r="G6" s="12">
        <v>0.05</v>
      </c>
      <c r="H6" s="12">
        <v>0.06</v>
      </c>
      <c r="I6" s="12">
        <v>7.0000000000000007E-2</v>
      </c>
      <c r="J6" s="12">
        <v>0.08</v>
      </c>
      <c r="K6" s="12">
        <v>0.08</v>
      </c>
      <c r="L6" s="12">
        <v>0.09</v>
      </c>
      <c r="M6" s="12">
        <v>0.1</v>
      </c>
      <c r="N6" s="12">
        <v>0.1</v>
      </c>
      <c r="O6" s="12">
        <v>0.1</v>
      </c>
      <c r="P6" s="12">
        <v>0.11</v>
      </c>
      <c r="Q6" s="12">
        <v>0.11</v>
      </c>
    </row>
    <row r="7" spans="2:17" x14ac:dyDescent="0.35">
      <c r="B7" s="11">
        <v>2</v>
      </c>
      <c r="C7" s="12">
        <v>0.03</v>
      </c>
      <c r="D7" s="12">
        <v>0.05</v>
      </c>
      <c r="E7" s="12">
        <v>0.06</v>
      </c>
      <c r="F7" s="12">
        <v>0.09</v>
      </c>
      <c r="G7" s="12">
        <v>0.1</v>
      </c>
      <c r="H7" s="12">
        <v>0.13</v>
      </c>
      <c r="I7" s="12">
        <v>0.14000000000000001</v>
      </c>
      <c r="J7" s="12">
        <v>0.15</v>
      </c>
      <c r="K7" s="12">
        <v>0.16</v>
      </c>
      <c r="L7" s="12">
        <v>0.17</v>
      </c>
      <c r="M7" s="12">
        <v>0.18</v>
      </c>
      <c r="N7" s="12">
        <v>0.19</v>
      </c>
      <c r="O7" s="12">
        <v>0.2</v>
      </c>
      <c r="P7" s="12">
        <v>0.2</v>
      </c>
      <c r="Q7" s="12">
        <v>0.2</v>
      </c>
    </row>
    <row r="8" spans="2:17" x14ac:dyDescent="0.35">
      <c r="B8" s="11">
        <v>3</v>
      </c>
      <c r="C8" s="12">
        <v>0.04</v>
      </c>
      <c r="D8" s="12">
        <v>7.0000000000000007E-2</v>
      </c>
      <c r="E8" s="12">
        <v>0.1</v>
      </c>
      <c r="F8" s="12">
        <v>0.13</v>
      </c>
      <c r="G8" s="12">
        <v>0.15</v>
      </c>
      <c r="H8" s="12">
        <v>0.17</v>
      </c>
      <c r="I8" s="12">
        <v>0.2</v>
      </c>
      <c r="J8" s="12">
        <v>0.22</v>
      </c>
      <c r="K8" s="12">
        <v>0.23</v>
      </c>
      <c r="L8" s="12">
        <v>0.25</v>
      </c>
      <c r="M8" s="12">
        <v>0.26</v>
      </c>
      <c r="N8" s="12">
        <v>0.28000000000000003</v>
      </c>
      <c r="O8" s="12">
        <v>0.28000000000000003</v>
      </c>
      <c r="P8" s="12">
        <v>0.28999999999999998</v>
      </c>
      <c r="Q8" s="12">
        <v>0.28999999999999998</v>
      </c>
    </row>
    <row r="9" spans="2:17" x14ac:dyDescent="0.35">
      <c r="B9" s="11">
        <v>4</v>
      </c>
      <c r="C9" s="12">
        <v>0.05</v>
      </c>
      <c r="D9" s="12">
        <v>0.09</v>
      </c>
      <c r="E9" s="12">
        <v>0.13</v>
      </c>
      <c r="F9" s="12">
        <v>0.17</v>
      </c>
      <c r="G9" s="12">
        <v>0.19</v>
      </c>
      <c r="H9" s="12">
        <v>0.23</v>
      </c>
      <c r="I9" s="12">
        <v>0.26</v>
      </c>
      <c r="J9" s="12">
        <v>0.28999999999999998</v>
      </c>
      <c r="K9" s="12">
        <v>0.3</v>
      </c>
      <c r="L9" s="12">
        <v>0.32</v>
      </c>
      <c r="M9" s="12">
        <v>0.34</v>
      </c>
      <c r="N9" s="12">
        <v>0.36</v>
      </c>
      <c r="O9" s="12">
        <v>0.36</v>
      </c>
      <c r="P9" s="12">
        <v>0.37</v>
      </c>
      <c r="Q9" s="12">
        <v>0.37</v>
      </c>
    </row>
    <row r="10" spans="2:17" x14ac:dyDescent="0.35">
      <c r="B10" s="11">
        <v>5</v>
      </c>
      <c r="C10" s="12">
        <v>0.06</v>
      </c>
      <c r="D10" s="12">
        <v>0.11</v>
      </c>
      <c r="E10" s="12">
        <v>0.16</v>
      </c>
      <c r="F10" s="12">
        <v>0.22</v>
      </c>
      <c r="G10" s="12">
        <v>0.24</v>
      </c>
      <c r="H10" s="12">
        <v>0.28000000000000003</v>
      </c>
      <c r="I10" s="12">
        <v>0.32</v>
      </c>
      <c r="J10" s="12">
        <v>0.35</v>
      </c>
      <c r="K10" s="12">
        <v>0.37</v>
      </c>
      <c r="L10" s="12">
        <v>0.39</v>
      </c>
      <c r="M10" s="12">
        <v>0.41</v>
      </c>
      <c r="N10" s="12">
        <v>0.44</v>
      </c>
      <c r="O10" s="12">
        <v>0.44</v>
      </c>
      <c r="P10" s="12">
        <v>0.44</v>
      </c>
      <c r="Q10" s="12">
        <v>0.45</v>
      </c>
    </row>
    <row r="11" spans="2:17" x14ac:dyDescent="0.35">
      <c r="B11" s="11">
        <v>6</v>
      </c>
      <c r="C11" s="12">
        <v>7.0000000000000007E-2</v>
      </c>
      <c r="D11" s="12">
        <v>0.13</v>
      </c>
      <c r="E11" s="12">
        <v>0.19</v>
      </c>
      <c r="F11" s="12">
        <v>0.25</v>
      </c>
      <c r="G11" s="12">
        <v>0.28000000000000003</v>
      </c>
      <c r="H11" s="12">
        <v>0.32</v>
      </c>
      <c r="I11" s="12">
        <v>0.37</v>
      </c>
      <c r="J11" s="12">
        <v>0.41</v>
      </c>
      <c r="K11" s="12">
        <v>0.43</v>
      </c>
      <c r="L11" s="12">
        <v>0.45</v>
      </c>
      <c r="M11" s="12">
        <v>0.48</v>
      </c>
      <c r="N11" s="12">
        <v>0.5</v>
      </c>
      <c r="O11" s="12">
        <v>0.5</v>
      </c>
      <c r="P11" s="12">
        <v>0.5</v>
      </c>
      <c r="Q11" s="12">
        <v>0.52</v>
      </c>
    </row>
    <row r="12" spans="2:17" x14ac:dyDescent="0.35">
      <c r="B12" s="11">
        <v>7</v>
      </c>
      <c r="C12" s="12">
        <v>0.08</v>
      </c>
      <c r="D12" s="12">
        <v>0.15</v>
      </c>
      <c r="E12" s="12">
        <v>0.22</v>
      </c>
      <c r="F12" s="12">
        <v>0.28999999999999998</v>
      </c>
      <c r="G12" s="12">
        <v>0.33</v>
      </c>
      <c r="H12" s="12">
        <v>0.38</v>
      </c>
      <c r="I12" s="12">
        <v>0.43</v>
      </c>
      <c r="J12" s="12">
        <v>0.47</v>
      </c>
      <c r="K12" s="12">
        <v>0.49</v>
      </c>
      <c r="L12" s="12">
        <v>0.51</v>
      </c>
      <c r="M12" s="12">
        <v>0.54</v>
      </c>
      <c r="N12" s="12">
        <v>0.56999999999999995</v>
      </c>
      <c r="O12" s="12">
        <v>0.56999999999999995</v>
      </c>
      <c r="P12" s="12">
        <v>0.56999999999999995</v>
      </c>
      <c r="Q12" s="12">
        <v>0.57999999999999996</v>
      </c>
    </row>
    <row r="13" spans="2:17" x14ac:dyDescent="0.35">
      <c r="B13" s="11">
        <v>8</v>
      </c>
      <c r="C13" s="12">
        <v>0.09</v>
      </c>
      <c r="D13" s="12">
        <v>0.17</v>
      </c>
      <c r="E13" s="12">
        <v>0.25</v>
      </c>
      <c r="F13" s="12">
        <v>0.33</v>
      </c>
      <c r="G13" s="12">
        <v>0.36</v>
      </c>
      <c r="H13" s="12">
        <v>0.42</v>
      </c>
      <c r="I13" s="12">
        <v>0.48</v>
      </c>
      <c r="J13" s="12">
        <v>0.53</v>
      </c>
      <c r="K13" s="12">
        <v>0.55000000000000004</v>
      </c>
      <c r="L13" s="12">
        <v>0.56999999999999995</v>
      </c>
      <c r="M13" s="12">
        <v>0.61</v>
      </c>
      <c r="N13" s="12">
        <v>0.64</v>
      </c>
      <c r="O13" s="12">
        <v>0.64</v>
      </c>
      <c r="P13" s="12">
        <v>0.63</v>
      </c>
      <c r="Q13" s="12">
        <v>0.65</v>
      </c>
    </row>
    <row r="14" spans="2:17" x14ac:dyDescent="0.35">
      <c r="B14" s="11">
        <v>9</v>
      </c>
      <c r="C14" s="12">
        <v>0.1</v>
      </c>
      <c r="D14" s="12">
        <v>0.19</v>
      </c>
      <c r="E14" s="12">
        <v>0.27</v>
      </c>
      <c r="F14" s="12">
        <v>0.37</v>
      </c>
      <c r="G14" s="12">
        <v>0.4</v>
      </c>
      <c r="H14" s="12">
        <v>0.47</v>
      </c>
      <c r="I14" s="12">
        <v>0.53</v>
      </c>
      <c r="J14" s="12">
        <v>0.57999999999999996</v>
      </c>
      <c r="K14" s="12">
        <v>0.61</v>
      </c>
      <c r="L14" s="12">
        <v>0.63</v>
      </c>
      <c r="M14" s="12">
        <v>0.67</v>
      </c>
      <c r="N14" s="12">
        <v>0.7</v>
      </c>
      <c r="O14" s="12">
        <v>0.7</v>
      </c>
      <c r="P14" s="12">
        <v>0.69</v>
      </c>
      <c r="Q14" s="12">
        <v>0.71</v>
      </c>
    </row>
    <row r="15" spans="2:17" x14ac:dyDescent="0.35">
      <c r="B15" s="11">
        <v>10</v>
      </c>
      <c r="C15" s="12">
        <v>0.12</v>
      </c>
      <c r="D15" s="12">
        <v>0.21</v>
      </c>
      <c r="E15" s="12">
        <v>0.3</v>
      </c>
      <c r="F15" s="12">
        <v>0.41</v>
      </c>
      <c r="G15" s="12">
        <v>0.45</v>
      </c>
      <c r="H15" s="12">
        <v>0.52</v>
      </c>
      <c r="I15" s="12">
        <v>0.57999999999999996</v>
      </c>
      <c r="J15" s="12">
        <v>0.63</v>
      </c>
      <c r="K15" s="12">
        <v>0.66</v>
      </c>
      <c r="L15" s="12">
        <v>0.69</v>
      </c>
      <c r="M15" s="12">
        <v>0.72</v>
      </c>
      <c r="N15" s="12">
        <v>0.76</v>
      </c>
      <c r="O15" s="12">
        <v>0.75</v>
      </c>
      <c r="P15" s="12">
        <v>0.75</v>
      </c>
      <c r="Q15" s="12">
        <v>0.77</v>
      </c>
    </row>
    <row r="16" spans="2:17" x14ac:dyDescent="0.35">
      <c r="B16" s="11">
        <v>11</v>
      </c>
      <c r="C16" s="12">
        <v>0.13</v>
      </c>
      <c r="D16" s="12">
        <v>0.23</v>
      </c>
      <c r="E16" s="12">
        <v>0.33</v>
      </c>
      <c r="F16" s="12">
        <v>0.45</v>
      </c>
      <c r="G16" s="12">
        <v>0.48</v>
      </c>
      <c r="H16" s="12">
        <v>0.55000000000000004</v>
      </c>
      <c r="I16" s="12">
        <v>0.63</v>
      </c>
      <c r="J16" s="12">
        <v>0.68</v>
      </c>
      <c r="K16" s="12">
        <v>0.71</v>
      </c>
      <c r="L16" s="12">
        <v>0.74</v>
      </c>
      <c r="M16" s="12">
        <v>0.78</v>
      </c>
      <c r="N16" s="12">
        <v>0.82</v>
      </c>
      <c r="O16" s="12">
        <v>0.81</v>
      </c>
      <c r="P16" s="12">
        <v>0.8</v>
      </c>
      <c r="Q16" s="12">
        <v>0.82</v>
      </c>
    </row>
    <row r="17" spans="2:17" x14ac:dyDescent="0.35">
      <c r="B17" s="11">
        <v>12</v>
      </c>
      <c r="C17" s="12">
        <v>0.14000000000000001</v>
      </c>
      <c r="D17" s="12">
        <v>0.25</v>
      </c>
      <c r="E17" s="12">
        <v>0.35</v>
      </c>
      <c r="F17" s="12">
        <v>0.48</v>
      </c>
      <c r="G17" s="12">
        <v>0.52</v>
      </c>
      <c r="H17" s="12">
        <v>0.59</v>
      </c>
      <c r="I17" s="12">
        <v>0.67</v>
      </c>
      <c r="J17" s="12">
        <v>0.73</v>
      </c>
      <c r="K17" s="12">
        <v>0.76</v>
      </c>
      <c r="L17" s="12">
        <v>0.79</v>
      </c>
      <c r="M17" s="12">
        <v>0.83</v>
      </c>
      <c r="N17" s="12">
        <v>0.87</v>
      </c>
      <c r="O17" s="12">
        <v>0.86</v>
      </c>
      <c r="P17" s="12">
        <v>0.86</v>
      </c>
      <c r="Q17" s="12">
        <v>0.88</v>
      </c>
    </row>
    <row r="18" spans="2:17" x14ac:dyDescent="0.35">
      <c r="B18" s="11">
        <v>13</v>
      </c>
      <c r="C18" s="12">
        <v>0.15</v>
      </c>
      <c r="D18" s="12">
        <v>0.27</v>
      </c>
      <c r="E18" s="12">
        <v>0.38</v>
      </c>
      <c r="F18" s="12">
        <v>0.52</v>
      </c>
      <c r="G18" s="12">
        <v>0.55000000000000004</v>
      </c>
      <c r="H18" s="12">
        <v>0.64</v>
      </c>
      <c r="I18" s="12">
        <v>0.72</v>
      </c>
      <c r="J18" s="12">
        <v>0.78</v>
      </c>
      <c r="K18" s="12">
        <v>0.81</v>
      </c>
      <c r="L18" s="12">
        <v>0.85</v>
      </c>
      <c r="M18" s="12">
        <v>0.88</v>
      </c>
      <c r="N18" s="12">
        <v>0.93</v>
      </c>
      <c r="O18" s="12">
        <v>0.92</v>
      </c>
      <c r="P18" s="12">
        <v>0.91</v>
      </c>
      <c r="Q18" s="12">
        <v>0.93</v>
      </c>
    </row>
    <row r="19" spans="2:17" x14ac:dyDescent="0.35">
      <c r="B19" s="11">
        <v>14</v>
      </c>
      <c r="C19" s="12">
        <v>0.16</v>
      </c>
      <c r="D19" s="12">
        <v>0.28999999999999998</v>
      </c>
      <c r="E19" s="12">
        <v>0.4</v>
      </c>
      <c r="F19" s="12">
        <v>0.54</v>
      </c>
      <c r="G19" s="12">
        <v>0.57999999999999996</v>
      </c>
      <c r="H19" s="12">
        <v>0.68</v>
      </c>
      <c r="I19" s="12">
        <v>0.76</v>
      </c>
      <c r="J19" s="12">
        <v>0.83</v>
      </c>
      <c r="K19" s="12">
        <v>0.86</v>
      </c>
      <c r="L19" s="12">
        <v>0.89</v>
      </c>
      <c r="M19" s="12">
        <v>0.93</v>
      </c>
      <c r="N19" s="12">
        <v>0.97</v>
      </c>
      <c r="O19" s="12">
        <v>0.96</v>
      </c>
      <c r="P19" s="12">
        <v>0.95</v>
      </c>
      <c r="Q19" s="12">
        <v>0.97</v>
      </c>
    </row>
    <row r="20" spans="2:17" x14ac:dyDescent="0.35">
      <c r="B20" s="11">
        <v>15</v>
      </c>
      <c r="C20" s="12">
        <v>0.17</v>
      </c>
      <c r="D20" s="12">
        <v>0.31</v>
      </c>
      <c r="E20" s="12">
        <v>0.43</v>
      </c>
      <c r="F20" s="12">
        <v>0.57999999999999996</v>
      </c>
      <c r="G20" s="12">
        <v>0.62</v>
      </c>
      <c r="H20" s="12">
        <v>0.71</v>
      </c>
      <c r="I20" s="12">
        <v>0.8</v>
      </c>
      <c r="J20" s="12">
        <v>0.87</v>
      </c>
      <c r="K20" s="12">
        <v>0.9</v>
      </c>
      <c r="L20" s="12">
        <v>0.94</v>
      </c>
      <c r="M20" s="12">
        <v>0.98</v>
      </c>
      <c r="N20" s="12">
        <v>1.03</v>
      </c>
      <c r="O20" s="12">
        <v>1.01</v>
      </c>
      <c r="P20" s="12">
        <v>1</v>
      </c>
      <c r="Q20" s="12">
        <v>1.02</v>
      </c>
    </row>
    <row r="21" spans="2:17" x14ac:dyDescent="0.35">
      <c r="B21" s="11">
        <v>16</v>
      </c>
      <c r="C21" s="12">
        <v>0.18</v>
      </c>
      <c r="D21" s="12">
        <v>0.33</v>
      </c>
      <c r="E21" s="12">
        <v>0.45</v>
      </c>
      <c r="F21" s="12">
        <v>0.6</v>
      </c>
      <c r="G21" s="12">
        <v>0.65</v>
      </c>
      <c r="H21" s="12">
        <v>0.75</v>
      </c>
      <c r="I21" s="12">
        <v>0.84</v>
      </c>
      <c r="J21" s="12">
        <v>0.91</v>
      </c>
      <c r="K21" s="12">
        <v>0.95</v>
      </c>
      <c r="L21" s="12">
        <v>0.98</v>
      </c>
      <c r="M21" s="12">
        <v>1.02</v>
      </c>
      <c r="N21" s="12">
        <v>1.07</v>
      </c>
      <c r="O21" s="12">
        <v>1.06</v>
      </c>
      <c r="P21" s="12">
        <v>1.04</v>
      </c>
      <c r="Q21" s="12">
        <v>1.06</v>
      </c>
    </row>
    <row r="22" spans="2:17" x14ac:dyDescent="0.35">
      <c r="B22" s="11">
        <v>17</v>
      </c>
      <c r="C22" s="12">
        <v>0.19</v>
      </c>
      <c r="D22" s="12">
        <v>0.34</v>
      </c>
      <c r="E22" s="12">
        <v>0.47</v>
      </c>
      <c r="F22" s="12">
        <v>0.63</v>
      </c>
      <c r="G22" s="12">
        <v>0.68</v>
      </c>
      <c r="H22" s="12">
        <v>0.78</v>
      </c>
      <c r="I22" s="12">
        <v>0.88</v>
      </c>
      <c r="J22" s="12">
        <v>0.95</v>
      </c>
      <c r="K22" s="12">
        <v>0.99</v>
      </c>
      <c r="L22" s="12">
        <v>1.02</v>
      </c>
      <c r="M22" s="12">
        <v>1.07</v>
      </c>
      <c r="N22" s="12">
        <v>1.1200000000000001</v>
      </c>
      <c r="O22" s="12">
        <v>1.1000000000000001</v>
      </c>
      <c r="P22" s="12">
        <v>1.08</v>
      </c>
      <c r="Q22" s="12">
        <v>1.1000000000000001</v>
      </c>
    </row>
    <row r="23" spans="2:17" x14ac:dyDescent="0.35">
      <c r="B23" s="11">
        <v>18</v>
      </c>
      <c r="C23" s="12">
        <v>0.2</v>
      </c>
      <c r="D23" s="12">
        <v>0.36</v>
      </c>
      <c r="E23" s="12">
        <v>0.5</v>
      </c>
      <c r="F23" s="12">
        <v>0.66</v>
      </c>
      <c r="G23" s="12">
        <v>0.7</v>
      </c>
      <c r="H23" s="12">
        <v>0.81</v>
      </c>
      <c r="I23" s="12">
        <v>0.91</v>
      </c>
      <c r="J23" s="12">
        <v>0.99</v>
      </c>
      <c r="K23" s="12">
        <v>1.03</v>
      </c>
      <c r="L23" s="12">
        <v>1.07</v>
      </c>
      <c r="M23" s="12">
        <v>1.1100000000000001</v>
      </c>
      <c r="N23" s="12">
        <v>1.17</v>
      </c>
      <c r="O23" s="12">
        <v>1.1499999999999999</v>
      </c>
      <c r="P23" s="12">
        <v>1.1299999999999999</v>
      </c>
      <c r="Q23" s="12">
        <v>1.1399999999999999</v>
      </c>
    </row>
    <row r="24" spans="2:17" x14ac:dyDescent="0.35">
      <c r="B24" s="11">
        <v>19</v>
      </c>
      <c r="C24" s="12">
        <v>0.2</v>
      </c>
      <c r="D24" s="12">
        <v>0.38</v>
      </c>
      <c r="E24" s="12">
        <v>0.52</v>
      </c>
      <c r="F24" s="12">
        <v>0.69</v>
      </c>
      <c r="G24" s="12">
        <v>0.73</v>
      </c>
      <c r="H24" s="12">
        <v>0.84</v>
      </c>
      <c r="I24" s="12">
        <v>0.95</v>
      </c>
      <c r="J24" s="12">
        <v>1.04</v>
      </c>
      <c r="K24" s="12">
        <v>1.07</v>
      </c>
      <c r="L24" s="12">
        <v>1.1100000000000001</v>
      </c>
      <c r="M24" s="12">
        <v>1.1499999999999999</v>
      </c>
      <c r="N24" s="12">
        <v>1.21</v>
      </c>
      <c r="O24" s="12">
        <v>1.19</v>
      </c>
      <c r="P24" s="12">
        <v>1.17</v>
      </c>
      <c r="Q24" s="12">
        <v>1.18</v>
      </c>
    </row>
    <row r="25" spans="2:17" x14ac:dyDescent="0.35">
      <c r="B25" s="11">
        <v>20</v>
      </c>
      <c r="C25" s="12">
        <v>0.21</v>
      </c>
      <c r="D25" s="12">
        <v>0.39</v>
      </c>
      <c r="E25" s="12">
        <v>0.54</v>
      </c>
      <c r="F25" s="12">
        <v>0.71</v>
      </c>
      <c r="G25" s="12">
        <v>0.77</v>
      </c>
      <c r="H25" s="12">
        <v>0.88</v>
      </c>
      <c r="I25" s="12">
        <v>0.99</v>
      </c>
      <c r="J25" s="12">
        <v>1.07</v>
      </c>
      <c r="K25" s="12">
        <v>1.1100000000000001</v>
      </c>
      <c r="L25" s="12">
        <v>1.1499999999999999</v>
      </c>
      <c r="M25" s="12">
        <v>1.2</v>
      </c>
      <c r="N25" s="12">
        <v>1.26</v>
      </c>
      <c r="O25" s="12">
        <v>1.23</v>
      </c>
      <c r="P25" s="12">
        <v>1.21</v>
      </c>
      <c r="Q25" s="12">
        <v>1.22</v>
      </c>
    </row>
    <row r="26" spans="2:17" x14ac:dyDescent="0.35">
      <c r="B26" s="11">
        <v>21</v>
      </c>
      <c r="C26" s="12">
        <v>0.22</v>
      </c>
      <c r="D26" s="12">
        <v>0.41</v>
      </c>
      <c r="E26" s="12">
        <v>0.56000000000000005</v>
      </c>
      <c r="F26" s="12">
        <v>0.74</v>
      </c>
      <c r="G26" s="12">
        <v>0.8</v>
      </c>
      <c r="H26" s="12">
        <v>0.92</v>
      </c>
      <c r="I26" s="12">
        <v>1.03</v>
      </c>
      <c r="J26" s="12">
        <v>1.1200000000000001</v>
      </c>
      <c r="K26" s="12">
        <v>1.1599999999999999</v>
      </c>
      <c r="L26" s="12">
        <v>1.2</v>
      </c>
      <c r="M26" s="12">
        <v>1.24</v>
      </c>
      <c r="N26" s="12">
        <v>1.3</v>
      </c>
      <c r="O26" s="12">
        <v>1.27</v>
      </c>
      <c r="P26" s="12">
        <v>1.25</v>
      </c>
      <c r="Q26" s="12">
        <v>1.26</v>
      </c>
    </row>
    <row r="27" spans="2:17" x14ac:dyDescent="0.35">
      <c r="B27" s="11">
        <v>22</v>
      </c>
      <c r="C27" s="12">
        <v>0.23</v>
      </c>
      <c r="D27" s="12">
        <v>0.42</v>
      </c>
      <c r="E27" s="12">
        <v>0.57999999999999996</v>
      </c>
      <c r="F27" s="12">
        <v>0.77</v>
      </c>
      <c r="G27" s="12">
        <v>0.82</v>
      </c>
      <c r="H27" s="12">
        <v>0.94</v>
      </c>
      <c r="I27" s="12">
        <v>1.06</v>
      </c>
      <c r="J27" s="12">
        <v>1.1499999999999999</v>
      </c>
      <c r="K27" s="12">
        <v>1.19</v>
      </c>
      <c r="L27" s="12">
        <v>1.23</v>
      </c>
      <c r="M27" s="12">
        <v>1.27</v>
      </c>
      <c r="N27" s="12">
        <v>1.33</v>
      </c>
      <c r="O27" s="12">
        <v>1.3</v>
      </c>
      <c r="P27" s="12">
        <v>1.28</v>
      </c>
      <c r="Q27" s="12">
        <v>1.29</v>
      </c>
    </row>
    <row r="28" spans="2:17" x14ac:dyDescent="0.35">
      <c r="B28" s="11">
        <v>23</v>
      </c>
      <c r="C28" s="12">
        <v>0.24</v>
      </c>
      <c r="D28" s="12">
        <v>0.44</v>
      </c>
      <c r="E28" s="12">
        <v>0.6</v>
      </c>
      <c r="F28" s="12">
        <v>0.79</v>
      </c>
      <c r="G28" s="12">
        <v>0.85</v>
      </c>
      <c r="H28" s="12">
        <v>0.96</v>
      </c>
      <c r="I28" s="12">
        <v>1.0900000000000001</v>
      </c>
      <c r="J28" s="12">
        <v>1.19</v>
      </c>
      <c r="K28" s="12">
        <v>1.23</v>
      </c>
      <c r="L28" s="12">
        <v>1.27</v>
      </c>
      <c r="M28" s="12">
        <v>1.31</v>
      </c>
      <c r="N28" s="12">
        <v>1.37</v>
      </c>
      <c r="O28" s="12">
        <v>1.34</v>
      </c>
      <c r="P28" s="12">
        <v>1.31</v>
      </c>
      <c r="Q28" s="12">
        <v>1.32</v>
      </c>
    </row>
    <row r="29" spans="2:17" x14ac:dyDescent="0.35">
      <c r="B29" s="11">
        <v>24</v>
      </c>
      <c r="C29" s="12">
        <v>0.25</v>
      </c>
      <c r="D29" s="12">
        <v>0.45</v>
      </c>
      <c r="E29" s="12">
        <v>0.62</v>
      </c>
      <c r="F29" s="12">
        <v>0.82</v>
      </c>
      <c r="G29" s="12">
        <v>0.87</v>
      </c>
      <c r="H29" s="12">
        <v>0.98</v>
      </c>
      <c r="I29" s="12">
        <v>1.1200000000000001</v>
      </c>
      <c r="J29" s="12">
        <v>1.21</v>
      </c>
      <c r="K29" s="12">
        <v>1.26</v>
      </c>
      <c r="L29" s="12">
        <v>1.29</v>
      </c>
      <c r="M29" s="12">
        <v>1.34</v>
      </c>
      <c r="N29" s="12">
        <v>1.4</v>
      </c>
      <c r="O29" s="12">
        <v>1.36</v>
      </c>
      <c r="P29" s="12">
        <v>1.33</v>
      </c>
      <c r="Q29" s="12">
        <v>1.34</v>
      </c>
    </row>
    <row r="30" spans="2:17" x14ac:dyDescent="0.35">
      <c r="B30" s="11">
        <v>25</v>
      </c>
      <c r="C30" s="12">
        <v>0.25</v>
      </c>
      <c r="D30" s="12">
        <v>0.47</v>
      </c>
      <c r="E30" s="12">
        <v>0.64</v>
      </c>
      <c r="F30" s="12">
        <v>0.84</v>
      </c>
      <c r="G30" s="12">
        <v>0.89</v>
      </c>
      <c r="H30" s="12">
        <v>1.01</v>
      </c>
      <c r="I30" s="12">
        <v>1.1499999999999999</v>
      </c>
      <c r="J30" s="12">
        <v>1.25</v>
      </c>
      <c r="K30" s="12">
        <v>1.29</v>
      </c>
      <c r="L30" s="12">
        <v>1.33</v>
      </c>
      <c r="M30" s="12">
        <v>1.37</v>
      </c>
      <c r="N30" s="12">
        <v>1.43</v>
      </c>
      <c r="O30" s="12">
        <v>1.4</v>
      </c>
      <c r="P30" s="12">
        <v>1.36</v>
      </c>
      <c r="Q30" s="12">
        <v>1.37</v>
      </c>
    </row>
    <row r="31" spans="2:17" x14ac:dyDescent="0.35">
      <c r="B31" s="11">
        <v>26</v>
      </c>
      <c r="C31" s="12">
        <v>0.27</v>
      </c>
      <c r="D31" s="12">
        <v>0.49</v>
      </c>
      <c r="E31" s="12">
        <v>0.66</v>
      </c>
      <c r="F31" s="12">
        <v>0.86</v>
      </c>
      <c r="G31" s="12">
        <v>0.91</v>
      </c>
      <c r="H31" s="12">
        <v>1.04</v>
      </c>
      <c r="I31" s="12">
        <v>1.18</v>
      </c>
      <c r="J31" s="12">
        <v>1.28</v>
      </c>
      <c r="K31" s="12">
        <v>1.32</v>
      </c>
      <c r="L31" s="12">
        <v>1.36</v>
      </c>
      <c r="M31" s="12">
        <v>1.4</v>
      </c>
      <c r="N31" s="12">
        <v>1.47</v>
      </c>
      <c r="O31" s="12">
        <v>1.42</v>
      </c>
      <c r="P31" s="12">
        <v>1.39</v>
      </c>
      <c r="Q31" s="12">
        <v>1.39</v>
      </c>
    </row>
    <row r="32" spans="2:17" x14ac:dyDescent="0.35">
      <c r="B32" s="11">
        <v>27</v>
      </c>
      <c r="C32" s="12">
        <v>0.28000000000000003</v>
      </c>
      <c r="D32" s="12">
        <v>0.5</v>
      </c>
      <c r="E32" s="12">
        <v>0.68</v>
      </c>
      <c r="F32" s="12">
        <v>0.89</v>
      </c>
      <c r="G32" s="12">
        <v>0.95</v>
      </c>
      <c r="H32" s="12">
        <v>1.07</v>
      </c>
      <c r="I32" s="12">
        <v>1.22</v>
      </c>
      <c r="J32" s="12">
        <v>1.32</v>
      </c>
      <c r="K32" s="12">
        <v>1.36</v>
      </c>
      <c r="L32" s="12">
        <v>1.4</v>
      </c>
      <c r="M32" s="12">
        <v>1.44</v>
      </c>
      <c r="N32" s="12">
        <v>1.5</v>
      </c>
      <c r="O32" s="12">
        <v>1.46</v>
      </c>
      <c r="P32" s="12">
        <v>1.42</v>
      </c>
      <c r="Q32" s="12">
        <v>1.42</v>
      </c>
    </row>
    <row r="33" spans="2:17" x14ac:dyDescent="0.35">
      <c r="B33" s="11">
        <v>28</v>
      </c>
      <c r="C33" s="12">
        <v>0.28999999999999998</v>
      </c>
      <c r="D33" s="12">
        <v>0.52</v>
      </c>
      <c r="E33" s="12">
        <v>0.71</v>
      </c>
      <c r="F33" s="12">
        <v>0.92</v>
      </c>
      <c r="G33" s="12">
        <v>0.97</v>
      </c>
      <c r="H33" s="12">
        <v>1.1100000000000001</v>
      </c>
      <c r="I33" s="12">
        <v>1.25</v>
      </c>
      <c r="J33" s="12">
        <v>1.35</v>
      </c>
      <c r="K33" s="12">
        <v>1.39</v>
      </c>
      <c r="L33" s="12">
        <v>1.43</v>
      </c>
      <c r="M33" s="12">
        <v>1.47</v>
      </c>
      <c r="N33" s="12">
        <v>1.53</v>
      </c>
      <c r="O33" s="12">
        <v>1.48</v>
      </c>
      <c r="P33" s="12">
        <v>1.44</v>
      </c>
      <c r="Q33" s="12">
        <v>1.44</v>
      </c>
    </row>
    <row r="34" spans="2:17" x14ac:dyDescent="0.35">
      <c r="B34" s="11">
        <v>29</v>
      </c>
      <c r="C34" s="12">
        <v>0.3</v>
      </c>
      <c r="D34" s="12">
        <v>0.54</v>
      </c>
      <c r="E34" s="12">
        <v>0.73</v>
      </c>
      <c r="F34" s="12">
        <v>0.94</v>
      </c>
      <c r="G34" s="12">
        <v>1</v>
      </c>
      <c r="H34" s="12">
        <v>1.1399999999999999</v>
      </c>
      <c r="I34" s="12">
        <v>1.28</v>
      </c>
      <c r="J34" s="12">
        <v>1.38</v>
      </c>
      <c r="K34" s="12">
        <v>1.42</v>
      </c>
      <c r="L34" s="12">
        <v>1.46</v>
      </c>
      <c r="M34" s="12">
        <v>1.49</v>
      </c>
      <c r="N34" s="12">
        <v>1.56</v>
      </c>
      <c r="O34" s="12">
        <v>1.51</v>
      </c>
      <c r="P34" s="12">
        <v>1.46</v>
      </c>
      <c r="Q34" s="12">
        <v>1.46</v>
      </c>
    </row>
    <row r="35" spans="2:17" x14ac:dyDescent="0.35">
      <c r="B35" s="11">
        <v>30</v>
      </c>
      <c r="C35" s="12">
        <v>0.3</v>
      </c>
      <c r="D35" s="12">
        <v>0.55000000000000004</v>
      </c>
      <c r="E35" s="12">
        <v>0.74</v>
      </c>
      <c r="F35" s="12">
        <v>0.96</v>
      </c>
      <c r="G35" s="12">
        <v>1.02</v>
      </c>
      <c r="H35" s="12">
        <v>1.1499999999999999</v>
      </c>
      <c r="I35" s="12">
        <v>1.31</v>
      </c>
      <c r="J35" s="12">
        <v>1.41</v>
      </c>
      <c r="K35" s="12">
        <v>1.45</v>
      </c>
      <c r="L35" s="12">
        <v>1.49</v>
      </c>
      <c r="M35" s="12">
        <v>1.52</v>
      </c>
      <c r="N35" s="12">
        <v>1.58</v>
      </c>
      <c r="O35" s="12">
        <v>1.53</v>
      </c>
      <c r="P35" s="12">
        <v>1.48</v>
      </c>
      <c r="Q35" s="12">
        <v>1.47</v>
      </c>
    </row>
    <row r="36" spans="2:17" x14ac:dyDescent="0.35">
      <c r="B36" s="11">
        <v>31</v>
      </c>
      <c r="C36" s="12">
        <v>0.31</v>
      </c>
      <c r="D36" s="12">
        <v>0.56000000000000005</v>
      </c>
      <c r="E36" s="12">
        <v>0.76</v>
      </c>
      <c r="F36" s="12">
        <v>0.98</v>
      </c>
      <c r="G36" s="12">
        <v>1.04</v>
      </c>
      <c r="H36" s="12">
        <v>1.18</v>
      </c>
      <c r="I36" s="12">
        <v>1.33</v>
      </c>
      <c r="J36" s="12">
        <v>1.44</v>
      </c>
      <c r="K36" s="12">
        <v>1.48</v>
      </c>
      <c r="L36" s="12">
        <v>1.51</v>
      </c>
      <c r="M36" s="12">
        <v>1.54</v>
      </c>
      <c r="N36" s="12">
        <v>1.61</v>
      </c>
      <c r="O36" s="12">
        <v>1.55</v>
      </c>
      <c r="P36" s="12">
        <v>1.49</v>
      </c>
      <c r="Q36" s="12">
        <v>1.48</v>
      </c>
    </row>
    <row r="37" spans="2:17" x14ac:dyDescent="0.35">
      <c r="B37" s="11">
        <v>32</v>
      </c>
      <c r="C37" s="12">
        <v>0.32</v>
      </c>
      <c r="D37" s="12">
        <v>0.57999999999999996</v>
      </c>
      <c r="E37" s="12">
        <v>0.78</v>
      </c>
      <c r="F37" s="12">
        <v>1</v>
      </c>
      <c r="G37" s="12">
        <v>1.06</v>
      </c>
      <c r="H37" s="12">
        <v>1.21</v>
      </c>
      <c r="I37" s="12">
        <v>1.36</v>
      </c>
      <c r="J37" s="12">
        <v>1.47</v>
      </c>
      <c r="K37" s="12">
        <v>1.5</v>
      </c>
      <c r="L37" s="12">
        <v>1.54</v>
      </c>
      <c r="M37" s="12">
        <v>1.57</v>
      </c>
      <c r="N37" s="12">
        <v>1.63</v>
      </c>
      <c r="O37" s="12">
        <v>1.57</v>
      </c>
      <c r="P37" s="12">
        <v>1.51</v>
      </c>
      <c r="Q37" s="12">
        <v>1.49</v>
      </c>
    </row>
    <row r="38" spans="2:17" x14ac:dyDescent="0.35">
      <c r="B38" s="11">
        <v>33</v>
      </c>
      <c r="C38" s="12">
        <v>0.32</v>
      </c>
      <c r="D38" s="12">
        <v>0.59</v>
      </c>
      <c r="E38" s="12">
        <v>0.79</v>
      </c>
      <c r="F38" s="12">
        <v>1.02</v>
      </c>
      <c r="G38" s="12">
        <v>1.07</v>
      </c>
      <c r="H38" s="12">
        <v>1.22</v>
      </c>
      <c r="I38" s="12">
        <v>1.38</v>
      </c>
      <c r="J38" s="12">
        <v>1.49</v>
      </c>
      <c r="K38" s="12">
        <v>1.53</v>
      </c>
      <c r="L38" s="12">
        <v>1.56</v>
      </c>
      <c r="M38" s="12">
        <v>1.59</v>
      </c>
      <c r="N38" s="12">
        <v>1.66</v>
      </c>
      <c r="O38" s="12">
        <v>1.59</v>
      </c>
      <c r="P38" s="12">
        <v>1.52</v>
      </c>
      <c r="Q38" s="12">
        <v>1.5</v>
      </c>
    </row>
    <row r="39" spans="2:17" x14ac:dyDescent="0.35">
      <c r="B39" s="11">
        <v>34</v>
      </c>
      <c r="C39" s="12">
        <v>0.33</v>
      </c>
      <c r="D39" s="12">
        <v>0.6</v>
      </c>
      <c r="E39" s="12">
        <v>0.8</v>
      </c>
      <c r="F39" s="12">
        <v>1.04</v>
      </c>
      <c r="G39" s="12">
        <v>1.0900000000000001</v>
      </c>
      <c r="H39" s="12">
        <v>1.25</v>
      </c>
      <c r="I39" s="12">
        <v>1.41</v>
      </c>
      <c r="J39" s="12">
        <v>1.52</v>
      </c>
      <c r="K39" s="12">
        <v>1.55</v>
      </c>
      <c r="L39" s="12">
        <v>1.59</v>
      </c>
      <c r="M39" s="12">
        <v>1.61</v>
      </c>
      <c r="N39" s="12">
        <v>1.68</v>
      </c>
      <c r="O39" s="12">
        <v>1.6</v>
      </c>
      <c r="P39" s="12">
        <v>1.53</v>
      </c>
      <c r="Q39" s="12">
        <v>1.51</v>
      </c>
    </row>
    <row r="40" spans="2:17" x14ac:dyDescent="0.35">
      <c r="B40" s="11">
        <v>35</v>
      </c>
      <c r="C40" s="12">
        <v>0.34</v>
      </c>
      <c r="D40" s="12">
        <v>0.61</v>
      </c>
      <c r="E40" s="12">
        <v>0.82</v>
      </c>
      <c r="F40" s="12">
        <v>1.06</v>
      </c>
      <c r="G40" s="12">
        <v>1.1100000000000001</v>
      </c>
      <c r="H40" s="12">
        <v>1.27</v>
      </c>
      <c r="I40" s="12">
        <v>1.43</v>
      </c>
      <c r="J40" s="12">
        <v>1.54</v>
      </c>
      <c r="K40" s="12">
        <v>1.58</v>
      </c>
      <c r="L40" s="12">
        <v>1.61</v>
      </c>
      <c r="M40" s="12">
        <v>1.63</v>
      </c>
      <c r="N40" s="12">
        <v>1.7</v>
      </c>
      <c r="O40" s="12">
        <v>1.62</v>
      </c>
      <c r="P40" s="12">
        <v>1.54</v>
      </c>
      <c r="Q40" s="12">
        <v>1.51</v>
      </c>
    </row>
    <row r="41" spans="2:17" x14ac:dyDescent="0.35">
      <c r="B41" s="11">
        <v>36</v>
      </c>
      <c r="C41" s="12">
        <v>0.35</v>
      </c>
      <c r="D41" s="12">
        <v>0.62</v>
      </c>
      <c r="E41" s="12">
        <v>0.84</v>
      </c>
      <c r="F41" s="12">
        <v>1.08</v>
      </c>
      <c r="G41" s="12">
        <v>1.1299999999999999</v>
      </c>
      <c r="H41" s="12">
        <v>1.29</v>
      </c>
      <c r="I41" s="12">
        <v>1.46</v>
      </c>
      <c r="J41" s="12">
        <v>1.57</v>
      </c>
      <c r="K41" s="12">
        <v>1.6</v>
      </c>
      <c r="L41" s="12">
        <v>1.63</v>
      </c>
      <c r="M41" s="12">
        <v>1.65</v>
      </c>
      <c r="N41" s="12">
        <v>1.71</v>
      </c>
      <c r="O41" s="12">
        <v>1.63</v>
      </c>
      <c r="P41" s="12">
        <v>1.55</v>
      </c>
      <c r="Q41" s="12">
        <v>1.52</v>
      </c>
    </row>
    <row r="42" spans="2:17" x14ac:dyDescent="0.35">
      <c r="B42" s="11">
        <v>37</v>
      </c>
      <c r="C42" s="12">
        <v>0.35</v>
      </c>
      <c r="D42" s="12">
        <v>0.64</v>
      </c>
      <c r="E42" s="12">
        <v>0.85</v>
      </c>
      <c r="F42" s="12">
        <v>1.1000000000000001</v>
      </c>
      <c r="G42" s="12">
        <v>1.1599999999999999</v>
      </c>
      <c r="H42" s="12">
        <v>1.31</v>
      </c>
      <c r="I42" s="12">
        <v>1.49</v>
      </c>
      <c r="J42" s="12">
        <v>1.59</v>
      </c>
      <c r="K42" s="12">
        <v>1.62</v>
      </c>
      <c r="L42" s="12">
        <v>1.65</v>
      </c>
      <c r="M42" s="12">
        <v>1.67</v>
      </c>
      <c r="N42" s="12">
        <v>1.73</v>
      </c>
      <c r="O42" s="12">
        <v>1.65</v>
      </c>
      <c r="P42" s="12">
        <v>1.57</v>
      </c>
      <c r="Q42" s="12">
        <v>1.53</v>
      </c>
    </row>
    <row r="43" spans="2:17" x14ac:dyDescent="0.35">
      <c r="B43" s="11">
        <v>38</v>
      </c>
      <c r="C43" s="12">
        <v>0.36</v>
      </c>
      <c r="D43" s="12">
        <v>0.65</v>
      </c>
      <c r="E43" s="12">
        <v>0.86</v>
      </c>
      <c r="F43" s="12">
        <v>1.1200000000000001</v>
      </c>
      <c r="G43" s="12">
        <v>1.17</v>
      </c>
      <c r="H43" s="12">
        <v>1.34</v>
      </c>
      <c r="I43" s="12">
        <v>1.51</v>
      </c>
      <c r="J43" s="12">
        <v>1.61</v>
      </c>
      <c r="K43" s="12">
        <v>1.64</v>
      </c>
      <c r="L43" s="12">
        <v>1.67</v>
      </c>
      <c r="M43" s="12">
        <v>1.69</v>
      </c>
      <c r="N43" s="12">
        <v>1.75</v>
      </c>
      <c r="O43" s="12">
        <v>1.66</v>
      </c>
      <c r="P43" s="12">
        <v>1.58</v>
      </c>
      <c r="Q43" s="12">
        <v>1.53</v>
      </c>
    </row>
    <row r="44" spans="2:17" x14ac:dyDescent="0.35">
      <c r="B44" s="11">
        <v>39</v>
      </c>
      <c r="C44" s="12">
        <v>0.37</v>
      </c>
      <c r="D44" s="12">
        <v>0.66</v>
      </c>
      <c r="E44" s="12">
        <v>0.88</v>
      </c>
      <c r="F44" s="12">
        <v>1.1399999999999999</v>
      </c>
      <c r="G44" s="12">
        <v>1.19</v>
      </c>
      <c r="H44" s="12">
        <v>1.35</v>
      </c>
      <c r="I44" s="12">
        <v>1.53</v>
      </c>
      <c r="J44" s="12">
        <v>1.63</v>
      </c>
      <c r="K44" s="12">
        <v>1.66</v>
      </c>
      <c r="L44" s="12">
        <v>1.69</v>
      </c>
      <c r="M44" s="12">
        <v>1.71</v>
      </c>
      <c r="N44" s="12">
        <v>1.77</v>
      </c>
      <c r="O44" s="12">
        <v>1.67</v>
      </c>
      <c r="P44" s="12">
        <v>1.58</v>
      </c>
      <c r="Q44" s="12">
        <v>1.53</v>
      </c>
    </row>
    <row r="45" spans="2:17" x14ac:dyDescent="0.35">
      <c r="B45" s="11">
        <v>40</v>
      </c>
      <c r="C45" s="12">
        <v>0.37</v>
      </c>
      <c r="D45" s="12">
        <v>0.67</v>
      </c>
      <c r="E45" s="12">
        <v>0.89</v>
      </c>
      <c r="F45" s="12">
        <v>1.1499999999999999</v>
      </c>
      <c r="G45" s="12">
        <v>1.21</v>
      </c>
      <c r="H45" s="12">
        <v>1.36</v>
      </c>
      <c r="I45" s="12">
        <v>1.55</v>
      </c>
      <c r="J45" s="12">
        <v>1.65</v>
      </c>
      <c r="K45" s="12">
        <v>1.68</v>
      </c>
      <c r="L45" s="12">
        <v>1.71</v>
      </c>
      <c r="M45" s="12">
        <v>1.72</v>
      </c>
      <c r="N45" s="12">
        <v>1.78</v>
      </c>
      <c r="O45" s="12">
        <v>1.68</v>
      </c>
      <c r="P45" s="12">
        <v>1.59</v>
      </c>
      <c r="Q45" s="12">
        <v>1.53</v>
      </c>
    </row>
    <row r="46" spans="2:17" x14ac:dyDescent="0.35">
      <c r="B46" s="11">
        <v>41</v>
      </c>
      <c r="C46" s="12">
        <v>0.38</v>
      </c>
      <c r="D46" s="12">
        <v>0.68</v>
      </c>
      <c r="E46" s="12">
        <v>0.9</v>
      </c>
      <c r="F46" s="12">
        <v>1.17</v>
      </c>
      <c r="G46" s="12">
        <v>1.22</v>
      </c>
      <c r="H46" s="12">
        <v>1.39</v>
      </c>
      <c r="I46" s="12">
        <v>1.57</v>
      </c>
      <c r="J46" s="12">
        <v>1.67</v>
      </c>
      <c r="K46" s="12">
        <v>1.69</v>
      </c>
      <c r="L46" s="12">
        <v>1.72</v>
      </c>
      <c r="M46" s="12">
        <v>1.73</v>
      </c>
      <c r="N46" s="12">
        <v>1.79</v>
      </c>
      <c r="O46" s="12">
        <v>1.68</v>
      </c>
      <c r="P46" s="12">
        <v>1.59</v>
      </c>
      <c r="Q46" s="12">
        <v>1.53</v>
      </c>
    </row>
    <row r="47" spans="2:17" x14ac:dyDescent="0.35">
      <c r="B47" s="11">
        <v>42</v>
      </c>
      <c r="C47" s="12">
        <v>0.39</v>
      </c>
      <c r="D47" s="12">
        <v>0.69</v>
      </c>
      <c r="E47" s="12">
        <v>0.92</v>
      </c>
      <c r="F47" s="12">
        <v>1.19</v>
      </c>
      <c r="G47" s="12">
        <v>1.23</v>
      </c>
      <c r="H47" s="12">
        <v>1.41</v>
      </c>
      <c r="I47" s="12">
        <v>1.59</v>
      </c>
      <c r="J47" s="12">
        <v>1.69</v>
      </c>
      <c r="K47" s="12">
        <v>1.71</v>
      </c>
      <c r="L47" s="12">
        <v>1.73</v>
      </c>
      <c r="M47" s="12">
        <v>1.74</v>
      </c>
      <c r="N47" s="12">
        <v>1.8</v>
      </c>
      <c r="O47" s="12">
        <v>1.69</v>
      </c>
      <c r="P47" s="12">
        <v>1.59</v>
      </c>
      <c r="Q47" s="12">
        <v>1.52</v>
      </c>
    </row>
    <row r="48" spans="2:17" x14ac:dyDescent="0.35">
      <c r="B48" s="11">
        <v>43</v>
      </c>
      <c r="C48" s="12">
        <v>0.39</v>
      </c>
      <c r="D48" s="12">
        <v>0.7</v>
      </c>
      <c r="E48" s="12">
        <v>0.93</v>
      </c>
      <c r="F48" s="12">
        <v>1.2</v>
      </c>
      <c r="G48" s="12">
        <v>1.25</v>
      </c>
      <c r="H48" s="12">
        <v>1.42</v>
      </c>
      <c r="I48" s="12">
        <v>1.61</v>
      </c>
      <c r="J48" s="12">
        <v>1.7</v>
      </c>
      <c r="K48" s="12">
        <v>1.72</v>
      </c>
      <c r="L48" s="12">
        <v>1.75</v>
      </c>
      <c r="M48" s="12">
        <v>1.76</v>
      </c>
      <c r="N48" s="12">
        <v>1.81</v>
      </c>
      <c r="O48" s="12">
        <v>1.69</v>
      </c>
      <c r="P48" s="12">
        <v>1.59</v>
      </c>
      <c r="Q48" s="12">
        <v>1.52</v>
      </c>
    </row>
    <row r="49" spans="2:17" x14ac:dyDescent="0.35">
      <c r="B49" s="11">
        <v>44</v>
      </c>
      <c r="C49" s="12">
        <v>0.4</v>
      </c>
      <c r="D49" s="12">
        <v>0.71</v>
      </c>
      <c r="E49" s="12">
        <v>0.95</v>
      </c>
      <c r="F49" s="12">
        <v>1.21</v>
      </c>
      <c r="G49" s="12">
        <v>1.26</v>
      </c>
      <c r="H49" s="12">
        <v>1.44</v>
      </c>
      <c r="I49" s="12">
        <v>1.63</v>
      </c>
      <c r="J49" s="12">
        <v>1.72</v>
      </c>
      <c r="K49" s="12">
        <v>1.74</v>
      </c>
      <c r="L49" s="12">
        <v>1.76</v>
      </c>
      <c r="M49" s="12">
        <v>1.77</v>
      </c>
      <c r="N49" s="12">
        <v>1.82</v>
      </c>
      <c r="O49" s="12">
        <v>1.7</v>
      </c>
      <c r="P49" s="12">
        <v>1.6</v>
      </c>
      <c r="Q49" s="12">
        <v>1.52</v>
      </c>
    </row>
    <row r="50" spans="2:17" x14ac:dyDescent="0.35">
      <c r="B50" s="11">
        <v>45</v>
      </c>
      <c r="C50" s="12">
        <v>0.41</v>
      </c>
      <c r="D50" s="12">
        <v>0.73</v>
      </c>
      <c r="E50" s="12">
        <v>0.96</v>
      </c>
      <c r="F50" s="12">
        <v>1.23</v>
      </c>
      <c r="G50" s="12">
        <v>1.28</v>
      </c>
      <c r="H50" s="12">
        <v>1.46</v>
      </c>
      <c r="I50" s="12">
        <v>1.64</v>
      </c>
      <c r="J50" s="12">
        <v>1.74</v>
      </c>
      <c r="K50" s="12">
        <v>1.75</v>
      </c>
      <c r="L50" s="12">
        <v>1.77</v>
      </c>
      <c r="M50" s="12">
        <v>1.78</v>
      </c>
      <c r="N50" s="12">
        <v>1.83</v>
      </c>
      <c r="O50" s="12">
        <v>1.7</v>
      </c>
      <c r="P50" s="12">
        <v>1.6</v>
      </c>
      <c r="Q50" s="12">
        <v>1.51</v>
      </c>
    </row>
    <row r="51" spans="2:17" x14ac:dyDescent="0.35">
      <c r="B51" s="11">
        <v>46</v>
      </c>
      <c r="C51" s="12">
        <v>0.42</v>
      </c>
      <c r="D51" s="12">
        <v>0.74</v>
      </c>
      <c r="E51" s="12">
        <v>0.97</v>
      </c>
      <c r="F51" s="12">
        <v>1.25</v>
      </c>
      <c r="G51" s="12">
        <v>1.3</v>
      </c>
      <c r="H51" s="12">
        <v>1.48</v>
      </c>
      <c r="I51" s="12">
        <v>1.66</v>
      </c>
      <c r="J51" s="12">
        <v>1.76</v>
      </c>
      <c r="K51" s="12">
        <v>1.77</v>
      </c>
      <c r="L51" s="12">
        <v>1.79</v>
      </c>
      <c r="M51" s="12">
        <v>1.79</v>
      </c>
      <c r="N51" s="12">
        <v>1.84</v>
      </c>
      <c r="O51" s="12">
        <v>1.71</v>
      </c>
      <c r="P51" s="12">
        <v>1.6</v>
      </c>
      <c r="Q51" s="12">
        <v>1.5</v>
      </c>
    </row>
    <row r="52" spans="2:17" x14ac:dyDescent="0.35">
      <c r="B52" s="11">
        <v>47</v>
      </c>
      <c r="C52" s="12">
        <v>0.42</v>
      </c>
      <c r="D52" s="12">
        <v>0.75</v>
      </c>
      <c r="E52" s="12">
        <v>0.99</v>
      </c>
      <c r="F52" s="12">
        <v>1.27</v>
      </c>
      <c r="G52" s="12">
        <v>1.31</v>
      </c>
      <c r="H52" s="12">
        <v>1.49</v>
      </c>
      <c r="I52" s="12">
        <v>1.68</v>
      </c>
      <c r="J52" s="12">
        <v>1.77</v>
      </c>
      <c r="K52" s="12">
        <v>1.78</v>
      </c>
      <c r="L52" s="12">
        <v>1.8</v>
      </c>
      <c r="M52" s="12">
        <v>1.79</v>
      </c>
      <c r="N52" s="12">
        <v>1.84</v>
      </c>
      <c r="O52" s="12">
        <v>1.7</v>
      </c>
      <c r="P52" s="12">
        <v>1.58</v>
      </c>
      <c r="Q52" s="12">
        <v>1.48</v>
      </c>
    </row>
    <row r="53" spans="2:17" x14ac:dyDescent="0.35">
      <c r="B53" s="11">
        <v>48</v>
      </c>
      <c r="C53" s="12">
        <v>0.42</v>
      </c>
      <c r="D53" s="12">
        <v>0.76</v>
      </c>
      <c r="E53" s="12">
        <v>1</v>
      </c>
      <c r="F53" s="12">
        <v>1.27</v>
      </c>
      <c r="G53" s="12">
        <v>1.32</v>
      </c>
      <c r="H53" s="12">
        <v>1.5</v>
      </c>
      <c r="I53" s="12">
        <v>1.7</v>
      </c>
      <c r="J53" s="12">
        <v>1.78</v>
      </c>
      <c r="K53" s="12">
        <v>1.79</v>
      </c>
      <c r="L53" s="12">
        <v>1.8</v>
      </c>
      <c r="M53" s="12">
        <v>1.79</v>
      </c>
      <c r="N53" s="12">
        <v>1.84</v>
      </c>
      <c r="O53" s="12">
        <v>1.69</v>
      </c>
      <c r="P53" s="12">
        <v>1.57</v>
      </c>
      <c r="Q53" s="12">
        <v>1.46</v>
      </c>
    </row>
    <row r="54" spans="2:17" x14ac:dyDescent="0.35">
      <c r="B54" s="11">
        <v>49</v>
      </c>
      <c r="C54" s="12">
        <v>0.43</v>
      </c>
      <c r="D54" s="12">
        <v>0.77</v>
      </c>
      <c r="E54" s="12">
        <v>1.01</v>
      </c>
      <c r="F54" s="12">
        <v>1.29</v>
      </c>
      <c r="G54" s="12">
        <v>1.33</v>
      </c>
      <c r="H54" s="12">
        <v>1.52</v>
      </c>
      <c r="I54" s="12">
        <v>1.71</v>
      </c>
      <c r="J54" s="12">
        <v>1.79</v>
      </c>
      <c r="K54" s="12">
        <v>1.8</v>
      </c>
      <c r="L54" s="12">
        <v>1.8</v>
      </c>
      <c r="M54" s="12">
        <v>1.79</v>
      </c>
      <c r="N54" s="12">
        <v>1.84</v>
      </c>
      <c r="O54" s="12">
        <v>1.68</v>
      </c>
      <c r="P54" s="12">
        <v>1.55</v>
      </c>
      <c r="Q54" s="12">
        <v>1.44</v>
      </c>
    </row>
    <row r="55" spans="2:17" x14ac:dyDescent="0.35">
      <c r="B55" s="11">
        <v>50</v>
      </c>
      <c r="C55" s="12">
        <v>0.44</v>
      </c>
      <c r="D55" s="12">
        <v>0.78</v>
      </c>
      <c r="E55" s="12">
        <v>1.03</v>
      </c>
      <c r="F55" s="12">
        <v>1.31</v>
      </c>
      <c r="G55" s="12">
        <v>1.34</v>
      </c>
      <c r="H55" s="12">
        <v>1.53</v>
      </c>
      <c r="I55" s="12">
        <v>1.73</v>
      </c>
      <c r="J55" s="12">
        <v>1.81</v>
      </c>
      <c r="K55" s="12">
        <v>1.81</v>
      </c>
      <c r="L55" s="12">
        <v>1.81</v>
      </c>
      <c r="M55" s="12">
        <v>1.8</v>
      </c>
      <c r="N55" s="12">
        <v>1.84</v>
      </c>
      <c r="O55" s="12">
        <v>1.68</v>
      </c>
      <c r="P55" s="12">
        <v>1.54</v>
      </c>
      <c r="Q55" s="12">
        <v>1.42</v>
      </c>
    </row>
    <row r="56" spans="2:17" x14ac:dyDescent="0.35">
      <c r="B56" s="11">
        <v>51</v>
      </c>
      <c r="C56" s="12">
        <v>0.45</v>
      </c>
      <c r="D56" s="12">
        <v>0.79</v>
      </c>
      <c r="E56" s="12">
        <v>1.04</v>
      </c>
      <c r="F56" s="12">
        <v>1.32</v>
      </c>
      <c r="G56" s="12">
        <v>1.35</v>
      </c>
      <c r="H56" s="12">
        <v>1.55</v>
      </c>
      <c r="I56" s="12">
        <v>1.73</v>
      </c>
      <c r="J56" s="12">
        <v>1.82</v>
      </c>
      <c r="K56" s="12">
        <v>1.82</v>
      </c>
      <c r="L56" s="12">
        <v>1.81</v>
      </c>
      <c r="M56" s="12">
        <v>1.8</v>
      </c>
      <c r="N56" s="12">
        <v>1.83</v>
      </c>
      <c r="O56" s="12">
        <v>1.66</v>
      </c>
      <c r="P56" s="12">
        <v>1.53</v>
      </c>
      <c r="Q56" s="12">
        <v>1.4</v>
      </c>
    </row>
    <row r="57" spans="2:17" x14ac:dyDescent="0.35">
      <c r="B57" s="11">
        <v>52</v>
      </c>
      <c r="C57" s="12">
        <v>0.45</v>
      </c>
      <c r="D57" s="12">
        <v>0.8</v>
      </c>
      <c r="E57" s="12">
        <v>1.05</v>
      </c>
      <c r="F57" s="12">
        <v>1.33</v>
      </c>
      <c r="G57" s="12">
        <v>1.36</v>
      </c>
      <c r="H57" s="12">
        <v>1.55</v>
      </c>
      <c r="I57" s="12">
        <v>1.74</v>
      </c>
      <c r="J57" s="12">
        <v>1.82</v>
      </c>
      <c r="K57" s="12">
        <v>1.82</v>
      </c>
      <c r="L57" s="12">
        <v>1.81</v>
      </c>
      <c r="M57" s="12">
        <v>1.79</v>
      </c>
      <c r="N57" s="12">
        <v>1.82</v>
      </c>
      <c r="O57" s="12">
        <v>1.65</v>
      </c>
      <c r="P57" s="12">
        <v>1.51</v>
      </c>
      <c r="Q57" s="12">
        <v>1.37</v>
      </c>
    </row>
    <row r="58" spans="2:17" x14ac:dyDescent="0.35">
      <c r="B58" s="11">
        <v>53</v>
      </c>
      <c r="C58" s="12">
        <v>0.45</v>
      </c>
      <c r="D58" s="12">
        <v>0.8</v>
      </c>
      <c r="E58" s="12">
        <v>1.06</v>
      </c>
      <c r="F58" s="12">
        <v>1.34</v>
      </c>
      <c r="G58" s="12">
        <v>1.37</v>
      </c>
      <c r="H58" s="12">
        <v>1.56</v>
      </c>
      <c r="I58" s="12">
        <v>1.74</v>
      </c>
      <c r="J58" s="12">
        <v>1.82</v>
      </c>
      <c r="K58" s="12">
        <v>1.81</v>
      </c>
      <c r="L58" s="12">
        <v>1.8</v>
      </c>
      <c r="M58" s="12">
        <v>1.78</v>
      </c>
      <c r="N58" s="12">
        <v>1.81</v>
      </c>
      <c r="O58" s="12">
        <v>1.63</v>
      </c>
      <c r="P58" s="12">
        <v>1.48</v>
      </c>
      <c r="Q58" s="12">
        <v>1.34</v>
      </c>
    </row>
    <row r="59" spans="2:17" x14ac:dyDescent="0.35">
      <c r="B59" s="11">
        <v>54</v>
      </c>
      <c r="C59" s="12">
        <v>0.46</v>
      </c>
      <c r="D59" s="12">
        <v>0.82</v>
      </c>
      <c r="E59" s="12">
        <v>1.07</v>
      </c>
      <c r="F59" s="12">
        <v>1.35</v>
      </c>
      <c r="G59" s="12">
        <v>1.38</v>
      </c>
      <c r="H59" s="12">
        <v>1.57</v>
      </c>
      <c r="I59" s="12">
        <v>1.75</v>
      </c>
      <c r="J59" s="12">
        <v>1.82</v>
      </c>
      <c r="K59" s="12">
        <v>1.82</v>
      </c>
      <c r="L59" s="12">
        <v>1.8</v>
      </c>
      <c r="M59" s="12">
        <v>1.77</v>
      </c>
      <c r="N59" s="12">
        <v>1.8</v>
      </c>
      <c r="O59" s="12">
        <v>1.61</v>
      </c>
      <c r="P59" s="12">
        <v>1.46</v>
      </c>
      <c r="Q59" s="12">
        <v>1.31</v>
      </c>
    </row>
    <row r="60" spans="2:17" x14ac:dyDescent="0.35">
      <c r="B60" s="11">
        <v>55</v>
      </c>
      <c r="C60" s="12">
        <v>0.46</v>
      </c>
      <c r="D60" s="12">
        <v>0.82</v>
      </c>
      <c r="E60" s="12">
        <v>1.08</v>
      </c>
      <c r="F60" s="12">
        <v>1.36</v>
      </c>
      <c r="G60" s="12">
        <v>1.39</v>
      </c>
      <c r="H60" s="12">
        <v>1.57</v>
      </c>
      <c r="I60" s="12">
        <v>1.75</v>
      </c>
      <c r="J60" s="12">
        <v>1.83</v>
      </c>
      <c r="K60" s="12">
        <v>1.82</v>
      </c>
      <c r="L60" s="12">
        <v>1.8</v>
      </c>
      <c r="M60" s="12">
        <v>1.77</v>
      </c>
      <c r="N60" s="12">
        <v>1.79</v>
      </c>
      <c r="O60" s="12">
        <v>1.6</v>
      </c>
      <c r="P60" s="12">
        <v>1.45</v>
      </c>
      <c r="Q60" s="12">
        <v>1.29</v>
      </c>
    </row>
    <row r="61" spans="2:17" x14ac:dyDescent="0.35">
      <c r="B61" s="11">
        <v>56</v>
      </c>
      <c r="C61" s="12">
        <v>0.47</v>
      </c>
      <c r="D61" s="12">
        <v>0.83</v>
      </c>
      <c r="E61" s="12">
        <v>1.0900000000000001</v>
      </c>
      <c r="F61" s="12">
        <v>1.37</v>
      </c>
      <c r="G61" s="12">
        <v>1.4</v>
      </c>
      <c r="H61" s="12">
        <v>1.58</v>
      </c>
      <c r="I61" s="12">
        <v>1.76</v>
      </c>
      <c r="J61" s="12">
        <v>1.83</v>
      </c>
      <c r="K61" s="12">
        <v>1.82</v>
      </c>
      <c r="L61" s="12">
        <v>1.79</v>
      </c>
      <c r="M61" s="12">
        <v>1.75</v>
      </c>
      <c r="N61" s="12">
        <v>1.78</v>
      </c>
      <c r="O61" s="12">
        <v>1.58</v>
      </c>
      <c r="P61" s="12">
        <v>1.42</v>
      </c>
      <c r="Q61" s="12">
        <v>1.26</v>
      </c>
    </row>
    <row r="62" spans="2:17" x14ac:dyDescent="0.35">
      <c r="B62" s="11">
        <v>57</v>
      </c>
      <c r="C62" s="12">
        <v>0.48</v>
      </c>
      <c r="D62" s="12">
        <v>0.84</v>
      </c>
      <c r="E62" s="12">
        <v>1.1000000000000001</v>
      </c>
      <c r="F62" s="12">
        <v>1.38</v>
      </c>
      <c r="G62" s="12">
        <v>1.4</v>
      </c>
      <c r="H62" s="12">
        <v>1.59</v>
      </c>
      <c r="I62" s="12">
        <v>1.77</v>
      </c>
      <c r="J62" s="12">
        <v>1.83</v>
      </c>
      <c r="K62" s="12">
        <v>1.82</v>
      </c>
      <c r="L62" s="12">
        <v>1.79</v>
      </c>
      <c r="M62" s="12">
        <v>1.75</v>
      </c>
      <c r="N62" s="12">
        <v>1.76</v>
      </c>
      <c r="O62" s="12">
        <v>1.56</v>
      </c>
      <c r="P62" s="12">
        <v>1.4</v>
      </c>
      <c r="Q62" s="12">
        <v>1.23</v>
      </c>
    </row>
    <row r="63" spans="2:17" x14ac:dyDescent="0.35">
      <c r="B63" s="11">
        <v>58</v>
      </c>
      <c r="C63" s="12">
        <v>0.48</v>
      </c>
      <c r="D63" s="12">
        <v>0.85</v>
      </c>
      <c r="E63" s="12">
        <v>1.1100000000000001</v>
      </c>
      <c r="F63" s="12">
        <v>1.39</v>
      </c>
      <c r="G63" s="12">
        <v>1.41</v>
      </c>
      <c r="H63" s="12">
        <v>1.6</v>
      </c>
      <c r="I63" s="12">
        <v>1.77</v>
      </c>
      <c r="J63" s="12">
        <v>1.83</v>
      </c>
      <c r="K63" s="12">
        <v>1.82</v>
      </c>
      <c r="L63" s="12">
        <v>1.78</v>
      </c>
      <c r="M63" s="12">
        <v>1.73</v>
      </c>
      <c r="N63" s="12">
        <v>1.75</v>
      </c>
      <c r="O63" s="12">
        <v>1.55</v>
      </c>
      <c r="P63" s="12">
        <v>1.37</v>
      </c>
      <c r="Q63" s="12">
        <v>1.2</v>
      </c>
    </row>
    <row r="64" spans="2:17" x14ac:dyDescent="0.35">
      <c r="B64" s="11">
        <v>59</v>
      </c>
      <c r="C64" s="12">
        <v>0.48</v>
      </c>
      <c r="D64" s="12">
        <v>0.86</v>
      </c>
      <c r="E64" s="12">
        <v>1.1100000000000001</v>
      </c>
      <c r="F64" s="12">
        <v>1.4</v>
      </c>
      <c r="G64" s="12">
        <v>1.41</v>
      </c>
      <c r="H64" s="12">
        <v>1.6</v>
      </c>
      <c r="I64" s="12">
        <v>1.77</v>
      </c>
      <c r="J64" s="12">
        <v>1.83</v>
      </c>
      <c r="K64" s="12">
        <v>1.81</v>
      </c>
      <c r="L64" s="12">
        <v>1.77</v>
      </c>
      <c r="M64" s="12">
        <v>1.71</v>
      </c>
      <c r="N64" s="12">
        <v>1.72</v>
      </c>
      <c r="O64" s="12">
        <v>1.51</v>
      </c>
      <c r="P64" s="12">
        <v>1.33</v>
      </c>
      <c r="Q64" s="12">
        <v>1.1499999999999999</v>
      </c>
    </row>
    <row r="65" spans="2:17" x14ac:dyDescent="0.35">
      <c r="B65" s="11">
        <v>60</v>
      </c>
      <c r="C65" s="12">
        <v>0.49</v>
      </c>
      <c r="D65" s="12">
        <v>0.86</v>
      </c>
      <c r="E65" s="12">
        <v>1.1200000000000001</v>
      </c>
      <c r="F65" s="12">
        <v>1.4</v>
      </c>
      <c r="G65" s="12">
        <v>1.41</v>
      </c>
      <c r="H65" s="12">
        <v>1.6</v>
      </c>
      <c r="I65" s="12">
        <v>1.77</v>
      </c>
      <c r="J65" s="12">
        <v>1.83</v>
      </c>
      <c r="K65" s="12">
        <v>1.81</v>
      </c>
      <c r="L65" s="12">
        <v>1.76</v>
      </c>
      <c r="M65" s="12">
        <v>1.69</v>
      </c>
      <c r="N65" s="12">
        <v>1.7</v>
      </c>
      <c r="O65" s="12">
        <v>1.48</v>
      </c>
      <c r="P65" s="12">
        <v>1.3</v>
      </c>
      <c r="Q65" s="12">
        <v>1.1100000000000001</v>
      </c>
    </row>
    <row r="66" spans="2:17" x14ac:dyDescent="0.35">
      <c r="B66" s="11">
        <v>61</v>
      </c>
      <c r="C66" s="12">
        <v>0.49</v>
      </c>
      <c r="D66" s="12">
        <v>0.86</v>
      </c>
      <c r="E66" s="12">
        <v>1.1200000000000001</v>
      </c>
      <c r="F66" s="12">
        <v>1.41</v>
      </c>
      <c r="G66" s="12">
        <v>1.41</v>
      </c>
      <c r="H66" s="12">
        <v>1.6</v>
      </c>
      <c r="I66" s="12">
        <v>1.77</v>
      </c>
      <c r="J66" s="12">
        <v>1.83</v>
      </c>
      <c r="K66" s="12">
        <v>1.8</v>
      </c>
      <c r="L66" s="12">
        <v>1.75</v>
      </c>
      <c r="M66" s="12">
        <v>1.68</v>
      </c>
      <c r="N66" s="12">
        <v>1.68</v>
      </c>
      <c r="O66" s="12">
        <v>1.45</v>
      </c>
      <c r="P66" s="12">
        <v>1.26</v>
      </c>
      <c r="Q66" s="12">
        <v>1.06</v>
      </c>
    </row>
    <row r="67" spans="2:17" x14ac:dyDescent="0.35">
      <c r="B67" s="11">
        <v>62</v>
      </c>
      <c r="C67" s="12">
        <v>0.49</v>
      </c>
      <c r="D67" s="12">
        <v>0.86</v>
      </c>
      <c r="E67" s="12">
        <v>1.1200000000000001</v>
      </c>
      <c r="F67" s="12">
        <v>1.4</v>
      </c>
      <c r="G67" s="12">
        <v>1.4</v>
      </c>
      <c r="H67" s="12">
        <v>1.59</v>
      </c>
      <c r="I67" s="12">
        <v>1.76</v>
      </c>
      <c r="J67" s="12">
        <v>1.81</v>
      </c>
      <c r="K67" s="12">
        <v>1.79</v>
      </c>
      <c r="L67" s="12">
        <v>1.73</v>
      </c>
      <c r="M67" s="12">
        <v>1.65</v>
      </c>
      <c r="N67" s="12">
        <v>1.65</v>
      </c>
      <c r="O67" s="12">
        <v>1.42</v>
      </c>
      <c r="P67" s="12">
        <v>1.21</v>
      </c>
      <c r="Q67" s="12">
        <v>1</v>
      </c>
    </row>
  </sheetData>
  <mergeCells count="1">
    <mergeCell ref="C4:Q4"/>
  </mergeCells>
  <pageMargins left="0.7" right="0.7" top="0.75" bottom="0.75" header="0.3" footer="0.3"/>
  <pageSetup orientation="portrait" r:id="rId1"/>
  <headerFooter>
    <oddFooter>&amp;L_x000D_&amp;1#&amp;"Calibri"&amp;14&amp;K000000 Business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B5A4D-4DAF-4F9D-89CF-EC5D29F2E77E}">
  <dimension ref="B2:Q67"/>
  <sheetViews>
    <sheetView showGridLines="0" zoomScale="70" zoomScaleNormal="70" workbookViewId="0">
      <pane ySplit="5" topLeftCell="A6" activePane="bottomLeft" state="frozen"/>
      <selection pane="bottomLeft" activeCell="B7" sqref="B7"/>
    </sheetView>
  </sheetViews>
  <sheetFormatPr defaultRowHeight="17.25" x14ac:dyDescent="0.35"/>
  <cols>
    <col min="1" max="1" width="2.625" customWidth="1"/>
    <col min="2" max="2" width="9" style="2"/>
  </cols>
  <sheetData>
    <row r="2" spans="2:17" ht="30.75" x14ac:dyDescent="0.6">
      <c r="B2" s="10" t="s">
        <v>33</v>
      </c>
    </row>
    <row r="4" spans="2:17" x14ac:dyDescent="0.35">
      <c r="B4" s="64" t="s">
        <v>32</v>
      </c>
      <c r="C4" s="63" t="s">
        <v>31</v>
      </c>
      <c r="D4" s="63"/>
      <c r="E4" s="63"/>
      <c r="F4" s="63"/>
      <c r="G4" s="63"/>
      <c r="H4" s="63"/>
      <c r="I4" s="63"/>
      <c r="J4" s="63"/>
      <c r="K4" s="63"/>
      <c r="L4" s="63"/>
      <c r="M4" s="63"/>
      <c r="N4" s="63"/>
      <c r="O4" s="63"/>
      <c r="P4" s="63"/>
      <c r="Q4" s="63"/>
    </row>
    <row r="5" spans="2:17" x14ac:dyDescent="0.35">
      <c r="B5" s="64"/>
      <c r="C5" s="13">
        <v>1</v>
      </c>
      <c r="D5" s="13">
        <v>2</v>
      </c>
      <c r="E5" s="13">
        <v>3</v>
      </c>
      <c r="F5" s="13">
        <v>4</v>
      </c>
      <c r="G5" s="13">
        <v>5</v>
      </c>
      <c r="H5" s="13">
        <v>6</v>
      </c>
      <c r="I5" s="13">
        <v>7</v>
      </c>
      <c r="J5" s="13">
        <v>8</v>
      </c>
      <c r="K5" s="13">
        <v>9</v>
      </c>
      <c r="L5" s="13">
        <v>10</v>
      </c>
      <c r="M5" s="13">
        <v>11</v>
      </c>
      <c r="N5" s="13">
        <v>12</v>
      </c>
      <c r="O5" s="13">
        <v>13</v>
      </c>
      <c r="P5" s="13">
        <v>14</v>
      </c>
      <c r="Q5" s="13">
        <v>15</v>
      </c>
    </row>
    <row r="6" spans="2:17" x14ac:dyDescent="0.35">
      <c r="B6" s="13">
        <v>1</v>
      </c>
      <c r="C6" s="14">
        <v>8.9999999999999993E-3</v>
      </c>
      <c r="D6" s="14">
        <v>2.1000000000000001E-2</v>
      </c>
      <c r="E6" s="14">
        <v>3.2000000000000001E-2</v>
      </c>
      <c r="F6" s="14">
        <v>4.5999999999999999E-2</v>
      </c>
      <c r="G6" s="14">
        <v>5.0999999999999997E-2</v>
      </c>
      <c r="H6" s="14">
        <v>6.3E-2</v>
      </c>
      <c r="I6" s="14">
        <v>7.1999999999999995E-2</v>
      </c>
      <c r="J6" s="14">
        <v>7.9000000000000001E-2</v>
      </c>
      <c r="K6" s="14">
        <v>8.2000000000000003E-2</v>
      </c>
      <c r="L6" s="14">
        <v>8.8999999999999996E-2</v>
      </c>
      <c r="M6" s="14">
        <v>9.6000000000000002E-2</v>
      </c>
      <c r="N6" s="14">
        <v>0.10199999999999999</v>
      </c>
      <c r="O6" s="14">
        <v>0.104</v>
      </c>
      <c r="P6" s="14">
        <v>0.106</v>
      </c>
      <c r="Q6" s="14">
        <v>0.108</v>
      </c>
    </row>
    <row r="7" spans="2:17" x14ac:dyDescent="0.35">
      <c r="B7" s="13">
        <v>2</v>
      </c>
      <c r="C7" s="14">
        <v>0.01</v>
      </c>
      <c r="D7" s="14">
        <v>2.1000000000000001E-2</v>
      </c>
      <c r="E7" s="14">
        <v>3.1E-2</v>
      </c>
      <c r="F7" s="14">
        <v>0.04</v>
      </c>
      <c r="G7" s="14">
        <v>4.5999999999999999E-2</v>
      </c>
      <c r="H7" s="14">
        <v>5.6000000000000001E-2</v>
      </c>
      <c r="I7" s="14">
        <v>6.4000000000000001E-2</v>
      </c>
      <c r="J7" s="14">
        <v>7.2999999999999995E-2</v>
      </c>
      <c r="K7" s="14">
        <v>7.8E-2</v>
      </c>
      <c r="L7" s="14">
        <v>8.1000000000000003E-2</v>
      </c>
      <c r="M7" s="14">
        <v>8.1000000000000003E-2</v>
      </c>
      <c r="N7" s="14">
        <v>8.5999999999999993E-2</v>
      </c>
      <c r="O7" s="14">
        <v>8.5999999999999993E-2</v>
      </c>
      <c r="P7" s="14">
        <v>8.5999999999999993E-2</v>
      </c>
      <c r="Q7" s="14">
        <v>8.6999999999999994E-2</v>
      </c>
    </row>
    <row r="8" spans="2:17" x14ac:dyDescent="0.35">
      <c r="B8" s="13">
        <v>3</v>
      </c>
      <c r="C8" s="14">
        <v>6.0000000000000001E-3</v>
      </c>
      <c r="D8" s="14">
        <v>1.6E-2</v>
      </c>
      <c r="E8" s="14">
        <v>2.5000000000000001E-2</v>
      </c>
      <c r="F8" s="14">
        <v>3.5999999999999997E-2</v>
      </c>
      <c r="G8" s="14">
        <v>0.04</v>
      </c>
      <c r="H8" s="14">
        <v>4.7E-2</v>
      </c>
      <c r="I8" s="14">
        <v>5.6000000000000001E-2</v>
      </c>
      <c r="J8" s="14">
        <v>6.2E-2</v>
      </c>
      <c r="K8" s="14">
        <v>6.5000000000000002E-2</v>
      </c>
      <c r="L8" s="14">
        <v>6.9000000000000006E-2</v>
      </c>
      <c r="M8" s="14">
        <v>7.3999999999999996E-2</v>
      </c>
      <c r="N8" s="14">
        <v>0.08</v>
      </c>
      <c r="O8" s="14">
        <v>0.08</v>
      </c>
      <c r="P8" s="14">
        <v>0.08</v>
      </c>
      <c r="Q8" s="14">
        <v>8.3000000000000004E-2</v>
      </c>
    </row>
    <row r="9" spans="2:17" x14ac:dyDescent="0.35">
      <c r="B9" s="13">
        <v>4</v>
      </c>
      <c r="C9" s="14">
        <v>1.2999999999999999E-2</v>
      </c>
      <c r="D9" s="14">
        <v>2.4E-2</v>
      </c>
      <c r="E9" s="14">
        <v>3.5000000000000003E-2</v>
      </c>
      <c r="F9" s="14">
        <v>4.5999999999999999E-2</v>
      </c>
      <c r="G9" s="14">
        <v>0.05</v>
      </c>
      <c r="H9" s="14">
        <v>5.6000000000000001E-2</v>
      </c>
      <c r="I9" s="14">
        <v>6.3E-2</v>
      </c>
      <c r="J9" s="14">
        <v>6.9000000000000006E-2</v>
      </c>
      <c r="K9" s="14">
        <v>7.0000000000000007E-2</v>
      </c>
      <c r="L9" s="14">
        <v>6.7000000000000004E-2</v>
      </c>
      <c r="M9" s="14">
        <v>8.1000000000000003E-2</v>
      </c>
      <c r="N9" s="14">
        <v>8.3000000000000004E-2</v>
      </c>
      <c r="O9" s="14">
        <v>7.4999999999999997E-2</v>
      </c>
      <c r="P9" s="14">
        <v>7.4999999999999997E-2</v>
      </c>
      <c r="Q9" s="14">
        <v>7.6999999999999999E-2</v>
      </c>
    </row>
    <row r="10" spans="2:17" x14ac:dyDescent="0.35">
      <c r="B10" s="13">
        <v>5</v>
      </c>
      <c r="C10" s="14">
        <v>5.0000000000000001E-3</v>
      </c>
      <c r="D10" s="14">
        <v>1.6E-2</v>
      </c>
      <c r="E10" s="14">
        <v>2.5999999999999999E-2</v>
      </c>
      <c r="F10" s="14">
        <v>3.5999999999999997E-2</v>
      </c>
      <c r="G10" s="14">
        <v>3.7999999999999999E-2</v>
      </c>
      <c r="H10" s="14">
        <v>4.3999999999999997E-2</v>
      </c>
      <c r="I10" s="14">
        <v>0.05</v>
      </c>
      <c r="J10" s="14">
        <v>5.5E-2</v>
      </c>
      <c r="K10" s="14">
        <v>5.8000000000000003E-2</v>
      </c>
      <c r="L10" s="14">
        <v>0.06</v>
      </c>
      <c r="M10" s="14">
        <v>6.4000000000000001E-2</v>
      </c>
      <c r="N10" s="14">
        <v>6.7000000000000004E-2</v>
      </c>
      <c r="O10" s="14">
        <v>6.6000000000000003E-2</v>
      </c>
      <c r="P10" s="14">
        <v>6.6000000000000003E-2</v>
      </c>
      <c r="Q10" s="14">
        <v>6.8000000000000005E-2</v>
      </c>
    </row>
    <row r="11" spans="2:17" x14ac:dyDescent="0.35">
      <c r="B11" s="13">
        <v>6</v>
      </c>
      <c r="C11" s="14">
        <v>1.0999999999999999E-2</v>
      </c>
      <c r="D11" s="14">
        <v>1.4E-2</v>
      </c>
      <c r="E11" s="14">
        <v>0.02</v>
      </c>
      <c r="F11" s="14">
        <v>3.7999999999999999E-2</v>
      </c>
      <c r="G11" s="14">
        <v>4.1000000000000002E-2</v>
      </c>
      <c r="H11" s="14">
        <v>4.5999999999999999E-2</v>
      </c>
      <c r="I11" s="14">
        <v>5.1999999999999998E-2</v>
      </c>
      <c r="J11" s="14">
        <v>0.05</v>
      </c>
      <c r="K11" s="14">
        <v>5.1999999999999998E-2</v>
      </c>
      <c r="L11" s="14">
        <v>5.2999999999999999E-2</v>
      </c>
      <c r="M11" s="14">
        <v>5.7000000000000002E-2</v>
      </c>
      <c r="N11" s="14">
        <v>6.0999999999999999E-2</v>
      </c>
      <c r="O11" s="14">
        <v>5.8999999999999997E-2</v>
      </c>
      <c r="P11" s="14">
        <v>5.8000000000000003E-2</v>
      </c>
      <c r="Q11" s="14">
        <v>0.06</v>
      </c>
    </row>
    <row r="12" spans="2:17" x14ac:dyDescent="0.35">
      <c r="B12" s="13">
        <v>7</v>
      </c>
      <c r="C12" s="14">
        <v>5.0000000000000001E-3</v>
      </c>
      <c r="D12" s="14">
        <v>1.2999999999999999E-2</v>
      </c>
      <c r="E12" s="14">
        <v>2.1999999999999999E-2</v>
      </c>
      <c r="F12" s="14">
        <v>3.3000000000000002E-2</v>
      </c>
      <c r="G12" s="14">
        <v>3.4000000000000002E-2</v>
      </c>
      <c r="H12" s="14">
        <v>0.04</v>
      </c>
      <c r="I12" s="14">
        <v>4.7E-2</v>
      </c>
      <c r="J12" s="14">
        <v>5.1999999999999998E-2</v>
      </c>
      <c r="K12" s="14">
        <v>5.3999999999999999E-2</v>
      </c>
      <c r="L12" s="14">
        <v>5.3999999999999999E-2</v>
      </c>
      <c r="M12" s="14">
        <v>5.6000000000000001E-2</v>
      </c>
      <c r="N12" s="14">
        <v>0.06</v>
      </c>
      <c r="O12" s="14">
        <v>5.8999999999999997E-2</v>
      </c>
      <c r="P12" s="14">
        <v>5.8000000000000003E-2</v>
      </c>
      <c r="Q12" s="14">
        <v>5.8999999999999997E-2</v>
      </c>
    </row>
    <row r="13" spans="2:17" x14ac:dyDescent="0.35">
      <c r="B13" s="13">
        <v>8</v>
      </c>
      <c r="C13" s="14">
        <v>7.0000000000000001E-3</v>
      </c>
      <c r="D13" s="14">
        <v>2.1999999999999999E-2</v>
      </c>
      <c r="E13" s="14">
        <v>2.4E-2</v>
      </c>
      <c r="F13" s="14">
        <v>3.5000000000000003E-2</v>
      </c>
      <c r="G13" s="14">
        <v>3.5999999999999997E-2</v>
      </c>
      <c r="H13" s="14">
        <v>4.4999999999999998E-2</v>
      </c>
      <c r="I13" s="14">
        <v>5.1999999999999998E-2</v>
      </c>
      <c r="J13" s="14">
        <v>5.5E-2</v>
      </c>
      <c r="K13" s="14">
        <v>5.6000000000000001E-2</v>
      </c>
      <c r="L13" s="14">
        <v>5.8999999999999997E-2</v>
      </c>
      <c r="M13" s="14">
        <v>0.06</v>
      </c>
      <c r="N13" s="14">
        <v>6.2E-2</v>
      </c>
      <c r="O13" s="14">
        <v>6.2E-2</v>
      </c>
      <c r="P13" s="14">
        <v>6.0999999999999999E-2</v>
      </c>
      <c r="Q13" s="14">
        <v>6.3E-2</v>
      </c>
    </row>
    <row r="14" spans="2:17" x14ac:dyDescent="0.35">
      <c r="B14" s="13">
        <v>9</v>
      </c>
      <c r="C14" s="14">
        <v>4.0000000000000001E-3</v>
      </c>
      <c r="D14" s="14">
        <v>1.2999999999999999E-2</v>
      </c>
      <c r="E14" s="14">
        <v>2.1000000000000001E-2</v>
      </c>
      <c r="F14" s="14">
        <v>3.1E-2</v>
      </c>
      <c r="G14" s="14">
        <v>3.4000000000000002E-2</v>
      </c>
      <c r="H14" s="14">
        <v>3.9E-2</v>
      </c>
      <c r="I14" s="14">
        <v>4.3999999999999997E-2</v>
      </c>
      <c r="J14" s="14">
        <v>4.9000000000000002E-2</v>
      </c>
      <c r="K14" s="14">
        <v>5.2999999999999999E-2</v>
      </c>
      <c r="L14" s="14">
        <v>5.3999999999999999E-2</v>
      </c>
      <c r="M14" s="14">
        <v>5.5E-2</v>
      </c>
      <c r="N14" s="14">
        <v>5.7000000000000002E-2</v>
      </c>
      <c r="O14" s="14">
        <v>5.5E-2</v>
      </c>
      <c r="P14" s="14">
        <v>5.3999999999999999E-2</v>
      </c>
      <c r="Q14" s="14">
        <v>5.2999999999999999E-2</v>
      </c>
    </row>
    <row r="15" spans="2:17" x14ac:dyDescent="0.35">
      <c r="B15" s="13">
        <v>10</v>
      </c>
      <c r="C15" s="14">
        <v>1.2E-2</v>
      </c>
      <c r="D15" s="14">
        <v>1.4E-2</v>
      </c>
      <c r="E15" s="14">
        <v>2.1000000000000001E-2</v>
      </c>
      <c r="F15" s="14">
        <v>3.2000000000000001E-2</v>
      </c>
      <c r="G15" s="14">
        <v>0.03</v>
      </c>
      <c r="H15" s="14">
        <v>3.7999999999999999E-2</v>
      </c>
      <c r="I15" s="14">
        <v>4.2999999999999997E-2</v>
      </c>
      <c r="J15" s="14">
        <v>4.7E-2</v>
      </c>
      <c r="K15" s="14">
        <v>4.8000000000000001E-2</v>
      </c>
      <c r="L15" s="14">
        <v>0.05</v>
      </c>
      <c r="M15" s="14">
        <v>0.05</v>
      </c>
      <c r="N15" s="14">
        <v>5.1999999999999998E-2</v>
      </c>
      <c r="O15" s="14">
        <v>5.0999999999999997E-2</v>
      </c>
      <c r="P15" s="14">
        <v>5.0999999999999997E-2</v>
      </c>
      <c r="Q15" s="14">
        <v>5.2999999999999999E-2</v>
      </c>
    </row>
    <row r="16" spans="2:17" x14ac:dyDescent="0.35">
      <c r="B16" s="13">
        <v>11</v>
      </c>
      <c r="C16" s="14">
        <v>6.0000000000000001E-3</v>
      </c>
      <c r="D16" s="14">
        <v>1.4E-2</v>
      </c>
      <c r="E16" s="14">
        <v>0.02</v>
      </c>
      <c r="F16" s="14">
        <v>2.7E-2</v>
      </c>
      <c r="G16" s="14">
        <v>2.7E-2</v>
      </c>
      <c r="H16" s="14">
        <v>3.2000000000000001E-2</v>
      </c>
      <c r="I16" s="14">
        <v>3.7999999999999999E-2</v>
      </c>
      <c r="J16" s="14">
        <v>4.2000000000000003E-2</v>
      </c>
      <c r="K16" s="14">
        <v>4.2999999999999997E-2</v>
      </c>
      <c r="L16" s="14">
        <v>4.5999999999999999E-2</v>
      </c>
      <c r="M16" s="14">
        <v>4.8000000000000001E-2</v>
      </c>
      <c r="N16" s="14">
        <v>0.05</v>
      </c>
      <c r="O16" s="14">
        <v>4.8000000000000001E-2</v>
      </c>
      <c r="P16" s="14">
        <v>4.7E-2</v>
      </c>
      <c r="Q16" s="14">
        <v>4.7E-2</v>
      </c>
    </row>
    <row r="17" spans="2:17" x14ac:dyDescent="0.35">
      <c r="B17" s="13">
        <v>12</v>
      </c>
      <c r="C17" s="14">
        <v>4.0000000000000001E-3</v>
      </c>
      <c r="D17" s="14">
        <v>1.2999999999999999E-2</v>
      </c>
      <c r="E17" s="14">
        <v>0.02</v>
      </c>
      <c r="F17" s="14">
        <v>2.7E-2</v>
      </c>
      <c r="G17" s="14">
        <v>2.9000000000000001E-2</v>
      </c>
      <c r="H17" s="14">
        <v>3.5000000000000003E-2</v>
      </c>
      <c r="I17" s="14">
        <v>0.04</v>
      </c>
      <c r="J17" s="14">
        <v>4.4999999999999998E-2</v>
      </c>
      <c r="K17" s="14">
        <v>4.7E-2</v>
      </c>
      <c r="L17" s="14">
        <v>4.9000000000000002E-2</v>
      </c>
      <c r="M17" s="14">
        <v>0.05</v>
      </c>
      <c r="N17" s="14">
        <v>5.0999999999999997E-2</v>
      </c>
      <c r="O17" s="14">
        <v>0.05</v>
      </c>
      <c r="P17" s="14">
        <v>4.8000000000000001E-2</v>
      </c>
      <c r="Q17" s="14">
        <v>4.9000000000000002E-2</v>
      </c>
    </row>
    <row r="18" spans="2:17" x14ac:dyDescent="0.35">
      <c r="B18" s="13">
        <v>13</v>
      </c>
      <c r="C18" s="14">
        <v>1.2999999999999999E-2</v>
      </c>
      <c r="D18" s="14">
        <v>2.1999999999999999E-2</v>
      </c>
      <c r="E18" s="14">
        <v>2.7E-2</v>
      </c>
      <c r="F18" s="14">
        <v>3.3000000000000002E-2</v>
      </c>
      <c r="G18" s="14">
        <v>3.5999999999999997E-2</v>
      </c>
      <c r="H18" s="14">
        <v>4.1000000000000002E-2</v>
      </c>
      <c r="I18" s="14">
        <v>4.4999999999999998E-2</v>
      </c>
      <c r="J18" s="14">
        <v>4.9000000000000002E-2</v>
      </c>
      <c r="K18" s="14">
        <v>4.9000000000000002E-2</v>
      </c>
      <c r="L18" s="14">
        <v>5.1999999999999998E-2</v>
      </c>
      <c r="M18" s="14">
        <v>4.4999999999999998E-2</v>
      </c>
      <c r="N18" s="14">
        <v>4.8000000000000001E-2</v>
      </c>
      <c r="O18" s="14">
        <v>4.7E-2</v>
      </c>
      <c r="P18" s="14">
        <v>4.5999999999999999E-2</v>
      </c>
      <c r="Q18" s="14">
        <v>4.4999999999999998E-2</v>
      </c>
    </row>
    <row r="19" spans="2:17" x14ac:dyDescent="0.35">
      <c r="B19" s="13">
        <v>14</v>
      </c>
      <c r="C19" s="14">
        <v>8.9999999999999993E-3</v>
      </c>
      <c r="D19" s="14">
        <v>0.01</v>
      </c>
      <c r="E19" s="14">
        <v>1.7000000000000001E-2</v>
      </c>
      <c r="F19" s="14">
        <v>2.3E-2</v>
      </c>
      <c r="G19" s="14">
        <v>3.1E-2</v>
      </c>
      <c r="H19" s="14">
        <v>2.8000000000000001E-2</v>
      </c>
      <c r="I19" s="14">
        <v>3.3000000000000002E-2</v>
      </c>
      <c r="J19" s="14">
        <v>3.6999999999999998E-2</v>
      </c>
      <c r="K19" s="14">
        <v>3.7999999999999999E-2</v>
      </c>
      <c r="L19" s="14">
        <v>3.7999999999999999E-2</v>
      </c>
      <c r="M19" s="14">
        <v>3.9E-2</v>
      </c>
      <c r="N19" s="14">
        <v>4.2000000000000003E-2</v>
      </c>
      <c r="O19" s="14">
        <v>3.9E-2</v>
      </c>
      <c r="P19" s="14">
        <v>3.6999999999999998E-2</v>
      </c>
      <c r="Q19" s="14">
        <v>4.2999999999999997E-2</v>
      </c>
    </row>
    <row r="20" spans="2:17" x14ac:dyDescent="0.35">
      <c r="B20" s="13">
        <v>15</v>
      </c>
      <c r="C20" s="14">
        <v>4.0000000000000001E-3</v>
      </c>
      <c r="D20" s="14">
        <v>1.2999999999999999E-2</v>
      </c>
      <c r="E20" s="14">
        <v>1.7999999999999999E-2</v>
      </c>
      <c r="F20" s="14">
        <v>2.4E-2</v>
      </c>
      <c r="G20" s="14">
        <v>2.7E-2</v>
      </c>
      <c r="H20" s="14">
        <v>3.2000000000000001E-2</v>
      </c>
      <c r="I20" s="14">
        <v>3.5999999999999997E-2</v>
      </c>
      <c r="J20" s="14">
        <v>3.9E-2</v>
      </c>
      <c r="K20" s="14">
        <v>0.04</v>
      </c>
      <c r="L20" s="14">
        <v>4.1000000000000002E-2</v>
      </c>
      <c r="M20" s="14">
        <v>4.3999999999999997E-2</v>
      </c>
      <c r="N20" s="14">
        <v>4.5999999999999999E-2</v>
      </c>
      <c r="O20" s="14">
        <v>4.3999999999999997E-2</v>
      </c>
      <c r="P20" s="14">
        <v>4.2000000000000003E-2</v>
      </c>
      <c r="Q20" s="14">
        <v>4.1000000000000002E-2</v>
      </c>
    </row>
    <row r="21" spans="2:17" x14ac:dyDescent="0.35">
      <c r="B21" s="13">
        <v>16</v>
      </c>
      <c r="C21" s="14">
        <v>2E-3</v>
      </c>
      <c r="D21" s="14">
        <v>0.01</v>
      </c>
      <c r="E21" s="14">
        <v>1.6E-2</v>
      </c>
      <c r="F21" s="14">
        <v>2.1999999999999999E-2</v>
      </c>
      <c r="G21" s="14">
        <v>2.3E-2</v>
      </c>
      <c r="H21" s="14">
        <v>2.9000000000000001E-2</v>
      </c>
      <c r="I21" s="14">
        <v>3.3000000000000002E-2</v>
      </c>
      <c r="J21" s="14">
        <v>3.5999999999999997E-2</v>
      </c>
      <c r="K21" s="14">
        <v>3.6999999999999998E-2</v>
      </c>
      <c r="L21" s="14">
        <v>3.9E-2</v>
      </c>
      <c r="M21" s="14">
        <v>3.9E-2</v>
      </c>
      <c r="N21" s="14">
        <v>4.1000000000000002E-2</v>
      </c>
      <c r="O21" s="14">
        <v>3.9E-2</v>
      </c>
      <c r="P21" s="14">
        <v>3.5999999999999997E-2</v>
      </c>
      <c r="Q21" s="14">
        <v>3.5999999999999997E-2</v>
      </c>
    </row>
    <row r="22" spans="2:17" x14ac:dyDescent="0.35">
      <c r="B22" s="13">
        <v>17</v>
      </c>
      <c r="C22" s="14">
        <v>4.0000000000000001E-3</v>
      </c>
      <c r="D22" s="14">
        <v>1.0999999999999999E-2</v>
      </c>
      <c r="E22" s="14">
        <v>1.6E-2</v>
      </c>
      <c r="F22" s="14">
        <v>2.1000000000000001E-2</v>
      </c>
      <c r="G22" s="14">
        <v>2.3E-2</v>
      </c>
      <c r="H22" s="14">
        <v>2.7E-2</v>
      </c>
      <c r="I22" s="14">
        <v>3.1E-2</v>
      </c>
      <c r="J22" s="14">
        <v>3.3000000000000002E-2</v>
      </c>
      <c r="K22" s="14">
        <v>3.5000000000000003E-2</v>
      </c>
      <c r="L22" s="14">
        <v>3.5999999999999997E-2</v>
      </c>
      <c r="M22" s="14">
        <v>3.7999999999999999E-2</v>
      </c>
      <c r="N22" s="14">
        <v>4.1000000000000002E-2</v>
      </c>
      <c r="O22" s="14">
        <v>3.7999999999999999E-2</v>
      </c>
      <c r="P22" s="14">
        <v>3.4000000000000002E-2</v>
      </c>
      <c r="Q22" s="14">
        <v>3.3000000000000002E-2</v>
      </c>
    </row>
    <row r="23" spans="2:17" x14ac:dyDescent="0.35">
      <c r="B23" s="13">
        <v>18</v>
      </c>
      <c r="C23" s="14">
        <v>8.9999999999999993E-3</v>
      </c>
      <c r="D23" s="14">
        <v>1.2E-2</v>
      </c>
      <c r="E23" s="14">
        <v>2.3E-2</v>
      </c>
      <c r="F23" s="14">
        <v>2.4E-2</v>
      </c>
      <c r="G23" s="14">
        <v>2.3E-2</v>
      </c>
      <c r="H23" s="14">
        <v>2.7E-2</v>
      </c>
      <c r="I23" s="14">
        <v>3.1E-2</v>
      </c>
      <c r="J23" s="14">
        <v>3.5999999999999997E-2</v>
      </c>
      <c r="K23" s="14">
        <v>3.5999999999999997E-2</v>
      </c>
      <c r="L23" s="14">
        <v>3.6999999999999998E-2</v>
      </c>
      <c r="M23" s="14">
        <v>3.6999999999999998E-2</v>
      </c>
      <c r="N23" s="14">
        <v>3.9E-2</v>
      </c>
      <c r="O23" s="14">
        <v>0.04</v>
      </c>
      <c r="P23" s="14">
        <v>3.7999999999999999E-2</v>
      </c>
      <c r="Q23" s="14">
        <v>3.6999999999999998E-2</v>
      </c>
    </row>
    <row r="24" spans="2:17" x14ac:dyDescent="0.35">
      <c r="B24" s="13">
        <v>19</v>
      </c>
      <c r="C24" s="14">
        <v>0.01</v>
      </c>
      <c r="D24" s="14">
        <v>1.7000000000000001E-2</v>
      </c>
      <c r="E24" s="14">
        <v>2.3E-2</v>
      </c>
      <c r="F24" s="14">
        <v>2.3E-2</v>
      </c>
      <c r="G24" s="14">
        <v>3.1E-2</v>
      </c>
      <c r="H24" s="14">
        <v>2.5999999999999999E-2</v>
      </c>
      <c r="I24" s="14">
        <v>3.2000000000000001E-2</v>
      </c>
      <c r="J24" s="14">
        <v>3.5999999999999997E-2</v>
      </c>
      <c r="K24" s="14">
        <v>3.6999999999999998E-2</v>
      </c>
      <c r="L24" s="14">
        <v>3.6999999999999998E-2</v>
      </c>
      <c r="M24" s="14">
        <v>3.5999999999999997E-2</v>
      </c>
      <c r="N24" s="14">
        <v>3.7999999999999999E-2</v>
      </c>
      <c r="O24" s="14">
        <v>3.3000000000000002E-2</v>
      </c>
      <c r="P24" s="14">
        <v>3.1E-2</v>
      </c>
      <c r="Q24" s="14">
        <v>0.03</v>
      </c>
    </row>
    <row r="25" spans="2:17" x14ac:dyDescent="0.35">
      <c r="B25" s="13">
        <v>20</v>
      </c>
      <c r="C25" s="14">
        <v>6.0000000000000001E-3</v>
      </c>
      <c r="D25" s="14">
        <v>1.2E-2</v>
      </c>
      <c r="E25" s="14">
        <v>1.2E-2</v>
      </c>
      <c r="F25" s="14">
        <v>1.7999999999999999E-2</v>
      </c>
      <c r="G25" s="14">
        <v>0.02</v>
      </c>
      <c r="H25" s="14">
        <v>2.3E-2</v>
      </c>
      <c r="I25" s="14">
        <v>2.9000000000000001E-2</v>
      </c>
      <c r="J25" s="14">
        <v>3.1E-2</v>
      </c>
      <c r="K25" s="14">
        <v>3.4000000000000002E-2</v>
      </c>
      <c r="L25" s="14">
        <v>3.5999999999999997E-2</v>
      </c>
      <c r="M25" s="14">
        <v>3.6999999999999998E-2</v>
      </c>
      <c r="N25" s="14">
        <v>3.9E-2</v>
      </c>
      <c r="O25" s="14">
        <v>3.6999999999999998E-2</v>
      </c>
      <c r="P25" s="14">
        <v>3.4000000000000002E-2</v>
      </c>
      <c r="Q25" s="14">
        <v>3.5000000000000003E-2</v>
      </c>
    </row>
    <row r="26" spans="2:17" x14ac:dyDescent="0.35">
      <c r="B26" s="13">
        <v>21</v>
      </c>
      <c r="C26" s="14">
        <v>4.0000000000000001E-3</v>
      </c>
      <c r="D26" s="14">
        <v>1.0999999999999999E-2</v>
      </c>
      <c r="E26" s="14">
        <v>1.7000000000000001E-2</v>
      </c>
      <c r="F26" s="14">
        <v>2.3E-2</v>
      </c>
      <c r="G26" s="14">
        <v>2.5000000000000001E-2</v>
      </c>
      <c r="H26" s="14">
        <v>2.9000000000000001E-2</v>
      </c>
      <c r="I26" s="14">
        <v>3.3000000000000002E-2</v>
      </c>
      <c r="J26" s="14">
        <v>3.5999999999999997E-2</v>
      </c>
      <c r="K26" s="14">
        <v>3.7999999999999999E-2</v>
      </c>
      <c r="L26" s="14">
        <v>3.6999999999999998E-2</v>
      </c>
      <c r="M26" s="14">
        <v>3.6999999999999998E-2</v>
      </c>
      <c r="N26" s="14">
        <v>3.9E-2</v>
      </c>
      <c r="O26" s="14">
        <v>3.9E-2</v>
      </c>
      <c r="P26" s="14">
        <v>3.5000000000000003E-2</v>
      </c>
      <c r="Q26" s="14">
        <v>3.6999999999999998E-2</v>
      </c>
    </row>
    <row r="27" spans="2:17" x14ac:dyDescent="0.35">
      <c r="B27" s="13">
        <v>22</v>
      </c>
      <c r="C27" s="14">
        <v>4.0000000000000001E-3</v>
      </c>
      <c r="D27" s="14">
        <v>0.01</v>
      </c>
      <c r="E27" s="14">
        <v>1.4E-2</v>
      </c>
      <c r="F27" s="14">
        <v>2.1000000000000001E-2</v>
      </c>
      <c r="G27" s="14">
        <v>1.9E-2</v>
      </c>
      <c r="H27" s="14">
        <v>2.1999999999999999E-2</v>
      </c>
      <c r="I27" s="14">
        <v>2.5000000000000001E-2</v>
      </c>
      <c r="J27" s="14">
        <v>2.8000000000000001E-2</v>
      </c>
      <c r="K27" s="14">
        <v>2.7E-2</v>
      </c>
      <c r="L27" s="14">
        <v>2.8000000000000001E-2</v>
      </c>
      <c r="M27" s="14">
        <v>2.5999999999999999E-2</v>
      </c>
      <c r="N27" s="14">
        <v>2.7E-2</v>
      </c>
      <c r="O27" s="14">
        <v>2.4E-2</v>
      </c>
      <c r="P27" s="14">
        <v>2.4E-2</v>
      </c>
      <c r="Q27" s="14">
        <v>2.5999999999999999E-2</v>
      </c>
    </row>
    <row r="28" spans="2:17" x14ac:dyDescent="0.35">
      <c r="B28" s="13">
        <v>23</v>
      </c>
      <c r="C28" s="14">
        <v>1E-3</v>
      </c>
      <c r="D28" s="14">
        <v>8.9999999999999993E-3</v>
      </c>
      <c r="E28" s="14">
        <v>1.4999999999999999E-2</v>
      </c>
      <c r="F28" s="14">
        <v>0.02</v>
      </c>
      <c r="G28" s="14">
        <v>2.1000000000000001E-2</v>
      </c>
      <c r="H28" s="14">
        <v>2.4E-2</v>
      </c>
      <c r="I28" s="14">
        <v>2.7E-2</v>
      </c>
      <c r="J28" s="14">
        <v>0.03</v>
      </c>
      <c r="K28" s="14">
        <v>0.03</v>
      </c>
      <c r="L28" s="14">
        <v>2.9000000000000001E-2</v>
      </c>
      <c r="M28" s="14">
        <v>2.8000000000000001E-2</v>
      </c>
      <c r="N28" s="14">
        <v>3.2000000000000001E-2</v>
      </c>
      <c r="O28" s="14">
        <v>2.8000000000000001E-2</v>
      </c>
      <c r="P28" s="14">
        <v>2.4E-2</v>
      </c>
      <c r="Q28" s="14">
        <v>2.1999999999999999E-2</v>
      </c>
    </row>
    <row r="29" spans="2:17" x14ac:dyDescent="0.35">
      <c r="B29" s="13">
        <v>24</v>
      </c>
      <c r="C29" s="14">
        <v>7.0000000000000001E-3</v>
      </c>
      <c r="D29" s="14">
        <v>1.2E-2</v>
      </c>
      <c r="E29" s="14">
        <v>0.01</v>
      </c>
      <c r="F29" s="14">
        <v>1.4999999999999999E-2</v>
      </c>
      <c r="G29" s="14">
        <v>1.4E-2</v>
      </c>
      <c r="H29" s="14">
        <v>1.6E-2</v>
      </c>
      <c r="I29" s="14">
        <v>1.9E-2</v>
      </c>
      <c r="J29" s="14">
        <v>2.1999999999999999E-2</v>
      </c>
      <c r="K29" s="14">
        <v>2.1999999999999999E-2</v>
      </c>
      <c r="L29" s="14">
        <v>2.1999999999999999E-2</v>
      </c>
      <c r="M29" s="14">
        <v>2.8000000000000001E-2</v>
      </c>
      <c r="N29" s="14">
        <v>2.3E-2</v>
      </c>
      <c r="O29" s="14">
        <v>1.9E-2</v>
      </c>
      <c r="P29" s="14">
        <v>1.6E-2</v>
      </c>
      <c r="Q29" s="14">
        <v>1.9E-2</v>
      </c>
    </row>
    <row r="30" spans="2:17" x14ac:dyDescent="0.35">
      <c r="B30" s="13">
        <v>25</v>
      </c>
      <c r="C30" s="14">
        <v>8.0000000000000002E-3</v>
      </c>
      <c r="D30" s="14">
        <v>1.4999999999999999E-2</v>
      </c>
      <c r="E30" s="14">
        <v>1.7999999999999999E-2</v>
      </c>
      <c r="F30" s="14">
        <v>2.1000000000000001E-2</v>
      </c>
      <c r="G30" s="14">
        <v>2.3E-2</v>
      </c>
      <c r="H30" s="14">
        <v>2.4E-2</v>
      </c>
      <c r="I30" s="14">
        <v>2.8000000000000001E-2</v>
      </c>
      <c r="J30" s="14">
        <v>0.03</v>
      </c>
      <c r="K30" s="14">
        <v>2.7E-2</v>
      </c>
      <c r="L30" s="14">
        <v>2.8000000000000001E-2</v>
      </c>
      <c r="M30" s="14">
        <v>2.5999999999999999E-2</v>
      </c>
      <c r="N30" s="14">
        <v>2.7E-2</v>
      </c>
      <c r="O30" s="14">
        <v>2.4E-2</v>
      </c>
      <c r="P30" s="14">
        <v>2.3E-2</v>
      </c>
      <c r="Q30" s="14">
        <v>2.1000000000000001E-2</v>
      </c>
    </row>
    <row r="31" spans="2:17" x14ac:dyDescent="0.35">
      <c r="B31" s="13">
        <v>26</v>
      </c>
      <c r="C31" s="14">
        <v>6.0000000000000001E-3</v>
      </c>
      <c r="D31" s="14">
        <v>1.2999999999999999E-2</v>
      </c>
      <c r="E31" s="14">
        <v>1.7999999999999999E-2</v>
      </c>
      <c r="F31" s="14">
        <v>1.6E-2</v>
      </c>
      <c r="G31" s="14">
        <v>1.7999999999999999E-2</v>
      </c>
      <c r="H31" s="14">
        <v>2.1000000000000001E-2</v>
      </c>
      <c r="I31" s="14">
        <v>2.5999999999999999E-2</v>
      </c>
      <c r="J31" s="14">
        <v>2.8000000000000001E-2</v>
      </c>
      <c r="K31" s="14">
        <v>2.7E-2</v>
      </c>
      <c r="L31" s="14">
        <v>2.5999999999999999E-2</v>
      </c>
      <c r="M31" s="14">
        <v>2.5999999999999999E-2</v>
      </c>
      <c r="N31" s="14">
        <v>2.7E-2</v>
      </c>
      <c r="O31" s="14">
        <v>2.3E-2</v>
      </c>
      <c r="P31" s="14">
        <v>1.9E-2</v>
      </c>
      <c r="Q31" s="14">
        <v>1.7999999999999999E-2</v>
      </c>
    </row>
    <row r="32" spans="2:17" x14ac:dyDescent="0.35">
      <c r="B32" s="13">
        <v>27</v>
      </c>
      <c r="C32" s="14">
        <v>5.0000000000000001E-3</v>
      </c>
      <c r="D32" s="14">
        <v>1.2E-2</v>
      </c>
      <c r="E32" s="14">
        <v>1.7000000000000001E-2</v>
      </c>
      <c r="F32" s="14">
        <v>2.4E-2</v>
      </c>
      <c r="G32" s="14">
        <v>2.5000000000000001E-2</v>
      </c>
      <c r="H32" s="14">
        <v>2.7E-2</v>
      </c>
      <c r="I32" s="14">
        <v>0.03</v>
      </c>
      <c r="J32" s="14">
        <v>3.2000000000000001E-2</v>
      </c>
      <c r="K32" s="14">
        <v>3.1E-2</v>
      </c>
      <c r="L32" s="14">
        <v>3.1E-2</v>
      </c>
      <c r="M32" s="14">
        <v>3.1E-2</v>
      </c>
      <c r="N32" s="14">
        <v>3.1E-2</v>
      </c>
      <c r="O32" s="14">
        <v>2.8000000000000001E-2</v>
      </c>
      <c r="P32" s="14">
        <v>2.7E-2</v>
      </c>
      <c r="Q32" s="14">
        <v>2.5000000000000001E-2</v>
      </c>
    </row>
    <row r="33" spans="2:17" x14ac:dyDescent="0.35">
      <c r="B33" s="13">
        <v>28</v>
      </c>
      <c r="C33" s="14">
        <v>3.0000000000000001E-3</v>
      </c>
      <c r="D33" s="14">
        <v>8.9999999999999993E-3</v>
      </c>
      <c r="E33" s="14">
        <v>2.1000000000000001E-2</v>
      </c>
      <c r="F33" s="14">
        <v>2.1000000000000001E-2</v>
      </c>
      <c r="G33" s="14">
        <v>2.5000000000000001E-2</v>
      </c>
      <c r="H33" s="14">
        <v>2.4E-2</v>
      </c>
      <c r="I33" s="14">
        <v>2.5999999999999999E-2</v>
      </c>
      <c r="J33" s="14">
        <v>3.2000000000000001E-2</v>
      </c>
      <c r="K33" s="14">
        <v>2.5000000000000001E-2</v>
      </c>
      <c r="L33" s="14">
        <v>2.4E-2</v>
      </c>
      <c r="M33" s="14">
        <v>2.1000000000000001E-2</v>
      </c>
      <c r="N33" s="14">
        <v>2.1000000000000001E-2</v>
      </c>
      <c r="O33" s="14">
        <v>1.7000000000000001E-2</v>
      </c>
      <c r="P33" s="14">
        <v>1.2999999999999999E-2</v>
      </c>
      <c r="Q33" s="14">
        <v>8.9999999999999993E-3</v>
      </c>
    </row>
    <row r="34" spans="2:17" x14ac:dyDescent="0.35">
      <c r="B34" s="13">
        <v>29</v>
      </c>
      <c r="C34" s="14">
        <v>1E-3</v>
      </c>
      <c r="D34" s="14">
        <v>8.0000000000000002E-3</v>
      </c>
      <c r="E34" s="14">
        <v>1.2999999999999999E-2</v>
      </c>
      <c r="F34" s="14">
        <v>1.7000000000000001E-2</v>
      </c>
      <c r="G34" s="14">
        <v>1.7000000000000001E-2</v>
      </c>
      <c r="H34" s="14">
        <v>2.3E-2</v>
      </c>
      <c r="I34" s="14">
        <v>2.5999999999999999E-2</v>
      </c>
      <c r="J34" s="14">
        <v>2.5999999999999999E-2</v>
      </c>
      <c r="K34" s="14">
        <v>2.5000000000000001E-2</v>
      </c>
      <c r="L34" s="14">
        <v>2.5000000000000001E-2</v>
      </c>
      <c r="M34" s="14">
        <v>2.3E-2</v>
      </c>
      <c r="N34" s="14">
        <v>2.3E-2</v>
      </c>
      <c r="O34" s="14">
        <v>2.1999999999999999E-2</v>
      </c>
      <c r="P34" s="14">
        <v>1.6E-2</v>
      </c>
      <c r="Q34" s="14">
        <v>1.2E-2</v>
      </c>
    </row>
    <row r="35" spans="2:17" x14ac:dyDescent="0.35">
      <c r="B35" s="13">
        <v>30</v>
      </c>
      <c r="C35" s="14">
        <v>2E-3</v>
      </c>
      <c r="D35" s="14">
        <v>8.9999999999999993E-3</v>
      </c>
      <c r="E35" s="14">
        <v>1.2E-2</v>
      </c>
      <c r="F35" s="14">
        <v>1.4999999999999999E-2</v>
      </c>
      <c r="G35" s="14">
        <v>1.4999999999999999E-2</v>
      </c>
      <c r="H35" s="14">
        <v>1.7000000000000001E-2</v>
      </c>
      <c r="I35" s="14">
        <v>2.1000000000000001E-2</v>
      </c>
      <c r="J35" s="14">
        <v>2.1000000000000001E-2</v>
      </c>
      <c r="K35" s="14">
        <v>0.02</v>
      </c>
      <c r="L35" s="14">
        <v>0.02</v>
      </c>
      <c r="M35" s="14">
        <v>1.7999999999999999E-2</v>
      </c>
      <c r="N35" s="14">
        <v>1.7000000000000001E-2</v>
      </c>
      <c r="O35" s="14">
        <v>1.2999999999999999E-2</v>
      </c>
      <c r="P35" s="14">
        <v>8.0000000000000002E-3</v>
      </c>
      <c r="Q35" s="14">
        <v>3.0000000000000001E-3</v>
      </c>
    </row>
    <row r="36" spans="2:17" x14ac:dyDescent="0.35">
      <c r="B36" s="13">
        <v>31</v>
      </c>
      <c r="C36" s="14">
        <v>2E-3</v>
      </c>
      <c r="D36" s="14">
        <v>1.2999999999999999E-2</v>
      </c>
      <c r="E36" s="14">
        <v>1.6E-2</v>
      </c>
      <c r="F36" s="14">
        <v>1.4E-2</v>
      </c>
      <c r="G36" s="14">
        <v>1.2999999999999999E-2</v>
      </c>
      <c r="H36" s="14">
        <v>1.6E-2</v>
      </c>
      <c r="I36" s="14">
        <v>1.9E-2</v>
      </c>
      <c r="J36" s="14">
        <v>2.1000000000000001E-2</v>
      </c>
      <c r="K36" s="14">
        <v>0.02</v>
      </c>
      <c r="L36" s="14">
        <v>0.02</v>
      </c>
      <c r="M36" s="14">
        <v>1.9E-2</v>
      </c>
      <c r="N36" s="14">
        <v>1.9E-2</v>
      </c>
      <c r="O36" s="14">
        <v>1.4E-2</v>
      </c>
      <c r="P36" s="14">
        <v>8.9999999999999993E-3</v>
      </c>
      <c r="Q36" s="14">
        <v>5.0000000000000001E-3</v>
      </c>
    </row>
    <row r="37" spans="2:17" x14ac:dyDescent="0.35">
      <c r="B37" s="13">
        <v>32</v>
      </c>
      <c r="C37" s="14">
        <v>8.0000000000000002E-3</v>
      </c>
      <c r="D37" s="14">
        <v>7.0000000000000001E-3</v>
      </c>
      <c r="E37" s="14">
        <v>0.01</v>
      </c>
      <c r="F37" s="14">
        <v>1.4999999999999999E-2</v>
      </c>
      <c r="G37" s="14">
        <v>1.4999999999999999E-2</v>
      </c>
      <c r="H37" s="14">
        <v>1.6E-2</v>
      </c>
      <c r="I37" s="14">
        <v>0.02</v>
      </c>
      <c r="J37" s="14">
        <v>2.1000000000000001E-2</v>
      </c>
      <c r="K37" s="14">
        <v>2.1000000000000001E-2</v>
      </c>
      <c r="L37" s="14">
        <v>0.02</v>
      </c>
      <c r="M37" s="14">
        <v>1.7000000000000001E-2</v>
      </c>
      <c r="N37" s="14">
        <v>1.7999999999999999E-2</v>
      </c>
      <c r="O37" s="14">
        <v>1.4E-2</v>
      </c>
      <c r="P37" s="14">
        <v>0.01</v>
      </c>
      <c r="Q37" s="14">
        <v>5.0000000000000001E-3</v>
      </c>
    </row>
    <row r="38" spans="2:17" x14ac:dyDescent="0.35">
      <c r="B38" s="13">
        <v>33</v>
      </c>
      <c r="C38" s="14">
        <v>0</v>
      </c>
      <c r="D38" s="14">
        <v>5.0000000000000001E-3</v>
      </c>
      <c r="E38" s="14">
        <v>7.0000000000000001E-3</v>
      </c>
      <c r="F38" s="14">
        <v>1.0999999999999999E-2</v>
      </c>
      <c r="G38" s="14">
        <v>1.2E-2</v>
      </c>
      <c r="H38" s="14">
        <v>1.4999999999999999E-2</v>
      </c>
      <c r="I38" s="14">
        <v>1.7999999999999999E-2</v>
      </c>
      <c r="J38" s="14">
        <v>0.02</v>
      </c>
      <c r="K38" s="14">
        <v>0.02</v>
      </c>
      <c r="L38" s="14">
        <v>1.9E-2</v>
      </c>
      <c r="M38" s="14">
        <v>1.7999999999999999E-2</v>
      </c>
      <c r="N38" s="14">
        <v>1.7999999999999999E-2</v>
      </c>
      <c r="O38" s="14">
        <v>1.2E-2</v>
      </c>
      <c r="P38" s="14">
        <v>8.9999999999999993E-3</v>
      </c>
      <c r="Q38" s="14">
        <v>5.0000000000000001E-3</v>
      </c>
    </row>
    <row r="39" spans="2:17" x14ac:dyDescent="0.35">
      <c r="B39" s="13">
        <v>34</v>
      </c>
      <c r="C39" s="14">
        <v>6.0000000000000001E-3</v>
      </c>
      <c r="D39" s="14">
        <v>5.0000000000000001E-3</v>
      </c>
      <c r="E39" s="14">
        <v>1.2999999999999999E-2</v>
      </c>
      <c r="F39" s="14">
        <v>1.7999999999999999E-2</v>
      </c>
      <c r="G39" s="14">
        <v>1.7999999999999999E-2</v>
      </c>
      <c r="H39" s="14">
        <v>2.1000000000000001E-2</v>
      </c>
      <c r="I39" s="14">
        <v>2.4E-2</v>
      </c>
      <c r="J39" s="14">
        <v>2.5000000000000001E-2</v>
      </c>
      <c r="K39" s="14">
        <v>2.4E-2</v>
      </c>
      <c r="L39" s="14">
        <v>2.3E-2</v>
      </c>
      <c r="M39" s="14">
        <v>1.2999999999999999E-2</v>
      </c>
      <c r="N39" s="14">
        <v>1.2999999999999999E-2</v>
      </c>
      <c r="O39" s="14">
        <v>8.0000000000000002E-3</v>
      </c>
      <c r="P39" s="14">
        <v>5.0000000000000001E-3</v>
      </c>
      <c r="Q39" s="14">
        <v>-1E-3</v>
      </c>
    </row>
    <row r="40" spans="2:17" x14ac:dyDescent="0.35">
      <c r="B40" s="13">
        <v>35</v>
      </c>
      <c r="C40" s="14">
        <v>8.9999999999999993E-3</v>
      </c>
      <c r="D40" s="14">
        <v>1.4999999999999999E-2</v>
      </c>
      <c r="E40" s="14">
        <v>1.7999999999999999E-2</v>
      </c>
      <c r="F40" s="14">
        <v>2.1999999999999999E-2</v>
      </c>
      <c r="G40" s="14">
        <v>2.1000000000000001E-2</v>
      </c>
      <c r="H40" s="14">
        <v>1.7000000000000001E-2</v>
      </c>
      <c r="I40" s="14">
        <v>1.9E-2</v>
      </c>
      <c r="J40" s="14">
        <v>1.7999999999999999E-2</v>
      </c>
      <c r="K40" s="14">
        <v>1.6E-2</v>
      </c>
      <c r="L40" s="14">
        <v>1.6E-2</v>
      </c>
      <c r="M40" s="14">
        <v>1.2999999999999999E-2</v>
      </c>
      <c r="N40" s="14">
        <v>1.2999999999999999E-2</v>
      </c>
      <c r="O40" s="14">
        <v>8.0000000000000002E-3</v>
      </c>
      <c r="P40" s="14">
        <v>5.0000000000000001E-3</v>
      </c>
      <c r="Q40" s="14">
        <v>0</v>
      </c>
    </row>
    <row r="41" spans="2:17" x14ac:dyDescent="0.35">
      <c r="B41" s="13">
        <v>36</v>
      </c>
      <c r="C41" s="14">
        <v>2E-3</v>
      </c>
      <c r="D41" s="14">
        <v>6.0000000000000001E-3</v>
      </c>
      <c r="E41" s="14">
        <v>0.01</v>
      </c>
      <c r="F41" s="14">
        <v>1.4999999999999999E-2</v>
      </c>
      <c r="G41" s="14">
        <v>1.4999999999999999E-2</v>
      </c>
      <c r="H41" s="14">
        <v>1.6E-2</v>
      </c>
      <c r="I41" s="14">
        <v>1.9E-2</v>
      </c>
      <c r="J41" s="14">
        <v>1.7999999999999999E-2</v>
      </c>
      <c r="K41" s="14">
        <v>1.6E-2</v>
      </c>
      <c r="L41" s="14">
        <v>1.4999999999999999E-2</v>
      </c>
      <c r="M41" s="14">
        <v>1.2999999999999999E-2</v>
      </c>
      <c r="N41" s="14">
        <v>1.2E-2</v>
      </c>
      <c r="O41" s="14">
        <v>8.0000000000000002E-3</v>
      </c>
      <c r="P41" s="14">
        <v>4.0000000000000001E-3</v>
      </c>
      <c r="Q41" s="14">
        <v>2E-3</v>
      </c>
    </row>
    <row r="42" spans="2:17" x14ac:dyDescent="0.35">
      <c r="B42" s="13">
        <v>37</v>
      </c>
      <c r="C42" s="14">
        <v>-1E-3</v>
      </c>
      <c r="D42" s="14">
        <v>6.0000000000000001E-3</v>
      </c>
      <c r="E42" s="14">
        <v>8.9999999999999993E-3</v>
      </c>
      <c r="F42" s="14">
        <v>1.4E-2</v>
      </c>
      <c r="G42" s="14">
        <v>1.4999999999999999E-2</v>
      </c>
      <c r="H42" s="14">
        <v>1.7999999999999999E-2</v>
      </c>
      <c r="I42" s="14">
        <v>0.02</v>
      </c>
      <c r="J42" s="14">
        <v>1.7999999999999999E-2</v>
      </c>
      <c r="K42" s="14">
        <v>1.6E-2</v>
      </c>
      <c r="L42" s="14">
        <v>1.4999999999999999E-2</v>
      </c>
      <c r="M42" s="14">
        <v>1.4E-2</v>
      </c>
      <c r="N42" s="14">
        <v>1.4E-2</v>
      </c>
      <c r="O42" s="14">
        <v>8.9999999999999993E-3</v>
      </c>
      <c r="P42" s="14">
        <v>7.0000000000000001E-3</v>
      </c>
      <c r="Q42" s="14">
        <v>2E-3</v>
      </c>
    </row>
    <row r="43" spans="2:17" x14ac:dyDescent="0.35">
      <c r="B43" s="13">
        <v>38</v>
      </c>
      <c r="C43" s="14">
        <v>-1E-3</v>
      </c>
      <c r="D43" s="14">
        <v>5.0000000000000001E-3</v>
      </c>
      <c r="E43" s="14">
        <v>7.0000000000000001E-3</v>
      </c>
      <c r="F43" s="14">
        <v>1.7999999999999999E-2</v>
      </c>
      <c r="G43" s="14">
        <v>1.7999999999999999E-2</v>
      </c>
      <c r="H43" s="14">
        <v>1.4999999999999999E-2</v>
      </c>
      <c r="I43" s="14">
        <v>1.6E-2</v>
      </c>
      <c r="J43" s="14">
        <v>1.6E-2</v>
      </c>
      <c r="K43" s="14">
        <v>1.6E-2</v>
      </c>
      <c r="L43" s="14">
        <v>1.4999999999999999E-2</v>
      </c>
      <c r="M43" s="14">
        <v>1.2999999999999999E-2</v>
      </c>
      <c r="N43" s="14">
        <v>1.2E-2</v>
      </c>
      <c r="O43" s="14">
        <v>8.9999999999999993E-3</v>
      </c>
      <c r="P43" s="14">
        <v>5.0000000000000001E-3</v>
      </c>
      <c r="Q43" s="14">
        <v>-1E-3</v>
      </c>
    </row>
    <row r="44" spans="2:17" x14ac:dyDescent="0.35">
      <c r="B44" s="13">
        <v>39</v>
      </c>
      <c r="C44" s="14">
        <v>0</v>
      </c>
      <c r="D44" s="14">
        <v>5.0000000000000001E-3</v>
      </c>
      <c r="E44" s="14">
        <v>8.0000000000000002E-3</v>
      </c>
      <c r="F44" s="14">
        <v>1.0999999999999999E-2</v>
      </c>
      <c r="G44" s="14">
        <v>0.01</v>
      </c>
      <c r="H44" s="14">
        <v>1.2E-2</v>
      </c>
      <c r="I44" s="14">
        <v>1.4E-2</v>
      </c>
      <c r="J44" s="14">
        <v>1.2E-2</v>
      </c>
      <c r="K44" s="14">
        <v>1.2E-2</v>
      </c>
      <c r="L44" s="14">
        <v>1.0999999999999999E-2</v>
      </c>
      <c r="M44" s="14">
        <v>0.01</v>
      </c>
      <c r="N44" s="14">
        <v>8.0000000000000002E-3</v>
      </c>
      <c r="O44" s="14">
        <v>2E-3</v>
      </c>
      <c r="P44" s="14">
        <v>0</v>
      </c>
      <c r="Q44" s="14">
        <v>-6.0000000000000001E-3</v>
      </c>
    </row>
    <row r="45" spans="2:17" x14ac:dyDescent="0.35">
      <c r="B45" s="13">
        <v>40</v>
      </c>
      <c r="C45" s="14">
        <v>-1E-3</v>
      </c>
      <c r="D45" s="14">
        <v>5.0000000000000001E-3</v>
      </c>
      <c r="E45" s="14">
        <v>8.9999999999999993E-3</v>
      </c>
      <c r="F45" s="14">
        <v>1.2E-2</v>
      </c>
      <c r="G45" s="14">
        <v>0.01</v>
      </c>
      <c r="H45" s="14">
        <v>0.01</v>
      </c>
      <c r="I45" s="14">
        <v>1.2999999999999999E-2</v>
      </c>
      <c r="J45" s="14">
        <v>1.2999999999999999E-2</v>
      </c>
      <c r="K45" s="14">
        <v>1.2E-2</v>
      </c>
      <c r="L45" s="14">
        <v>0.01</v>
      </c>
      <c r="M45" s="14">
        <v>8.0000000000000002E-3</v>
      </c>
      <c r="N45" s="14">
        <v>8.0000000000000002E-3</v>
      </c>
      <c r="O45" s="14">
        <v>2E-3</v>
      </c>
      <c r="P45" s="14">
        <v>-2E-3</v>
      </c>
      <c r="Q45" s="14">
        <v>-8.0000000000000002E-3</v>
      </c>
    </row>
    <row r="46" spans="2:17" x14ac:dyDescent="0.35">
      <c r="B46" s="13">
        <v>41</v>
      </c>
      <c r="C46" s="14">
        <v>1E-3</v>
      </c>
      <c r="D46" s="14">
        <v>6.0000000000000001E-3</v>
      </c>
      <c r="E46" s="14">
        <v>8.9999999999999993E-3</v>
      </c>
      <c r="F46" s="14">
        <v>1.0999999999999999E-2</v>
      </c>
      <c r="G46" s="14">
        <v>1.0999999999999999E-2</v>
      </c>
      <c r="H46" s="14">
        <v>1.4E-2</v>
      </c>
      <c r="I46" s="14">
        <v>1.4999999999999999E-2</v>
      </c>
      <c r="J46" s="14">
        <v>1.4E-2</v>
      </c>
      <c r="K46" s="14">
        <v>1.2E-2</v>
      </c>
      <c r="L46" s="14">
        <v>1.2E-2</v>
      </c>
      <c r="M46" s="14">
        <v>0.01</v>
      </c>
      <c r="N46" s="14">
        <v>8.0000000000000002E-3</v>
      </c>
      <c r="O46" s="14">
        <v>2E-3</v>
      </c>
      <c r="P46" s="14">
        <v>-2E-3</v>
      </c>
      <c r="Q46" s="14">
        <v>-6.0000000000000001E-3</v>
      </c>
    </row>
    <row r="47" spans="2:17" x14ac:dyDescent="0.35">
      <c r="B47" s="13">
        <v>42</v>
      </c>
      <c r="C47" s="14">
        <v>8.0000000000000002E-3</v>
      </c>
      <c r="D47" s="14">
        <v>5.0000000000000001E-3</v>
      </c>
      <c r="E47" s="14">
        <v>8.0000000000000002E-3</v>
      </c>
      <c r="F47" s="14">
        <v>0.01</v>
      </c>
      <c r="G47" s="14">
        <v>8.0000000000000002E-3</v>
      </c>
      <c r="H47" s="14">
        <v>0.01</v>
      </c>
      <c r="I47" s="14">
        <v>1.2E-2</v>
      </c>
      <c r="J47" s="14">
        <v>0.01</v>
      </c>
      <c r="K47" s="14">
        <v>8.0000000000000002E-3</v>
      </c>
      <c r="L47" s="14">
        <v>5.0000000000000001E-3</v>
      </c>
      <c r="M47" s="14">
        <v>3.0000000000000001E-3</v>
      </c>
      <c r="N47" s="14">
        <v>2E-3</v>
      </c>
      <c r="O47" s="14">
        <v>-4.0000000000000001E-3</v>
      </c>
      <c r="P47" s="14">
        <v>-8.0000000000000002E-3</v>
      </c>
      <c r="Q47" s="14">
        <v>-1.4999999999999999E-2</v>
      </c>
    </row>
    <row r="48" spans="2:17" x14ac:dyDescent="0.35">
      <c r="B48" s="13">
        <v>43</v>
      </c>
      <c r="C48" s="14">
        <v>1E-3</v>
      </c>
      <c r="D48" s="14">
        <v>5.0000000000000001E-3</v>
      </c>
      <c r="E48" s="14">
        <v>6.0000000000000001E-3</v>
      </c>
      <c r="F48" s="14">
        <v>7.0000000000000001E-3</v>
      </c>
      <c r="G48" s="14">
        <v>8.0000000000000002E-3</v>
      </c>
      <c r="H48" s="14">
        <v>1.2E-2</v>
      </c>
      <c r="I48" s="14">
        <v>1.2999999999999999E-2</v>
      </c>
      <c r="J48" s="14">
        <v>1.2999999999999999E-2</v>
      </c>
      <c r="K48" s="14">
        <v>0.01</v>
      </c>
      <c r="L48" s="14">
        <v>8.0000000000000002E-3</v>
      </c>
      <c r="M48" s="14">
        <v>6.0000000000000001E-3</v>
      </c>
      <c r="N48" s="14">
        <v>4.0000000000000001E-3</v>
      </c>
      <c r="O48" s="14">
        <v>0</v>
      </c>
      <c r="P48" s="14">
        <v>-3.0000000000000001E-3</v>
      </c>
      <c r="Q48" s="14">
        <v>-0.01</v>
      </c>
    </row>
    <row r="49" spans="2:17" x14ac:dyDescent="0.35">
      <c r="B49" s="13">
        <v>44</v>
      </c>
      <c r="C49" s="14">
        <v>8.0000000000000002E-3</v>
      </c>
      <c r="D49" s="14">
        <v>1.2999999999999999E-2</v>
      </c>
      <c r="E49" s="14">
        <v>7.0000000000000001E-3</v>
      </c>
      <c r="F49" s="14">
        <v>1.6E-2</v>
      </c>
      <c r="G49" s="14">
        <v>1.0999999999999999E-2</v>
      </c>
      <c r="H49" s="14">
        <v>1.2999999999999999E-2</v>
      </c>
      <c r="I49" s="14">
        <v>1.4999999999999999E-2</v>
      </c>
      <c r="J49" s="14">
        <v>1.2E-2</v>
      </c>
      <c r="K49" s="14">
        <v>1.0999999999999999E-2</v>
      </c>
      <c r="L49" s="14">
        <v>0.01</v>
      </c>
      <c r="M49" s="14">
        <v>7.0000000000000001E-3</v>
      </c>
      <c r="N49" s="14">
        <v>6.0000000000000001E-3</v>
      </c>
      <c r="O49" s="14">
        <v>3.0000000000000001E-3</v>
      </c>
      <c r="P49" s="14">
        <v>-1E-3</v>
      </c>
      <c r="Q49" s="14">
        <v>-8.0000000000000002E-3</v>
      </c>
    </row>
    <row r="50" spans="2:17" x14ac:dyDescent="0.35">
      <c r="B50" s="13">
        <v>45</v>
      </c>
      <c r="C50" s="14">
        <v>1E-3</v>
      </c>
      <c r="D50" s="14">
        <v>5.0000000000000001E-3</v>
      </c>
      <c r="E50" s="14">
        <v>7.0000000000000001E-3</v>
      </c>
      <c r="F50" s="14">
        <v>8.9999999999999993E-3</v>
      </c>
      <c r="G50" s="14">
        <v>8.9999999999999993E-3</v>
      </c>
      <c r="H50" s="14">
        <v>1.0999999999999999E-2</v>
      </c>
      <c r="I50" s="14">
        <v>1.2E-2</v>
      </c>
      <c r="J50" s="14">
        <v>8.9999999999999993E-3</v>
      </c>
      <c r="K50" s="14">
        <v>6.0000000000000001E-3</v>
      </c>
      <c r="L50" s="14">
        <v>3.0000000000000001E-3</v>
      </c>
      <c r="M50" s="14">
        <v>3.0000000000000001E-3</v>
      </c>
      <c r="N50" s="14">
        <v>-1E-3</v>
      </c>
      <c r="O50" s="14">
        <v>-7.0000000000000001E-3</v>
      </c>
      <c r="P50" s="14">
        <v>-8.9999999999999993E-3</v>
      </c>
      <c r="Q50" s="14">
        <v>-1.6E-2</v>
      </c>
    </row>
    <row r="51" spans="2:17" x14ac:dyDescent="0.35">
      <c r="B51" s="13">
        <v>46</v>
      </c>
      <c r="C51" s="14">
        <v>7.0000000000000001E-3</v>
      </c>
      <c r="D51" s="14">
        <v>5.0000000000000001E-3</v>
      </c>
      <c r="E51" s="14">
        <v>8.0000000000000002E-3</v>
      </c>
      <c r="F51" s="14">
        <v>1.0999999999999999E-2</v>
      </c>
      <c r="G51" s="14">
        <v>1.2E-2</v>
      </c>
      <c r="H51" s="14">
        <v>1.2E-2</v>
      </c>
      <c r="I51" s="14">
        <v>1.4999999999999999E-2</v>
      </c>
      <c r="J51" s="14">
        <v>1.4E-2</v>
      </c>
      <c r="K51" s="14">
        <v>1.0999999999999999E-2</v>
      </c>
      <c r="L51" s="14">
        <v>8.9999999999999993E-3</v>
      </c>
      <c r="M51" s="14">
        <v>8.0000000000000002E-3</v>
      </c>
      <c r="N51" s="14">
        <v>5.0000000000000001E-3</v>
      </c>
      <c r="O51" s="14">
        <v>-1E-3</v>
      </c>
      <c r="P51" s="14">
        <v>-6.0000000000000001E-3</v>
      </c>
      <c r="Q51" s="14">
        <v>-1.0999999999999999E-2</v>
      </c>
    </row>
    <row r="52" spans="2:17" x14ac:dyDescent="0.35">
      <c r="B52" s="13">
        <v>47</v>
      </c>
      <c r="C52" s="14">
        <v>1E-3</v>
      </c>
      <c r="D52" s="14">
        <v>5.0000000000000001E-3</v>
      </c>
      <c r="E52" s="14">
        <v>8.9999999999999993E-3</v>
      </c>
      <c r="F52" s="14">
        <v>0.01</v>
      </c>
      <c r="G52" s="14">
        <v>8.9999999999999993E-3</v>
      </c>
      <c r="H52" s="14">
        <v>1.0999999999999999E-2</v>
      </c>
      <c r="I52" s="14">
        <v>1.0999999999999999E-2</v>
      </c>
      <c r="J52" s="14">
        <v>8.0000000000000002E-3</v>
      </c>
      <c r="K52" s="14">
        <v>5.0000000000000001E-3</v>
      </c>
      <c r="L52" s="14">
        <v>1E-3</v>
      </c>
      <c r="M52" s="14">
        <v>-4.0000000000000001E-3</v>
      </c>
      <c r="N52" s="14">
        <v>-7.0000000000000001E-3</v>
      </c>
      <c r="O52" s="14">
        <v>-1.2999999999999999E-2</v>
      </c>
      <c r="P52" s="14">
        <v>-1.9E-2</v>
      </c>
      <c r="Q52" s="14">
        <v>-2.5999999999999999E-2</v>
      </c>
    </row>
    <row r="53" spans="2:17" x14ac:dyDescent="0.35">
      <c r="B53" s="13">
        <v>48</v>
      </c>
      <c r="C53" s="14">
        <v>-1E-3</v>
      </c>
      <c r="D53" s="14">
        <v>3.0000000000000001E-3</v>
      </c>
      <c r="E53" s="14">
        <v>4.0000000000000001E-3</v>
      </c>
      <c r="F53" s="14">
        <v>5.0000000000000001E-3</v>
      </c>
      <c r="G53" s="14">
        <v>2E-3</v>
      </c>
      <c r="H53" s="14">
        <v>4.0000000000000001E-3</v>
      </c>
      <c r="I53" s="14">
        <v>8.9999999999999993E-3</v>
      </c>
      <c r="J53" s="14">
        <v>7.0000000000000001E-3</v>
      </c>
      <c r="K53" s="14">
        <v>5.0000000000000001E-3</v>
      </c>
      <c r="L53" s="14">
        <v>1E-3</v>
      </c>
      <c r="M53" s="14">
        <v>-2E-3</v>
      </c>
      <c r="N53" s="14">
        <v>-4.0000000000000001E-3</v>
      </c>
      <c r="O53" s="14">
        <v>-1.0999999999999999E-2</v>
      </c>
      <c r="P53" s="14">
        <v>-1.7999999999999999E-2</v>
      </c>
      <c r="Q53" s="14">
        <v>-2.5999999999999999E-2</v>
      </c>
    </row>
    <row r="54" spans="2:17" x14ac:dyDescent="0.35">
      <c r="B54" s="13">
        <v>49</v>
      </c>
      <c r="C54" s="14">
        <v>-2E-3</v>
      </c>
      <c r="D54" s="14">
        <v>3.0000000000000001E-3</v>
      </c>
      <c r="E54" s="14">
        <v>8.0000000000000002E-3</v>
      </c>
      <c r="F54" s="14">
        <v>1.0999999999999999E-2</v>
      </c>
      <c r="G54" s="14">
        <v>8.0000000000000002E-3</v>
      </c>
      <c r="H54" s="14">
        <v>8.9999999999999993E-3</v>
      </c>
      <c r="I54" s="14">
        <v>8.0000000000000002E-3</v>
      </c>
      <c r="J54" s="14">
        <v>6.0000000000000001E-3</v>
      </c>
      <c r="K54" s="14">
        <v>3.0000000000000001E-3</v>
      </c>
      <c r="L54" s="14">
        <v>-1E-3</v>
      </c>
      <c r="M54" s="14">
        <v>-5.0000000000000001E-3</v>
      </c>
      <c r="N54" s="14">
        <v>-7.0000000000000001E-3</v>
      </c>
      <c r="O54" s="14">
        <v>-1.2999999999999999E-2</v>
      </c>
      <c r="P54" s="14">
        <v>-1.7999999999999999E-2</v>
      </c>
      <c r="Q54" s="14">
        <v>-2.3E-2</v>
      </c>
    </row>
    <row r="55" spans="2:17" x14ac:dyDescent="0.35">
      <c r="B55" s="13">
        <v>50</v>
      </c>
      <c r="C55" s="14">
        <v>1E-3</v>
      </c>
      <c r="D55" s="14">
        <v>4.0000000000000001E-3</v>
      </c>
      <c r="E55" s="14">
        <v>7.0000000000000001E-3</v>
      </c>
      <c r="F55" s="14">
        <v>8.0000000000000002E-3</v>
      </c>
      <c r="G55" s="14">
        <v>7.0000000000000001E-3</v>
      </c>
      <c r="H55" s="14">
        <v>8.9999999999999993E-3</v>
      </c>
      <c r="I55" s="14">
        <v>7.0000000000000001E-3</v>
      </c>
      <c r="J55" s="14">
        <v>5.0000000000000001E-3</v>
      </c>
      <c r="K55" s="14">
        <v>4.0000000000000001E-3</v>
      </c>
      <c r="L55" s="14">
        <v>-1E-3</v>
      </c>
      <c r="M55" s="14">
        <v>-4.0000000000000001E-3</v>
      </c>
      <c r="N55" s="14">
        <v>-8.0000000000000002E-3</v>
      </c>
      <c r="O55" s="14">
        <v>-1.2E-2</v>
      </c>
      <c r="P55" s="14">
        <v>-1.7999999999999999E-2</v>
      </c>
      <c r="Q55" s="14">
        <v>-2.5999999999999999E-2</v>
      </c>
    </row>
    <row r="56" spans="2:17" x14ac:dyDescent="0.35">
      <c r="B56" s="13">
        <v>51</v>
      </c>
      <c r="C56" s="14">
        <v>7.0000000000000001E-3</v>
      </c>
      <c r="D56" s="14">
        <v>1.0999999999999999E-2</v>
      </c>
      <c r="E56" s="14">
        <v>1.4E-2</v>
      </c>
      <c r="F56" s="14">
        <v>1.2999999999999999E-2</v>
      </c>
      <c r="G56" s="14">
        <v>0.01</v>
      </c>
      <c r="H56" s="14">
        <v>1.2E-2</v>
      </c>
      <c r="I56" s="14">
        <v>8.9999999999999993E-3</v>
      </c>
      <c r="J56" s="14">
        <v>6.0000000000000001E-3</v>
      </c>
      <c r="K56" s="14">
        <v>4.0000000000000001E-3</v>
      </c>
      <c r="L56" s="14">
        <v>-5.0000000000000001E-3</v>
      </c>
      <c r="M56" s="14">
        <v>-8.0000000000000002E-3</v>
      </c>
      <c r="N56" s="14">
        <v>-1.0999999999999999E-2</v>
      </c>
      <c r="O56" s="14">
        <v>-1.7999999999999999E-2</v>
      </c>
      <c r="P56" s="14">
        <v>-2.3E-2</v>
      </c>
      <c r="Q56" s="14">
        <v>-3.1E-2</v>
      </c>
    </row>
    <row r="57" spans="2:17" x14ac:dyDescent="0.35">
      <c r="B57" s="13">
        <v>52</v>
      </c>
      <c r="C57" s="14">
        <v>-1E-3</v>
      </c>
      <c r="D57" s="14">
        <v>2E-3</v>
      </c>
      <c r="E57" s="14">
        <v>3.0000000000000001E-3</v>
      </c>
      <c r="F57" s="14">
        <v>3.0000000000000001E-3</v>
      </c>
      <c r="G57" s="14">
        <v>0</v>
      </c>
      <c r="H57" s="14">
        <v>1E-3</v>
      </c>
      <c r="I57" s="14">
        <v>-1E-3</v>
      </c>
      <c r="J57" s="14">
        <v>-1E-3</v>
      </c>
      <c r="K57" s="14">
        <v>-4.0000000000000001E-3</v>
      </c>
      <c r="L57" s="14">
        <v>-8.9999999999999993E-3</v>
      </c>
      <c r="M57" s="14">
        <v>-1.0999999999999999E-2</v>
      </c>
      <c r="N57" s="14">
        <v>-1.2999999999999999E-2</v>
      </c>
      <c r="O57" s="14">
        <v>-1.9E-2</v>
      </c>
      <c r="P57" s="14">
        <v>-2.4E-2</v>
      </c>
      <c r="Q57" s="14">
        <v>-2.9000000000000001E-2</v>
      </c>
    </row>
    <row r="58" spans="2:17" x14ac:dyDescent="0.35">
      <c r="B58" s="13">
        <v>53</v>
      </c>
      <c r="C58" s="14">
        <v>-2E-3</v>
      </c>
      <c r="D58" s="14">
        <v>1E-3</v>
      </c>
      <c r="E58" s="14">
        <v>2E-3</v>
      </c>
      <c r="F58" s="14">
        <v>3.0000000000000001E-3</v>
      </c>
      <c r="G58" s="14">
        <v>1E-3</v>
      </c>
      <c r="H58" s="14">
        <v>1E-3</v>
      </c>
      <c r="I58" s="14">
        <v>-1E-3</v>
      </c>
      <c r="J58" s="14">
        <v>-5.0000000000000001E-3</v>
      </c>
      <c r="K58" s="14">
        <v>-8.0000000000000002E-3</v>
      </c>
      <c r="L58" s="14">
        <v>-1.2999999999999999E-2</v>
      </c>
      <c r="M58" s="14">
        <v>-1.7999999999999999E-2</v>
      </c>
      <c r="N58" s="14">
        <v>-2.1000000000000001E-2</v>
      </c>
      <c r="O58" s="14">
        <v>-2.5999999999999999E-2</v>
      </c>
      <c r="P58" s="14">
        <v>-3.3000000000000002E-2</v>
      </c>
      <c r="Q58" s="14">
        <v>-4.1000000000000002E-2</v>
      </c>
    </row>
    <row r="59" spans="2:17" x14ac:dyDescent="0.35">
      <c r="B59" s="13">
        <v>54</v>
      </c>
      <c r="C59" s="14">
        <v>0</v>
      </c>
      <c r="D59" s="14">
        <v>4.0000000000000001E-3</v>
      </c>
      <c r="E59" s="14">
        <v>4.0000000000000001E-3</v>
      </c>
      <c r="F59" s="14">
        <v>5.0000000000000001E-3</v>
      </c>
      <c r="G59" s="14">
        <v>3.0000000000000001E-3</v>
      </c>
      <c r="H59" s="14">
        <v>2E-3</v>
      </c>
      <c r="I59" s="14">
        <v>0</v>
      </c>
      <c r="J59" s="14">
        <v>-3.0000000000000001E-3</v>
      </c>
      <c r="K59" s="14">
        <v>-7.0000000000000001E-3</v>
      </c>
      <c r="L59" s="14">
        <v>-0.01</v>
      </c>
      <c r="M59" s="14">
        <v>-1.4999999999999999E-2</v>
      </c>
      <c r="N59" s="14">
        <v>-1.9E-2</v>
      </c>
      <c r="O59" s="14">
        <v>-2.4E-2</v>
      </c>
      <c r="P59" s="14">
        <v>-2.7E-2</v>
      </c>
      <c r="Q59" s="14">
        <v>-3.4000000000000002E-2</v>
      </c>
    </row>
    <row r="60" spans="2:17" x14ac:dyDescent="0.35">
      <c r="B60" s="13">
        <v>55</v>
      </c>
      <c r="C60" s="14">
        <v>-2E-3</v>
      </c>
      <c r="D60" s="14">
        <v>2E-3</v>
      </c>
      <c r="E60" s="14">
        <v>3.0000000000000001E-3</v>
      </c>
      <c r="F60" s="14">
        <v>6.0000000000000001E-3</v>
      </c>
      <c r="G60" s="14">
        <v>3.0000000000000001E-3</v>
      </c>
      <c r="H60" s="14">
        <v>5.0000000000000001E-3</v>
      </c>
      <c r="I60" s="14">
        <v>3.0000000000000001E-3</v>
      </c>
      <c r="J60" s="14">
        <v>3.0000000000000001E-3</v>
      </c>
      <c r="K60" s="14">
        <v>1E-3</v>
      </c>
      <c r="L60" s="14">
        <v>-5.0000000000000001E-3</v>
      </c>
      <c r="M60" s="14">
        <v>-8.0000000000000002E-3</v>
      </c>
      <c r="N60" s="14">
        <v>-0.01</v>
      </c>
      <c r="O60" s="14">
        <v>-1.6E-2</v>
      </c>
      <c r="P60" s="14">
        <v>-2.1000000000000001E-2</v>
      </c>
      <c r="Q60" s="14">
        <v>-2.7E-2</v>
      </c>
    </row>
    <row r="61" spans="2:17" x14ac:dyDescent="0.35">
      <c r="B61" s="13">
        <v>56</v>
      </c>
      <c r="C61" s="14">
        <v>4.0000000000000001E-3</v>
      </c>
      <c r="D61" s="14">
        <v>1E-3</v>
      </c>
      <c r="E61" s="14">
        <v>3.0000000000000001E-3</v>
      </c>
      <c r="F61" s="14">
        <v>4.0000000000000001E-3</v>
      </c>
      <c r="G61" s="14">
        <v>1E-3</v>
      </c>
      <c r="H61" s="14">
        <v>0</v>
      </c>
      <c r="I61" s="14">
        <v>-1E-3</v>
      </c>
      <c r="J61" s="14">
        <v>-5.0000000000000001E-3</v>
      </c>
      <c r="K61" s="14">
        <v>-7.0000000000000001E-3</v>
      </c>
      <c r="L61" s="14">
        <v>-1.2999999999999999E-2</v>
      </c>
      <c r="M61" s="14">
        <v>-1.9E-2</v>
      </c>
      <c r="N61" s="14">
        <v>-2.3E-2</v>
      </c>
      <c r="O61" s="14">
        <v>-2.1000000000000001E-2</v>
      </c>
      <c r="P61" s="14">
        <v>-2.7E-2</v>
      </c>
      <c r="Q61" s="14">
        <v>-3.4000000000000002E-2</v>
      </c>
    </row>
    <row r="62" spans="2:17" x14ac:dyDescent="0.35">
      <c r="B62" s="13">
        <v>57</v>
      </c>
      <c r="C62" s="14">
        <v>-1E-3</v>
      </c>
      <c r="D62" s="14">
        <v>1E-3</v>
      </c>
      <c r="E62" s="14">
        <v>3.0000000000000001E-3</v>
      </c>
      <c r="F62" s="14">
        <v>3.0000000000000001E-3</v>
      </c>
      <c r="G62" s="14">
        <v>0</v>
      </c>
      <c r="H62" s="14">
        <v>0</v>
      </c>
      <c r="I62" s="14">
        <v>0</v>
      </c>
      <c r="J62" s="14">
        <v>-3.0000000000000001E-3</v>
      </c>
      <c r="K62" s="14">
        <v>-5.0000000000000001E-3</v>
      </c>
      <c r="L62" s="14">
        <v>-0.01</v>
      </c>
      <c r="M62" s="14">
        <v>-1.2999999999999999E-2</v>
      </c>
      <c r="N62" s="14">
        <v>-1.7999999999999999E-2</v>
      </c>
      <c r="O62" s="14">
        <v>-2.4E-2</v>
      </c>
      <c r="P62" s="14">
        <v>-0.03</v>
      </c>
      <c r="Q62" s="14">
        <v>-3.7999999999999999E-2</v>
      </c>
    </row>
    <row r="63" spans="2:17" x14ac:dyDescent="0.35">
      <c r="B63" s="13">
        <v>58</v>
      </c>
      <c r="C63" s="14">
        <v>-2E-3</v>
      </c>
      <c r="D63" s="14">
        <v>1E-3</v>
      </c>
      <c r="E63" s="14">
        <v>2E-3</v>
      </c>
      <c r="F63" s="14">
        <v>3.0000000000000001E-3</v>
      </c>
      <c r="G63" s="14">
        <v>0</v>
      </c>
      <c r="H63" s="14">
        <v>-1E-3</v>
      </c>
      <c r="I63" s="14">
        <v>-3.0000000000000001E-3</v>
      </c>
      <c r="J63" s="14">
        <v>-8.0000000000000002E-3</v>
      </c>
      <c r="K63" s="14">
        <v>-0.01</v>
      </c>
      <c r="L63" s="14">
        <v>-1.2999999999999999E-2</v>
      </c>
      <c r="M63" s="14">
        <v>-1.7999999999999999E-2</v>
      </c>
      <c r="N63" s="14">
        <v>-2.1000000000000001E-2</v>
      </c>
      <c r="O63" s="14">
        <v>-2.5000000000000001E-2</v>
      </c>
      <c r="P63" s="14">
        <v>-2.9000000000000001E-2</v>
      </c>
      <c r="Q63" s="14">
        <v>-3.5999999999999997E-2</v>
      </c>
    </row>
    <row r="64" spans="2:17" x14ac:dyDescent="0.35">
      <c r="B64" s="13">
        <v>59</v>
      </c>
      <c r="C64" s="14">
        <v>4.0000000000000001E-3</v>
      </c>
      <c r="D64" s="14">
        <v>-1E-3</v>
      </c>
      <c r="E64" s="14">
        <v>-1E-3</v>
      </c>
      <c r="F64" s="14">
        <v>-1E-3</v>
      </c>
      <c r="G64" s="14">
        <v>-6.0000000000000001E-3</v>
      </c>
      <c r="H64" s="14">
        <v>-7.0000000000000001E-3</v>
      </c>
      <c r="I64" s="14">
        <v>-8.9999999999999993E-3</v>
      </c>
      <c r="J64" s="14">
        <v>-1.0999999999999999E-2</v>
      </c>
      <c r="K64" s="14">
        <v>-1.4E-2</v>
      </c>
      <c r="L64" s="14">
        <v>-2.1000000000000001E-2</v>
      </c>
      <c r="M64" s="14">
        <v>-2.8000000000000001E-2</v>
      </c>
      <c r="N64" s="14">
        <v>-3.2000000000000001E-2</v>
      </c>
      <c r="O64" s="14">
        <v>-3.9E-2</v>
      </c>
      <c r="P64" s="14">
        <v>-4.4999999999999998E-2</v>
      </c>
      <c r="Q64" s="14">
        <v>-5.0999999999999997E-2</v>
      </c>
    </row>
    <row r="65" spans="2:17" x14ac:dyDescent="0.35">
      <c r="B65" s="13">
        <v>60</v>
      </c>
      <c r="C65" s="14">
        <v>2E-3</v>
      </c>
      <c r="D65" s="14">
        <v>4.0000000000000001E-3</v>
      </c>
      <c r="E65" s="14">
        <v>-2E-3</v>
      </c>
      <c r="F65" s="14">
        <v>-1E-3</v>
      </c>
      <c r="G65" s="14">
        <v>-4.0000000000000001E-3</v>
      </c>
      <c r="H65" s="14">
        <v>-3.0000000000000001E-3</v>
      </c>
      <c r="I65" s="14">
        <v>-4.0000000000000001E-3</v>
      </c>
      <c r="J65" s="14">
        <v>-8.0000000000000002E-3</v>
      </c>
      <c r="K65" s="14">
        <v>-1.0999999999999999E-2</v>
      </c>
      <c r="L65" s="14">
        <v>-1.7000000000000001E-2</v>
      </c>
      <c r="M65" s="14">
        <v>-2.4E-2</v>
      </c>
      <c r="N65" s="14">
        <v>-2.8000000000000001E-2</v>
      </c>
      <c r="O65" s="14">
        <v>-3.5000000000000003E-2</v>
      </c>
      <c r="P65" s="14">
        <v>-4.2000000000000003E-2</v>
      </c>
      <c r="Q65" s="14">
        <v>-0.05</v>
      </c>
    </row>
    <row r="66" spans="2:17" x14ac:dyDescent="0.35">
      <c r="B66" s="13">
        <v>61</v>
      </c>
      <c r="C66" s="14">
        <v>-5.0000000000000001E-3</v>
      </c>
      <c r="D66" s="14">
        <v>-3.0000000000000001E-3</v>
      </c>
      <c r="E66" s="14">
        <v>6.0000000000000001E-3</v>
      </c>
      <c r="F66" s="14">
        <v>-1E-3</v>
      </c>
      <c r="G66" s="14">
        <v>-5.0000000000000001E-3</v>
      </c>
      <c r="H66" s="14">
        <v>2E-3</v>
      </c>
      <c r="I66" s="14">
        <v>-7.0000000000000001E-3</v>
      </c>
      <c r="J66" s="14">
        <v>-8.9999999999999993E-3</v>
      </c>
      <c r="K66" s="14">
        <v>-4.0000000000000001E-3</v>
      </c>
      <c r="L66" s="14">
        <v>-1.7999999999999999E-2</v>
      </c>
      <c r="M66" s="14">
        <v>-2.5000000000000001E-2</v>
      </c>
      <c r="N66" s="14">
        <v>-2.9000000000000001E-2</v>
      </c>
      <c r="O66" s="14">
        <v>-3.7999999999999999E-2</v>
      </c>
      <c r="P66" s="14">
        <v>-4.7E-2</v>
      </c>
      <c r="Q66" s="14">
        <v>-5.5E-2</v>
      </c>
    </row>
    <row r="67" spans="2:17" x14ac:dyDescent="0.35">
      <c r="B67" s="13">
        <v>62</v>
      </c>
      <c r="C67" s="14">
        <v>0</v>
      </c>
      <c r="D67" s="14">
        <v>-1E-3</v>
      </c>
      <c r="E67" s="14">
        <v>-2E-3</v>
      </c>
      <c r="F67" s="14">
        <v>-3.0000000000000001E-3</v>
      </c>
      <c r="G67" s="14">
        <v>-8.9999999999999993E-3</v>
      </c>
      <c r="H67" s="14">
        <v>-1.2999999999999999E-2</v>
      </c>
      <c r="I67" s="14">
        <v>-1.4E-2</v>
      </c>
      <c r="J67" s="14">
        <v>-1.7999999999999999E-2</v>
      </c>
      <c r="K67" s="14">
        <v>-2.1999999999999999E-2</v>
      </c>
      <c r="L67" s="14">
        <v>-2.9000000000000001E-2</v>
      </c>
      <c r="M67" s="14">
        <v>-3.6999999999999998E-2</v>
      </c>
      <c r="N67" s="14">
        <v>-0.04</v>
      </c>
      <c r="O67" s="14">
        <v>-4.8000000000000001E-2</v>
      </c>
      <c r="P67" s="14">
        <v>-5.8000000000000003E-2</v>
      </c>
      <c r="Q67" s="14">
        <v>-6.8000000000000005E-2</v>
      </c>
    </row>
  </sheetData>
  <mergeCells count="2">
    <mergeCell ref="B4:B5"/>
    <mergeCell ref="C4:Q4"/>
  </mergeCells>
  <pageMargins left="0.7" right="0.7" top="0.75" bottom="0.75" header="0.3" footer="0.3"/>
  <pageSetup orientation="portrait" r:id="rId1"/>
  <headerFooter>
    <oddFooter>&amp;L_x000D_&amp;1#&amp;"Calibri"&amp;14&amp;K000000 Business Use</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9DB55-144D-4FDA-9A04-E2BBCA0893A9}">
  <sheetPr>
    <tabColor rgb="FF001489"/>
  </sheetPr>
  <dimension ref="B2:T86"/>
  <sheetViews>
    <sheetView showGridLines="0" zoomScale="80" zoomScaleNormal="80" workbookViewId="0">
      <selection activeCell="K26" sqref="K26"/>
    </sheetView>
  </sheetViews>
  <sheetFormatPr defaultRowHeight="17.25" x14ac:dyDescent="0.35"/>
  <cols>
    <col min="1" max="1" width="2.375" customWidth="1"/>
    <col min="2" max="4" width="16.625" style="2" customWidth="1"/>
    <col min="5" max="5" width="15.875" style="2" customWidth="1"/>
    <col min="6" max="6" width="15.875" customWidth="1"/>
    <col min="7" max="8" width="18.125" customWidth="1"/>
    <col min="9" max="9" width="2.625" customWidth="1"/>
    <col min="10" max="10" width="27.125" customWidth="1"/>
    <col min="11" max="11" width="27.625" customWidth="1"/>
    <col min="12" max="12" width="9.75" bestFit="1" customWidth="1"/>
  </cols>
  <sheetData>
    <row r="2" spans="2:20" ht="2.4500000000000002" customHeight="1"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x14ac:dyDescent="0.35">
      <c r="B7" s="24" t="s">
        <v>4</v>
      </c>
      <c r="C7" s="25">
        <v>3</v>
      </c>
      <c r="D7" s="23"/>
      <c r="E7" s="23"/>
      <c r="F7" s="23"/>
      <c r="G7" s="23"/>
      <c r="H7" s="23"/>
      <c r="J7" s="5" t="s">
        <v>5</v>
      </c>
      <c r="K7" s="15">
        <f>AVERAGEIFS(F17:F78,E17:E78,"Yes")</f>
        <v>4.8047222222222228</v>
      </c>
      <c r="L7" t="s">
        <v>6</v>
      </c>
    </row>
    <row r="8" spans="2:20" ht="18" thickBot="1" x14ac:dyDescent="0.4">
      <c r="B8" s="23"/>
      <c r="C8" s="23"/>
      <c r="D8" s="23"/>
      <c r="E8" s="23"/>
      <c r="F8" s="23"/>
      <c r="G8" s="23"/>
      <c r="H8" s="23"/>
      <c r="J8" s="20" t="s">
        <v>7</v>
      </c>
      <c r="K8" s="21">
        <f>H85</f>
        <v>3.5348165277777772</v>
      </c>
    </row>
    <row r="9" spans="2:20" ht="18" customHeight="1" thickBot="1" x14ac:dyDescent="0.4">
      <c r="B9" s="60" t="s">
        <v>8</v>
      </c>
      <c r="C9" s="60"/>
      <c r="D9" s="60"/>
      <c r="E9" s="60"/>
      <c r="F9" s="60"/>
      <c r="G9" s="18"/>
      <c r="H9" s="18"/>
      <c r="J9" s="5" t="s">
        <v>9</v>
      </c>
      <c r="K9" s="26">
        <f>MAX(K8/K7,0)</f>
        <v>0.73569633462450112</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46">
        <v>45489</v>
      </c>
      <c r="D17" s="45">
        <v>18</v>
      </c>
      <c r="E17" s="6" t="s">
        <v>19</v>
      </c>
      <c r="F17" s="9">
        <v>5.13</v>
      </c>
      <c r="G17" s="16" cm="1">
        <f t="array" ref="G17">INDEX(SubappendixA!C6:Q6,$C$7)</f>
        <v>0.03</v>
      </c>
      <c r="H17" s="3" cm="1">
        <f t="array" ref="H17">INDEX(SubappendixC!C6:Q6,$C$7)</f>
        <v>3.2000000000000001E-2</v>
      </c>
      <c r="J17" s="8"/>
      <c r="K17" s="1"/>
      <c r="L17" s="17"/>
      <c r="M17" s="1"/>
      <c r="N17" s="1"/>
    </row>
    <row r="18" spans="2:14" x14ac:dyDescent="0.35">
      <c r="B18" s="3">
        <v>2</v>
      </c>
      <c r="C18" s="46">
        <v>45490</v>
      </c>
      <c r="D18" s="45">
        <v>17</v>
      </c>
      <c r="E18" s="6" t="s">
        <v>19</v>
      </c>
      <c r="F18" s="9">
        <v>5.09</v>
      </c>
      <c r="G18" s="16" cm="1">
        <f t="array" ref="G18">INDEX(SubappendixA!C7:Q7,$C$7)</f>
        <v>0.06</v>
      </c>
      <c r="H18" s="3" cm="1">
        <f t="array" ref="H18">INDEX(SubappendixC!C7:Q7,$C$7)</f>
        <v>3.1E-2</v>
      </c>
      <c r="J18" s="8"/>
      <c r="L18" s="17"/>
      <c r="M18" s="17"/>
      <c r="N18" s="1"/>
    </row>
    <row r="19" spans="2:14" x14ac:dyDescent="0.35">
      <c r="B19" s="3">
        <v>3</v>
      </c>
      <c r="C19" s="46">
        <v>45481</v>
      </c>
      <c r="D19" s="45">
        <v>18</v>
      </c>
      <c r="E19" s="6" t="s">
        <v>19</v>
      </c>
      <c r="F19" s="9">
        <v>5.14</v>
      </c>
      <c r="G19" s="16" cm="1">
        <f t="array" ref="G19">INDEX(SubappendixA!C8:Q8,$C$7)</f>
        <v>0.1</v>
      </c>
      <c r="H19" s="3" cm="1">
        <f t="array" ref="H19">INDEX(SubappendixC!C8:Q8,$C$7)</f>
        <v>2.5000000000000001E-2</v>
      </c>
      <c r="J19" s="1"/>
      <c r="K19" s="1"/>
      <c r="L19" s="17"/>
      <c r="M19" s="17"/>
      <c r="N19" s="1"/>
    </row>
    <row r="20" spans="2:14" x14ac:dyDescent="0.35">
      <c r="B20" s="3">
        <v>4</v>
      </c>
      <c r="C20" s="46">
        <v>45505</v>
      </c>
      <c r="D20" s="45">
        <v>18</v>
      </c>
      <c r="E20" s="6" t="s">
        <v>20</v>
      </c>
      <c r="F20" s="9">
        <v>5.28</v>
      </c>
      <c r="G20" s="16" cm="1">
        <f t="array" ref="G20">INDEX(SubappendixA!C9:Q9,$C$7)</f>
        <v>0.13</v>
      </c>
      <c r="H20" s="3" cm="1">
        <f t="array" ref="H20">INDEX(SubappendixC!C9:Q9,$C$7)</f>
        <v>3.5000000000000003E-2</v>
      </c>
      <c r="J20" s="1"/>
      <c r="K20" s="1"/>
      <c r="L20" s="17"/>
      <c r="M20" s="17"/>
      <c r="N20" s="1"/>
    </row>
    <row r="21" spans="2:14" x14ac:dyDescent="0.35">
      <c r="B21" s="3">
        <v>5</v>
      </c>
      <c r="C21" s="46">
        <v>45488</v>
      </c>
      <c r="D21" s="45">
        <v>16</v>
      </c>
      <c r="E21" s="6" t="s">
        <v>20</v>
      </c>
      <c r="F21" s="9"/>
      <c r="G21" s="16" cm="1">
        <f t="array" ref="G21">INDEX(SubappendixA!C10:Q10,$C$7)</f>
        <v>0.16</v>
      </c>
      <c r="H21" s="3" cm="1">
        <f t="array" ref="H21">INDEX(SubappendixC!C10:Q10,$C$7)</f>
        <v>2.5999999999999999E-2</v>
      </c>
      <c r="K21" s="47"/>
    </row>
    <row r="22" spans="2:14" x14ac:dyDescent="0.35">
      <c r="B22" s="3">
        <v>6</v>
      </c>
      <c r="C22" s="46">
        <v>45482</v>
      </c>
      <c r="D22" s="45">
        <v>17</v>
      </c>
      <c r="E22" s="6" t="s">
        <v>20</v>
      </c>
      <c r="F22" s="9"/>
      <c r="G22" s="16" cm="1">
        <f t="array" ref="G22">INDEX(SubappendixA!C11:Q11,$C$7)</f>
        <v>0.19</v>
      </c>
      <c r="H22" s="3" cm="1">
        <f t="array" ref="H22">INDEX(SubappendixC!C11:Q11,$C$7)</f>
        <v>0.02</v>
      </c>
      <c r="J22" s="1"/>
      <c r="K22" s="1"/>
    </row>
    <row r="23" spans="2:14" x14ac:dyDescent="0.35">
      <c r="B23" s="3">
        <v>7</v>
      </c>
      <c r="C23" s="46">
        <v>45483</v>
      </c>
      <c r="D23" s="45">
        <v>17</v>
      </c>
      <c r="E23" s="6" t="s">
        <v>19</v>
      </c>
      <c r="F23" s="9">
        <v>4.92</v>
      </c>
      <c r="G23" s="16" cm="1">
        <f t="array" ref="G23">INDEX(SubappendixA!C12:Q12,$C$7)</f>
        <v>0.22</v>
      </c>
      <c r="H23" s="3" cm="1">
        <f t="array" ref="H23">INDEX(SubappendixC!C12:Q12,$C$7)</f>
        <v>2.1999999999999999E-2</v>
      </c>
      <c r="J23" s="1"/>
    </row>
    <row r="24" spans="2:14" x14ac:dyDescent="0.35">
      <c r="B24" s="3">
        <v>8</v>
      </c>
      <c r="C24" s="46">
        <v>45506</v>
      </c>
      <c r="D24" s="45">
        <v>16</v>
      </c>
      <c r="E24" s="6" t="s">
        <v>19</v>
      </c>
      <c r="F24" s="9">
        <v>5.37</v>
      </c>
      <c r="G24" s="16" cm="1">
        <f t="array" ref="G24">INDEX(SubappendixA!C13:Q13,$C$7)</f>
        <v>0.25</v>
      </c>
      <c r="H24" s="3" cm="1">
        <f t="array" ref="H24">INDEX(SubappendixC!C13:Q13,$C$7)</f>
        <v>2.4E-2</v>
      </c>
      <c r="J24" s="1"/>
    </row>
    <row r="25" spans="2:14" x14ac:dyDescent="0.35">
      <c r="B25" s="3">
        <v>9</v>
      </c>
      <c r="C25" s="46">
        <v>45484</v>
      </c>
      <c r="D25" s="45">
        <v>18</v>
      </c>
      <c r="E25" s="6" t="s">
        <v>19</v>
      </c>
      <c r="F25" s="9">
        <v>5.05</v>
      </c>
      <c r="G25" s="16" cm="1">
        <f t="array" ref="G25">INDEX(SubappendixA!C14:Q14,$C$7)</f>
        <v>0.27</v>
      </c>
      <c r="H25" s="3" cm="1">
        <f t="array" ref="H25">INDEX(SubappendixC!C14:Q14,$C$7)</f>
        <v>2.1000000000000001E-2</v>
      </c>
      <c r="J25" s="1"/>
      <c r="L25" s="17"/>
      <c r="M25" s="17"/>
      <c r="N25" s="1"/>
    </row>
    <row r="26" spans="2:14" x14ac:dyDescent="0.35">
      <c r="B26" s="3">
        <v>10</v>
      </c>
      <c r="C26" s="46">
        <v>45509</v>
      </c>
      <c r="D26" s="45">
        <v>17</v>
      </c>
      <c r="E26" s="6" t="s">
        <v>19</v>
      </c>
      <c r="F26" s="9">
        <v>3.77</v>
      </c>
      <c r="G26" s="16" cm="1">
        <f t="array" ref="G26">INDEX(SubappendixA!C15:Q15,$C$7)</f>
        <v>0.3</v>
      </c>
      <c r="H26" s="3" cm="1">
        <f t="array" ref="H26">INDEX(SubappendixC!C15:Q15,$C$7)</f>
        <v>2.1000000000000001E-2</v>
      </c>
      <c r="J26" s="1"/>
      <c r="L26" s="17"/>
      <c r="M26" s="17"/>
      <c r="N26" s="1"/>
    </row>
    <row r="27" spans="2:14" x14ac:dyDescent="0.35">
      <c r="B27" s="3">
        <v>11</v>
      </c>
      <c r="C27" s="46">
        <v>45487</v>
      </c>
      <c r="D27" s="45">
        <v>18</v>
      </c>
      <c r="E27" s="6" t="s">
        <v>19</v>
      </c>
      <c r="F27" s="9">
        <v>3.88</v>
      </c>
      <c r="G27" s="16" cm="1">
        <f t="array" ref="G27">INDEX(SubappendixA!C16:Q16,$C$7)</f>
        <v>0.33</v>
      </c>
      <c r="H27" s="3" cm="1">
        <f t="array" ref="H27">INDEX(SubappendixC!C16:Q16,$C$7)</f>
        <v>0.02</v>
      </c>
      <c r="L27" s="17"/>
      <c r="M27" s="17"/>
    </row>
    <row r="28" spans="2:14" x14ac:dyDescent="0.35">
      <c r="B28" s="3">
        <v>12</v>
      </c>
      <c r="C28" s="46">
        <v>45507</v>
      </c>
      <c r="D28" s="45">
        <v>17</v>
      </c>
      <c r="E28" s="6" t="s">
        <v>19</v>
      </c>
      <c r="F28" s="9">
        <v>5.36</v>
      </c>
      <c r="G28" s="16" cm="1">
        <f t="array" ref="G28">INDEX(SubappendixA!C17:Q17,$C$7)</f>
        <v>0.35</v>
      </c>
      <c r="H28" s="3" cm="1">
        <f t="array" ref="H28">INDEX(SubappendixC!C17:Q17,$C$7)</f>
        <v>0.02</v>
      </c>
      <c r="L28" s="17"/>
      <c r="M28" s="17"/>
    </row>
    <row r="29" spans="2:14" x14ac:dyDescent="0.35">
      <c r="B29" s="3">
        <v>13</v>
      </c>
      <c r="C29" s="46">
        <v>45480</v>
      </c>
      <c r="D29" s="45">
        <v>18</v>
      </c>
      <c r="E29" s="6" t="s">
        <v>19</v>
      </c>
      <c r="F29" s="9">
        <v>4.9000000000000004</v>
      </c>
      <c r="G29" s="16" cm="1">
        <f t="array" ref="G29">INDEX(SubappendixA!C18:Q18,$C$7)</f>
        <v>0.38</v>
      </c>
      <c r="H29" s="3" cm="1">
        <f t="array" ref="H29">INDEX(SubappendixC!C18:Q18,$C$7)</f>
        <v>2.7E-2</v>
      </c>
      <c r="K29" s="48"/>
      <c r="L29" s="17"/>
      <c r="M29" s="17"/>
    </row>
    <row r="30" spans="2:14" x14ac:dyDescent="0.35">
      <c r="B30" s="3">
        <v>14</v>
      </c>
      <c r="C30" s="46">
        <v>45485</v>
      </c>
      <c r="D30" s="45">
        <v>18</v>
      </c>
      <c r="E30" s="6" t="s">
        <v>19</v>
      </c>
      <c r="F30" s="9">
        <v>4.9800000000000004</v>
      </c>
      <c r="G30" s="16" cm="1">
        <f t="array" ref="G30">INDEX(SubappendixA!C19:Q19,$C$7)</f>
        <v>0.4</v>
      </c>
      <c r="H30" s="3" cm="1">
        <f t="array" ref="H30">INDEX(SubappendixC!C19:Q19,$C$7)</f>
        <v>1.7000000000000001E-2</v>
      </c>
      <c r="L30" s="17"/>
      <c r="M30" s="17"/>
    </row>
    <row r="31" spans="2:14" x14ac:dyDescent="0.35">
      <c r="B31" s="3">
        <v>15</v>
      </c>
      <c r="C31" s="46">
        <v>45503</v>
      </c>
      <c r="D31" s="45">
        <v>18</v>
      </c>
      <c r="E31" s="6" t="s">
        <v>19</v>
      </c>
      <c r="F31" s="9">
        <v>5.21</v>
      </c>
      <c r="G31" s="16" cm="1">
        <f t="array" ref="G31">INDEX(SubappendixA!C20:Q20,$C$7)</f>
        <v>0.43</v>
      </c>
      <c r="H31" s="3" cm="1">
        <f t="array" ref="H31">INDEX(SubappendixC!C20:Q20,$C$7)</f>
        <v>1.7999999999999999E-2</v>
      </c>
      <c r="L31" s="17"/>
      <c r="M31" s="17"/>
    </row>
    <row r="32" spans="2:14" x14ac:dyDescent="0.35">
      <c r="B32" s="3">
        <v>16</v>
      </c>
      <c r="C32" s="46">
        <v>45532</v>
      </c>
      <c r="D32" s="45">
        <v>18</v>
      </c>
      <c r="E32" s="6" t="s">
        <v>19</v>
      </c>
      <c r="F32" s="9">
        <v>5.17</v>
      </c>
      <c r="G32" s="16" cm="1">
        <f t="array" ref="G32">INDEX(SubappendixA!C21:Q21,$C$7)</f>
        <v>0.45</v>
      </c>
      <c r="H32" s="3" cm="1">
        <f t="array" ref="H32">INDEX(SubappendixC!C21:Q21,$C$7)</f>
        <v>1.6E-2</v>
      </c>
      <c r="L32" s="17"/>
      <c r="M32" s="17"/>
    </row>
    <row r="33" spans="2:13" x14ac:dyDescent="0.35">
      <c r="B33" s="3">
        <v>17</v>
      </c>
      <c r="C33" s="46">
        <v>45504</v>
      </c>
      <c r="D33" s="45">
        <v>17</v>
      </c>
      <c r="E33" s="6" t="s">
        <v>19</v>
      </c>
      <c r="F33" s="9">
        <v>4.8600000000000003</v>
      </c>
      <c r="G33" s="16" cm="1">
        <f t="array" ref="G33">INDEX(SubappendixA!C22:Q22,$C$7)</f>
        <v>0.47</v>
      </c>
      <c r="H33" s="3" cm="1">
        <f t="array" ref="H33">INDEX(SubappendixC!C22:Q22,$C$7)</f>
        <v>1.6E-2</v>
      </c>
      <c r="L33" s="17"/>
      <c r="M33" s="17"/>
    </row>
    <row r="34" spans="2:13" x14ac:dyDescent="0.35">
      <c r="B34" s="3">
        <v>18</v>
      </c>
      <c r="C34" s="46">
        <v>45491</v>
      </c>
      <c r="D34" s="45">
        <v>18</v>
      </c>
      <c r="E34" s="6" t="s">
        <v>19</v>
      </c>
      <c r="F34" s="9">
        <v>5.13</v>
      </c>
      <c r="G34" s="16" cm="1">
        <f t="array" ref="G34">INDEX(SubappendixA!C23:Q23,$C$7)</f>
        <v>0.5</v>
      </c>
      <c r="H34" s="3" cm="1">
        <f t="array" ref="H34">INDEX(SubappendixC!C23:Q23,$C$7)</f>
        <v>2.3E-2</v>
      </c>
    </row>
    <row r="35" spans="2:13" x14ac:dyDescent="0.35">
      <c r="B35" s="3">
        <v>19</v>
      </c>
      <c r="C35" s="46">
        <v>45486</v>
      </c>
      <c r="D35" s="45">
        <v>18</v>
      </c>
      <c r="E35" s="6" t="s">
        <v>19</v>
      </c>
      <c r="F35" s="9">
        <v>4.4800000000000004</v>
      </c>
      <c r="G35" s="16" cm="1">
        <f t="array" ref="G35">INDEX(SubappendixA!C24:Q24,$C$7)</f>
        <v>0.52</v>
      </c>
      <c r="H35" s="3" cm="1">
        <f t="array" ref="H35">INDEX(SubappendixC!C24:Q24,$C$7)</f>
        <v>2.3E-2</v>
      </c>
    </row>
    <row r="36" spans="2:13" x14ac:dyDescent="0.35">
      <c r="B36" s="3">
        <v>20</v>
      </c>
      <c r="C36" s="46">
        <v>45478</v>
      </c>
      <c r="D36" s="45">
        <v>17</v>
      </c>
      <c r="E36" s="6" t="s">
        <v>19</v>
      </c>
      <c r="F36" s="9">
        <v>5.0599999999999996</v>
      </c>
      <c r="G36" s="16" cm="1">
        <f t="array" ref="G36">INDEX(SubappendixA!C25:Q25,$C$7)</f>
        <v>0.54</v>
      </c>
      <c r="H36" s="3" cm="1">
        <f t="array" ref="H36">INDEX(SubappendixC!C25:Q25,$C$7)</f>
        <v>1.2E-2</v>
      </c>
    </row>
    <row r="37" spans="2:13" x14ac:dyDescent="0.35">
      <c r="B37" s="3">
        <v>21</v>
      </c>
      <c r="C37" s="46">
        <v>45495</v>
      </c>
      <c r="D37" s="45">
        <v>18</v>
      </c>
      <c r="E37" s="6" t="s">
        <v>19</v>
      </c>
      <c r="F37" s="9">
        <v>5.21</v>
      </c>
      <c r="G37" s="16" cm="1">
        <f t="array" ref="G37">INDEX(SubappendixA!C26:Q26,$C$7)</f>
        <v>0.56000000000000005</v>
      </c>
      <c r="H37" s="3" cm="1">
        <f t="array" ref="H37">INDEX(SubappendixC!C26:Q26,$C$7)</f>
        <v>1.7000000000000001E-2</v>
      </c>
    </row>
    <row r="38" spans="2:13" x14ac:dyDescent="0.35">
      <c r="B38" s="3">
        <v>22</v>
      </c>
      <c r="C38" s="46">
        <v>45479</v>
      </c>
      <c r="D38" s="45">
        <v>18</v>
      </c>
      <c r="E38" s="6" t="s">
        <v>19</v>
      </c>
      <c r="F38" s="9">
        <v>3.47</v>
      </c>
      <c r="G38" s="16" cm="1">
        <f t="array" ref="G38">INDEX(SubappendixA!C27:Q27,$C$7)</f>
        <v>0.57999999999999996</v>
      </c>
      <c r="H38" s="3" cm="1">
        <f t="array" ref="H38">INDEX(SubappendixC!C27:Q27,$C$7)</f>
        <v>1.4E-2</v>
      </c>
    </row>
    <row r="39" spans="2:13" x14ac:dyDescent="0.35">
      <c r="B39" s="3">
        <v>23</v>
      </c>
      <c r="C39" s="46">
        <v>45513</v>
      </c>
      <c r="D39" s="45">
        <v>18</v>
      </c>
      <c r="E39" s="6" t="s">
        <v>20</v>
      </c>
      <c r="F39" s="9"/>
      <c r="G39" s="16" cm="1">
        <f t="array" ref="G39">INDEX(SubappendixA!C28:Q28,$C$7)</f>
        <v>0.6</v>
      </c>
      <c r="H39" s="3" cm="1">
        <f t="array" ref="H39">INDEX(SubappendixC!C28:Q28,$C$7)</f>
        <v>1.4999999999999999E-2</v>
      </c>
    </row>
    <row r="40" spans="2:13" x14ac:dyDescent="0.35">
      <c r="B40" s="3">
        <v>24</v>
      </c>
      <c r="C40" s="46">
        <v>45508</v>
      </c>
      <c r="D40" s="45">
        <v>17</v>
      </c>
      <c r="E40" s="6" t="s">
        <v>19</v>
      </c>
      <c r="F40" s="9">
        <v>3.79</v>
      </c>
      <c r="G40" s="16" cm="1">
        <f t="array" ref="G40">INDEX(SubappendixA!C29:Q29,$C$7)</f>
        <v>0.62</v>
      </c>
      <c r="H40" s="3" cm="1">
        <f t="array" ref="H40">INDEX(SubappendixC!C29:Q29,$C$7)</f>
        <v>0.01</v>
      </c>
    </row>
    <row r="41" spans="2:13" x14ac:dyDescent="0.35">
      <c r="B41" s="3">
        <v>25</v>
      </c>
      <c r="C41" s="46">
        <v>45494</v>
      </c>
      <c r="D41" s="45">
        <v>18</v>
      </c>
      <c r="E41" s="6" t="s">
        <v>19</v>
      </c>
      <c r="F41" s="9">
        <v>3.85</v>
      </c>
      <c r="G41" s="16" cm="1">
        <f t="array" ref="G41">INDEX(SubappendixA!C30:Q30,$C$7)</f>
        <v>0.64</v>
      </c>
      <c r="H41" s="3" cm="1">
        <f t="array" ref="H41">INDEX(SubappendixC!C30:Q30,$C$7)</f>
        <v>1.7999999999999999E-2</v>
      </c>
    </row>
    <row r="42" spans="2:13" x14ac:dyDescent="0.35">
      <c r="B42" s="3">
        <v>26</v>
      </c>
      <c r="C42" s="46">
        <v>45514</v>
      </c>
      <c r="D42" s="45">
        <v>18</v>
      </c>
      <c r="E42" s="6" t="s">
        <v>19</v>
      </c>
      <c r="F42" s="9">
        <v>5.47</v>
      </c>
      <c r="G42" s="16" cm="1">
        <f t="array" ref="G42">INDEX(SubappendixA!C31:Q31,$C$7)</f>
        <v>0.66</v>
      </c>
      <c r="H42" s="3" cm="1">
        <f t="array" ref="H42">INDEX(SubappendixC!C31:Q31,$C$7)</f>
        <v>1.7999999999999999E-2</v>
      </c>
    </row>
    <row r="43" spans="2:13" x14ac:dyDescent="0.35">
      <c r="B43" s="3">
        <v>27</v>
      </c>
      <c r="C43" s="46">
        <v>45531</v>
      </c>
      <c r="D43" s="45">
        <v>18</v>
      </c>
      <c r="E43" s="6" t="s">
        <v>19</v>
      </c>
      <c r="F43" s="9">
        <v>5.59</v>
      </c>
      <c r="G43" s="16" cm="1">
        <f t="array" ref="G43">INDEX(SubappendixA!C32:Q32,$C$7)</f>
        <v>0.68</v>
      </c>
      <c r="H43" s="3" cm="1">
        <f t="array" ref="H43">INDEX(SubappendixC!C32:Q32,$C$7)</f>
        <v>1.7000000000000001E-2</v>
      </c>
    </row>
    <row r="44" spans="2:13" x14ac:dyDescent="0.35">
      <c r="B44" s="3">
        <v>28</v>
      </c>
      <c r="C44" s="46">
        <v>45492</v>
      </c>
      <c r="D44" s="45">
        <v>18</v>
      </c>
      <c r="E44" s="6" t="s">
        <v>19</v>
      </c>
      <c r="F44" s="9">
        <v>5.29</v>
      </c>
      <c r="G44" s="16" cm="1">
        <f t="array" ref="G44">INDEX(SubappendixA!C33:Q33,$C$7)</f>
        <v>0.71</v>
      </c>
      <c r="H44" s="3" cm="1">
        <f t="array" ref="H44">INDEX(SubappendixC!C33:Q33,$C$7)</f>
        <v>2.1000000000000001E-2</v>
      </c>
    </row>
    <row r="45" spans="2:13" x14ac:dyDescent="0.35">
      <c r="B45" s="3">
        <v>29</v>
      </c>
      <c r="C45" s="46">
        <v>45523</v>
      </c>
      <c r="D45" s="45">
        <v>18</v>
      </c>
      <c r="E45" s="6" t="s">
        <v>20</v>
      </c>
      <c r="F45" s="9"/>
      <c r="G45" s="16" cm="1">
        <f t="array" ref="G45">INDEX(SubappendixA!C34:Q34,$C$7)</f>
        <v>0.73</v>
      </c>
      <c r="H45" s="3" cm="1">
        <f t="array" ref="H45">INDEX(SubappendixC!C34:Q34,$C$7)</f>
        <v>1.2999999999999999E-2</v>
      </c>
    </row>
    <row r="46" spans="2:13" x14ac:dyDescent="0.35">
      <c r="B46" s="3">
        <v>30</v>
      </c>
      <c r="C46" s="46">
        <v>45493</v>
      </c>
      <c r="D46" s="45">
        <v>18</v>
      </c>
      <c r="E46" s="6" t="s">
        <v>20</v>
      </c>
      <c r="F46" s="9"/>
      <c r="G46" s="16" cm="1">
        <f t="array" ref="G46">INDEX(SubappendixA!C35:Q35,$C$7)</f>
        <v>0.74</v>
      </c>
      <c r="H46" s="3" cm="1">
        <f t="array" ref="H46">INDEX(SubappendixC!C35:Q35,$C$7)</f>
        <v>1.2E-2</v>
      </c>
    </row>
    <row r="47" spans="2:13" x14ac:dyDescent="0.35">
      <c r="B47" s="3">
        <v>31</v>
      </c>
      <c r="C47" s="46">
        <v>45498</v>
      </c>
      <c r="D47" s="45">
        <v>18</v>
      </c>
      <c r="E47" s="6" t="s">
        <v>19</v>
      </c>
      <c r="F47" s="9">
        <v>4.8</v>
      </c>
      <c r="G47" s="16" cm="1">
        <f t="array" ref="G47">INDEX(SubappendixA!C36:Q36,$C$7)</f>
        <v>0.76</v>
      </c>
      <c r="H47" s="3" cm="1">
        <f t="array" ref="H47">INDEX(SubappendixC!C36:Q36,$C$7)</f>
        <v>1.6E-2</v>
      </c>
    </row>
    <row r="48" spans="2:13" x14ac:dyDescent="0.35">
      <c r="B48" s="3">
        <v>32</v>
      </c>
      <c r="C48" s="46">
        <v>45518</v>
      </c>
      <c r="D48" s="45">
        <v>18</v>
      </c>
      <c r="E48" s="6" t="s">
        <v>19</v>
      </c>
      <c r="F48" s="9">
        <v>5.53</v>
      </c>
      <c r="G48" s="16" cm="1">
        <f t="array" ref="G48">INDEX(SubappendixA!C37:Q37,$C$7)</f>
        <v>0.78</v>
      </c>
      <c r="H48" s="3" cm="1">
        <f t="array" ref="H48">INDEX(SubappendixC!C37:Q37,$C$7)</f>
        <v>0.01</v>
      </c>
    </row>
    <row r="49" spans="2:8" x14ac:dyDescent="0.35">
      <c r="B49" s="3">
        <v>33</v>
      </c>
      <c r="C49" s="46">
        <v>45499</v>
      </c>
      <c r="D49" s="45">
        <v>18</v>
      </c>
      <c r="E49" s="6" t="s">
        <v>19</v>
      </c>
      <c r="F49" s="9">
        <v>5.3</v>
      </c>
      <c r="G49" s="16" cm="1">
        <f t="array" ref="G49">INDEX(SubappendixA!C38:Q38,$C$7)</f>
        <v>0.79</v>
      </c>
      <c r="H49" s="3" cm="1">
        <f t="array" ref="H49">INDEX(SubappendixC!C38:Q38,$C$7)</f>
        <v>7.0000000000000001E-3</v>
      </c>
    </row>
    <row r="50" spans="2:8" x14ac:dyDescent="0.35">
      <c r="B50" s="3">
        <v>34</v>
      </c>
      <c r="C50" s="46">
        <v>45475</v>
      </c>
      <c r="D50" s="45">
        <v>18</v>
      </c>
      <c r="E50" s="6" t="s">
        <v>19</v>
      </c>
      <c r="F50" s="9">
        <v>5.0199999999999996</v>
      </c>
      <c r="G50" s="16" cm="1">
        <f t="array" ref="G50">INDEX(SubappendixA!C39:Q39,$C$7)</f>
        <v>0.8</v>
      </c>
      <c r="H50" s="3" cm="1">
        <f t="array" ref="H50">INDEX(SubappendixC!C39:Q39,$C$7)</f>
        <v>1.2999999999999999E-2</v>
      </c>
    </row>
    <row r="51" spans="2:8" x14ac:dyDescent="0.35">
      <c r="B51" s="3">
        <v>35</v>
      </c>
      <c r="C51" s="46">
        <v>45496</v>
      </c>
      <c r="D51" s="45">
        <v>18</v>
      </c>
      <c r="E51" s="6" t="s">
        <v>19</v>
      </c>
      <c r="F51" s="9">
        <v>4.1900000000000004</v>
      </c>
      <c r="G51" s="16" cm="1">
        <f t="array" ref="G51">INDEX(SubappendixA!C40:Q40,$C$7)</f>
        <v>0.82</v>
      </c>
      <c r="H51" s="3" cm="1">
        <f t="array" ref="H51">INDEX(SubappendixC!C40:Q40,$C$7)</f>
        <v>1.7999999999999999E-2</v>
      </c>
    </row>
    <row r="52" spans="2:8" x14ac:dyDescent="0.35">
      <c r="B52" s="3">
        <v>36</v>
      </c>
      <c r="C52" s="46">
        <v>45500</v>
      </c>
      <c r="D52" s="45">
        <v>18</v>
      </c>
      <c r="E52" s="6" t="s">
        <v>20</v>
      </c>
      <c r="F52" s="9"/>
      <c r="G52" s="16" cm="1">
        <f t="array" ref="G52">INDEX(SubappendixA!C41:Q41,$C$7)</f>
        <v>0.84</v>
      </c>
      <c r="H52" s="3" cm="1">
        <f t="array" ref="H52">INDEX(SubappendixC!C41:Q41,$C$7)</f>
        <v>0.01</v>
      </c>
    </row>
    <row r="53" spans="2:8" x14ac:dyDescent="0.35">
      <c r="B53" s="3">
        <v>37</v>
      </c>
      <c r="C53" s="46">
        <v>45519</v>
      </c>
      <c r="D53" s="45">
        <v>16</v>
      </c>
      <c r="E53" s="6" t="s">
        <v>20</v>
      </c>
      <c r="F53" s="9"/>
      <c r="G53" s="16" cm="1">
        <f t="array" ref="G53">INDEX(SubappendixA!C42:Q42,$C$7)</f>
        <v>0.85</v>
      </c>
      <c r="H53" s="3" cm="1">
        <f t="array" ref="H53">INDEX(SubappendixC!C42:Q42,$C$7)</f>
        <v>8.9999999999999993E-3</v>
      </c>
    </row>
    <row r="54" spans="2:8" x14ac:dyDescent="0.35">
      <c r="B54" s="3">
        <v>38</v>
      </c>
      <c r="C54" s="46">
        <v>45476</v>
      </c>
      <c r="D54" s="45">
        <v>18</v>
      </c>
      <c r="E54" s="6" t="s">
        <v>19</v>
      </c>
      <c r="F54" s="9">
        <v>5.3</v>
      </c>
      <c r="G54" s="16" cm="1">
        <f t="array" ref="G54">INDEX(SubappendixA!C43:Q43,$C$7)</f>
        <v>0.86</v>
      </c>
      <c r="H54" s="3" cm="1">
        <f t="array" ref="H54">INDEX(SubappendixC!C43:Q43,$C$7)</f>
        <v>7.0000000000000001E-3</v>
      </c>
    </row>
    <row r="55" spans="2:8" x14ac:dyDescent="0.35">
      <c r="B55" s="3">
        <v>39</v>
      </c>
      <c r="C55" s="46">
        <v>45517</v>
      </c>
      <c r="D55" s="45">
        <v>18</v>
      </c>
      <c r="E55" s="6" t="s">
        <v>19</v>
      </c>
      <c r="F55" s="9">
        <v>5.59</v>
      </c>
      <c r="G55" s="16" cm="1">
        <f t="array" ref="G55">INDEX(SubappendixA!C44:Q44,$C$7)</f>
        <v>0.88</v>
      </c>
      <c r="H55" s="3" cm="1">
        <f t="array" ref="H55">INDEX(SubappendixC!C44:Q44,$C$7)</f>
        <v>8.0000000000000002E-3</v>
      </c>
    </row>
    <row r="56" spans="2:8" x14ac:dyDescent="0.35">
      <c r="B56" s="3">
        <v>40</v>
      </c>
      <c r="C56" s="46">
        <v>45515</v>
      </c>
      <c r="D56" s="45">
        <v>18</v>
      </c>
      <c r="E56" s="6" t="s">
        <v>20</v>
      </c>
      <c r="F56" s="9"/>
      <c r="G56" s="16" cm="1">
        <f t="array" ref="G56">INDEX(SubappendixA!C45:Q45,$C$7)</f>
        <v>0.89</v>
      </c>
      <c r="H56" s="3" cm="1">
        <f t="array" ref="H56">INDEX(SubappendixC!C45:Q45,$C$7)</f>
        <v>8.9999999999999993E-3</v>
      </c>
    </row>
    <row r="57" spans="2:8" x14ac:dyDescent="0.35">
      <c r="B57" s="3">
        <v>41</v>
      </c>
      <c r="C57" s="46">
        <v>45530</v>
      </c>
      <c r="D57" s="45">
        <v>18</v>
      </c>
      <c r="E57" s="6" t="s">
        <v>20</v>
      </c>
      <c r="F57" s="9"/>
      <c r="G57" s="16" cm="1">
        <f t="array" ref="G57">INDEX(SubappendixA!C46:Q46,$C$7)</f>
        <v>0.9</v>
      </c>
      <c r="H57" s="3" cm="1">
        <f t="array" ref="H57">INDEX(SubappendixC!C46:Q46,$C$7)</f>
        <v>8.9999999999999993E-3</v>
      </c>
    </row>
    <row r="58" spans="2:8" x14ac:dyDescent="0.35">
      <c r="B58" s="3">
        <v>42</v>
      </c>
      <c r="C58" s="46">
        <v>45501</v>
      </c>
      <c r="D58" s="45">
        <v>18</v>
      </c>
      <c r="E58" s="6" t="s">
        <v>19</v>
      </c>
      <c r="F58" s="9">
        <v>3.71</v>
      </c>
      <c r="G58" s="16" cm="1">
        <f t="array" ref="G58">INDEX(SubappendixA!C47:Q47,$C$7)</f>
        <v>0.92</v>
      </c>
      <c r="H58" s="3" cm="1">
        <f t="array" ref="H58">INDEX(SubappendixC!C47:Q47,$C$7)</f>
        <v>8.0000000000000002E-3</v>
      </c>
    </row>
    <row r="59" spans="2:8" x14ac:dyDescent="0.35">
      <c r="B59" s="3">
        <v>43</v>
      </c>
      <c r="C59" s="46">
        <v>45497</v>
      </c>
      <c r="D59" s="45">
        <v>19</v>
      </c>
      <c r="E59" s="6" t="s">
        <v>19</v>
      </c>
      <c r="F59" s="9">
        <v>2.39</v>
      </c>
      <c r="G59" s="16" cm="1">
        <f t="array" ref="G59">INDEX(SubappendixA!C48:Q48,$C$7)</f>
        <v>0.93</v>
      </c>
      <c r="H59" s="3" cm="1">
        <f t="array" ref="H59">INDEX(SubappendixC!C48:Q48,$C$7)</f>
        <v>6.0000000000000001E-3</v>
      </c>
    </row>
    <row r="60" spans="2:8" x14ac:dyDescent="0.35">
      <c r="B60" s="3">
        <v>44</v>
      </c>
      <c r="C60" s="46">
        <v>45474</v>
      </c>
      <c r="D60" s="45">
        <v>19</v>
      </c>
      <c r="E60" s="6" t="s">
        <v>19</v>
      </c>
      <c r="F60" s="9">
        <v>4.3499999999999996</v>
      </c>
      <c r="G60" s="16" cm="1">
        <f t="array" ref="G60">INDEX(SubappendixA!C49:Q49,$C$7)</f>
        <v>0.95</v>
      </c>
      <c r="H60" s="3" cm="1">
        <f t="array" ref="H60">INDEX(SubappendixC!C49:Q49,$C$7)</f>
        <v>7.0000000000000001E-3</v>
      </c>
    </row>
    <row r="61" spans="2:8" x14ac:dyDescent="0.35">
      <c r="B61" s="3">
        <v>45</v>
      </c>
      <c r="C61" s="46">
        <v>45529</v>
      </c>
      <c r="D61" s="45">
        <v>19</v>
      </c>
      <c r="E61" s="6" t="s">
        <v>20</v>
      </c>
      <c r="F61" s="9"/>
      <c r="G61" s="16" cm="1">
        <f t="array" ref="G61">INDEX(SubappendixA!C50:Q50,$C$7)</f>
        <v>0.96</v>
      </c>
      <c r="H61" s="3" cm="1">
        <f t="array" ref="H61">INDEX(SubappendixC!C50:Q50,$C$7)</f>
        <v>7.0000000000000001E-3</v>
      </c>
    </row>
    <row r="62" spans="2:8" x14ac:dyDescent="0.35">
      <c r="B62" s="3">
        <v>46</v>
      </c>
      <c r="C62" s="46">
        <v>45520</v>
      </c>
      <c r="D62" s="45">
        <v>18</v>
      </c>
      <c r="E62" s="6" t="s">
        <v>19</v>
      </c>
      <c r="F62" s="9">
        <v>5.44</v>
      </c>
      <c r="G62" s="16" cm="1">
        <f t="array" ref="G62">INDEX(SubappendixA!C51:Q51,$C$7)</f>
        <v>0.97</v>
      </c>
      <c r="H62" s="3" cm="1">
        <f t="array" ref="H62">INDEX(SubappendixC!C51:Q51,$C$7)</f>
        <v>8.0000000000000002E-3</v>
      </c>
    </row>
    <row r="63" spans="2:8" x14ac:dyDescent="0.35">
      <c r="B63" s="3">
        <v>47</v>
      </c>
      <c r="C63" s="46">
        <v>45477</v>
      </c>
      <c r="D63" s="45">
        <v>18</v>
      </c>
      <c r="E63" s="6" t="s">
        <v>20</v>
      </c>
      <c r="F63" s="9"/>
      <c r="G63" s="16" cm="1">
        <f t="array" ref="G63">INDEX(SubappendixA!C52:Q52,$C$7)</f>
        <v>0.99</v>
      </c>
      <c r="H63" s="3" cm="1">
        <f t="array" ref="H63">INDEX(SubappendixC!C52:Q52,$C$7)</f>
        <v>8.9999999999999993E-3</v>
      </c>
    </row>
    <row r="64" spans="2:8" x14ac:dyDescent="0.35">
      <c r="B64" s="3">
        <v>48</v>
      </c>
      <c r="C64" s="46">
        <v>45510</v>
      </c>
      <c r="D64" s="45">
        <v>10</v>
      </c>
      <c r="E64" s="6" t="s">
        <v>20</v>
      </c>
      <c r="F64" s="9"/>
      <c r="G64" s="16" cm="1">
        <f t="array" ref="G64">INDEX(SubappendixA!C53:Q53,$C$7)</f>
        <v>1</v>
      </c>
      <c r="H64" s="3" cm="1">
        <f t="array" ref="H64">INDEX(SubappendixC!C53:Q53,$C$7)</f>
        <v>4.0000000000000001E-3</v>
      </c>
    </row>
    <row r="65" spans="2:8" x14ac:dyDescent="0.35">
      <c r="B65" s="3">
        <v>49</v>
      </c>
      <c r="C65" s="46">
        <v>45502</v>
      </c>
      <c r="D65" s="45">
        <v>18</v>
      </c>
      <c r="E65" s="6" t="s">
        <v>20</v>
      </c>
      <c r="F65" s="9"/>
      <c r="G65" s="16" cm="1">
        <f t="array" ref="G65">INDEX(SubappendixA!C54:Q54,$C$7)</f>
        <v>1.01</v>
      </c>
      <c r="H65" s="3" cm="1">
        <f t="array" ref="H65">INDEX(SubappendixC!C54:Q54,$C$7)</f>
        <v>8.0000000000000002E-3</v>
      </c>
    </row>
    <row r="66" spans="2:8" x14ac:dyDescent="0.35">
      <c r="B66" s="3">
        <v>50</v>
      </c>
      <c r="C66" s="46">
        <v>45516</v>
      </c>
      <c r="D66" s="45">
        <v>18</v>
      </c>
      <c r="E66" s="6" t="s">
        <v>20</v>
      </c>
      <c r="F66" s="9"/>
      <c r="G66" s="16" cm="1">
        <f t="array" ref="G66">INDEX(SubappendixA!C55:Q55,$C$7)</f>
        <v>1.03</v>
      </c>
      <c r="H66" s="3" cm="1">
        <f t="array" ref="H66">INDEX(SubappendixC!C55:Q55,$C$7)</f>
        <v>7.0000000000000001E-3</v>
      </c>
    </row>
    <row r="67" spans="2:8" x14ac:dyDescent="0.35">
      <c r="B67" s="3">
        <v>51</v>
      </c>
      <c r="C67" s="46">
        <v>45528</v>
      </c>
      <c r="D67" s="45">
        <v>18</v>
      </c>
      <c r="E67" s="6" t="s">
        <v>20</v>
      </c>
      <c r="F67" s="9"/>
      <c r="G67" s="16" cm="1">
        <f t="array" ref="G67">INDEX(SubappendixA!C56:Q56,$C$7)</f>
        <v>1.04</v>
      </c>
      <c r="H67" s="3" cm="1">
        <f t="array" ref="H67">INDEX(SubappendixC!C56:Q56,$C$7)</f>
        <v>1.4E-2</v>
      </c>
    </row>
    <row r="68" spans="2:8" x14ac:dyDescent="0.35">
      <c r="B68" s="3">
        <v>52</v>
      </c>
      <c r="C68" s="46">
        <v>45533</v>
      </c>
      <c r="D68" s="45">
        <v>18</v>
      </c>
      <c r="E68" s="6" t="s">
        <v>20</v>
      </c>
      <c r="F68" s="9"/>
      <c r="G68" s="16" cm="1">
        <f t="array" ref="G68">INDEX(SubappendixA!C57:Q57,$C$7)</f>
        <v>1.05</v>
      </c>
      <c r="H68" s="3" cm="1">
        <f t="array" ref="H68">INDEX(SubappendixC!C57:Q57,$C$7)</f>
        <v>3.0000000000000001E-3</v>
      </c>
    </row>
    <row r="69" spans="2:8" x14ac:dyDescent="0.35">
      <c r="B69" s="3">
        <v>53</v>
      </c>
      <c r="C69" s="46">
        <v>45527</v>
      </c>
      <c r="D69" s="45">
        <v>18</v>
      </c>
      <c r="E69" s="6" t="s">
        <v>20</v>
      </c>
      <c r="F69" s="9"/>
      <c r="G69" s="16" cm="1">
        <f t="array" ref="G69">INDEX(SubappendixA!C58:Q58,$C$7)</f>
        <v>1.06</v>
      </c>
      <c r="H69" s="3" cm="1">
        <f t="array" ref="H69">INDEX(SubappendixC!C58:Q58,$C$7)</f>
        <v>2E-3</v>
      </c>
    </row>
    <row r="70" spans="2:8" x14ac:dyDescent="0.35">
      <c r="B70" s="3">
        <v>54</v>
      </c>
      <c r="C70" s="46">
        <v>45535</v>
      </c>
      <c r="D70" s="45">
        <v>19</v>
      </c>
      <c r="E70" s="6" t="s">
        <v>20</v>
      </c>
      <c r="F70" s="9"/>
      <c r="G70" s="16" cm="1">
        <f t="array" ref="G70">INDEX(SubappendixA!C59:Q59,$C$7)</f>
        <v>1.07</v>
      </c>
      <c r="H70" s="3" cm="1">
        <f t="array" ref="H70">INDEX(SubappendixC!C59:Q59,$C$7)</f>
        <v>4.0000000000000001E-3</v>
      </c>
    </row>
    <row r="71" spans="2:8" x14ac:dyDescent="0.35">
      <c r="B71" s="3">
        <v>55</v>
      </c>
      <c r="C71" s="46">
        <v>45521</v>
      </c>
      <c r="D71" s="45">
        <v>18</v>
      </c>
      <c r="E71" s="6" t="s">
        <v>20</v>
      </c>
      <c r="F71" s="9"/>
      <c r="G71" s="16" cm="1">
        <f t="array" ref="G71">INDEX(SubappendixA!C60:Q60,$C$7)</f>
        <v>1.08</v>
      </c>
      <c r="H71" s="3" cm="1">
        <f t="array" ref="H71">INDEX(SubappendixC!C60:Q60,$C$7)</f>
        <v>3.0000000000000001E-3</v>
      </c>
    </row>
    <row r="72" spans="2:8" x14ac:dyDescent="0.35">
      <c r="B72" s="3">
        <v>56</v>
      </c>
      <c r="C72" s="46">
        <v>45522</v>
      </c>
      <c r="D72" s="45">
        <v>19</v>
      </c>
      <c r="E72" s="6" t="s">
        <v>19</v>
      </c>
      <c r="F72" s="9">
        <v>5.18</v>
      </c>
      <c r="G72" s="16" cm="1">
        <f t="array" ref="G72">INDEX(SubappendixA!C61:Q61,$C$7)</f>
        <v>1.0900000000000001</v>
      </c>
      <c r="H72" s="3" cm="1">
        <f t="array" ref="H72">INDEX(SubappendixC!C61:Q61,$C$7)</f>
        <v>3.0000000000000001E-3</v>
      </c>
    </row>
    <row r="73" spans="2:8" x14ac:dyDescent="0.35">
      <c r="B73" s="3">
        <v>57</v>
      </c>
      <c r="C73" s="46">
        <v>45512</v>
      </c>
      <c r="D73" s="45">
        <v>17</v>
      </c>
      <c r="E73" s="6" t="s">
        <v>20</v>
      </c>
      <c r="F73" s="9"/>
      <c r="G73" s="16" cm="1">
        <f t="array" ref="G73">INDEX(SubappendixA!C62:Q62,$C$7)</f>
        <v>1.1000000000000001</v>
      </c>
      <c r="H73" s="3" cm="1">
        <f t="array" ref="H73">INDEX(SubappendixC!C62:Q62,$C$7)</f>
        <v>3.0000000000000001E-3</v>
      </c>
    </row>
    <row r="74" spans="2:8" x14ac:dyDescent="0.35">
      <c r="B74" s="3">
        <v>58</v>
      </c>
      <c r="C74" s="46">
        <v>45511</v>
      </c>
      <c r="D74" s="45">
        <v>19</v>
      </c>
      <c r="E74" s="6" t="s">
        <v>20</v>
      </c>
      <c r="F74" s="9"/>
      <c r="G74" s="16" cm="1">
        <f t="array" ref="G74">INDEX(SubappendixA!C63:Q63,$C$7)</f>
        <v>1.1100000000000001</v>
      </c>
      <c r="H74" s="3" cm="1">
        <f t="array" ref="H74">INDEX(SubappendixC!C63:Q63,$C$7)</f>
        <v>2E-3</v>
      </c>
    </row>
    <row r="75" spans="2:8" x14ac:dyDescent="0.35">
      <c r="B75" s="3">
        <v>59</v>
      </c>
      <c r="C75" s="46">
        <v>45534</v>
      </c>
      <c r="D75" s="45">
        <v>18</v>
      </c>
      <c r="E75" s="6" t="s">
        <v>20</v>
      </c>
      <c r="F75" s="9"/>
      <c r="G75" s="16" cm="1">
        <f t="array" ref="G75">INDEX(SubappendixA!C64:Q64,$C$7)</f>
        <v>1.1100000000000001</v>
      </c>
      <c r="H75" s="3" cm="1">
        <f t="array" ref="H75">INDEX(SubappendixC!C64:Q64,$C$7)</f>
        <v>-1E-3</v>
      </c>
    </row>
    <row r="76" spans="2:8" x14ac:dyDescent="0.35">
      <c r="B76" s="3">
        <v>60</v>
      </c>
      <c r="C76" s="46">
        <v>45526</v>
      </c>
      <c r="D76" s="45">
        <v>19</v>
      </c>
      <c r="E76" s="6" t="s">
        <v>20</v>
      </c>
      <c r="F76" s="9"/>
      <c r="G76" s="16" cm="1">
        <f t="array" ref="G76">INDEX(SubappendixA!C65:Q65,$C$7)</f>
        <v>1.1200000000000001</v>
      </c>
      <c r="H76" s="3" cm="1">
        <f t="array" ref="H76">INDEX(SubappendixC!C65:Q65,$C$7)</f>
        <v>-2E-3</v>
      </c>
    </row>
    <row r="77" spans="2:8" x14ac:dyDescent="0.35">
      <c r="B77" s="3">
        <v>61</v>
      </c>
      <c r="C77" s="46">
        <v>45525</v>
      </c>
      <c r="D77" s="45">
        <v>19</v>
      </c>
      <c r="E77" s="6" t="s">
        <v>20</v>
      </c>
      <c r="F77" s="9"/>
      <c r="G77" s="16" cm="1">
        <f t="array" ref="G77">INDEX(SubappendixA!C66:Q66,$C$7)</f>
        <v>1.1200000000000001</v>
      </c>
      <c r="H77" s="3" cm="1">
        <f t="array" ref="H77">INDEX(SubappendixC!C66:Q66,$C$7)</f>
        <v>6.0000000000000001E-3</v>
      </c>
    </row>
    <row r="78" spans="2:8" x14ac:dyDescent="0.35">
      <c r="B78" s="3">
        <v>62</v>
      </c>
      <c r="C78" s="46">
        <v>45524</v>
      </c>
      <c r="D78" s="45">
        <v>19</v>
      </c>
      <c r="E78" s="6" t="s">
        <v>20</v>
      </c>
      <c r="F78" s="9"/>
      <c r="G78" s="16" cm="1">
        <f t="array" ref="G78">INDEX(SubappendixA!C67:Q67,$C$7)</f>
        <v>1.1200000000000001</v>
      </c>
      <c r="H78" s="3" cm="1">
        <f t="array" ref="H78">INDEX(SubappendixC!C67:Q67,$C$7)</f>
        <v>-2E-3</v>
      </c>
    </row>
    <row r="80" spans="2:8" x14ac:dyDescent="0.35">
      <c r="B80" s="40" t="s">
        <v>21</v>
      </c>
      <c r="C80" s="41"/>
      <c r="D80" s="41"/>
      <c r="E80" s="41"/>
      <c r="F80" s="42"/>
      <c r="G80" s="43" t="s">
        <v>22</v>
      </c>
      <c r="H80" s="44" cm="1">
        <f t="array" ref="H80">SUMPRODUCT($H$17:$H$78*$F$17:$F$78*($E$17:$E$78="Yes"))</f>
        <v>2.8847199999999993</v>
      </c>
    </row>
    <row r="81" spans="2:8" x14ac:dyDescent="0.35">
      <c r="B81" s="27" t="s">
        <v>23</v>
      </c>
      <c r="C81" s="28"/>
      <c r="D81" s="28"/>
      <c r="E81" s="28"/>
      <c r="F81" s="29"/>
      <c r="G81" s="30" t="s">
        <v>24</v>
      </c>
      <c r="H81" s="31" cm="1">
        <f t="array" ref="H81">SUMIFS(H17:H78,E17:E78,"No",B17:B78,"&lt;"&amp;MAX(IF(E17:E78="Yes",B17:B78)))</f>
        <v>0.21900000000000008</v>
      </c>
    </row>
    <row r="82" spans="2:8" x14ac:dyDescent="0.35">
      <c r="B82" s="32"/>
      <c r="G82" s="33" t="s">
        <v>25</v>
      </c>
      <c r="H82" s="34" cm="1">
        <f t="array" ref="H82">INDEX(G17:G78,MATCH(MAX(IF(E17:E78="Yes",B17:B78)),B17:B78,0))</f>
        <v>1.0900000000000001</v>
      </c>
    </row>
    <row r="83" spans="2:8" x14ac:dyDescent="0.35">
      <c r="B83" s="32"/>
      <c r="G83" s="33" t="s">
        <v>26</v>
      </c>
      <c r="H83" s="34">
        <f>H82-H81</f>
        <v>0.871</v>
      </c>
    </row>
    <row r="84" spans="2:8" x14ac:dyDescent="0.35">
      <c r="B84" s="35"/>
      <c r="C84" s="36"/>
      <c r="D84" s="36"/>
      <c r="E84" s="36"/>
      <c r="F84" s="37"/>
      <c r="G84" s="38" t="s">
        <v>27</v>
      </c>
      <c r="H84" s="39">
        <f>H83*K7</f>
        <v>4.1849130555555556</v>
      </c>
    </row>
    <row r="85" spans="2:8" x14ac:dyDescent="0.35">
      <c r="B85" s="40" t="s">
        <v>28</v>
      </c>
      <c r="C85" s="41"/>
      <c r="D85" s="41"/>
      <c r="E85" s="41"/>
      <c r="F85" s="42"/>
      <c r="G85" s="43" t="s">
        <v>29</v>
      </c>
      <c r="H85" s="44">
        <f>AVERAGE(H80,H84)</f>
        <v>3.5348165277777772</v>
      </c>
    </row>
    <row r="86" spans="2:8" x14ac:dyDescent="0.35">
      <c r="B86" s="19"/>
    </row>
  </sheetData>
  <mergeCells count="10">
    <mergeCell ref="B15:H15"/>
    <mergeCell ref="B9:F9"/>
    <mergeCell ref="J5:K5"/>
    <mergeCell ref="L5:M5"/>
    <mergeCell ref="L9:S12"/>
    <mergeCell ref="B5:F5"/>
    <mergeCell ref="N5:O5"/>
    <mergeCell ref="P5:Q5"/>
    <mergeCell ref="R5:S5"/>
    <mergeCell ref="B10:H14"/>
  </mergeCells>
  <phoneticPr fontId="12" type="noConversion"/>
  <dataValidations count="1">
    <dataValidation type="list" allowBlank="1" showInputMessage="1" showErrorMessage="1" sqref="E17:E78" xr:uid="{E75224E0-4031-4F1E-A1A5-5EB633AD2B45}">
      <formula1>"Yes, No"</formula1>
    </dataValidation>
  </dataValidations>
  <pageMargins left="0.7" right="0.7" top="0.75" bottom="0.75" header="0.3" footer="0.3"/>
  <pageSetup orientation="portrait" r:id="rId1"/>
  <headerFooter>
    <oddFooter>&amp;L_x000D_&amp;1#&amp;"Calibri"&amp;14&amp;K000000 Business Use</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1449163-D372-402F-8BDE-276AFE854B9F}">
          <x14:formula1>
            <xm:f>SubappendixA!$C$5:$Q$5</xm:f>
          </x14:formula1>
          <xm:sqref>C7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E4DDC-2C07-4567-9986-F5F9334E2242}">
  <sheetPr>
    <tabColor rgb="FF001489"/>
  </sheetPr>
  <dimension ref="B2:T86"/>
  <sheetViews>
    <sheetView showGridLines="0" zoomScale="80" zoomScaleNormal="80" workbookViewId="0">
      <pane ySplit="16" topLeftCell="A17" activePane="bottomLeft" state="frozen"/>
      <selection activeCell="G33" sqref="G33"/>
      <selection pane="bottomLeft" activeCell="J26" sqref="J26"/>
    </sheetView>
  </sheetViews>
  <sheetFormatPr defaultRowHeight="17.25" x14ac:dyDescent="0.35"/>
  <cols>
    <col min="1" max="1" width="2.375" customWidth="1"/>
    <col min="2" max="4" width="16.625" style="2" customWidth="1"/>
    <col min="5" max="5" width="15.875" style="2" customWidth="1"/>
    <col min="6" max="6" width="15.875"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10.891714285714285</v>
      </c>
      <c r="L7" t="s">
        <v>6</v>
      </c>
    </row>
    <row r="8" spans="2:20" ht="18" thickBot="1" x14ac:dyDescent="0.4">
      <c r="B8" s="23"/>
      <c r="C8" s="23"/>
      <c r="D8" s="23"/>
      <c r="E8" s="23"/>
      <c r="F8" s="23"/>
      <c r="G8" s="23"/>
      <c r="H8" s="23"/>
      <c r="J8" s="20" t="s">
        <v>7</v>
      </c>
      <c r="K8" s="21">
        <f>H85</f>
        <v>7.7614777142857143</v>
      </c>
    </row>
    <row r="9" spans="2:20" ht="18" customHeight="1" thickBot="1" x14ac:dyDescent="0.4">
      <c r="B9" s="60" t="s">
        <v>8</v>
      </c>
      <c r="C9" s="60"/>
      <c r="D9" s="60"/>
      <c r="E9" s="60"/>
      <c r="F9" s="60"/>
      <c r="G9" s="18"/>
      <c r="H9" s="18"/>
      <c r="J9" s="5" t="s">
        <v>9</v>
      </c>
      <c r="K9" s="26">
        <f>MAX(K8/K7,0)</f>
        <v>0.71260386663518804</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46">
        <v>45489</v>
      </c>
      <c r="D17" s="45">
        <v>18</v>
      </c>
      <c r="E17" s="6" t="s">
        <v>19</v>
      </c>
      <c r="F17" s="9">
        <v>16.14</v>
      </c>
      <c r="G17" s="16" cm="1">
        <f t="array" ref="G17">INDEX([2]SubappendixA!C6:Q6,$C$7)</f>
        <v>0.03</v>
      </c>
      <c r="H17" s="3" cm="1">
        <f t="array" ref="H17">INDEX([2]SubappendixC!C6:Q6,$C$7)</f>
        <v>3.2000000000000001E-2</v>
      </c>
      <c r="J17" s="8"/>
      <c r="K17" s="1"/>
      <c r="L17" s="17"/>
      <c r="M17" s="1"/>
      <c r="N17" s="1"/>
    </row>
    <row r="18" spans="2:14" x14ac:dyDescent="0.35">
      <c r="B18" s="3">
        <v>2</v>
      </c>
      <c r="C18" s="46">
        <v>45490</v>
      </c>
      <c r="D18" s="45">
        <v>17</v>
      </c>
      <c r="E18" s="6" t="s">
        <v>19</v>
      </c>
      <c r="F18" s="9">
        <v>12.75</v>
      </c>
      <c r="G18" s="16" cm="1">
        <f t="array" ref="G18">INDEX([2]SubappendixA!C7:Q7,$C$7)</f>
        <v>0.06</v>
      </c>
      <c r="H18" s="3" cm="1">
        <f t="array" ref="H18">INDEX([2]SubappendixC!C7:Q7,$C$7)</f>
        <v>3.1E-2</v>
      </c>
      <c r="J18" s="8"/>
      <c r="L18" s="17"/>
      <c r="M18" s="17"/>
      <c r="N18" s="1"/>
    </row>
    <row r="19" spans="2:14" x14ac:dyDescent="0.35">
      <c r="B19" s="3">
        <v>3</v>
      </c>
      <c r="C19" s="46">
        <v>45481</v>
      </c>
      <c r="D19" s="45">
        <v>18</v>
      </c>
      <c r="E19" s="6" t="s">
        <v>19</v>
      </c>
      <c r="F19" s="9">
        <v>12.71</v>
      </c>
      <c r="G19" s="16" cm="1">
        <f t="array" ref="G19">INDEX([2]SubappendixA!C8:Q8,$C$7)</f>
        <v>0.1</v>
      </c>
      <c r="H19" s="3" cm="1">
        <f t="array" ref="H19">INDEX([2]SubappendixC!C8:Q8,$C$7)</f>
        <v>2.5000000000000001E-2</v>
      </c>
      <c r="J19" s="1"/>
      <c r="K19" s="1" t="s">
        <v>47</v>
      </c>
      <c r="L19" s="17"/>
      <c r="M19" s="17"/>
      <c r="N19" s="1"/>
    </row>
    <row r="20" spans="2:14" x14ac:dyDescent="0.35">
      <c r="B20" s="3">
        <v>4</v>
      </c>
      <c r="C20" s="46">
        <v>45505</v>
      </c>
      <c r="D20" s="45">
        <v>18</v>
      </c>
      <c r="E20" s="6" t="s">
        <v>20</v>
      </c>
      <c r="F20" s="9">
        <v>9.81</v>
      </c>
      <c r="G20" s="16" cm="1">
        <f t="array" ref="G20">INDEX([2]SubappendixA!C9:Q9,$C$7)</f>
        <v>0.13</v>
      </c>
      <c r="H20" s="3" cm="1">
        <f t="array" ref="H20">INDEX([2]SubappendixC!C9:Q9,$C$7)</f>
        <v>3.5000000000000003E-2</v>
      </c>
      <c r="J20" s="1"/>
      <c r="K20" s="1"/>
      <c r="L20" s="17"/>
      <c r="M20" s="17"/>
      <c r="N20" s="1"/>
    </row>
    <row r="21" spans="2:14" x14ac:dyDescent="0.35">
      <c r="B21" s="3">
        <v>5</v>
      </c>
      <c r="C21" s="46">
        <v>45488</v>
      </c>
      <c r="D21" s="45">
        <v>16</v>
      </c>
      <c r="E21" s="6" t="s">
        <v>20</v>
      </c>
      <c r="F21" s="9"/>
      <c r="G21" s="16" cm="1">
        <f t="array" ref="G21">INDEX([2]SubappendixA!C10:Q10,$C$7)</f>
        <v>0.16</v>
      </c>
      <c r="H21" s="3" cm="1">
        <f t="array" ref="H21">INDEX([2]SubappendixC!C10:Q10,$C$7)</f>
        <v>2.5999999999999999E-2</v>
      </c>
      <c r="K21" s="47" t="s">
        <v>34</v>
      </c>
    </row>
    <row r="22" spans="2:14" x14ac:dyDescent="0.35">
      <c r="B22" s="3">
        <v>6</v>
      </c>
      <c r="C22" s="46">
        <v>45482</v>
      </c>
      <c r="D22" s="45">
        <v>17</v>
      </c>
      <c r="E22" s="6" t="s">
        <v>20</v>
      </c>
      <c r="F22" s="9"/>
      <c r="G22" s="16" cm="1">
        <f t="array" ref="G22">INDEX([2]SubappendixA!C11:Q11,$C$7)</f>
        <v>0.19</v>
      </c>
      <c r="H22" s="3" cm="1">
        <f t="array" ref="H22">INDEX([2]SubappendixC!C11:Q11,$C$7)</f>
        <v>0.02</v>
      </c>
      <c r="J22" s="1"/>
      <c r="K22" s="1" t="s">
        <v>35</v>
      </c>
    </row>
    <row r="23" spans="2:14" x14ac:dyDescent="0.35">
      <c r="B23" s="3">
        <v>7</v>
      </c>
      <c r="C23" s="46">
        <v>45483</v>
      </c>
      <c r="D23" s="45">
        <v>17</v>
      </c>
      <c r="E23" s="6" t="s">
        <v>19</v>
      </c>
      <c r="F23" s="9">
        <v>15.43</v>
      </c>
      <c r="G23" s="16" cm="1">
        <f t="array" ref="G23">INDEX([2]SubappendixA!C12:Q12,$C$7)</f>
        <v>0.22</v>
      </c>
      <c r="H23" s="3" cm="1">
        <f t="array" ref="H23">INDEX([2]SubappendixC!C12:Q12,$C$7)</f>
        <v>2.1999999999999999E-2</v>
      </c>
      <c r="J23" s="1"/>
      <c r="K23" t="s">
        <v>36</v>
      </c>
    </row>
    <row r="24" spans="2:14" x14ac:dyDescent="0.35">
      <c r="B24" s="3">
        <v>8</v>
      </c>
      <c r="C24" s="46">
        <v>45506</v>
      </c>
      <c r="D24" s="45">
        <v>16</v>
      </c>
      <c r="E24" s="6" t="s">
        <v>20</v>
      </c>
      <c r="F24" s="9"/>
      <c r="G24" s="16" cm="1">
        <f t="array" ref="G24">INDEX([2]SubappendixA!C13:Q13,$C$7)</f>
        <v>0.25</v>
      </c>
      <c r="H24" s="3" cm="1">
        <f t="array" ref="H24">INDEX([2]SubappendixC!C13:Q13,$C$7)</f>
        <v>2.4E-2</v>
      </c>
      <c r="J24" s="1"/>
      <c r="K24" t="s">
        <v>48</v>
      </c>
    </row>
    <row r="25" spans="2:14" x14ac:dyDescent="0.35">
      <c r="B25" s="3">
        <v>9</v>
      </c>
      <c r="C25" s="46">
        <v>45484</v>
      </c>
      <c r="D25" s="45">
        <v>18</v>
      </c>
      <c r="E25" s="6" t="s">
        <v>19</v>
      </c>
      <c r="F25" s="9">
        <v>12.77</v>
      </c>
      <c r="G25" s="16" cm="1">
        <f t="array" ref="G25">INDEX([2]SubappendixA!C14:Q14,$C$7)</f>
        <v>0.27</v>
      </c>
      <c r="H25" s="3" cm="1">
        <f t="array" ref="H25">INDEX([2]SubappendixC!C14:Q14,$C$7)</f>
        <v>2.1000000000000001E-2</v>
      </c>
      <c r="J25" s="1"/>
      <c r="K25" t="s">
        <v>49</v>
      </c>
      <c r="L25" s="17"/>
      <c r="M25" s="17"/>
      <c r="N25" s="1"/>
    </row>
    <row r="26" spans="2:14" x14ac:dyDescent="0.35">
      <c r="B26" s="3">
        <v>10</v>
      </c>
      <c r="C26" s="46">
        <v>45509</v>
      </c>
      <c r="D26" s="45">
        <v>17</v>
      </c>
      <c r="E26" s="6" t="s">
        <v>19</v>
      </c>
      <c r="F26" s="9">
        <v>10.53</v>
      </c>
      <c r="G26" s="16" cm="1">
        <f t="array" ref="G26">INDEX([2]SubappendixA!C15:Q15,$C$7)</f>
        <v>0.3</v>
      </c>
      <c r="H26" s="3" cm="1">
        <f t="array" ref="H26">INDEX([2]SubappendixC!C15:Q15,$C$7)</f>
        <v>2.1000000000000001E-2</v>
      </c>
      <c r="J26" s="1"/>
      <c r="K26" t="s">
        <v>50</v>
      </c>
      <c r="L26" s="17"/>
      <c r="M26" s="17"/>
      <c r="N26" s="1"/>
    </row>
    <row r="27" spans="2:14" x14ac:dyDescent="0.35">
      <c r="B27" s="3">
        <v>11</v>
      </c>
      <c r="C27" s="46">
        <v>45487</v>
      </c>
      <c r="D27" s="45">
        <v>18</v>
      </c>
      <c r="E27" s="6" t="s">
        <v>19</v>
      </c>
      <c r="F27" s="9">
        <v>9.43</v>
      </c>
      <c r="G27" s="16" cm="1">
        <f t="array" ref="G27">INDEX([2]SubappendixA!C16:Q16,$C$7)</f>
        <v>0.33</v>
      </c>
      <c r="H27" s="3" cm="1">
        <f t="array" ref="H27">INDEX([2]SubappendixC!C16:Q16,$C$7)</f>
        <v>0.02</v>
      </c>
      <c r="K27" t="s">
        <v>51</v>
      </c>
      <c r="L27" s="17"/>
      <c r="M27" s="17"/>
    </row>
    <row r="28" spans="2:14" x14ac:dyDescent="0.35">
      <c r="B28" s="3">
        <v>12</v>
      </c>
      <c r="C28" s="46">
        <v>45507</v>
      </c>
      <c r="D28" s="45">
        <v>17</v>
      </c>
      <c r="E28" s="6" t="s">
        <v>19</v>
      </c>
      <c r="F28" s="9">
        <v>6.34</v>
      </c>
      <c r="G28" s="16" cm="1">
        <f t="array" ref="G28">INDEX([2]SubappendixA!C17:Q17,$C$7)</f>
        <v>0.35</v>
      </c>
      <c r="H28" s="3" cm="1">
        <f t="array" ref="H28">INDEX([2]SubappendixC!C17:Q17,$C$7)</f>
        <v>0.02</v>
      </c>
      <c r="L28" s="17" t="s">
        <v>52</v>
      </c>
      <c r="M28" s="17"/>
    </row>
    <row r="29" spans="2:14" x14ac:dyDescent="0.35">
      <c r="B29" s="3">
        <v>13</v>
      </c>
      <c r="C29" s="46">
        <v>45480</v>
      </c>
      <c r="D29" s="45">
        <v>18</v>
      </c>
      <c r="E29" s="6" t="s">
        <v>19</v>
      </c>
      <c r="F29" s="9">
        <v>8.31</v>
      </c>
      <c r="G29" s="16" cm="1">
        <f t="array" ref="G29">INDEX([2]SubappendixA!C18:Q18,$C$7)</f>
        <v>0.38</v>
      </c>
      <c r="H29" s="3" cm="1">
        <f t="array" ref="H29">INDEX([2]SubappendixC!C18:Q18,$C$7)</f>
        <v>2.7E-2</v>
      </c>
      <c r="L29" s="17" t="s">
        <v>53</v>
      </c>
      <c r="M29" s="17"/>
    </row>
    <row r="30" spans="2:14" x14ac:dyDescent="0.35">
      <c r="B30" s="3">
        <v>14</v>
      </c>
      <c r="C30" s="46">
        <v>45485</v>
      </c>
      <c r="D30" s="45">
        <v>18</v>
      </c>
      <c r="E30" s="6" t="s">
        <v>19</v>
      </c>
      <c r="F30" s="9">
        <v>11.5</v>
      </c>
      <c r="G30" s="16" cm="1">
        <f t="array" ref="G30">INDEX([2]SubappendixA!C19:Q19,$C$7)</f>
        <v>0.4</v>
      </c>
      <c r="H30" s="3" cm="1">
        <f t="array" ref="H30">INDEX([2]SubappendixC!C19:Q19,$C$7)</f>
        <v>1.7000000000000001E-2</v>
      </c>
      <c r="L30" s="17" t="s">
        <v>54</v>
      </c>
      <c r="M30" s="17"/>
    </row>
    <row r="31" spans="2:14" x14ac:dyDescent="0.35">
      <c r="B31" s="3">
        <v>15</v>
      </c>
      <c r="C31" s="46">
        <v>45503</v>
      </c>
      <c r="D31" s="45">
        <v>18</v>
      </c>
      <c r="E31" s="6" t="s">
        <v>19</v>
      </c>
      <c r="F31" s="9">
        <v>12.5</v>
      </c>
      <c r="G31" s="16" cm="1">
        <f t="array" ref="G31">INDEX([2]SubappendixA!C20:Q20,$C$7)</f>
        <v>0.43</v>
      </c>
      <c r="H31" s="3" cm="1">
        <f t="array" ref="H31">INDEX([2]SubappendixC!C20:Q20,$C$7)</f>
        <v>1.7999999999999999E-2</v>
      </c>
      <c r="L31" s="17" t="s">
        <v>55</v>
      </c>
      <c r="M31" s="17"/>
    </row>
    <row r="32" spans="2:14" x14ac:dyDescent="0.35">
      <c r="B32" s="3">
        <v>16</v>
      </c>
      <c r="C32" s="46">
        <v>45532</v>
      </c>
      <c r="D32" s="45">
        <v>18</v>
      </c>
      <c r="E32" s="6" t="s">
        <v>19</v>
      </c>
      <c r="F32" s="9">
        <v>9.34</v>
      </c>
      <c r="G32" s="16" cm="1">
        <f t="array" ref="G32">INDEX([2]SubappendixA!C21:Q21,$C$7)</f>
        <v>0.45</v>
      </c>
      <c r="H32" s="3" cm="1">
        <f t="array" ref="H32">INDEX([2]SubappendixC!C21:Q21,$C$7)</f>
        <v>1.6E-2</v>
      </c>
      <c r="K32" t="s">
        <v>46</v>
      </c>
      <c r="L32" s="17"/>
      <c r="M32" s="17"/>
    </row>
    <row r="33" spans="2:13" x14ac:dyDescent="0.35">
      <c r="B33" s="3">
        <v>17</v>
      </c>
      <c r="C33" s="46">
        <v>45504</v>
      </c>
      <c r="D33" s="45">
        <v>17</v>
      </c>
      <c r="E33" s="6" t="s">
        <v>19</v>
      </c>
      <c r="F33" s="9">
        <v>12.88</v>
      </c>
      <c r="G33" s="16" cm="1">
        <f t="array" ref="G33">INDEX([2]SubappendixA!C22:Q22,$C$7)</f>
        <v>0.47</v>
      </c>
      <c r="H33" s="3" cm="1">
        <f t="array" ref="H33">INDEX([2]SubappendixC!C22:Q22,$C$7)</f>
        <v>1.6E-2</v>
      </c>
      <c r="K33" t="s">
        <v>56</v>
      </c>
      <c r="L33" s="17"/>
      <c r="M33" s="17"/>
    </row>
    <row r="34" spans="2:13" x14ac:dyDescent="0.35">
      <c r="B34" s="3">
        <v>18</v>
      </c>
      <c r="C34" s="46">
        <v>45491</v>
      </c>
      <c r="D34" s="45">
        <v>18</v>
      </c>
      <c r="E34" s="6" t="s">
        <v>19</v>
      </c>
      <c r="F34" s="9">
        <v>11.85</v>
      </c>
      <c r="G34" s="16" cm="1">
        <f t="array" ref="G34">INDEX([2]SubappendixA!C23:Q23,$C$7)</f>
        <v>0.5</v>
      </c>
      <c r="H34" s="3" cm="1">
        <f t="array" ref="H34">INDEX([2]SubappendixC!C23:Q23,$C$7)</f>
        <v>2.3E-2</v>
      </c>
    </row>
    <row r="35" spans="2:13" x14ac:dyDescent="0.35">
      <c r="B35" s="3">
        <v>19</v>
      </c>
      <c r="C35" s="46">
        <v>45486</v>
      </c>
      <c r="D35" s="45">
        <v>18</v>
      </c>
      <c r="E35" s="6" t="s">
        <v>19</v>
      </c>
      <c r="F35" s="9">
        <v>7.84</v>
      </c>
      <c r="G35" s="16" cm="1">
        <f t="array" ref="G35">INDEX([2]SubappendixA!C24:Q24,$C$7)</f>
        <v>0.52</v>
      </c>
      <c r="H35" s="3" cm="1">
        <f t="array" ref="H35">INDEX([2]SubappendixC!C24:Q24,$C$7)</f>
        <v>2.3E-2</v>
      </c>
    </row>
    <row r="36" spans="2:13" x14ac:dyDescent="0.35">
      <c r="B36" s="3">
        <v>20</v>
      </c>
      <c r="C36" s="46">
        <v>45478</v>
      </c>
      <c r="D36" s="45">
        <v>17</v>
      </c>
      <c r="E36" s="6" t="s">
        <v>19</v>
      </c>
      <c r="F36" s="9">
        <v>10.199999999999999</v>
      </c>
      <c r="G36" s="16" cm="1">
        <f t="array" ref="G36">INDEX([2]SubappendixA!C25:Q25,$C$7)</f>
        <v>0.54</v>
      </c>
      <c r="H36" s="3" cm="1">
        <f t="array" ref="H36">INDEX([2]SubappendixC!C25:Q25,$C$7)</f>
        <v>1.2E-2</v>
      </c>
    </row>
    <row r="37" spans="2:13" x14ac:dyDescent="0.35">
      <c r="B37" s="3">
        <v>21</v>
      </c>
      <c r="C37" s="46">
        <v>45495</v>
      </c>
      <c r="D37" s="45">
        <v>18</v>
      </c>
      <c r="E37" s="6" t="s">
        <v>19</v>
      </c>
      <c r="F37" s="9">
        <v>12.94</v>
      </c>
      <c r="G37" s="16" cm="1">
        <f t="array" ref="G37">INDEX([2]SubappendixA!C26:Q26,$C$7)</f>
        <v>0.56000000000000005</v>
      </c>
      <c r="H37" s="3" cm="1">
        <f t="array" ref="H37">INDEX([2]SubappendixC!C26:Q26,$C$7)</f>
        <v>1.7000000000000001E-2</v>
      </c>
    </row>
    <row r="38" spans="2:13" x14ac:dyDescent="0.35">
      <c r="B38" s="3">
        <v>22</v>
      </c>
      <c r="C38" s="46">
        <v>45479</v>
      </c>
      <c r="D38" s="45">
        <v>18</v>
      </c>
      <c r="E38" s="6" t="s">
        <v>19</v>
      </c>
      <c r="F38" s="9">
        <v>5.75</v>
      </c>
      <c r="G38" s="16" cm="1">
        <f t="array" ref="G38">INDEX([2]SubappendixA!C27:Q27,$C$7)</f>
        <v>0.57999999999999996</v>
      </c>
      <c r="H38" s="3" cm="1">
        <f t="array" ref="H38">INDEX([2]SubappendixC!C27:Q27,$C$7)</f>
        <v>1.4E-2</v>
      </c>
    </row>
    <row r="39" spans="2:13" x14ac:dyDescent="0.35">
      <c r="B39" s="3">
        <v>23</v>
      </c>
      <c r="C39" s="46">
        <v>45513</v>
      </c>
      <c r="D39" s="45">
        <v>18</v>
      </c>
      <c r="E39" s="6" t="s">
        <v>20</v>
      </c>
      <c r="F39" s="9"/>
      <c r="G39" s="16" cm="1">
        <f t="array" ref="G39">INDEX([2]SubappendixA!C28:Q28,$C$7)</f>
        <v>0.6</v>
      </c>
      <c r="H39" s="3" cm="1">
        <f t="array" ref="H39">INDEX([2]SubappendixC!C28:Q28,$C$7)</f>
        <v>1.4999999999999999E-2</v>
      </c>
    </row>
    <row r="40" spans="2:13" x14ac:dyDescent="0.35">
      <c r="B40" s="3">
        <v>24</v>
      </c>
      <c r="C40" s="46">
        <v>45508</v>
      </c>
      <c r="D40" s="45">
        <v>17</v>
      </c>
      <c r="E40" s="6" t="s">
        <v>19</v>
      </c>
      <c r="F40" s="9">
        <v>7.61</v>
      </c>
      <c r="G40" s="16" cm="1">
        <f t="array" ref="G40">INDEX([2]SubappendixA!C29:Q29,$C$7)</f>
        <v>0.62</v>
      </c>
      <c r="H40" s="3" cm="1">
        <f t="array" ref="H40">INDEX([2]SubappendixC!C29:Q29,$C$7)</f>
        <v>0.01</v>
      </c>
    </row>
    <row r="41" spans="2:13" x14ac:dyDescent="0.35">
      <c r="B41" s="3">
        <v>25</v>
      </c>
      <c r="C41" s="46">
        <v>45494</v>
      </c>
      <c r="D41" s="45">
        <v>18</v>
      </c>
      <c r="E41" s="6" t="s">
        <v>19</v>
      </c>
      <c r="F41" s="9">
        <v>6.78</v>
      </c>
      <c r="G41" s="16" cm="1">
        <f t="array" ref="G41">INDEX([2]SubappendixA!C30:Q30,$C$7)</f>
        <v>0.64</v>
      </c>
      <c r="H41" s="3" cm="1">
        <f t="array" ref="H41">INDEX([2]SubappendixC!C30:Q30,$C$7)</f>
        <v>1.7999999999999999E-2</v>
      </c>
    </row>
    <row r="42" spans="2:13" x14ac:dyDescent="0.35">
      <c r="B42" s="3">
        <v>26</v>
      </c>
      <c r="C42" s="46">
        <v>45514</v>
      </c>
      <c r="D42" s="45">
        <v>18</v>
      </c>
      <c r="E42" s="6" t="s">
        <v>19</v>
      </c>
      <c r="F42" s="9">
        <v>8.0399999999999991</v>
      </c>
      <c r="G42" s="16" cm="1">
        <f t="array" ref="G42">INDEX([2]SubappendixA!C31:Q31,$C$7)</f>
        <v>0.66</v>
      </c>
      <c r="H42" s="3" cm="1">
        <f t="array" ref="H42">INDEX([2]SubappendixC!C31:Q31,$C$7)</f>
        <v>1.7999999999999999E-2</v>
      </c>
    </row>
    <row r="43" spans="2:13" x14ac:dyDescent="0.35">
      <c r="B43" s="3">
        <v>27</v>
      </c>
      <c r="C43" s="46">
        <v>45531</v>
      </c>
      <c r="D43" s="45">
        <v>18</v>
      </c>
      <c r="E43" s="6" t="s">
        <v>19</v>
      </c>
      <c r="F43" s="9">
        <v>8.73</v>
      </c>
      <c r="G43" s="16" cm="1">
        <f t="array" ref="G43">INDEX([2]SubappendixA!C32:Q32,$C$7)</f>
        <v>0.68</v>
      </c>
      <c r="H43" s="3" cm="1">
        <f t="array" ref="H43">INDEX([2]SubappendixC!C32:Q32,$C$7)</f>
        <v>1.7000000000000001E-2</v>
      </c>
    </row>
    <row r="44" spans="2:13" x14ac:dyDescent="0.35">
      <c r="B44" s="3">
        <v>28</v>
      </c>
      <c r="C44" s="46">
        <v>45492</v>
      </c>
      <c r="D44" s="45">
        <v>18</v>
      </c>
      <c r="E44" s="6" t="s">
        <v>19</v>
      </c>
      <c r="F44" s="9">
        <v>9.16</v>
      </c>
      <c r="G44" s="16" cm="1">
        <f t="array" ref="G44">INDEX([2]SubappendixA!C33:Q33,$C$7)</f>
        <v>0.71</v>
      </c>
      <c r="H44" s="3" cm="1">
        <f t="array" ref="H44">INDEX([2]SubappendixC!C33:Q33,$C$7)</f>
        <v>2.1000000000000001E-2</v>
      </c>
    </row>
    <row r="45" spans="2:13" x14ac:dyDescent="0.35">
      <c r="B45" s="3">
        <v>29</v>
      </c>
      <c r="C45" s="46">
        <v>45523</v>
      </c>
      <c r="D45" s="45">
        <v>18</v>
      </c>
      <c r="E45" s="6" t="s">
        <v>20</v>
      </c>
      <c r="F45" s="9"/>
      <c r="G45" s="16" cm="1">
        <f t="array" ref="G45">INDEX([2]SubappendixA!C34:Q34,$C$7)</f>
        <v>0.73</v>
      </c>
      <c r="H45" s="3" cm="1">
        <f t="array" ref="H45">INDEX([2]SubappendixC!C34:Q34,$C$7)</f>
        <v>1.2999999999999999E-2</v>
      </c>
    </row>
    <row r="46" spans="2:13" x14ac:dyDescent="0.35">
      <c r="B46" s="3">
        <v>30</v>
      </c>
      <c r="C46" s="46">
        <v>45493</v>
      </c>
      <c r="D46" s="45">
        <v>18</v>
      </c>
      <c r="E46" s="6" t="s">
        <v>20</v>
      </c>
      <c r="F46" s="9"/>
      <c r="G46" s="16" cm="1">
        <f t="array" ref="G46">INDEX([2]SubappendixA!C35:Q35,$C$7)</f>
        <v>0.74</v>
      </c>
      <c r="H46" s="3" cm="1">
        <f t="array" ref="H46">INDEX([2]SubappendixC!C35:Q35,$C$7)</f>
        <v>1.2E-2</v>
      </c>
    </row>
    <row r="47" spans="2:13" x14ac:dyDescent="0.35">
      <c r="B47" s="3">
        <v>31</v>
      </c>
      <c r="C47" s="46">
        <v>45498</v>
      </c>
      <c r="D47" s="45">
        <v>18</v>
      </c>
      <c r="E47" s="6" t="s">
        <v>19</v>
      </c>
      <c r="F47" s="9">
        <v>9.02</v>
      </c>
      <c r="G47" s="16" cm="1">
        <f t="array" ref="G47">INDEX([2]SubappendixA!C36:Q36,$C$7)</f>
        <v>0.76</v>
      </c>
      <c r="H47" s="3" cm="1">
        <f t="array" ref="H47">INDEX([2]SubappendixC!C36:Q36,$C$7)</f>
        <v>1.6E-2</v>
      </c>
    </row>
    <row r="48" spans="2:13" x14ac:dyDescent="0.35">
      <c r="B48" s="3">
        <v>32</v>
      </c>
      <c r="C48" s="46">
        <v>45518</v>
      </c>
      <c r="D48" s="45">
        <v>18</v>
      </c>
      <c r="E48" s="6" t="s">
        <v>19</v>
      </c>
      <c r="F48" s="9">
        <v>12.86</v>
      </c>
      <c r="G48" s="16" cm="1">
        <f t="array" ref="G48">INDEX([2]SubappendixA!C37:Q37,$C$7)</f>
        <v>0.78</v>
      </c>
      <c r="H48" s="3" cm="1">
        <f t="array" ref="H48">INDEX([2]SubappendixC!C37:Q37,$C$7)</f>
        <v>0.01</v>
      </c>
    </row>
    <row r="49" spans="2:8" x14ac:dyDescent="0.35">
      <c r="B49" s="3">
        <v>33</v>
      </c>
      <c r="C49" s="46">
        <v>45499</v>
      </c>
      <c r="D49" s="45">
        <v>18</v>
      </c>
      <c r="E49" s="6" t="s">
        <v>19</v>
      </c>
      <c r="F49" s="9">
        <v>11.01</v>
      </c>
      <c r="G49" s="16" cm="1">
        <f t="array" ref="G49">INDEX([2]SubappendixA!C38:Q38,$C$7)</f>
        <v>0.79</v>
      </c>
      <c r="H49" s="3" cm="1">
        <f t="array" ref="H49">INDEX([2]SubappendixC!C38:Q38,$C$7)</f>
        <v>7.0000000000000001E-3</v>
      </c>
    </row>
    <row r="50" spans="2:8" x14ac:dyDescent="0.35">
      <c r="B50" s="3">
        <v>34</v>
      </c>
      <c r="C50" s="46">
        <v>45475</v>
      </c>
      <c r="D50" s="45">
        <v>18</v>
      </c>
      <c r="E50" s="6" t="s">
        <v>19</v>
      </c>
      <c r="F50" s="9">
        <v>13.57</v>
      </c>
      <c r="G50" s="16" cm="1">
        <f t="array" ref="G50">INDEX([2]SubappendixA!C39:Q39,$C$7)</f>
        <v>0.8</v>
      </c>
      <c r="H50" s="3" cm="1">
        <f t="array" ref="H50">INDEX([2]SubappendixC!C39:Q39,$C$7)</f>
        <v>1.2999999999999999E-2</v>
      </c>
    </row>
    <row r="51" spans="2:8" x14ac:dyDescent="0.35">
      <c r="B51" s="3">
        <v>35</v>
      </c>
      <c r="C51" s="46">
        <v>45496</v>
      </c>
      <c r="D51" s="45">
        <v>18</v>
      </c>
      <c r="E51" s="6" t="s">
        <v>19</v>
      </c>
      <c r="F51" s="9">
        <v>11.26</v>
      </c>
      <c r="G51" s="16" cm="1">
        <f t="array" ref="G51">INDEX([2]SubappendixA!C40:Q40,$C$7)</f>
        <v>0.82</v>
      </c>
      <c r="H51" s="3" cm="1">
        <f t="array" ref="H51">INDEX([2]SubappendixC!C40:Q40,$C$7)</f>
        <v>1.7999999999999999E-2</v>
      </c>
    </row>
    <row r="52" spans="2:8" x14ac:dyDescent="0.35">
      <c r="B52" s="3">
        <v>36</v>
      </c>
      <c r="C52" s="46">
        <v>45500</v>
      </c>
      <c r="D52" s="45">
        <v>18</v>
      </c>
      <c r="E52" s="6" t="s">
        <v>20</v>
      </c>
      <c r="F52" s="9"/>
      <c r="G52" s="16" cm="1">
        <f t="array" ref="G52">INDEX([2]SubappendixA!C41:Q41,$C$7)</f>
        <v>0.84</v>
      </c>
      <c r="H52" s="3" cm="1">
        <f t="array" ref="H52">INDEX([2]SubappendixC!C41:Q41,$C$7)</f>
        <v>0.01</v>
      </c>
    </row>
    <row r="53" spans="2:8" x14ac:dyDescent="0.35">
      <c r="B53" s="3">
        <v>37</v>
      </c>
      <c r="C53" s="46">
        <v>45519</v>
      </c>
      <c r="D53" s="45">
        <v>16</v>
      </c>
      <c r="E53" s="6" t="s">
        <v>19</v>
      </c>
      <c r="F53" s="9">
        <v>17.54</v>
      </c>
      <c r="G53" s="16" cm="1">
        <f t="array" ref="G53">INDEX([2]SubappendixA!C42:Q42,$C$7)</f>
        <v>0.85</v>
      </c>
      <c r="H53" s="3" cm="1">
        <f t="array" ref="H53">INDEX([2]SubappendixC!C42:Q42,$C$7)</f>
        <v>8.9999999999999993E-3</v>
      </c>
    </row>
    <row r="54" spans="2:8" x14ac:dyDescent="0.35">
      <c r="B54" s="3">
        <v>38</v>
      </c>
      <c r="C54" s="46">
        <v>45476</v>
      </c>
      <c r="D54" s="45">
        <v>18</v>
      </c>
      <c r="E54" s="6" t="s">
        <v>19</v>
      </c>
      <c r="F54" s="9">
        <v>12.39</v>
      </c>
      <c r="G54" s="16" cm="1">
        <f t="array" ref="G54">INDEX([2]SubappendixA!C43:Q43,$C$7)</f>
        <v>0.86</v>
      </c>
      <c r="H54" s="3" cm="1">
        <f t="array" ref="H54">INDEX([2]SubappendixC!C43:Q43,$C$7)</f>
        <v>7.0000000000000001E-3</v>
      </c>
    </row>
    <row r="55" spans="2:8" x14ac:dyDescent="0.35">
      <c r="B55" s="3">
        <v>39</v>
      </c>
      <c r="C55" s="46">
        <v>45517</v>
      </c>
      <c r="D55" s="45">
        <v>18</v>
      </c>
      <c r="E55" s="6" t="s">
        <v>19</v>
      </c>
      <c r="F55" s="9">
        <v>13.18</v>
      </c>
      <c r="G55" s="16" cm="1">
        <f t="array" ref="G55">INDEX([2]SubappendixA!C44:Q44,$C$7)</f>
        <v>0.88</v>
      </c>
      <c r="H55" s="3" cm="1">
        <f t="array" ref="H55">INDEX([2]SubappendixC!C44:Q44,$C$7)</f>
        <v>8.0000000000000002E-3</v>
      </c>
    </row>
    <row r="56" spans="2:8" x14ac:dyDescent="0.35">
      <c r="B56" s="3">
        <v>40</v>
      </c>
      <c r="C56" s="46">
        <v>45515</v>
      </c>
      <c r="D56" s="45">
        <v>18</v>
      </c>
      <c r="E56" s="6" t="s">
        <v>20</v>
      </c>
      <c r="F56" s="9"/>
      <c r="G56" s="16" cm="1">
        <f t="array" ref="G56">INDEX([2]SubappendixA!C45:Q45,$C$7)</f>
        <v>0.89</v>
      </c>
      <c r="H56" s="3" cm="1">
        <f t="array" ref="H56">INDEX([2]SubappendixC!C45:Q45,$C$7)</f>
        <v>8.9999999999999993E-3</v>
      </c>
    </row>
    <row r="57" spans="2:8" x14ac:dyDescent="0.35">
      <c r="B57" s="3">
        <v>41</v>
      </c>
      <c r="C57" s="46">
        <v>45530</v>
      </c>
      <c r="D57" s="45">
        <v>18</v>
      </c>
      <c r="E57" s="6" t="s">
        <v>20</v>
      </c>
      <c r="F57" s="9"/>
      <c r="G57" s="16" cm="1">
        <f t="array" ref="G57">INDEX([2]SubappendixA!C46:Q46,$C$7)</f>
        <v>0.9</v>
      </c>
      <c r="H57" s="3" cm="1">
        <f t="array" ref="H57">INDEX([2]SubappendixC!C46:Q46,$C$7)</f>
        <v>8.9999999999999993E-3</v>
      </c>
    </row>
    <row r="58" spans="2:8" x14ac:dyDescent="0.35">
      <c r="B58" s="3">
        <v>42</v>
      </c>
      <c r="C58" s="46">
        <v>45501</v>
      </c>
      <c r="D58" s="45">
        <v>18</v>
      </c>
      <c r="E58" s="6" t="s">
        <v>19</v>
      </c>
      <c r="F58" s="9">
        <v>9.85</v>
      </c>
      <c r="G58" s="16" cm="1">
        <f t="array" ref="G58">INDEX([2]SubappendixA!C47:Q47,$C$7)</f>
        <v>0.92</v>
      </c>
      <c r="H58" s="3" cm="1">
        <f t="array" ref="H58">INDEX([2]SubappendixC!C47:Q47,$C$7)</f>
        <v>8.0000000000000002E-3</v>
      </c>
    </row>
    <row r="59" spans="2:8" x14ac:dyDescent="0.35">
      <c r="B59" s="3">
        <v>43</v>
      </c>
      <c r="C59" s="46">
        <v>45497</v>
      </c>
      <c r="D59" s="45">
        <v>19</v>
      </c>
      <c r="E59" s="6" t="s">
        <v>19</v>
      </c>
      <c r="F59" s="9">
        <v>12.44</v>
      </c>
      <c r="G59" s="16" cm="1">
        <f t="array" ref="G59">INDEX([2]SubappendixA!C48:Q48,$C$7)</f>
        <v>0.93</v>
      </c>
      <c r="H59" s="3" cm="1">
        <f t="array" ref="H59">INDEX([2]SubappendixC!C48:Q48,$C$7)</f>
        <v>6.0000000000000001E-3</v>
      </c>
    </row>
    <row r="60" spans="2:8" x14ac:dyDescent="0.35">
      <c r="B60" s="3">
        <v>44</v>
      </c>
      <c r="C60" s="46">
        <v>45474</v>
      </c>
      <c r="D60" s="45">
        <v>19</v>
      </c>
      <c r="E60" s="6" t="s">
        <v>20</v>
      </c>
      <c r="F60" s="9"/>
      <c r="G60" s="16" cm="1">
        <f t="array" ref="G60">INDEX([2]SubappendixA!C49:Q49,$C$7)</f>
        <v>0.95</v>
      </c>
      <c r="H60" s="3" cm="1">
        <f t="array" ref="H60">INDEX([2]SubappendixC!C49:Q49,$C$7)</f>
        <v>7.0000000000000001E-3</v>
      </c>
    </row>
    <row r="61" spans="2:8" x14ac:dyDescent="0.35">
      <c r="B61" s="3">
        <v>45</v>
      </c>
      <c r="C61" s="46">
        <v>45529</v>
      </c>
      <c r="D61" s="45">
        <v>19</v>
      </c>
      <c r="E61" s="6" t="s">
        <v>20</v>
      </c>
      <c r="F61" s="9"/>
      <c r="G61" s="16" cm="1">
        <f t="array" ref="G61">INDEX([2]SubappendixA!C50:Q50,$C$7)</f>
        <v>0.96</v>
      </c>
      <c r="H61" s="3" cm="1">
        <f t="array" ref="H61">INDEX([2]SubappendixC!C50:Q50,$C$7)</f>
        <v>7.0000000000000001E-3</v>
      </c>
    </row>
    <row r="62" spans="2:8" x14ac:dyDescent="0.35">
      <c r="B62" s="3">
        <v>46</v>
      </c>
      <c r="C62" s="46">
        <v>45520</v>
      </c>
      <c r="D62" s="45">
        <v>18</v>
      </c>
      <c r="E62" s="6" t="s">
        <v>19</v>
      </c>
      <c r="F62" s="9">
        <v>10.85</v>
      </c>
      <c r="G62" s="16" cm="1">
        <f t="array" ref="G62">INDEX([2]SubappendixA!C51:Q51,$C$7)</f>
        <v>0.97</v>
      </c>
      <c r="H62" s="3" cm="1">
        <f t="array" ref="H62">INDEX([2]SubappendixC!C51:Q51,$C$7)</f>
        <v>8.0000000000000002E-3</v>
      </c>
    </row>
    <row r="63" spans="2:8" x14ac:dyDescent="0.35">
      <c r="B63" s="3">
        <v>47</v>
      </c>
      <c r="C63" s="46">
        <v>45477</v>
      </c>
      <c r="D63" s="45">
        <v>18</v>
      </c>
      <c r="E63" s="6" t="s">
        <v>20</v>
      </c>
      <c r="F63" s="9"/>
      <c r="G63" s="16" cm="1">
        <f t="array" ref="G63">INDEX([2]SubappendixA!C52:Q52,$C$7)</f>
        <v>0.99</v>
      </c>
      <c r="H63" s="3" cm="1">
        <f t="array" ref="H63">INDEX([2]SubappendixC!C52:Q52,$C$7)</f>
        <v>8.9999999999999993E-3</v>
      </c>
    </row>
    <row r="64" spans="2:8" x14ac:dyDescent="0.35">
      <c r="B64" s="3">
        <v>48</v>
      </c>
      <c r="C64" s="46">
        <v>45510</v>
      </c>
      <c r="D64" s="45">
        <v>10</v>
      </c>
      <c r="E64" s="6" t="s">
        <v>20</v>
      </c>
      <c r="F64" s="9"/>
      <c r="G64" s="16" cm="1">
        <f t="array" ref="G64">INDEX([2]SubappendixA!C53:Q53,$C$7)</f>
        <v>1</v>
      </c>
      <c r="H64" s="3" cm="1">
        <f t="array" ref="H64">INDEX([2]SubappendixC!C53:Q53,$C$7)</f>
        <v>4.0000000000000001E-3</v>
      </c>
    </row>
    <row r="65" spans="2:8" x14ac:dyDescent="0.35">
      <c r="B65" s="3">
        <v>49</v>
      </c>
      <c r="C65" s="46">
        <v>45502</v>
      </c>
      <c r="D65" s="45">
        <v>18</v>
      </c>
      <c r="E65" s="6" t="s">
        <v>20</v>
      </c>
      <c r="F65" s="9"/>
      <c r="G65" s="16" cm="1">
        <f t="array" ref="G65">INDEX([2]SubappendixA!C54:Q54,$C$7)</f>
        <v>1.01</v>
      </c>
      <c r="H65" s="3" cm="1">
        <f t="array" ref="H65">INDEX([2]SubappendixC!C54:Q54,$C$7)</f>
        <v>8.0000000000000002E-3</v>
      </c>
    </row>
    <row r="66" spans="2:8" x14ac:dyDescent="0.35">
      <c r="B66" s="3">
        <v>50</v>
      </c>
      <c r="C66" s="46">
        <v>45516</v>
      </c>
      <c r="D66" s="45">
        <v>18</v>
      </c>
      <c r="E66" s="6" t="s">
        <v>20</v>
      </c>
      <c r="F66" s="9"/>
      <c r="G66" s="16" cm="1">
        <f t="array" ref="G66">INDEX([2]SubappendixA!C55:Q55,$C$7)</f>
        <v>1.03</v>
      </c>
      <c r="H66" s="3" cm="1">
        <f t="array" ref="H66">INDEX([2]SubappendixC!C55:Q55,$C$7)</f>
        <v>7.0000000000000001E-3</v>
      </c>
    </row>
    <row r="67" spans="2:8" x14ac:dyDescent="0.35">
      <c r="B67" s="3">
        <v>51</v>
      </c>
      <c r="C67" s="46">
        <v>45528</v>
      </c>
      <c r="D67" s="45">
        <v>18</v>
      </c>
      <c r="E67" s="6" t="s">
        <v>20</v>
      </c>
      <c r="F67" s="9"/>
      <c r="G67" s="16" cm="1">
        <f t="array" ref="G67">INDEX([2]SubappendixA!C56:Q56,$C$7)</f>
        <v>1.04</v>
      </c>
      <c r="H67" s="3" cm="1">
        <f t="array" ref="H67">INDEX([2]SubappendixC!C56:Q56,$C$7)</f>
        <v>1.4E-2</v>
      </c>
    </row>
    <row r="68" spans="2:8" x14ac:dyDescent="0.35">
      <c r="B68" s="3">
        <v>52</v>
      </c>
      <c r="C68" s="46">
        <v>45533</v>
      </c>
      <c r="D68" s="45">
        <v>18</v>
      </c>
      <c r="E68" s="6" t="s">
        <v>20</v>
      </c>
      <c r="F68" s="9"/>
      <c r="G68" s="16" cm="1">
        <f t="array" ref="G68">INDEX([2]SubappendixA!C57:Q57,$C$7)</f>
        <v>1.05</v>
      </c>
      <c r="H68" s="3" cm="1">
        <f t="array" ref="H68">INDEX([2]SubappendixC!C57:Q57,$C$7)</f>
        <v>3.0000000000000001E-3</v>
      </c>
    </row>
    <row r="69" spans="2:8" x14ac:dyDescent="0.35">
      <c r="B69" s="3">
        <v>53</v>
      </c>
      <c r="C69" s="46">
        <v>45527</v>
      </c>
      <c r="D69" s="45">
        <v>18</v>
      </c>
      <c r="E69" s="6" t="s">
        <v>20</v>
      </c>
      <c r="F69" s="9"/>
      <c r="G69" s="16" cm="1">
        <f t="array" ref="G69">INDEX([2]SubappendixA!C58:Q58,$C$7)</f>
        <v>1.06</v>
      </c>
      <c r="H69" s="3" cm="1">
        <f t="array" ref="H69">INDEX([2]SubappendixC!C58:Q58,$C$7)</f>
        <v>2E-3</v>
      </c>
    </row>
    <row r="70" spans="2:8" x14ac:dyDescent="0.35">
      <c r="B70" s="3">
        <v>54</v>
      </c>
      <c r="C70" s="46">
        <v>45535</v>
      </c>
      <c r="D70" s="45">
        <v>19</v>
      </c>
      <c r="E70" s="6" t="s">
        <v>20</v>
      </c>
      <c r="F70" s="9"/>
      <c r="G70" s="16" cm="1">
        <f t="array" ref="G70">INDEX([2]SubappendixA!C59:Q59,$C$7)</f>
        <v>1.07</v>
      </c>
      <c r="H70" s="3" cm="1">
        <f t="array" ref="H70">INDEX([2]SubappendixC!C59:Q59,$C$7)</f>
        <v>4.0000000000000001E-3</v>
      </c>
    </row>
    <row r="71" spans="2:8" x14ac:dyDescent="0.35">
      <c r="B71" s="3">
        <v>55</v>
      </c>
      <c r="C71" s="46">
        <v>45521</v>
      </c>
      <c r="D71" s="45">
        <v>18</v>
      </c>
      <c r="E71" s="6" t="s">
        <v>20</v>
      </c>
      <c r="F71" s="9"/>
      <c r="G71" s="16" cm="1">
        <f t="array" ref="G71">INDEX([2]SubappendixA!C60:Q60,$C$7)</f>
        <v>1.08</v>
      </c>
      <c r="H71" s="3" cm="1">
        <f t="array" ref="H71">INDEX([2]SubappendixC!C60:Q60,$C$7)</f>
        <v>3.0000000000000001E-3</v>
      </c>
    </row>
    <row r="72" spans="2:8" x14ac:dyDescent="0.35">
      <c r="B72" s="3">
        <v>56</v>
      </c>
      <c r="C72" s="46">
        <v>45522</v>
      </c>
      <c r="D72" s="45">
        <v>19</v>
      </c>
      <c r="E72" s="6" t="s">
        <v>19</v>
      </c>
      <c r="F72" s="9">
        <v>7.71</v>
      </c>
      <c r="G72" s="16" cm="1">
        <f t="array" ref="G72">INDEX([2]SubappendixA!C61:Q61,$C$7)</f>
        <v>1.0900000000000001</v>
      </c>
      <c r="H72" s="3" cm="1">
        <f t="array" ref="H72">INDEX([2]SubappendixC!C61:Q61,$C$7)</f>
        <v>3.0000000000000001E-3</v>
      </c>
    </row>
    <row r="73" spans="2:8" x14ac:dyDescent="0.35">
      <c r="B73" s="3">
        <v>57</v>
      </c>
      <c r="C73" s="46">
        <v>45512</v>
      </c>
      <c r="D73" s="45">
        <v>17</v>
      </c>
      <c r="E73" s="6" t="s">
        <v>20</v>
      </c>
      <c r="F73" s="9"/>
      <c r="G73" s="16" cm="1">
        <f t="array" ref="G73">INDEX([2]SubappendixA!C62:Q62,$C$7)</f>
        <v>1.1000000000000001</v>
      </c>
      <c r="H73" s="3" cm="1">
        <f t="array" ref="H73">INDEX([2]SubappendixC!C62:Q62,$C$7)</f>
        <v>3.0000000000000001E-3</v>
      </c>
    </row>
    <row r="74" spans="2:8" x14ac:dyDescent="0.35">
      <c r="B74" s="3">
        <v>58</v>
      </c>
      <c r="C74" s="46">
        <v>45511</v>
      </c>
      <c r="D74" s="45">
        <v>19</v>
      </c>
      <c r="E74" s="6" t="s">
        <v>20</v>
      </c>
      <c r="F74" s="9"/>
      <c r="G74" s="16" cm="1">
        <f t="array" ref="G74">INDEX([2]SubappendixA!C63:Q63,$C$7)</f>
        <v>1.1100000000000001</v>
      </c>
      <c r="H74" s="3" cm="1">
        <f t="array" ref="H74">INDEX([2]SubappendixC!C63:Q63,$C$7)</f>
        <v>2E-3</v>
      </c>
    </row>
    <row r="75" spans="2:8" x14ac:dyDescent="0.35">
      <c r="B75" s="3">
        <v>59</v>
      </c>
      <c r="C75" s="46">
        <v>45534</v>
      </c>
      <c r="D75" s="45">
        <v>18</v>
      </c>
      <c r="E75" s="6" t="s">
        <v>20</v>
      </c>
      <c r="F75" s="9"/>
      <c r="G75" s="16" cm="1">
        <f t="array" ref="G75">INDEX([2]SubappendixA!C64:Q64,$C$7)</f>
        <v>1.1100000000000001</v>
      </c>
      <c r="H75" s="3" cm="1">
        <f t="array" ref="H75">INDEX([2]SubappendixC!C64:Q64,$C$7)</f>
        <v>-1E-3</v>
      </c>
    </row>
    <row r="76" spans="2:8" x14ac:dyDescent="0.35">
      <c r="B76" s="3">
        <v>60</v>
      </c>
      <c r="C76" s="46">
        <v>45526</v>
      </c>
      <c r="D76" s="45">
        <v>19</v>
      </c>
      <c r="E76" s="6" t="s">
        <v>20</v>
      </c>
      <c r="F76" s="9"/>
      <c r="G76" s="16" cm="1">
        <f t="array" ref="G76">INDEX([2]SubappendixA!C65:Q65,$C$7)</f>
        <v>1.1200000000000001</v>
      </c>
      <c r="H76" s="3" cm="1">
        <f t="array" ref="H76">INDEX([2]SubappendixC!C65:Q65,$C$7)</f>
        <v>-2E-3</v>
      </c>
    </row>
    <row r="77" spans="2:8" x14ac:dyDescent="0.35">
      <c r="B77" s="3">
        <v>61</v>
      </c>
      <c r="C77" s="46">
        <v>45525</v>
      </c>
      <c r="D77" s="45">
        <v>19</v>
      </c>
      <c r="E77" s="6" t="s">
        <v>20</v>
      </c>
      <c r="F77" s="9"/>
      <c r="G77" s="16" cm="1">
        <f t="array" ref="G77">INDEX([2]SubappendixA!C66:Q66,$C$7)</f>
        <v>1.1200000000000001</v>
      </c>
      <c r="H77" s="3" cm="1">
        <f t="array" ref="H77">INDEX([2]SubappendixC!C66:Q66,$C$7)</f>
        <v>6.0000000000000001E-3</v>
      </c>
    </row>
    <row r="78" spans="2:8" x14ac:dyDescent="0.35">
      <c r="B78" s="3">
        <v>62</v>
      </c>
      <c r="C78" s="46">
        <v>45524</v>
      </c>
      <c r="D78" s="45">
        <v>19</v>
      </c>
      <c r="E78" s="6" t="s">
        <v>20</v>
      </c>
      <c r="F78" s="9"/>
      <c r="G78" s="16" cm="1">
        <f t="array" ref="G78">INDEX([2]SubappendixA!C67:Q67,$C$7)</f>
        <v>1.1200000000000001</v>
      </c>
      <c r="H78" s="3" cm="1">
        <f t="array" ref="H78">INDEX([2]SubappendixC!C67:Q67,$C$7)</f>
        <v>-2E-3</v>
      </c>
    </row>
    <row r="80" spans="2:8" x14ac:dyDescent="0.35">
      <c r="B80" s="40" t="s">
        <v>21</v>
      </c>
      <c r="C80" s="41"/>
      <c r="D80" s="41"/>
      <c r="E80" s="41"/>
      <c r="F80" s="42"/>
      <c r="G80" s="43" t="s">
        <v>22</v>
      </c>
      <c r="H80" s="44" cm="1">
        <f t="array" ref="H80">SUMPRODUCT($H$17:$H$78*$F$17:$F$78*($E$17:$E$78="Yes"))</f>
        <v>6.2758900000000004</v>
      </c>
    </row>
    <row r="81" spans="2:8" x14ac:dyDescent="0.35">
      <c r="B81" s="27" t="s">
        <v>23</v>
      </c>
      <c r="C81" s="28"/>
      <c r="D81" s="28"/>
      <c r="E81" s="28"/>
      <c r="F81" s="29"/>
      <c r="G81" s="30" t="s">
        <v>24</v>
      </c>
      <c r="H81" s="31" cm="1">
        <f t="array" ref="H81">SUMIFS(H17:H78,E17:E78,"No",B17:B78,"&lt;"&amp;MAX(IF(E17:E78="Yes",B17:B78)))</f>
        <v>0.2410000000000001</v>
      </c>
    </row>
    <row r="82" spans="2:8" x14ac:dyDescent="0.35">
      <c r="B82" s="32"/>
      <c r="G82" s="33" t="s">
        <v>25</v>
      </c>
      <c r="H82" s="34" cm="1">
        <f t="array" ref="H82">INDEX(G17:G78,MATCH(MAX(IF(E17:E78="Yes",B17:B78)),B17:B78,0))</f>
        <v>1.0900000000000001</v>
      </c>
    </row>
    <row r="83" spans="2:8" x14ac:dyDescent="0.35">
      <c r="B83" s="32"/>
      <c r="G83" s="33" t="s">
        <v>26</v>
      </c>
      <c r="H83" s="34">
        <f>H82-H81</f>
        <v>0.84899999999999998</v>
      </c>
    </row>
    <row r="84" spans="2:8" x14ac:dyDescent="0.35">
      <c r="B84" s="35"/>
      <c r="C84" s="36"/>
      <c r="D84" s="36"/>
      <c r="E84" s="36"/>
      <c r="F84" s="37"/>
      <c r="G84" s="38" t="s">
        <v>27</v>
      </c>
      <c r="H84" s="39">
        <f>H83*K7</f>
        <v>9.2470654285714282</v>
      </c>
    </row>
    <row r="85" spans="2:8" x14ac:dyDescent="0.35">
      <c r="B85" s="40" t="s">
        <v>28</v>
      </c>
      <c r="C85" s="41"/>
      <c r="D85" s="41"/>
      <c r="E85" s="41"/>
      <c r="F85" s="42"/>
      <c r="G85" s="43" t="s">
        <v>29</v>
      </c>
      <c r="H85" s="44">
        <f>AVERAGE(H80,H84)</f>
        <v>7.7614777142857143</v>
      </c>
    </row>
    <row r="86" spans="2:8" x14ac:dyDescent="0.35">
      <c r="B86" s="19"/>
    </row>
  </sheetData>
  <mergeCells count="10">
    <mergeCell ref="B15:H15"/>
    <mergeCell ref="B9:F9"/>
    <mergeCell ref="J5:K5"/>
    <mergeCell ref="L5:M5"/>
    <mergeCell ref="L9:S12"/>
    <mergeCell ref="B5:F5"/>
    <mergeCell ref="N5:O5"/>
    <mergeCell ref="P5:Q5"/>
    <mergeCell ref="R5:S5"/>
    <mergeCell ref="B10:H14"/>
  </mergeCells>
  <dataValidations count="1">
    <dataValidation type="list" allowBlank="1" showInputMessage="1" showErrorMessage="1" sqref="E17:E78" xr:uid="{8AFE3C6E-9B40-43E0-A053-010CF782FD85}">
      <formula1>"Yes, No"</formula1>
    </dataValidation>
  </dataValidations>
  <hyperlinks>
    <hyperlink ref="K21" r:id="rId1" xr:uid="{2C88ECEA-4D74-40B5-9F3C-4A755BFFF1A1}"/>
  </hyperlinks>
  <pageMargins left="0.7" right="0.7" top="0.75" bottom="0.75" header="0.3" footer="0.3"/>
  <pageSetup orientation="portrait" r:id="rId2"/>
  <headerFooter>
    <oddFooter>&amp;L_x000D_&amp;1#&amp;"Calibri"&amp;14&amp;K000000 Business Use</oddFooter>
  </headerFooter>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1AE25-0244-4EFD-AA9D-22AA897DE884}">
  <sheetPr>
    <tabColor rgb="FF001489"/>
  </sheetPr>
  <dimension ref="B2:T86"/>
  <sheetViews>
    <sheetView showGridLines="0" tabSelected="1" zoomScale="80" zoomScaleNormal="80" workbookViewId="0">
      <pane ySplit="16" topLeftCell="A17" activePane="bottomLeft" state="frozen"/>
      <selection activeCell="G33" sqref="G33"/>
      <selection pane="bottomLeft" activeCell="F18" sqref="F18"/>
    </sheetView>
  </sheetViews>
  <sheetFormatPr defaultRowHeight="17.25" x14ac:dyDescent="0.35"/>
  <cols>
    <col min="1" max="1" width="2.375" customWidth="1"/>
    <col min="2" max="4" width="16.625" style="2" customWidth="1"/>
    <col min="5" max="5" width="15.875" style="2" customWidth="1"/>
    <col min="6" max="6" width="15.875"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10.99</v>
      </c>
      <c r="L7" t="s">
        <v>6</v>
      </c>
    </row>
    <row r="8" spans="2:20" ht="18" thickBot="1" x14ac:dyDescent="0.4">
      <c r="B8" s="23"/>
      <c r="C8" s="23"/>
      <c r="D8" s="23"/>
      <c r="E8" s="23"/>
      <c r="F8" s="23"/>
      <c r="G8" s="23"/>
      <c r="H8" s="23"/>
      <c r="J8" s="20" t="s">
        <v>7</v>
      </c>
      <c r="K8" s="21">
        <f>H85</f>
        <v>0.67634499999999997</v>
      </c>
    </row>
    <row r="9" spans="2:20" ht="18" customHeight="1" thickBot="1" x14ac:dyDescent="0.4">
      <c r="B9" s="60" t="s">
        <v>8</v>
      </c>
      <c r="C9" s="60"/>
      <c r="D9" s="60"/>
      <c r="E9" s="60"/>
      <c r="F9" s="60"/>
      <c r="G9" s="18"/>
      <c r="H9" s="18"/>
      <c r="J9" s="5" t="s">
        <v>9</v>
      </c>
      <c r="K9" s="26">
        <f>MAX(K8/K7,0)</f>
        <v>6.1541856232939035E-2</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46">
        <v>45489</v>
      </c>
      <c r="D17" s="45">
        <v>18</v>
      </c>
      <c r="E17" s="6" t="s">
        <v>19</v>
      </c>
      <c r="F17" s="9">
        <v>11.91</v>
      </c>
      <c r="G17" s="16" cm="1">
        <f t="array" ref="G17">INDEX([3]SubappendixA!C6:Q6,$C$7)</f>
        <v>0.03</v>
      </c>
      <c r="H17" s="3" cm="1">
        <f t="array" ref="H17">INDEX([3]SubappendixC!C6:Q6,$C$7)</f>
        <v>3.2000000000000001E-2</v>
      </c>
      <c r="J17" s="8"/>
      <c r="K17" s="1"/>
      <c r="L17" s="17"/>
      <c r="M17" s="1"/>
      <c r="N17" s="1"/>
    </row>
    <row r="18" spans="2:14" x14ac:dyDescent="0.35">
      <c r="B18" s="3">
        <v>2</v>
      </c>
      <c r="C18" s="46">
        <v>45490</v>
      </c>
      <c r="D18" s="45">
        <v>17</v>
      </c>
      <c r="E18" s="6" t="s">
        <v>19</v>
      </c>
      <c r="F18" s="9">
        <v>10.07</v>
      </c>
      <c r="G18" s="16" cm="1">
        <f t="array" ref="G18">INDEX([3]SubappendixA!C7:Q7,$C$7)</f>
        <v>0.06</v>
      </c>
      <c r="H18" s="3" cm="1">
        <f t="array" ref="H18">INDEX([3]SubappendixC!C7:Q7,$C$7)</f>
        <v>3.1E-2</v>
      </c>
      <c r="J18" s="8"/>
      <c r="L18" s="17"/>
      <c r="M18" s="17"/>
      <c r="N18" s="1"/>
    </row>
    <row r="19" spans="2:14" x14ac:dyDescent="0.35">
      <c r="B19" s="3">
        <v>3</v>
      </c>
      <c r="C19" s="46">
        <v>45481</v>
      </c>
      <c r="D19" s="45">
        <v>18</v>
      </c>
      <c r="E19" s="6" t="s">
        <v>20</v>
      </c>
      <c r="F19" s="49"/>
      <c r="G19" s="16" cm="1">
        <f t="array" ref="G19">INDEX([3]SubappendixA!C8:Q8,$C$7)</f>
        <v>0.1</v>
      </c>
      <c r="H19" s="3" cm="1">
        <f t="array" ref="H19">INDEX([3]SubappendixC!C8:Q8,$C$7)</f>
        <v>2.5000000000000001E-2</v>
      </c>
      <c r="J19" s="1"/>
      <c r="K19" s="1"/>
      <c r="L19" s="17"/>
      <c r="M19" s="17"/>
      <c r="N19" s="1"/>
    </row>
    <row r="20" spans="2:14" x14ac:dyDescent="0.35">
      <c r="B20" s="3">
        <v>4</v>
      </c>
      <c r="C20" s="46">
        <v>45505</v>
      </c>
      <c r="D20" s="45">
        <v>18</v>
      </c>
      <c r="E20" s="6" t="s">
        <v>20</v>
      </c>
      <c r="F20" s="9"/>
      <c r="G20" s="16" cm="1">
        <f t="array" ref="G20">INDEX([3]SubappendixA!C9:Q9,$C$7)</f>
        <v>0.13</v>
      </c>
      <c r="H20" s="3" cm="1">
        <f t="array" ref="H20">INDEX([3]SubappendixC!C9:Q9,$C$7)</f>
        <v>3.5000000000000003E-2</v>
      </c>
      <c r="J20" s="1"/>
      <c r="K20" s="1" t="s">
        <v>41</v>
      </c>
      <c r="L20" s="17"/>
      <c r="M20" s="17"/>
      <c r="N20" s="1"/>
    </row>
    <row r="21" spans="2:14" x14ac:dyDescent="0.35">
      <c r="B21" s="3">
        <v>5</v>
      </c>
      <c r="C21" s="46">
        <v>45488</v>
      </c>
      <c r="D21" s="45">
        <v>16</v>
      </c>
      <c r="E21" s="6" t="s">
        <v>20</v>
      </c>
      <c r="F21" s="9"/>
      <c r="G21" s="16" cm="1">
        <f t="array" ref="G21">INDEX([3]SubappendixA!C10:Q10,$C$7)</f>
        <v>0.16</v>
      </c>
      <c r="H21" s="3" cm="1">
        <f t="array" ref="H21">INDEX([3]SubappendixC!C10:Q10,$C$7)</f>
        <v>2.5999999999999999E-2</v>
      </c>
      <c r="K21" s="47" t="s">
        <v>34</v>
      </c>
    </row>
    <row r="22" spans="2:14" x14ac:dyDescent="0.35">
      <c r="B22" s="3">
        <v>6</v>
      </c>
      <c r="C22" s="46">
        <v>45482</v>
      </c>
      <c r="D22" s="45">
        <v>17</v>
      </c>
      <c r="E22" s="6" t="s">
        <v>20</v>
      </c>
      <c r="F22" s="9"/>
      <c r="G22" s="16" cm="1">
        <f t="array" ref="G22">INDEX([3]SubappendixA!C11:Q11,$C$7)</f>
        <v>0.19</v>
      </c>
      <c r="H22" s="3" cm="1">
        <f t="array" ref="H22">INDEX([3]SubappendixC!C11:Q11,$C$7)</f>
        <v>0.02</v>
      </c>
      <c r="J22" s="1"/>
      <c r="K22" s="1" t="s">
        <v>35</v>
      </c>
    </row>
    <row r="23" spans="2:14" x14ac:dyDescent="0.35">
      <c r="B23" s="3">
        <v>7</v>
      </c>
      <c r="C23" s="46">
        <v>45483</v>
      </c>
      <c r="D23" s="45">
        <v>17</v>
      </c>
      <c r="E23" s="6" t="s">
        <v>20</v>
      </c>
      <c r="F23" s="9"/>
      <c r="G23" s="16" cm="1">
        <f t="array" ref="G23">INDEX([3]SubappendixA!C12:Q12,$C$7)</f>
        <v>0.22</v>
      </c>
      <c r="H23" s="3" cm="1">
        <f t="array" ref="H23">INDEX([3]SubappendixC!C12:Q12,$C$7)</f>
        <v>2.1999999999999999E-2</v>
      </c>
      <c r="J23" s="1"/>
      <c r="K23" t="s">
        <v>36</v>
      </c>
    </row>
    <row r="24" spans="2:14" x14ac:dyDescent="0.35">
      <c r="B24" s="3">
        <v>8</v>
      </c>
      <c r="C24" s="46">
        <v>45506</v>
      </c>
      <c r="D24" s="45">
        <v>16</v>
      </c>
      <c r="E24" s="6" t="s">
        <v>20</v>
      </c>
      <c r="F24" s="9"/>
      <c r="G24" s="16" cm="1">
        <f t="array" ref="G24">INDEX([3]SubappendixA!C13:Q13,$C$7)</f>
        <v>0.25</v>
      </c>
      <c r="H24" s="3" cm="1">
        <f t="array" ref="H24">INDEX([3]SubappendixC!C13:Q13,$C$7)</f>
        <v>2.4E-2</v>
      </c>
      <c r="J24" s="1"/>
      <c r="K24" t="s">
        <v>42</v>
      </c>
    </row>
    <row r="25" spans="2:14" x14ac:dyDescent="0.35">
      <c r="B25" s="3">
        <v>9</v>
      </c>
      <c r="C25" s="46">
        <v>45484</v>
      </c>
      <c r="D25" s="45">
        <v>18</v>
      </c>
      <c r="E25" s="6" t="s">
        <v>20</v>
      </c>
      <c r="F25" s="9"/>
      <c r="G25" s="16" cm="1">
        <f t="array" ref="G25">INDEX([3]SubappendixA!C14:Q14,$C$7)</f>
        <v>0.27</v>
      </c>
      <c r="H25" s="3" cm="1">
        <f t="array" ref="H25">INDEX([3]SubappendixC!C14:Q14,$C$7)</f>
        <v>2.1000000000000001E-2</v>
      </c>
      <c r="J25" s="1"/>
      <c r="K25" t="s">
        <v>43</v>
      </c>
      <c r="L25" s="17"/>
      <c r="M25" s="17"/>
      <c r="N25" s="1"/>
    </row>
    <row r="26" spans="2:14" x14ac:dyDescent="0.35">
      <c r="B26" s="3">
        <v>10</v>
      </c>
      <c r="C26" s="46">
        <v>45509</v>
      </c>
      <c r="D26" s="45">
        <v>17</v>
      </c>
      <c r="E26" s="6" t="s">
        <v>20</v>
      </c>
      <c r="F26" s="9"/>
      <c r="G26" s="16" cm="1">
        <f t="array" ref="G26">INDEX([3]SubappendixA!C15:Q15,$C$7)</f>
        <v>0.3</v>
      </c>
      <c r="H26" s="3" cm="1">
        <f t="array" ref="H26">INDEX([3]SubappendixC!C15:Q15,$C$7)</f>
        <v>2.1000000000000001E-2</v>
      </c>
      <c r="J26" s="1"/>
      <c r="K26" t="s">
        <v>44</v>
      </c>
      <c r="L26" s="17"/>
      <c r="M26" s="17"/>
      <c r="N26" s="1"/>
    </row>
    <row r="27" spans="2:14" x14ac:dyDescent="0.35">
      <c r="B27" s="3">
        <v>11</v>
      </c>
      <c r="C27" s="46">
        <v>45487</v>
      </c>
      <c r="D27" s="45">
        <v>18</v>
      </c>
      <c r="E27" s="6" t="s">
        <v>20</v>
      </c>
      <c r="F27" s="9"/>
      <c r="G27" s="16" cm="1">
        <f t="array" ref="G27">INDEX([3]SubappendixA!C16:Q16,$C$7)</f>
        <v>0.33</v>
      </c>
      <c r="H27" s="3" cm="1">
        <f t="array" ref="H27">INDEX([3]SubappendixC!C16:Q16,$C$7)</f>
        <v>0.02</v>
      </c>
      <c r="K27" t="s">
        <v>45</v>
      </c>
      <c r="L27" s="17"/>
      <c r="M27" s="17"/>
    </row>
    <row r="28" spans="2:14" x14ac:dyDescent="0.35">
      <c r="B28" s="3">
        <v>12</v>
      </c>
      <c r="C28" s="46">
        <v>45507</v>
      </c>
      <c r="D28" s="45">
        <v>17</v>
      </c>
      <c r="E28" s="6" t="s">
        <v>20</v>
      </c>
      <c r="F28" s="9"/>
      <c r="G28" s="16" cm="1">
        <f t="array" ref="G28">INDEX([3]SubappendixA!C17:Q17,$C$7)</f>
        <v>0.35</v>
      </c>
      <c r="H28" s="3" cm="1">
        <f t="array" ref="H28">INDEX([3]SubappendixC!C17:Q17,$C$7)</f>
        <v>0.02</v>
      </c>
      <c r="K28" t="s">
        <v>46</v>
      </c>
      <c r="L28" s="17"/>
      <c r="M28" s="17"/>
    </row>
    <row r="29" spans="2:14" x14ac:dyDescent="0.35">
      <c r="B29" s="3">
        <v>13</v>
      </c>
      <c r="C29" s="46">
        <v>45480</v>
      </c>
      <c r="D29" s="45">
        <v>18</v>
      </c>
      <c r="E29" s="6" t="s">
        <v>20</v>
      </c>
      <c r="F29" s="9"/>
      <c r="G29" s="16" cm="1">
        <f t="array" ref="G29">INDEX([3]SubappendixA!C18:Q18,$C$7)</f>
        <v>0.38</v>
      </c>
      <c r="H29" s="3" cm="1">
        <f t="array" ref="H29">INDEX([3]SubappendixC!C18:Q18,$C$7)</f>
        <v>2.7E-2</v>
      </c>
      <c r="L29" s="17"/>
      <c r="M29" s="17"/>
    </row>
    <row r="30" spans="2:14" x14ac:dyDescent="0.35">
      <c r="B30" s="3">
        <v>14</v>
      </c>
      <c r="C30" s="46">
        <v>45485</v>
      </c>
      <c r="D30" s="45">
        <v>18</v>
      </c>
      <c r="E30" s="6" t="s">
        <v>20</v>
      </c>
      <c r="F30" s="9"/>
      <c r="G30" s="16" cm="1">
        <f t="array" ref="G30">INDEX([3]SubappendixA!C19:Q19,$C$7)</f>
        <v>0.4</v>
      </c>
      <c r="H30" s="3" cm="1">
        <f t="array" ref="H30">INDEX([3]SubappendixC!C19:Q19,$C$7)</f>
        <v>1.7000000000000001E-2</v>
      </c>
      <c r="L30" s="17"/>
      <c r="M30" s="17"/>
    </row>
    <row r="31" spans="2:14" x14ac:dyDescent="0.35">
      <c r="B31" s="3">
        <v>15</v>
      </c>
      <c r="C31" s="46">
        <v>45503</v>
      </c>
      <c r="D31" s="45">
        <v>18</v>
      </c>
      <c r="E31" s="6" t="s">
        <v>20</v>
      </c>
      <c r="F31" s="9"/>
      <c r="G31" s="16" cm="1">
        <f t="array" ref="G31">INDEX([3]SubappendixA!C20:Q20,$C$7)</f>
        <v>0.43</v>
      </c>
      <c r="H31" s="3" cm="1">
        <f t="array" ref="H31">INDEX([3]SubappendixC!C20:Q20,$C$7)</f>
        <v>1.7999999999999999E-2</v>
      </c>
      <c r="L31" s="17"/>
      <c r="M31" s="17"/>
    </row>
    <row r="32" spans="2:14" x14ac:dyDescent="0.35">
      <c r="B32" s="3">
        <v>16</v>
      </c>
      <c r="C32" s="46">
        <v>45532</v>
      </c>
      <c r="D32" s="45">
        <v>18</v>
      </c>
      <c r="E32" s="6" t="s">
        <v>20</v>
      </c>
      <c r="F32" s="9"/>
      <c r="G32" s="16" cm="1">
        <f t="array" ref="G32">INDEX([3]SubappendixA!C21:Q21,$C$7)</f>
        <v>0.45</v>
      </c>
      <c r="H32" s="3" cm="1">
        <f t="array" ref="H32">INDEX([3]SubappendixC!C21:Q21,$C$7)</f>
        <v>1.6E-2</v>
      </c>
      <c r="L32" s="17"/>
      <c r="M32" s="17"/>
    </row>
    <row r="33" spans="2:13" x14ac:dyDescent="0.35">
      <c r="B33" s="3">
        <v>17</v>
      </c>
      <c r="C33" s="46">
        <v>45504</v>
      </c>
      <c r="D33" s="45">
        <v>17</v>
      </c>
      <c r="E33" s="6" t="s">
        <v>20</v>
      </c>
      <c r="F33" s="9"/>
      <c r="G33" s="16" cm="1">
        <f t="array" ref="G33">INDEX([3]SubappendixA!C22:Q22,$C$7)</f>
        <v>0.47</v>
      </c>
      <c r="H33" s="3" cm="1">
        <f t="array" ref="H33">INDEX([3]SubappendixC!C22:Q22,$C$7)</f>
        <v>1.6E-2</v>
      </c>
      <c r="L33" s="17"/>
      <c r="M33" s="17"/>
    </row>
    <row r="34" spans="2:13" x14ac:dyDescent="0.35">
      <c r="B34" s="3">
        <v>18</v>
      </c>
      <c r="C34" s="46">
        <v>45491</v>
      </c>
      <c r="D34" s="45">
        <v>18</v>
      </c>
      <c r="E34" s="6" t="s">
        <v>20</v>
      </c>
      <c r="F34" s="9"/>
      <c r="G34" s="16" cm="1">
        <f t="array" ref="G34">INDEX([3]SubappendixA!C23:Q23,$C$7)</f>
        <v>0.5</v>
      </c>
      <c r="H34" s="3" cm="1">
        <f t="array" ref="H34">INDEX([3]SubappendixC!C23:Q23,$C$7)</f>
        <v>2.3E-2</v>
      </c>
    </row>
    <row r="35" spans="2:13" x14ac:dyDescent="0.35">
      <c r="B35" s="3">
        <v>19</v>
      </c>
      <c r="C35" s="46">
        <v>45486</v>
      </c>
      <c r="D35" s="45">
        <v>18</v>
      </c>
      <c r="E35" s="6" t="s">
        <v>20</v>
      </c>
      <c r="F35" s="9"/>
      <c r="G35" s="16" cm="1">
        <f t="array" ref="G35">INDEX([3]SubappendixA!C24:Q24,$C$7)</f>
        <v>0.52</v>
      </c>
      <c r="H35" s="3" cm="1">
        <f t="array" ref="H35">INDEX([3]SubappendixC!C24:Q24,$C$7)</f>
        <v>2.3E-2</v>
      </c>
    </row>
    <row r="36" spans="2:13" x14ac:dyDescent="0.35">
      <c r="B36" s="3">
        <v>20</v>
      </c>
      <c r="C36" s="46">
        <v>45478</v>
      </c>
      <c r="D36" s="45">
        <v>17</v>
      </c>
      <c r="E36" s="6" t="s">
        <v>20</v>
      </c>
      <c r="F36" s="9"/>
      <c r="G36" s="16" cm="1">
        <f t="array" ref="G36">INDEX([3]SubappendixA!C25:Q25,$C$7)</f>
        <v>0.54</v>
      </c>
      <c r="H36" s="3" cm="1">
        <f t="array" ref="H36">INDEX([3]SubappendixC!C25:Q25,$C$7)</f>
        <v>1.2E-2</v>
      </c>
    </row>
    <row r="37" spans="2:13" x14ac:dyDescent="0.35">
      <c r="B37" s="3">
        <v>21</v>
      </c>
      <c r="C37" s="46">
        <v>45495</v>
      </c>
      <c r="D37" s="45">
        <v>18</v>
      </c>
      <c r="E37" s="6" t="s">
        <v>20</v>
      </c>
      <c r="F37" s="9"/>
      <c r="G37" s="16" cm="1">
        <f t="array" ref="G37">INDEX([3]SubappendixA!C26:Q26,$C$7)</f>
        <v>0.56000000000000005</v>
      </c>
      <c r="H37" s="3" cm="1">
        <f t="array" ref="H37">INDEX([3]SubappendixC!C26:Q26,$C$7)</f>
        <v>1.7000000000000001E-2</v>
      </c>
    </row>
    <row r="38" spans="2:13" x14ac:dyDescent="0.35">
      <c r="B38" s="3">
        <v>22</v>
      </c>
      <c r="C38" s="46">
        <v>45479</v>
      </c>
      <c r="D38" s="45">
        <v>18</v>
      </c>
      <c r="E38" s="6" t="s">
        <v>20</v>
      </c>
      <c r="F38" s="9"/>
      <c r="G38" s="16" cm="1">
        <f t="array" ref="G38">INDEX([3]SubappendixA!C27:Q27,$C$7)</f>
        <v>0.57999999999999996</v>
      </c>
      <c r="H38" s="3" cm="1">
        <f t="array" ref="H38">INDEX([3]SubappendixC!C27:Q27,$C$7)</f>
        <v>1.4E-2</v>
      </c>
    </row>
    <row r="39" spans="2:13" x14ac:dyDescent="0.35">
      <c r="B39" s="3">
        <v>23</v>
      </c>
      <c r="C39" s="46">
        <v>45513</v>
      </c>
      <c r="D39" s="45">
        <v>18</v>
      </c>
      <c r="E39" s="6" t="s">
        <v>20</v>
      </c>
      <c r="F39" s="9"/>
      <c r="G39" s="16" cm="1">
        <f t="array" ref="G39">INDEX([3]SubappendixA!C28:Q28,$C$7)</f>
        <v>0.6</v>
      </c>
      <c r="H39" s="3" cm="1">
        <f t="array" ref="H39">INDEX([3]SubappendixC!C28:Q28,$C$7)</f>
        <v>1.4999999999999999E-2</v>
      </c>
    </row>
    <row r="40" spans="2:13" x14ac:dyDescent="0.35">
      <c r="B40" s="3">
        <v>24</v>
      </c>
      <c r="C40" s="46">
        <v>45508</v>
      </c>
      <c r="D40" s="45">
        <v>17</v>
      </c>
      <c r="E40" s="6" t="s">
        <v>20</v>
      </c>
      <c r="F40" s="9"/>
      <c r="G40" s="16" cm="1">
        <f t="array" ref="G40">INDEX([3]SubappendixA!C29:Q29,$C$7)</f>
        <v>0.62</v>
      </c>
      <c r="H40" s="3" cm="1">
        <f t="array" ref="H40">INDEX([3]SubappendixC!C29:Q29,$C$7)</f>
        <v>0.01</v>
      </c>
    </row>
    <row r="41" spans="2:13" x14ac:dyDescent="0.35">
      <c r="B41" s="3">
        <v>25</v>
      </c>
      <c r="C41" s="46">
        <v>45494</v>
      </c>
      <c r="D41" s="45">
        <v>18</v>
      </c>
      <c r="E41" s="6" t="s">
        <v>20</v>
      </c>
      <c r="F41" s="9"/>
      <c r="G41" s="16" cm="1">
        <f t="array" ref="G41">INDEX([3]SubappendixA!C30:Q30,$C$7)</f>
        <v>0.64</v>
      </c>
      <c r="H41" s="3" cm="1">
        <f t="array" ref="H41">INDEX([3]SubappendixC!C30:Q30,$C$7)</f>
        <v>1.7999999999999999E-2</v>
      </c>
    </row>
    <row r="42" spans="2:13" x14ac:dyDescent="0.35">
      <c r="B42" s="3">
        <v>26</v>
      </c>
      <c r="C42" s="46">
        <v>45514</v>
      </c>
      <c r="D42" s="45">
        <v>18</v>
      </c>
      <c r="E42" s="6" t="s">
        <v>20</v>
      </c>
      <c r="F42" s="9"/>
      <c r="G42" s="16" cm="1">
        <f t="array" ref="G42">INDEX([3]SubappendixA!C31:Q31,$C$7)</f>
        <v>0.66</v>
      </c>
      <c r="H42" s="3" cm="1">
        <f t="array" ref="H42">INDEX([3]SubappendixC!C31:Q31,$C$7)</f>
        <v>1.7999999999999999E-2</v>
      </c>
    </row>
    <row r="43" spans="2:13" x14ac:dyDescent="0.35">
      <c r="B43" s="3">
        <v>27</v>
      </c>
      <c r="C43" s="46">
        <v>45531</v>
      </c>
      <c r="D43" s="45">
        <v>18</v>
      </c>
      <c r="E43" s="6" t="s">
        <v>20</v>
      </c>
      <c r="F43" s="9"/>
      <c r="G43" s="16" cm="1">
        <f t="array" ref="G43">INDEX([3]SubappendixA!C32:Q32,$C$7)</f>
        <v>0.68</v>
      </c>
      <c r="H43" s="3" cm="1">
        <f t="array" ref="H43">INDEX([3]SubappendixC!C32:Q32,$C$7)</f>
        <v>1.7000000000000001E-2</v>
      </c>
    </row>
    <row r="44" spans="2:13" x14ac:dyDescent="0.35">
      <c r="B44" s="3">
        <v>28</v>
      </c>
      <c r="C44" s="46">
        <v>45492</v>
      </c>
      <c r="D44" s="45">
        <v>18</v>
      </c>
      <c r="E44" s="6" t="s">
        <v>20</v>
      </c>
      <c r="F44" s="9"/>
      <c r="G44" s="16" cm="1">
        <f t="array" ref="G44">INDEX([3]SubappendixA!C33:Q33,$C$7)</f>
        <v>0.71</v>
      </c>
      <c r="H44" s="3" cm="1">
        <f t="array" ref="H44">INDEX([3]SubappendixC!C33:Q33,$C$7)</f>
        <v>2.1000000000000001E-2</v>
      </c>
    </row>
    <row r="45" spans="2:13" x14ac:dyDescent="0.35">
      <c r="B45" s="3">
        <v>29</v>
      </c>
      <c r="C45" s="46">
        <v>45523</v>
      </c>
      <c r="D45" s="45">
        <v>18</v>
      </c>
      <c r="E45" s="6" t="s">
        <v>20</v>
      </c>
      <c r="F45" s="9"/>
      <c r="G45" s="16" cm="1">
        <f t="array" ref="G45">INDEX([3]SubappendixA!C34:Q34,$C$7)</f>
        <v>0.73</v>
      </c>
      <c r="H45" s="3" cm="1">
        <f t="array" ref="H45">INDEX([3]SubappendixC!C34:Q34,$C$7)</f>
        <v>1.2999999999999999E-2</v>
      </c>
    </row>
    <row r="46" spans="2:13" x14ac:dyDescent="0.35">
      <c r="B46" s="3">
        <v>30</v>
      </c>
      <c r="C46" s="46">
        <v>45493</v>
      </c>
      <c r="D46" s="45">
        <v>18</v>
      </c>
      <c r="E46" s="6" t="s">
        <v>20</v>
      </c>
      <c r="F46" s="9"/>
      <c r="G46" s="16" cm="1">
        <f t="array" ref="G46">INDEX([3]SubappendixA!C35:Q35,$C$7)</f>
        <v>0.74</v>
      </c>
      <c r="H46" s="3" cm="1">
        <f t="array" ref="H46">INDEX([3]SubappendixC!C35:Q35,$C$7)</f>
        <v>1.2E-2</v>
      </c>
    </row>
    <row r="47" spans="2:13" x14ac:dyDescent="0.35">
      <c r="B47" s="3">
        <v>31</v>
      </c>
      <c r="C47" s="46">
        <v>45498</v>
      </c>
      <c r="D47" s="45">
        <v>18</v>
      </c>
      <c r="E47" s="6" t="s">
        <v>20</v>
      </c>
      <c r="F47" s="9"/>
      <c r="G47" s="16" cm="1">
        <f t="array" ref="G47">INDEX([3]SubappendixA!C36:Q36,$C$7)</f>
        <v>0.76</v>
      </c>
      <c r="H47" s="3" cm="1">
        <f t="array" ref="H47">INDEX([3]SubappendixC!C36:Q36,$C$7)</f>
        <v>1.6E-2</v>
      </c>
    </row>
    <row r="48" spans="2:13" x14ac:dyDescent="0.35">
      <c r="B48" s="3">
        <v>32</v>
      </c>
      <c r="C48" s="46">
        <v>45518</v>
      </c>
      <c r="D48" s="45">
        <v>18</v>
      </c>
      <c r="E48" s="6" t="s">
        <v>20</v>
      </c>
      <c r="F48" s="9"/>
      <c r="G48" s="16" cm="1">
        <f t="array" ref="G48">INDEX([3]SubappendixA!C37:Q37,$C$7)</f>
        <v>0.78</v>
      </c>
      <c r="H48" s="3" cm="1">
        <f t="array" ref="H48">INDEX([3]SubappendixC!C37:Q37,$C$7)</f>
        <v>0.01</v>
      </c>
    </row>
    <row r="49" spans="2:8" x14ac:dyDescent="0.35">
      <c r="B49" s="3">
        <v>33</v>
      </c>
      <c r="C49" s="46">
        <v>45499</v>
      </c>
      <c r="D49" s="45">
        <v>18</v>
      </c>
      <c r="E49" s="6" t="s">
        <v>20</v>
      </c>
      <c r="F49" s="9"/>
      <c r="G49" s="16" cm="1">
        <f t="array" ref="G49">INDEX([3]SubappendixA!C38:Q38,$C$7)</f>
        <v>0.79</v>
      </c>
      <c r="H49" s="3" cm="1">
        <f t="array" ref="H49">INDEX([3]SubappendixC!C38:Q38,$C$7)</f>
        <v>7.0000000000000001E-3</v>
      </c>
    </row>
    <row r="50" spans="2:8" x14ac:dyDescent="0.35">
      <c r="B50" s="3">
        <v>34</v>
      </c>
      <c r="C50" s="46">
        <v>45475</v>
      </c>
      <c r="D50" s="45">
        <v>18</v>
      </c>
      <c r="E50" s="6" t="s">
        <v>20</v>
      </c>
      <c r="F50" s="9"/>
      <c r="G50" s="16" cm="1">
        <f t="array" ref="G50">INDEX([3]SubappendixA!C39:Q39,$C$7)</f>
        <v>0.8</v>
      </c>
      <c r="H50" s="3" cm="1">
        <f t="array" ref="H50">INDEX([3]SubappendixC!C39:Q39,$C$7)</f>
        <v>1.2999999999999999E-2</v>
      </c>
    </row>
    <row r="51" spans="2:8" x14ac:dyDescent="0.35">
      <c r="B51" s="3">
        <v>35</v>
      </c>
      <c r="C51" s="46">
        <v>45496</v>
      </c>
      <c r="D51" s="45">
        <v>18</v>
      </c>
      <c r="E51" s="6" t="s">
        <v>20</v>
      </c>
      <c r="F51" s="9"/>
      <c r="G51" s="16" cm="1">
        <f t="array" ref="G51">INDEX([3]SubappendixA!C40:Q40,$C$7)</f>
        <v>0.82</v>
      </c>
      <c r="H51" s="3" cm="1">
        <f t="array" ref="H51">INDEX([3]SubappendixC!C40:Q40,$C$7)</f>
        <v>1.7999999999999999E-2</v>
      </c>
    </row>
    <row r="52" spans="2:8" x14ac:dyDescent="0.35">
      <c r="B52" s="3">
        <v>36</v>
      </c>
      <c r="C52" s="46">
        <v>45500</v>
      </c>
      <c r="D52" s="45">
        <v>18</v>
      </c>
      <c r="E52" s="6" t="s">
        <v>20</v>
      </c>
      <c r="F52" s="9"/>
      <c r="G52" s="16" cm="1">
        <f t="array" ref="G52">INDEX([3]SubappendixA!C41:Q41,$C$7)</f>
        <v>0.84</v>
      </c>
      <c r="H52" s="3" cm="1">
        <f t="array" ref="H52">INDEX([3]SubappendixC!C41:Q41,$C$7)</f>
        <v>0.01</v>
      </c>
    </row>
    <row r="53" spans="2:8" x14ac:dyDescent="0.35">
      <c r="B53" s="3">
        <v>37</v>
      </c>
      <c r="C53" s="46">
        <v>45519</v>
      </c>
      <c r="D53" s="45">
        <v>16</v>
      </c>
      <c r="E53" s="6" t="s">
        <v>20</v>
      </c>
      <c r="F53" s="9"/>
      <c r="G53" s="16" cm="1">
        <f t="array" ref="G53">INDEX([3]SubappendixA!C42:Q42,$C$7)</f>
        <v>0.85</v>
      </c>
      <c r="H53" s="3" cm="1">
        <f t="array" ref="H53">INDEX([3]SubappendixC!C42:Q42,$C$7)</f>
        <v>8.9999999999999993E-3</v>
      </c>
    </row>
    <row r="54" spans="2:8" x14ac:dyDescent="0.35">
      <c r="B54" s="3">
        <v>38</v>
      </c>
      <c r="C54" s="46">
        <v>45476</v>
      </c>
      <c r="D54" s="45">
        <v>18</v>
      </c>
      <c r="E54" s="6" t="s">
        <v>20</v>
      </c>
      <c r="F54" s="9"/>
      <c r="G54" s="16" cm="1">
        <f t="array" ref="G54">INDEX([3]SubappendixA!C43:Q43,$C$7)</f>
        <v>0.86</v>
      </c>
      <c r="H54" s="3" cm="1">
        <f t="array" ref="H54">INDEX([3]SubappendixC!C43:Q43,$C$7)</f>
        <v>7.0000000000000001E-3</v>
      </c>
    </row>
    <row r="55" spans="2:8" x14ac:dyDescent="0.35">
      <c r="B55" s="3">
        <v>39</v>
      </c>
      <c r="C55" s="46">
        <v>45517</v>
      </c>
      <c r="D55" s="45">
        <v>18</v>
      </c>
      <c r="E55" s="6" t="s">
        <v>20</v>
      </c>
      <c r="F55" s="9"/>
      <c r="G55" s="16" cm="1">
        <f t="array" ref="G55">INDEX([3]SubappendixA!C44:Q44,$C$7)</f>
        <v>0.88</v>
      </c>
      <c r="H55" s="3" cm="1">
        <f t="array" ref="H55">INDEX([3]SubappendixC!C44:Q44,$C$7)</f>
        <v>8.0000000000000002E-3</v>
      </c>
    </row>
    <row r="56" spans="2:8" x14ac:dyDescent="0.35">
      <c r="B56" s="3">
        <v>40</v>
      </c>
      <c r="C56" s="46">
        <v>45515</v>
      </c>
      <c r="D56" s="45">
        <v>18</v>
      </c>
      <c r="E56" s="6" t="s">
        <v>20</v>
      </c>
      <c r="F56" s="9"/>
      <c r="G56" s="16" cm="1">
        <f t="array" ref="G56">INDEX([3]SubappendixA!C45:Q45,$C$7)</f>
        <v>0.89</v>
      </c>
      <c r="H56" s="3" cm="1">
        <f t="array" ref="H56">INDEX([3]SubappendixC!C45:Q45,$C$7)</f>
        <v>8.9999999999999993E-3</v>
      </c>
    </row>
    <row r="57" spans="2:8" x14ac:dyDescent="0.35">
      <c r="B57" s="3">
        <v>41</v>
      </c>
      <c r="C57" s="46">
        <v>45530</v>
      </c>
      <c r="D57" s="45">
        <v>18</v>
      </c>
      <c r="E57" s="6" t="s">
        <v>20</v>
      </c>
      <c r="F57" s="9"/>
      <c r="G57" s="16" cm="1">
        <f t="array" ref="G57">INDEX([3]SubappendixA!C46:Q46,$C$7)</f>
        <v>0.9</v>
      </c>
      <c r="H57" s="3" cm="1">
        <f t="array" ref="H57">INDEX([3]SubappendixC!C46:Q46,$C$7)</f>
        <v>8.9999999999999993E-3</v>
      </c>
    </row>
    <row r="58" spans="2:8" x14ac:dyDescent="0.35">
      <c r="B58" s="3">
        <v>42</v>
      </c>
      <c r="C58" s="46">
        <v>45501</v>
      </c>
      <c r="D58" s="45">
        <v>18</v>
      </c>
      <c r="E58" s="6" t="s">
        <v>20</v>
      </c>
      <c r="F58" s="9"/>
      <c r="G58" s="16" cm="1">
        <f t="array" ref="G58">INDEX([3]SubappendixA!C47:Q47,$C$7)</f>
        <v>0.92</v>
      </c>
      <c r="H58" s="3" cm="1">
        <f t="array" ref="H58">INDEX([3]SubappendixC!C47:Q47,$C$7)</f>
        <v>8.0000000000000002E-3</v>
      </c>
    </row>
    <row r="59" spans="2:8" x14ac:dyDescent="0.35">
      <c r="B59" s="3">
        <v>43</v>
      </c>
      <c r="C59" s="46">
        <v>45497</v>
      </c>
      <c r="D59" s="45">
        <v>19</v>
      </c>
      <c r="E59" s="6" t="s">
        <v>20</v>
      </c>
      <c r="F59" s="9"/>
      <c r="G59" s="16" cm="1">
        <f t="array" ref="G59">INDEX([3]SubappendixA!C48:Q48,$C$7)</f>
        <v>0.93</v>
      </c>
      <c r="H59" s="3" cm="1">
        <f t="array" ref="H59">INDEX([3]SubappendixC!C48:Q48,$C$7)</f>
        <v>6.0000000000000001E-3</v>
      </c>
    </row>
    <row r="60" spans="2:8" x14ac:dyDescent="0.35">
      <c r="B60" s="3">
        <v>44</v>
      </c>
      <c r="C60" s="46">
        <v>45474</v>
      </c>
      <c r="D60" s="45">
        <v>19</v>
      </c>
      <c r="E60" s="6" t="s">
        <v>20</v>
      </c>
      <c r="F60" s="9"/>
      <c r="G60" s="16" cm="1">
        <f t="array" ref="G60">INDEX([3]SubappendixA!C49:Q49,$C$7)</f>
        <v>0.95</v>
      </c>
      <c r="H60" s="3" cm="1">
        <f t="array" ref="H60">INDEX([3]SubappendixC!C49:Q49,$C$7)</f>
        <v>7.0000000000000001E-3</v>
      </c>
    </row>
    <row r="61" spans="2:8" x14ac:dyDescent="0.35">
      <c r="B61" s="3">
        <v>45</v>
      </c>
      <c r="C61" s="46">
        <v>45529</v>
      </c>
      <c r="D61" s="45">
        <v>19</v>
      </c>
      <c r="E61" s="6" t="s">
        <v>20</v>
      </c>
      <c r="F61" s="9"/>
      <c r="G61" s="16" cm="1">
        <f t="array" ref="G61">INDEX([3]SubappendixA!C50:Q50,$C$7)</f>
        <v>0.96</v>
      </c>
      <c r="H61" s="3" cm="1">
        <f t="array" ref="H61">INDEX([3]SubappendixC!C50:Q50,$C$7)</f>
        <v>7.0000000000000001E-3</v>
      </c>
    </row>
    <row r="62" spans="2:8" x14ac:dyDescent="0.35">
      <c r="B62" s="3">
        <v>46</v>
      </c>
      <c r="C62" s="46">
        <v>45520</v>
      </c>
      <c r="D62" s="45">
        <v>18</v>
      </c>
      <c r="E62" s="6" t="s">
        <v>20</v>
      </c>
      <c r="F62" s="9"/>
      <c r="G62" s="16" cm="1">
        <f t="array" ref="G62">INDEX([3]SubappendixA!C51:Q51,$C$7)</f>
        <v>0.97</v>
      </c>
      <c r="H62" s="3" cm="1">
        <f t="array" ref="H62">INDEX([3]SubappendixC!C51:Q51,$C$7)</f>
        <v>8.0000000000000002E-3</v>
      </c>
    </row>
    <row r="63" spans="2:8" x14ac:dyDescent="0.35">
      <c r="B63" s="3">
        <v>47</v>
      </c>
      <c r="C63" s="46">
        <v>45477</v>
      </c>
      <c r="D63" s="45">
        <v>18</v>
      </c>
      <c r="E63" s="6" t="s">
        <v>20</v>
      </c>
      <c r="F63" s="9"/>
      <c r="G63" s="16" cm="1">
        <f t="array" ref="G63">INDEX([3]SubappendixA!C52:Q52,$C$7)</f>
        <v>0.99</v>
      </c>
      <c r="H63" s="3" cm="1">
        <f t="array" ref="H63">INDEX([3]SubappendixC!C52:Q52,$C$7)</f>
        <v>8.9999999999999993E-3</v>
      </c>
    </row>
    <row r="64" spans="2:8" x14ac:dyDescent="0.35">
      <c r="B64" s="3">
        <v>48</v>
      </c>
      <c r="C64" s="46">
        <v>45510</v>
      </c>
      <c r="D64" s="45">
        <v>10</v>
      </c>
      <c r="E64" s="6" t="s">
        <v>20</v>
      </c>
      <c r="F64" s="9"/>
      <c r="G64" s="16" cm="1">
        <f t="array" ref="G64">INDEX([3]SubappendixA!C53:Q53,$C$7)</f>
        <v>1</v>
      </c>
      <c r="H64" s="3" cm="1">
        <f t="array" ref="H64">INDEX([3]SubappendixC!C53:Q53,$C$7)</f>
        <v>4.0000000000000001E-3</v>
      </c>
    </row>
    <row r="65" spans="2:8" x14ac:dyDescent="0.35">
      <c r="B65" s="3">
        <v>49</v>
      </c>
      <c r="C65" s="46">
        <v>45502</v>
      </c>
      <c r="D65" s="45">
        <v>18</v>
      </c>
      <c r="E65" s="6" t="s">
        <v>20</v>
      </c>
      <c r="F65" s="9"/>
      <c r="G65" s="16" cm="1">
        <f t="array" ref="G65">INDEX([3]SubappendixA!C54:Q54,$C$7)</f>
        <v>1.01</v>
      </c>
      <c r="H65" s="3" cm="1">
        <f t="array" ref="H65">INDEX([3]SubappendixC!C54:Q54,$C$7)</f>
        <v>8.0000000000000002E-3</v>
      </c>
    </row>
    <row r="66" spans="2:8" x14ac:dyDescent="0.35">
      <c r="B66" s="3">
        <v>50</v>
      </c>
      <c r="C66" s="46">
        <v>45516</v>
      </c>
      <c r="D66" s="45">
        <v>18</v>
      </c>
      <c r="E66" s="6" t="s">
        <v>20</v>
      </c>
      <c r="F66" s="9"/>
      <c r="G66" s="16" cm="1">
        <f t="array" ref="G66">INDEX([3]SubappendixA!C55:Q55,$C$7)</f>
        <v>1.03</v>
      </c>
      <c r="H66" s="3" cm="1">
        <f t="array" ref="H66">INDEX([3]SubappendixC!C55:Q55,$C$7)</f>
        <v>7.0000000000000001E-3</v>
      </c>
    </row>
    <row r="67" spans="2:8" x14ac:dyDescent="0.35">
      <c r="B67" s="3">
        <v>51</v>
      </c>
      <c r="C67" s="46">
        <v>45528</v>
      </c>
      <c r="D67" s="45">
        <v>18</v>
      </c>
      <c r="E67" s="6" t="s">
        <v>20</v>
      </c>
      <c r="F67" s="9"/>
      <c r="G67" s="16" cm="1">
        <f t="array" ref="G67">INDEX([3]SubappendixA!C56:Q56,$C$7)</f>
        <v>1.04</v>
      </c>
      <c r="H67" s="3" cm="1">
        <f t="array" ref="H67">INDEX([3]SubappendixC!C56:Q56,$C$7)</f>
        <v>1.4E-2</v>
      </c>
    </row>
    <row r="68" spans="2:8" x14ac:dyDescent="0.35">
      <c r="B68" s="3">
        <v>52</v>
      </c>
      <c r="C68" s="46">
        <v>45533</v>
      </c>
      <c r="D68" s="45">
        <v>18</v>
      </c>
      <c r="E68" s="6" t="s">
        <v>20</v>
      </c>
      <c r="F68" s="9"/>
      <c r="G68" s="16" cm="1">
        <f t="array" ref="G68">INDEX([3]SubappendixA!C57:Q57,$C$7)</f>
        <v>1.05</v>
      </c>
      <c r="H68" s="3" cm="1">
        <f t="array" ref="H68">INDEX([3]SubappendixC!C57:Q57,$C$7)</f>
        <v>3.0000000000000001E-3</v>
      </c>
    </row>
    <row r="69" spans="2:8" x14ac:dyDescent="0.35">
      <c r="B69" s="3">
        <v>53</v>
      </c>
      <c r="C69" s="46">
        <v>45527</v>
      </c>
      <c r="D69" s="45">
        <v>18</v>
      </c>
      <c r="E69" s="6" t="s">
        <v>20</v>
      </c>
      <c r="F69" s="9"/>
      <c r="G69" s="16" cm="1">
        <f t="array" ref="G69">INDEX([3]SubappendixA!C58:Q58,$C$7)</f>
        <v>1.06</v>
      </c>
      <c r="H69" s="3" cm="1">
        <f t="array" ref="H69">INDEX([3]SubappendixC!C58:Q58,$C$7)</f>
        <v>2E-3</v>
      </c>
    </row>
    <row r="70" spans="2:8" x14ac:dyDescent="0.35">
      <c r="B70" s="3">
        <v>54</v>
      </c>
      <c r="C70" s="46">
        <v>45535</v>
      </c>
      <c r="D70" s="45">
        <v>19</v>
      </c>
      <c r="E70" s="6" t="s">
        <v>20</v>
      </c>
      <c r="F70" s="9"/>
      <c r="G70" s="16" cm="1">
        <f t="array" ref="G70">INDEX([3]SubappendixA!C59:Q59,$C$7)</f>
        <v>1.07</v>
      </c>
      <c r="H70" s="3" cm="1">
        <f t="array" ref="H70">INDEX([3]SubappendixC!C59:Q59,$C$7)</f>
        <v>4.0000000000000001E-3</v>
      </c>
    </row>
    <row r="71" spans="2:8" x14ac:dyDescent="0.35">
      <c r="B71" s="3">
        <v>55</v>
      </c>
      <c r="C71" s="46">
        <v>45521</v>
      </c>
      <c r="D71" s="45">
        <v>18</v>
      </c>
      <c r="E71" s="6" t="s">
        <v>20</v>
      </c>
      <c r="F71" s="9"/>
      <c r="G71" s="16" cm="1">
        <f t="array" ref="G71">INDEX([3]SubappendixA!C60:Q60,$C$7)</f>
        <v>1.08</v>
      </c>
      <c r="H71" s="3" cm="1">
        <f t="array" ref="H71">INDEX([3]SubappendixC!C60:Q60,$C$7)</f>
        <v>3.0000000000000001E-3</v>
      </c>
    </row>
    <row r="72" spans="2:8" x14ac:dyDescent="0.35">
      <c r="B72" s="3">
        <v>56</v>
      </c>
      <c r="C72" s="46">
        <v>45522</v>
      </c>
      <c r="D72" s="45">
        <v>19</v>
      </c>
      <c r="E72" s="6" t="s">
        <v>20</v>
      </c>
      <c r="F72" s="9"/>
      <c r="G72" s="16" cm="1">
        <f t="array" ref="G72">INDEX([3]SubappendixA!C61:Q61,$C$7)</f>
        <v>1.0900000000000001</v>
      </c>
      <c r="H72" s="3" cm="1">
        <f t="array" ref="H72">INDEX([3]SubappendixC!C61:Q61,$C$7)</f>
        <v>3.0000000000000001E-3</v>
      </c>
    </row>
    <row r="73" spans="2:8" x14ac:dyDescent="0.35">
      <c r="B73" s="3">
        <v>57</v>
      </c>
      <c r="C73" s="46">
        <v>45512</v>
      </c>
      <c r="D73" s="45">
        <v>17</v>
      </c>
      <c r="E73" s="6" t="s">
        <v>20</v>
      </c>
      <c r="F73" s="9"/>
      <c r="G73" s="16" cm="1">
        <f t="array" ref="G73">INDEX([3]SubappendixA!C62:Q62,$C$7)</f>
        <v>1.1000000000000001</v>
      </c>
      <c r="H73" s="3" cm="1">
        <f t="array" ref="H73">INDEX([3]SubappendixC!C62:Q62,$C$7)</f>
        <v>3.0000000000000001E-3</v>
      </c>
    </row>
    <row r="74" spans="2:8" x14ac:dyDescent="0.35">
      <c r="B74" s="3">
        <v>58</v>
      </c>
      <c r="C74" s="46">
        <v>45511</v>
      </c>
      <c r="D74" s="45">
        <v>19</v>
      </c>
      <c r="E74" s="6" t="s">
        <v>20</v>
      </c>
      <c r="F74" s="9"/>
      <c r="G74" s="16" cm="1">
        <f t="array" ref="G74">INDEX([3]SubappendixA!C63:Q63,$C$7)</f>
        <v>1.1100000000000001</v>
      </c>
      <c r="H74" s="3" cm="1">
        <f t="array" ref="H74">INDEX([3]SubappendixC!C63:Q63,$C$7)</f>
        <v>2E-3</v>
      </c>
    </row>
    <row r="75" spans="2:8" x14ac:dyDescent="0.35">
      <c r="B75" s="3">
        <v>59</v>
      </c>
      <c r="C75" s="46">
        <v>45534</v>
      </c>
      <c r="D75" s="45">
        <v>18</v>
      </c>
      <c r="E75" s="6" t="s">
        <v>20</v>
      </c>
      <c r="F75" s="9"/>
      <c r="G75" s="16" cm="1">
        <f t="array" ref="G75">INDEX([3]SubappendixA!C64:Q64,$C$7)</f>
        <v>1.1100000000000001</v>
      </c>
      <c r="H75" s="3" cm="1">
        <f t="array" ref="H75">INDEX([3]SubappendixC!C64:Q64,$C$7)</f>
        <v>-1E-3</v>
      </c>
    </row>
    <row r="76" spans="2:8" x14ac:dyDescent="0.35">
      <c r="B76" s="3">
        <v>60</v>
      </c>
      <c r="C76" s="46">
        <v>45526</v>
      </c>
      <c r="D76" s="45">
        <v>19</v>
      </c>
      <c r="E76" s="6" t="s">
        <v>20</v>
      </c>
      <c r="F76" s="9"/>
      <c r="G76" s="16" cm="1">
        <f t="array" ref="G76">INDEX([3]SubappendixA!C65:Q65,$C$7)</f>
        <v>1.1200000000000001</v>
      </c>
      <c r="H76" s="3" cm="1">
        <f t="array" ref="H76">INDEX([3]SubappendixC!C65:Q65,$C$7)</f>
        <v>-2E-3</v>
      </c>
    </row>
    <row r="77" spans="2:8" x14ac:dyDescent="0.35">
      <c r="B77" s="3">
        <v>61</v>
      </c>
      <c r="C77" s="46">
        <v>45525</v>
      </c>
      <c r="D77" s="45">
        <v>19</v>
      </c>
      <c r="E77" s="6" t="s">
        <v>20</v>
      </c>
      <c r="F77" s="9"/>
      <c r="G77" s="16" cm="1">
        <f t="array" ref="G77">INDEX([3]SubappendixA!C66:Q66,$C$7)</f>
        <v>1.1200000000000001</v>
      </c>
      <c r="H77" s="3" cm="1">
        <f t="array" ref="H77">INDEX([3]SubappendixC!C66:Q66,$C$7)</f>
        <v>6.0000000000000001E-3</v>
      </c>
    </row>
    <row r="78" spans="2:8" x14ac:dyDescent="0.35">
      <c r="B78" s="3">
        <v>62</v>
      </c>
      <c r="C78" s="46">
        <v>45524</v>
      </c>
      <c r="D78" s="45">
        <v>19</v>
      </c>
      <c r="E78" s="6" t="s">
        <v>20</v>
      </c>
      <c r="F78" s="9"/>
      <c r="G78" s="16" cm="1">
        <f t="array" ref="G78">INDEX([3]SubappendixA!C67:Q67,$C$7)</f>
        <v>1.1200000000000001</v>
      </c>
      <c r="H78" s="3" cm="1">
        <f t="array" ref="H78">INDEX([3]SubappendixC!C67:Q67,$C$7)</f>
        <v>-2E-3</v>
      </c>
    </row>
    <row r="80" spans="2:8" x14ac:dyDescent="0.35">
      <c r="B80" s="40" t="s">
        <v>21</v>
      </c>
      <c r="C80" s="41"/>
      <c r="D80" s="41"/>
      <c r="E80" s="41"/>
      <c r="F80" s="42"/>
      <c r="G80" s="43" t="s">
        <v>22</v>
      </c>
      <c r="H80" s="44" cm="1">
        <f t="array" ref="H80">SUMPRODUCT($H$17:$H$78*$F$17:$F$78*($E$17:$E$78="Yes"))</f>
        <v>0.69328999999999996</v>
      </c>
    </row>
    <row r="81" spans="2:8" x14ac:dyDescent="0.35">
      <c r="B81" s="27" t="s">
        <v>23</v>
      </c>
      <c r="C81" s="28"/>
      <c r="D81" s="28"/>
      <c r="E81" s="28"/>
      <c r="F81" s="29"/>
      <c r="G81" s="30" t="s">
        <v>24</v>
      </c>
      <c r="H81" s="31" cm="1">
        <f t="array" ref="H81">SUMIFS(H17:H78,E17:E78,"No",B17:B78,"&lt;"&amp;MAX(IF(E17:E78="Yes",B17:B78)))</f>
        <v>0</v>
      </c>
    </row>
    <row r="82" spans="2:8" x14ac:dyDescent="0.35">
      <c r="B82" s="32"/>
      <c r="G82" s="33" t="s">
        <v>25</v>
      </c>
      <c r="H82" s="34" cm="1">
        <f t="array" ref="H82">INDEX(G17:G78,MATCH(MAX(IF(E17:E78="Yes",B17:B78)),B17:B78,0))</f>
        <v>0.06</v>
      </c>
    </row>
    <row r="83" spans="2:8" x14ac:dyDescent="0.35">
      <c r="B83" s="32"/>
      <c r="G83" s="33" t="s">
        <v>26</v>
      </c>
      <c r="H83" s="34">
        <f>H82-H81</f>
        <v>0.06</v>
      </c>
    </row>
    <row r="84" spans="2:8" x14ac:dyDescent="0.35">
      <c r="B84" s="35"/>
      <c r="C84" s="36"/>
      <c r="D84" s="36"/>
      <c r="E84" s="36"/>
      <c r="F84" s="37"/>
      <c r="G84" s="38" t="s">
        <v>27</v>
      </c>
      <c r="H84" s="39">
        <f>H83*K7</f>
        <v>0.65939999999999999</v>
      </c>
    </row>
    <row r="85" spans="2:8" x14ac:dyDescent="0.35">
      <c r="B85" s="40" t="s">
        <v>28</v>
      </c>
      <c r="C85" s="41"/>
      <c r="D85" s="41"/>
      <c r="E85" s="41"/>
      <c r="F85" s="42"/>
      <c r="G85" s="43" t="s">
        <v>29</v>
      </c>
      <c r="H85" s="44">
        <f>AVERAGE(H80,H84)</f>
        <v>0.67634499999999997</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94415B15-1BA9-4F27-AF94-54106878643A}">
      <formula1>"Yes, No"</formula1>
    </dataValidation>
  </dataValidations>
  <hyperlinks>
    <hyperlink ref="K21" r:id="rId1" xr:uid="{6A93798B-84D3-4E9F-BDE7-90F9B216C7E5}"/>
  </hyperlinks>
  <pageMargins left="0.7" right="0.7" top="0.75" bottom="0.75" header="0.3" footer="0.3"/>
  <pageSetup orientation="portrait" r:id="rId2"/>
  <headerFooter>
    <oddFooter>&amp;L_x000D_&amp;1#&amp;"Calibri"&amp;14&amp;K000000 Business Use</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EB8A8-3A99-40E7-B726-37F83E380F4D}">
  <sheetPr>
    <tabColor rgb="FF0085CA"/>
  </sheetPr>
  <dimension ref="B2:T86"/>
  <sheetViews>
    <sheetView showGridLines="0" zoomScale="80" zoomScaleNormal="80" workbookViewId="0">
      <selection activeCell="C7" sqref="C7"/>
    </sheetView>
  </sheetViews>
  <sheetFormatPr defaultRowHeight="17.25" x14ac:dyDescent="0.35"/>
  <cols>
    <col min="1" max="1" width="2.375" customWidth="1"/>
    <col min="2" max="4" width="16.625" style="2" customWidth="1"/>
    <col min="5" max="5" width="15.875" style="2" customWidth="1"/>
    <col min="6" max="6" width="20.125" bestFit="1"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8.1508333333333329</v>
      </c>
      <c r="L7" t="s">
        <v>6</v>
      </c>
    </row>
    <row r="8" spans="2:20" ht="18" thickBot="1" x14ac:dyDescent="0.4">
      <c r="B8" s="23"/>
      <c r="C8" s="23"/>
      <c r="D8" s="23"/>
      <c r="E8" s="23"/>
      <c r="F8" s="23"/>
      <c r="G8" s="23"/>
      <c r="H8" s="23"/>
      <c r="J8" s="20" t="s">
        <v>7</v>
      </c>
      <c r="K8" s="21">
        <f>H85</f>
        <v>2.6469737499999999</v>
      </c>
    </row>
    <row r="9" spans="2:20" ht="18" customHeight="1" thickBot="1" x14ac:dyDescent="0.4">
      <c r="B9" s="60" t="s">
        <v>8</v>
      </c>
      <c r="C9" s="60"/>
      <c r="D9" s="60"/>
      <c r="E9" s="60"/>
      <c r="F9" s="60"/>
      <c r="G9" s="18"/>
      <c r="H9" s="18"/>
      <c r="J9" s="5" t="s">
        <v>9</v>
      </c>
      <c r="K9" s="26">
        <f>MAX(K8/K7,0)</f>
        <v>0.32474884981085778</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ht="4.5" customHeight="1"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50">
        <v>45867</v>
      </c>
      <c r="D17" s="51">
        <v>19</v>
      </c>
      <c r="E17" s="52" t="s">
        <v>19</v>
      </c>
      <c r="F17" s="9">
        <v>10.1</v>
      </c>
      <c r="G17" s="16" cm="1">
        <f t="array" ref="G17">INDEX([4]SubappendixA!C6:Q6,$C$7)</f>
        <v>0.03</v>
      </c>
      <c r="H17" s="3" cm="1">
        <f t="array" ref="H17">INDEX([4]SubappendixC!C6:Q6,$C$7)</f>
        <v>3.2000000000000001E-2</v>
      </c>
      <c r="J17" s="8"/>
      <c r="K17" s="1"/>
      <c r="L17" s="17"/>
      <c r="M17" s="1"/>
      <c r="N17" s="1"/>
    </row>
    <row r="18" spans="2:14" x14ac:dyDescent="0.35">
      <c r="B18" s="3">
        <v>2</v>
      </c>
      <c r="C18" s="50">
        <v>45854</v>
      </c>
      <c r="D18" s="51">
        <v>19</v>
      </c>
      <c r="E18" s="52" t="s">
        <v>19</v>
      </c>
      <c r="F18" s="9">
        <v>9.56</v>
      </c>
      <c r="G18" s="16" cm="1">
        <f t="array" ref="G18">INDEX([4]SubappendixA!C7:Q7,$C$7)</f>
        <v>0.06</v>
      </c>
      <c r="H18" s="3" cm="1">
        <f t="array" ref="H18">INDEX([4]SubappendixC!C7:Q7,$C$7)</f>
        <v>3.1E-2</v>
      </c>
      <c r="J18" s="8"/>
      <c r="L18" s="17"/>
      <c r="M18" s="17"/>
      <c r="N18" s="1"/>
    </row>
    <row r="19" spans="2:14" x14ac:dyDescent="0.35">
      <c r="B19" s="3">
        <v>3</v>
      </c>
      <c r="C19" s="50">
        <v>45868</v>
      </c>
      <c r="D19" s="51">
        <v>19</v>
      </c>
      <c r="E19" s="52" t="s">
        <v>19</v>
      </c>
      <c r="F19" s="9">
        <v>11.03</v>
      </c>
      <c r="G19" s="16" cm="1">
        <f t="array" ref="G19">INDEX([4]SubappendixA!C8:Q8,$C$7)</f>
        <v>0.1</v>
      </c>
      <c r="H19" s="3" cm="1">
        <f t="array" ref="H19">INDEX([4]SubappendixC!C8:Q8,$C$7)</f>
        <v>2.5000000000000001E-2</v>
      </c>
      <c r="J19" s="1"/>
      <c r="K19" s="1"/>
      <c r="L19" s="17"/>
      <c r="M19" s="17"/>
      <c r="N19" s="1"/>
    </row>
    <row r="20" spans="2:14" x14ac:dyDescent="0.35">
      <c r="B20" s="3">
        <v>4</v>
      </c>
      <c r="C20" s="50">
        <v>45855</v>
      </c>
      <c r="D20" s="51">
        <v>20</v>
      </c>
      <c r="E20" s="52" t="s">
        <v>19</v>
      </c>
      <c r="F20" s="9">
        <v>4.67</v>
      </c>
      <c r="G20" s="16" cm="1">
        <f t="array" ref="G20">INDEX([4]SubappendixA!C9:Q9,$C$7)</f>
        <v>0.13</v>
      </c>
      <c r="H20" s="3" cm="1">
        <f t="array" ref="H20">INDEX([4]SubappendixC!C9:Q9,$C$7)</f>
        <v>3.5000000000000003E-2</v>
      </c>
      <c r="J20" s="1"/>
      <c r="L20" s="1"/>
      <c r="M20" s="17"/>
      <c r="N20" s="1"/>
    </row>
    <row r="21" spans="2:14" x14ac:dyDescent="0.35">
      <c r="B21" s="3">
        <v>5</v>
      </c>
      <c r="C21" s="50">
        <v>45853</v>
      </c>
      <c r="D21" s="51">
        <v>20</v>
      </c>
      <c r="E21" s="52" t="s">
        <v>19</v>
      </c>
      <c r="F21" s="9">
        <v>6.57</v>
      </c>
      <c r="G21" s="16" cm="1">
        <f t="array" ref="G21">INDEX([4]SubappendixA!C10:Q10,$C$7)</f>
        <v>0.16</v>
      </c>
      <c r="H21" s="3" cm="1">
        <f t="array" ref="H21">INDEX([4]SubappendixC!C10:Q10,$C$7)</f>
        <v>2.5999999999999999E-2</v>
      </c>
      <c r="J21" s="1"/>
      <c r="L21" s="47"/>
    </row>
    <row r="22" spans="2:14" x14ac:dyDescent="0.35">
      <c r="B22" s="3">
        <v>6</v>
      </c>
      <c r="C22" s="50">
        <v>45846</v>
      </c>
      <c r="D22" s="51">
        <v>19</v>
      </c>
      <c r="E22" s="52" t="s">
        <v>19</v>
      </c>
      <c r="F22" s="9">
        <v>7.65</v>
      </c>
      <c r="G22" s="16" cm="1">
        <f t="array" ref="G22">INDEX([4]SubappendixA!C11:Q11,$C$7)</f>
        <v>0.19</v>
      </c>
      <c r="H22" s="3" cm="1">
        <f t="array" ref="H22">INDEX([4]SubappendixC!C11:Q11,$C$7)</f>
        <v>0.02</v>
      </c>
      <c r="J22" s="1"/>
      <c r="L22" s="1"/>
    </row>
    <row r="23" spans="2:14" x14ac:dyDescent="0.35">
      <c r="B23" s="3">
        <v>7</v>
      </c>
      <c r="C23" s="50">
        <v>45866</v>
      </c>
      <c r="D23" s="51">
        <v>19</v>
      </c>
      <c r="E23" s="52" t="s">
        <v>19</v>
      </c>
      <c r="F23" s="9">
        <v>10.06</v>
      </c>
      <c r="G23" s="16" cm="1">
        <f t="array" ref="G23">INDEX([4]SubappendixA!C12:Q12,$C$7)</f>
        <v>0.22</v>
      </c>
      <c r="H23" s="3" cm="1">
        <f t="array" ref="H23">INDEX([4]SubappendixC!C12:Q12,$C$7)</f>
        <v>2.1999999999999999E-2</v>
      </c>
      <c r="J23" s="1"/>
    </row>
    <row r="24" spans="2:14" x14ac:dyDescent="0.35">
      <c r="B24" s="3">
        <v>8</v>
      </c>
      <c r="C24" s="50">
        <v>45880</v>
      </c>
      <c r="D24" s="51">
        <v>19</v>
      </c>
      <c r="E24" s="52" t="s">
        <v>20</v>
      </c>
      <c r="F24" s="9"/>
      <c r="G24" s="16" cm="1">
        <f t="array" ref="G24">INDEX([4]SubappendixA!C13:Q13,$C$7)</f>
        <v>0.25</v>
      </c>
      <c r="H24" s="3" cm="1">
        <f t="array" ref="H24">INDEX([4]SubappendixC!C13:Q13,$C$7)</f>
        <v>2.4E-2</v>
      </c>
      <c r="J24" s="1"/>
      <c r="L24" s="53"/>
    </row>
    <row r="25" spans="2:14" x14ac:dyDescent="0.35">
      <c r="B25" s="3">
        <v>9</v>
      </c>
      <c r="C25" s="50">
        <v>45839</v>
      </c>
      <c r="D25" s="51">
        <v>19</v>
      </c>
      <c r="E25" s="52" t="s">
        <v>19</v>
      </c>
      <c r="F25" s="9">
        <v>7.26</v>
      </c>
      <c r="G25" s="16" cm="1">
        <f t="array" ref="G25">INDEX([4]SubappendixA!C14:Q14,$C$7)</f>
        <v>0.27</v>
      </c>
      <c r="H25" s="3" cm="1">
        <f t="array" ref="H25">INDEX([4]SubappendixC!C14:Q14,$C$7)</f>
        <v>2.1000000000000001E-2</v>
      </c>
      <c r="J25" s="1"/>
    </row>
    <row r="26" spans="2:14" x14ac:dyDescent="0.35">
      <c r="B26" s="3">
        <v>10</v>
      </c>
      <c r="C26" s="50">
        <v>45881</v>
      </c>
      <c r="D26" s="51">
        <v>19</v>
      </c>
      <c r="E26" s="52" t="s">
        <v>19</v>
      </c>
      <c r="F26" s="9">
        <v>9.65</v>
      </c>
      <c r="G26" s="16" cm="1">
        <f t="array" ref="G26">INDEX([4]SubappendixA!C15:Q15,$C$7)</f>
        <v>0.3</v>
      </c>
      <c r="H26" s="3" cm="1">
        <f t="array" ref="H26">INDEX([4]SubappendixC!C15:Q15,$C$7)</f>
        <v>2.1000000000000001E-2</v>
      </c>
      <c r="J26" s="1"/>
      <c r="M26" s="17"/>
      <c r="N26" s="1"/>
    </row>
    <row r="27" spans="2:14" x14ac:dyDescent="0.35">
      <c r="B27" s="3">
        <v>11</v>
      </c>
      <c r="C27" s="50">
        <v>45883</v>
      </c>
      <c r="D27" s="51">
        <v>19</v>
      </c>
      <c r="E27" s="52" t="s">
        <v>20</v>
      </c>
      <c r="F27" s="9"/>
      <c r="G27" s="16" cm="1">
        <f t="array" ref="G27">INDEX([4]SubappendixA!C16:Q16,$C$7)</f>
        <v>0.33</v>
      </c>
      <c r="H27" s="3" cm="1">
        <f t="array" ref="H27">INDEX([4]SubappendixC!C16:Q16,$C$7)</f>
        <v>0.02</v>
      </c>
      <c r="M27" s="17"/>
      <c r="N27" s="1"/>
    </row>
    <row r="28" spans="2:14" x14ac:dyDescent="0.35">
      <c r="B28" s="3">
        <v>12</v>
      </c>
      <c r="C28" s="50">
        <v>45882</v>
      </c>
      <c r="D28" s="51">
        <v>17</v>
      </c>
      <c r="E28" s="52" t="s">
        <v>20</v>
      </c>
      <c r="F28" s="9"/>
      <c r="G28" s="16" cm="1">
        <f t="array" ref="G28">INDEX([4]SubappendixA!C17:Q17,$C$7)</f>
        <v>0.35</v>
      </c>
      <c r="H28" s="3" cm="1">
        <f t="array" ref="H28">INDEX([4]SubappendixC!C17:Q17,$C$7)</f>
        <v>0.02</v>
      </c>
      <c r="M28" s="17"/>
    </row>
    <row r="29" spans="2:14" x14ac:dyDescent="0.35">
      <c r="B29" s="3">
        <v>13</v>
      </c>
      <c r="C29" s="50">
        <v>45863</v>
      </c>
      <c r="D29" s="51">
        <v>15</v>
      </c>
      <c r="E29" s="52" t="s">
        <v>20</v>
      </c>
      <c r="F29" s="9"/>
      <c r="G29" s="16" cm="1">
        <f t="array" ref="G29">INDEX([4]SubappendixA!C18:Q18,$C$7)</f>
        <v>0.38</v>
      </c>
      <c r="H29" s="3" cm="1">
        <f t="array" ref="H29">INDEX([4]SubappendixC!C18:Q18,$C$7)</f>
        <v>2.7E-2</v>
      </c>
      <c r="M29" s="17"/>
    </row>
    <row r="30" spans="2:14" x14ac:dyDescent="0.35">
      <c r="B30" s="3">
        <v>14</v>
      </c>
      <c r="C30" s="50">
        <v>45845</v>
      </c>
      <c r="D30" s="51">
        <v>19</v>
      </c>
      <c r="E30" s="52" t="s">
        <v>19</v>
      </c>
      <c r="F30" s="9">
        <v>7.6</v>
      </c>
      <c r="G30" s="16" cm="1">
        <f t="array" ref="G30">INDEX([4]SubappendixA!C19:Q19,$C$7)</f>
        <v>0.4</v>
      </c>
      <c r="H30" s="3" cm="1">
        <f t="array" ref="H30">INDEX([4]SubappendixC!C19:Q19,$C$7)</f>
        <v>1.7000000000000001E-2</v>
      </c>
      <c r="M30" s="17"/>
    </row>
    <row r="31" spans="2:14" x14ac:dyDescent="0.35">
      <c r="B31" s="3">
        <v>15</v>
      </c>
      <c r="C31" s="50">
        <v>45844</v>
      </c>
      <c r="D31" s="51">
        <v>19</v>
      </c>
      <c r="E31" s="52" t="s">
        <v>20</v>
      </c>
      <c r="F31" s="9"/>
      <c r="G31" s="16" cm="1">
        <f t="array" ref="G31">INDEX([4]SubappendixA!C20:Q20,$C$7)</f>
        <v>0.43</v>
      </c>
      <c r="H31" s="3" cm="1">
        <f t="array" ref="H31">INDEX([4]SubappendixC!C20:Q20,$C$7)</f>
        <v>1.7999999999999999E-2</v>
      </c>
      <c r="L31" s="17"/>
      <c r="M31" s="17"/>
    </row>
    <row r="32" spans="2:14" x14ac:dyDescent="0.35">
      <c r="B32" s="3">
        <v>16</v>
      </c>
      <c r="C32" s="50">
        <v>45862</v>
      </c>
      <c r="D32" s="51">
        <v>19</v>
      </c>
      <c r="E32" s="52" t="s">
        <v>19</v>
      </c>
      <c r="F32" s="9">
        <v>8.5399999999999991</v>
      </c>
      <c r="G32" s="16" cm="1">
        <f t="array" ref="G32">INDEX([4]SubappendixA!C21:Q21,$C$7)</f>
        <v>0.45</v>
      </c>
      <c r="H32" s="3" cm="1">
        <f t="array" ref="H32">INDEX([4]SubappendixC!C21:Q21,$C$7)</f>
        <v>1.6E-2</v>
      </c>
      <c r="M32" s="17"/>
    </row>
    <row r="33" spans="2:13" x14ac:dyDescent="0.35">
      <c r="B33" s="3">
        <v>17</v>
      </c>
      <c r="C33" s="50">
        <v>45886</v>
      </c>
      <c r="D33" s="51">
        <v>18</v>
      </c>
      <c r="E33" s="52" t="s">
        <v>20</v>
      </c>
      <c r="F33" s="9"/>
      <c r="G33" s="16" cm="1">
        <f t="array" ref="G33">INDEX([4]SubappendixA!C22:Q22,$C$7)</f>
        <v>0.47</v>
      </c>
      <c r="H33" s="3" cm="1">
        <f t="array" ref="H33">INDEX([4]SubappendixC!C22:Q22,$C$7)</f>
        <v>1.6E-2</v>
      </c>
      <c r="L33" s="54"/>
      <c r="M33" s="17"/>
    </row>
    <row r="34" spans="2:13" x14ac:dyDescent="0.35">
      <c r="B34" s="3">
        <v>18</v>
      </c>
      <c r="C34" s="50">
        <v>45858</v>
      </c>
      <c r="D34" s="51">
        <v>18</v>
      </c>
      <c r="E34" s="52" t="s">
        <v>20</v>
      </c>
      <c r="F34" s="9"/>
      <c r="G34" s="16" cm="1">
        <f t="array" ref="G34">INDEX([4]SubappendixA!C23:Q23,$C$7)</f>
        <v>0.5</v>
      </c>
      <c r="H34" s="3" cm="1">
        <f t="array" ref="H34">INDEX([4]SubappendixC!C23:Q23,$C$7)</f>
        <v>2.3E-2</v>
      </c>
    </row>
    <row r="35" spans="2:13" x14ac:dyDescent="0.35">
      <c r="B35" s="3">
        <v>19</v>
      </c>
      <c r="C35" s="50">
        <v>45852</v>
      </c>
      <c r="D35" s="51">
        <v>19</v>
      </c>
      <c r="E35" s="52" t="s">
        <v>20</v>
      </c>
      <c r="F35" s="9"/>
      <c r="G35" s="16" cm="1">
        <f t="array" ref="G35">INDEX([4]SubappendixA!C24:Q24,$C$7)</f>
        <v>0.52</v>
      </c>
      <c r="H35" s="3" cm="1">
        <f t="array" ref="H35">INDEX([4]SubappendixC!C24:Q24,$C$7)</f>
        <v>2.3E-2</v>
      </c>
    </row>
    <row r="36" spans="2:13" x14ac:dyDescent="0.35">
      <c r="B36" s="3">
        <v>20</v>
      </c>
      <c r="C36" s="50">
        <v>45840</v>
      </c>
      <c r="D36" s="51">
        <v>20</v>
      </c>
      <c r="E36" s="52" t="s">
        <v>19</v>
      </c>
      <c r="F36" s="9">
        <v>5.12</v>
      </c>
      <c r="G36" s="16" cm="1">
        <f t="array" ref="G36">INDEX([4]SubappendixA!C25:Q25,$C$7)</f>
        <v>0.54</v>
      </c>
      <c r="H36" s="3" cm="1">
        <f t="array" ref="H36">INDEX([4]SubappendixC!C25:Q25,$C$7)</f>
        <v>1.2E-2</v>
      </c>
    </row>
    <row r="37" spans="2:13" x14ac:dyDescent="0.35">
      <c r="B37" s="3">
        <v>21</v>
      </c>
      <c r="C37" s="50">
        <v>45841</v>
      </c>
      <c r="D37" s="51">
        <v>18</v>
      </c>
      <c r="E37" s="52" t="s">
        <v>20</v>
      </c>
      <c r="F37" s="9"/>
      <c r="G37" s="16" cm="1">
        <f t="array" ref="G37">INDEX([4]SubappendixA!C26:Q26,$C$7)</f>
        <v>0.56000000000000005</v>
      </c>
      <c r="H37" s="3" cm="1">
        <f t="array" ref="H37">INDEX([4]SubappendixC!C26:Q26,$C$7)</f>
        <v>1.7000000000000001E-2</v>
      </c>
    </row>
    <row r="38" spans="2:13" x14ac:dyDescent="0.35">
      <c r="B38" s="3">
        <v>22</v>
      </c>
      <c r="C38" s="50">
        <v>45879</v>
      </c>
      <c r="D38" s="51">
        <v>19</v>
      </c>
      <c r="E38" s="52" t="s">
        <v>20</v>
      </c>
      <c r="F38" s="9"/>
      <c r="G38" s="16" cm="1">
        <f t="array" ref="G38">INDEX([4]SubappendixA!C27:Q27,$C$7)</f>
        <v>0.57999999999999996</v>
      </c>
      <c r="H38" s="3" cm="1">
        <f t="array" ref="H38">INDEX([4]SubappendixC!C27:Q27,$C$7)</f>
        <v>1.4E-2</v>
      </c>
    </row>
    <row r="39" spans="2:13" x14ac:dyDescent="0.35">
      <c r="B39" s="3">
        <v>23</v>
      </c>
      <c r="C39" s="50">
        <v>45847</v>
      </c>
      <c r="D39" s="51">
        <v>20</v>
      </c>
      <c r="E39" s="52" t="s">
        <v>20</v>
      </c>
      <c r="F39" s="9"/>
      <c r="G39" s="16" cm="1">
        <f t="array" ref="G39">INDEX([4]SubappendixA!C28:Q28,$C$7)</f>
        <v>0.6</v>
      </c>
      <c r="H39" s="3" cm="1">
        <f t="array" ref="H39">INDEX([4]SubappendixC!C28:Q28,$C$7)</f>
        <v>1.4999999999999999E-2</v>
      </c>
    </row>
    <row r="40" spans="2:13" x14ac:dyDescent="0.35">
      <c r="B40" s="3">
        <v>24</v>
      </c>
      <c r="C40" s="50">
        <v>45873</v>
      </c>
      <c r="D40" s="51">
        <v>19</v>
      </c>
      <c r="E40" s="52" t="s">
        <v>20</v>
      </c>
      <c r="F40" s="9"/>
      <c r="G40" s="16" cm="1">
        <f t="array" ref="G40">INDEX([4]SubappendixA!C29:Q29,$C$7)</f>
        <v>0.62</v>
      </c>
      <c r="H40" s="3" cm="1">
        <f t="array" ref="H40">INDEX([4]SubappendixC!C29:Q29,$C$7)</f>
        <v>0.01</v>
      </c>
    </row>
    <row r="41" spans="2:13" x14ac:dyDescent="0.35">
      <c r="B41" s="3">
        <v>25</v>
      </c>
      <c r="C41" s="50">
        <v>45884</v>
      </c>
      <c r="D41" s="51">
        <v>19</v>
      </c>
      <c r="E41" s="52" t="s">
        <v>20</v>
      </c>
      <c r="F41" s="9"/>
      <c r="G41" s="16" cm="1">
        <f t="array" ref="G41">INDEX([4]SubappendixA!C30:Q30,$C$7)</f>
        <v>0.64</v>
      </c>
      <c r="H41" s="3" cm="1">
        <f t="array" ref="H41">INDEX([4]SubappendixC!C30:Q30,$C$7)</f>
        <v>1.7999999999999999E-2</v>
      </c>
    </row>
    <row r="42" spans="2:13" x14ac:dyDescent="0.35">
      <c r="B42" s="3">
        <v>26</v>
      </c>
      <c r="C42" s="50">
        <v>45851</v>
      </c>
      <c r="D42" s="51">
        <v>20</v>
      </c>
      <c r="E42" s="52" t="s">
        <v>20</v>
      </c>
      <c r="F42" s="9"/>
      <c r="G42" s="16" cm="1">
        <f t="array" ref="G42">INDEX([4]SubappendixA!C31:Q31,$C$7)</f>
        <v>0.66</v>
      </c>
      <c r="H42" s="3" cm="1">
        <f t="array" ref="H42">INDEX([4]SubappendixC!C31:Q31,$C$7)</f>
        <v>1.7999999999999999E-2</v>
      </c>
    </row>
    <row r="43" spans="2:13" x14ac:dyDescent="0.35">
      <c r="B43" s="3">
        <v>27</v>
      </c>
      <c r="C43" s="50">
        <v>45849</v>
      </c>
      <c r="D43" s="51">
        <v>19</v>
      </c>
      <c r="E43" s="52" t="s">
        <v>20</v>
      </c>
      <c r="F43" s="9"/>
      <c r="G43" s="16" cm="1">
        <f t="array" ref="G43">INDEX([4]SubappendixA!C32:Q32,$C$7)</f>
        <v>0.68</v>
      </c>
      <c r="H43" s="3" cm="1">
        <f t="array" ref="H43">INDEX([4]SubappendixC!C32:Q32,$C$7)</f>
        <v>1.7000000000000001E-2</v>
      </c>
    </row>
    <row r="44" spans="2:13" x14ac:dyDescent="0.35">
      <c r="B44" s="3">
        <v>28</v>
      </c>
      <c r="C44" s="50">
        <v>45894</v>
      </c>
      <c r="D44" s="55">
        <v>19</v>
      </c>
      <c r="E44" s="52" t="s">
        <v>20</v>
      </c>
      <c r="F44" s="9"/>
      <c r="G44" s="16" cm="1">
        <f t="array" ref="G44">INDEX([4]SubappendixA!C33:Q33,$C$7)</f>
        <v>0.71</v>
      </c>
      <c r="H44" s="3" cm="1">
        <f t="array" ref="H44">INDEX([4]SubappendixC!C33:Q33,$C$7)</f>
        <v>2.1000000000000001E-2</v>
      </c>
    </row>
    <row r="45" spans="2:13" x14ac:dyDescent="0.35">
      <c r="B45" s="3">
        <v>29</v>
      </c>
      <c r="C45" s="50">
        <v>45885</v>
      </c>
      <c r="D45" s="51">
        <v>19</v>
      </c>
      <c r="E45" s="52" t="s">
        <v>20</v>
      </c>
      <c r="F45" s="9"/>
      <c r="G45" s="16" cm="1">
        <f t="array" ref="G45">INDEX([4]SubappendixA!C34:Q34,$C$7)</f>
        <v>0.73</v>
      </c>
      <c r="H45" s="3" cm="1">
        <f t="array" ref="H45">INDEX([4]SubappendixC!C34:Q34,$C$7)</f>
        <v>1.2999999999999999E-2</v>
      </c>
    </row>
    <row r="46" spans="2:13" x14ac:dyDescent="0.35">
      <c r="B46" s="3">
        <v>30</v>
      </c>
      <c r="C46" s="50">
        <v>45861</v>
      </c>
      <c r="D46" s="51">
        <v>20</v>
      </c>
      <c r="E46" s="52" t="s">
        <v>20</v>
      </c>
      <c r="F46" s="9"/>
      <c r="G46" s="16" cm="1">
        <f t="array" ref="G46">INDEX([4]SubappendixA!C35:Q35,$C$7)</f>
        <v>0.74</v>
      </c>
      <c r="H46" s="3" cm="1">
        <f t="array" ref="H46">INDEX([4]SubappendixC!C35:Q35,$C$7)</f>
        <v>1.2E-2</v>
      </c>
    </row>
    <row r="47" spans="2:13" x14ac:dyDescent="0.35">
      <c r="B47" s="3">
        <v>31</v>
      </c>
      <c r="C47" s="50">
        <v>45850</v>
      </c>
      <c r="D47" s="51">
        <v>19</v>
      </c>
      <c r="E47" s="52" t="s">
        <v>20</v>
      </c>
      <c r="F47" s="9"/>
      <c r="G47" s="16" cm="1">
        <f t="array" ref="G47">INDEX([4]SubappendixA!C36:Q36,$C$7)</f>
        <v>0.76</v>
      </c>
      <c r="H47" s="3" cm="1">
        <f t="array" ref="H47">INDEX([4]SubappendixC!C36:Q36,$C$7)</f>
        <v>1.6E-2</v>
      </c>
    </row>
    <row r="48" spans="2:13" x14ac:dyDescent="0.35">
      <c r="B48" s="3">
        <v>32</v>
      </c>
      <c r="C48" s="50">
        <v>45856</v>
      </c>
      <c r="D48" s="51">
        <v>20</v>
      </c>
      <c r="E48" s="52" t="s">
        <v>20</v>
      </c>
      <c r="F48" s="9"/>
      <c r="G48" s="16" cm="1">
        <f t="array" ref="G48">INDEX([4]SubappendixA!C37:Q37,$C$7)</f>
        <v>0.78</v>
      </c>
      <c r="H48" s="3" cm="1">
        <f t="array" ref="H48">INDEX([4]SubappendixC!C37:Q37,$C$7)</f>
        <v>0.01</v>
      </c>
    </row>
    <row r="49" spans="2:8" x14ac:dyDescent="0.35">
      <c r="B49" s="3">
        <v>33</v>
      </c>
      <c r="C49" s="50">
        <v>45857</v>
      </c>
      <c r="D49" s="51">
        <v>20</v>
      </c>
      <c r="E49" s="52" t="s">
        <v>20</v>
      </c>
      <c r="F49" s="9"/>
      <c r="G49" s="16" cm="1">
        <f t="array" ref="G49">INDEX([4]SubappendixA!C38:Q38,$C$7)</f>
        <v>0.79</v>
      </c>
      <c r="H49" s="3" cm="1">
        <f t="array" ref="H49">INDEX([4]SubappendixC!C38:Q38,$C$7)</f>
        <v>7.0000000000000001E-3</v>
      </c>
    </row>
    <row r="50" spans="2:8" x14ac:dyDescent="0.35">
      <c r="B50" s="3">
        <v>34</v>
      </c>
      <c r="C50" s="50">
        <v>45874</v>
      </c>
      <c r="D50" s="51">
        <v>20</v>
      </c>
      <c r="E50" s="52" t="s">
        <v>20</v>
      </c>
      <c r="F50" s="9"/>
      <c r="G50" s="16" cm="1">
        <f t="array" ref="G50">INDEX([4]SubappendixA!C39:Q39,$C$7)</f>
        <v>0.8</v>
      </c>
      <c r="H50" s="3" cm="1">
        <f t="array" ref="H50">INDEX([4]SubappendixC!C39:Q39,$C$7)</f>
        <v>1.2999999999999999E-2</v>
      </c>
    </row>
    <row r="51" spans="2:8" x14ac:dyDescent="0.35">
      <c r="B51" s="3">
        <v>35</v>
      </c>
      <c r="C51" s="50">
        <v>45869</v>
      </c>
      <c r="D51" s="51">
        <v>14</v>
      </c>
      <c r="E51" s="52" t="s">
        <v>20</v>
      </c>
      <c r="F51" s="9"/>
      <c r="G51" s="16" cm="1">
        <f t="array" ref="G51">INDEX([4]SubappendixA!C40:Q40,$C$7)</f>
        <v>0.82</v>
      </c>
      <c r="H51" s="3" cm="1">
        <f t="array" ref="H51">INDEX([4]SubappendixC!C40:Q40,$C$7)</f>
        <v>1.7999999999999999E-2</v>
      </c>
    </row>
    <row r="52" spans="2:8" x14ac:dyDescent="0.35">
      <c r="B52" s="3">
        <v>36</v>
      </c>
      <c r="C52" s="50">
        <v>45876</v>
      </c>
      <c r="D52" s="51">
        <v>19</v>
      </c>
      <c r="E52" s="52" t="s">
        <v>20</v>
      </c>
      <c r="F52" s="9"/>
      <c r="G52" s="16" cm="1">
        <f t="array" ref="G52">INDEX([4]SubappendixA!C41:Q41,$C$7)</f>
        <v>0.84</v>
      </c>
      <c r="H52" s="3" cm="1">
        <f t="array" ref="H52">INDEX([4]SubappendixC!C41:Q41,$C$7)</f>
        <v>0.01</v>
      </c>
    </row>
    <row r="53" spans="2:8" x14ac:dyDescent="0.35">
      <c r="B53" s="3">
        <v>37</v>
      </c>
      <c r="C53" s="50">
        <v>45877</v>
      </c>
      <c r="D53" s="51">
        <v>19</v>
      </c>
      <c r="E53" s="52" t="s">
        <v>20</v>
      </c>
      <c r="F53" s="9"/>
      <c r="G53" s="16" cm="1">
        <f t="array" ref="G53">INDEX([4]SubappendixA!C42:Q42,$C$7)</f>
        <v>0.85</v>
      </c>
      <c r="H53" s="3" cm="1">
        <f t="array" ref="H53">INDEX([4]SubappendixC!C42:Q42,$C$7)</f>
        <v>8.9999999999999993E-3</v>
      </c>
    </row>
    <row r="54" spans="2:8" x14ac:dyDescent="0.35">
      <c r="B54" s="3">
        <v>38</v>
      </c>
      <c r="C54" s="50">
        <v>45859</v>
      </c>
      <c r="D54" s="51">
        <v>19</v>
      </c>
      <c r="E54" s="52" t="s">
        <v>20</v>
      </c>
      <c r="F54" s="9"/>
      <c r="G54" s="16" cm="1">
        <f t="array" ref="G54">INDEX([4]SubappendixA!C43:Q43,$C$7)</f>
        <v>0.86</v>
      </c>
      <c r="H54" s="3" cm="1">
        <f t="array" ref="H54">INDEX([4]SubappendixC!C43:Q43,$C$7)</f>
        <v>7.0000000000000001E-3</v>
      </c>
    </row>
    <row r="55" spans="2:8" x14ac:dyDescent="0.35">
      <c r="B55" s="3">
        <v>39</v>
      </c>
      <c r="C55" s="50">
        <v>45864</v>
      </c>
      <c r="D55" s="51">
        <v>19</v>
      </c>
      <c r="E55" s="52" t="s">
        <v>20</v>
      </c>
      <c r="F55" s="9"/>
      <c r="G55" s="16" cm="1">
        <f t="array" ref="G55">INDEX([4]SubappendixA!C44:Q44,$C$7)</f>
        <v>0.88</v>
      </c>
      <c r="H55" s="3" cm="1">
        <f t="array" ref="H55">INDEX([4]SubappendixC!C44:Q44,$C$7)</f>
        <v>8.0000000000000002E-3</v>
      </c>
    </row>
    <row r="56" spans="2:8" x14ac:dyDescent="0.35">
      <c r="B56" s="3">
        <v>40</v>
      </c>
      <c r="C56" s="50">
        <v>45878</v>
      </c>
      <c r="D56" s="51">
        <v>19</v>
      </c>
      <c r="E56" s="52" t="s">
        <v>20</v>
      </c>
      <c r="F56" s="9"/>
      <c r="G56" s="16" cm="1">
        <f t="array" ref="G56">INDEX([4]SubappendixA!C45:Q45,$C$7)</f>
        <v>0.89</v>
      </c>
      <c r="H56" s="3" cm="1">
        <f t="array" ref="H56">INDEX([4]SubappendixC!C45:Q45,$C$7)</f>
        <v>8.9999999999999993E-3</v>
      </c>
    </row>
    <row r="57" spans="2:8" x14ac:dyDescent="0.35">
      <c r="B57" s="3">
        <v>41</v>
      </c>
      <c r="C57" s="50">
        <v>45865</v>
      </c>
      <c r="D57" s="51">
        <v>21</v>
      </c>
      <c r="E57" s="52" t="s">
        <v>20</v>
      </c>
      <c r="F57" s="9"/>
      <c r="G57" s="16" cm="1">
        <f t="array" ref="G57">INDEX([4]SubappendixA!C46:Q46,$C$7)</f>
        <v>0.9</v>
      </c>
      <c r="H57" s="3" cm="1">
        <f t="array" ref="H57">INDEX([4]SubappendixC!C46:Q46,$C$7)</f>
        <v>8.9999999999999993E-3</v>
      </c>
    </row>
    <row r="58" spans="2:8" x14ac:dyDescent="0.35">
      <c r="B58" s="3">
        <v>42</v>
      </c>
      <c r="C58" s="50">
        <v>45848</v>
      </c>
      <c r="D58" s="51">
        <v>20</v>
      </c>
      <c r="E58" s="52" t="s">
        <v>20</v>
      </c>
      <c r="F58" s="9"/>
      <c r="G58" s="16" cm="1">
        <f t="array" ref="G58">INDEX([4]SubappendixA!C47:Q47,$C$7)</f>
        <v>0.92</v>
      </c>
      <c r="H58" s="3" cm="1">
        <f t="array" ref="H58">INDEX([4]SubappendixC!C47:Q47,$C$7)</f>
        <v>8.0000000000000002E-3</v>
      </c>
    </row>
    <row r="59" spans="2:8" x14ac:dyDescent="0.35">
      <c r="B59" s="3">
        <v>43</v>
      </c>
      <c r="C59" s="50">
        <v>45872</v>
      </c>
      <c r="D59" s="51">
        <v>19</v>
      </c>
      <c r="E59" s="52" t="s">
        <v>20</v>
      </c>
      <c r="F59" s="9"/>
      <c r="G59" s="16" cm="1">
        <f t="array" ref="G59">INDEX([4]SubappendixA!C48:Q48,$C$7)</f>
        <v>0.93</v>
      </c>
      <c r="H59" s="3" cm="1">
        <f t="array" ref="H59">INDEX([4]SubappendixC!C48:Q48,$C$7)</f>
        <v>6.0000000000000001E-3</v>
      </c>
    </row>
    <row r="60" spans="2:8" x14ac:dyDescent="0.35">
      <c r="B60" s="3">
        <v>44</v>
      </c>
      <c r="C60" s="50">
        <v>45860</v>
      </c>
      <c r="D60" s="51">
        <v>20</v>
      </c>
      <c r="E60" s="52" t="s">
        <v>20</v>
      </c>
      <c r="F60" s="9"/>
      <c r="G60" s="16" cm="1">
        <f t="array" ref="G60">INDEX([4]SubappendixA!C49:Q49,$C$7)</f>
        <v>0.95</v>
      </c>
      <c r="H60" s="3" cm="1">
        <f t="array" ref="H60">INDEX([4]SubappendixC!C49:Q49,$C$7)</f>
        <v>7.0000000000000001E-3</v>
      </c>
    </row>
    <row r="61" spans="2:8" x14ac:dyDescent="0.35">
      <c r="B61" s="3">
        <v>45</v>
      </c>
      <c r="C61" s="50">
        <v>45843</v>
      </c>
      <c r="D61" s="51">
        <v>20</v>
      </c>
      <c r="E61" s="52" t="s">
        <v>20</v>
      </c>
      <c r="F61" s="9"/>
      <c r="G61" s="16" cm="1">
        <f t="array" ref="G61">INDEX([4]SubappendixA!C50:Q50,$C$7)</f>
        <v>0.96</v>
      </c>
      <c r="H61" s="3" cm="1">
        <f t="array" ref="H61">INDEX([4]SubappendixC!C50:Q50,$C$7)</f>
        <v>7.0000000000000001E-3</v>
      </c>
    </row>
    <row r="62" spans="2:8" x14ac:dyDescent="0.35">
      <c r="B62" s="3">
        <v>46</v>
      </c>
      <c r="C62" s="50">
        <v>45875</v>
      </c>
      <c r="D62" s="51">
        <v>20</v>
      </c>
      <c r="E62" s="52" t="s">
        <v>20</v>
      </c>
      <c r="F62" s="9"/>
      <c r="G62" s="16" cm="1">
        <f t="array" ref="G62">INDEX([4]SubappendixA!C51:Q51,$C$7)</f>
        <v>0.97</v>
      </c>
      <c r="H62" s="3" cm="1">
        <f t="array" ref="H62">INDEX([4]SubappendixC!C51:Q51,$C$7)</f>
        <v>8.0000000000000002E-3</v>
      </c>
    </row>
    <row r="63" spans="2:8" x14ac:dyDescent="0.35">
      <c r="B63" s="3">
        <v>47</v>
      </c>
      <c r="C63" s="50">
        <v>45893</v>
      </c>
      <c r="D63" s="51">
        <v>20</v>
      </c>
      <c r="E63" s="52" t="s">
        <v>20</v>
      </c>
      <c r="F63" s="9"/>
      <c r="G63" s="16" cm="1">
        <f t="array" ref="G63">INDEX([4]SubappendixA!C52:Q52,$C$7)</f>
        <v>0.99</v>
      </c>
      <c r="H63" s="3" cm="1">
        <f t="array" ref="H63">INDEX([4]SubappendixC!C52:Q52,$C$7)</f>
        <v>8.9999999999999993E-3</v>
      </c>
    </row>
    <row r="64" spans="2:8" x14ac:dyDescent="0.35">
      <c r="B64" s="3">
        <v>48</v>
      </c>
      <c r="C64" s="50">
        <v>45895</v>
      </c>
      <c r="D64" s="55">
        <v>19</v>
      </c>
      <c r="E64" s="52" t="s">
        <v>20</v>
      </c>
      <c r="F64" s="49"/>
      <c r="G64" s="16" cm="1">
        <f t="array" ref="G64">INDEX([4]SubappendixA!C53:Q53,$C$7)</f>
        <v>1</v>
      </c>
      <c r="H64" s="3" cm="1">
        <f t="array" ref="H64">INDEX([4]SubappendixC!C53:Q53,$C$7)</f>
        <v>4.0000000000000001E-3</v>
      </c>
    </row>
    <row r="65" spans="2:8" x14ac:dyDescent="0.35">
      <c r="B65" s="3">
        <v>49</v>
      </c>
      <c r="C65" s="50">
        <v>45892</v>
      </c>
      <c r="D65" s="51">
        <v>19</v>
      </c>
      <c r="E65" s="52" t="s">
        <v>20</v>
      </c>
      <c r="F65" s="9"/>
      <c r="G65" s="16" cm="1">
        <f t="array" ref="G65">INDEX([4]SubappendixA!C54:Q54,$C$7)</f>
        <v>1.01</v>
      </c>
      <c r="H65" s="3" cm="1">
        <f t="array" ref="H65">INDEX([4]SubappendixC!C54:Q54,$C$7)</f>
        <v>8.0000000000000002E-3</v>
      </c>
    </row>
    <row r="66" spans="2:8" x14ac:dyDescent="0.35">
      <c r="B66" s="3">
        <v>50</v>
      </c>
      <c r="C66" s="50">
        <v>45891</v>
      </c>
      <c r="D66" s="51">
        <v>19</v>
      </c>
      <c r="E66" s="52" t="s">
        <v>20</v>
      </c>
      <c r="F66" s="9"/>
      <c r="G66" s="16" cm="1">
        <f t="array" ref="G66">INDEX([4]SubappendixA!C55:Q55,$C$7)</f>
        <v>1.03</v>
      </c>
      <c r="H66" s="3" cm="1">
        <f t="array" ref="H66">INDEX([4]SubappendixC!C55:Q55,$C$7)</f>
        <v>7.0000000000000001E-3</v>
      </c>
    </row>
    <row r="67" spans="2:8" x14ac:dyDescent="0.35">
      <c r="B67" s="3">
        <v>51</v>
      </c>
      <c r="C67" s="50">
        <v>45887</v>
      </c>
      <c r="D67" s="51">
        <v>19</v>
      </c>
      <c r="E67" s="52" t="s">
        <v>20</v>
      </c>
      <c r="F67" s="9"/>
      <c r="G67" s="16" cm="1">
        <f t="array" ref="G67">INDEX([4]SubappendixA!C56:Q56,$C$7)</f>
        <v>1.04</v>
      </c>
      <c r="H67" s="3" cm="1">
        <f t="array" ref="H67">INDEX([4]SubappendixC!C56:Q56,$C$7)</f>
        <v>1.4E-2</v>
      </c>
    </row>
    <row r="68" spans="2:8" x14ac:dyDescent="0.35">
      <c r="B68" s="3">
        <v>52</v>
      </c>
      <c r="C68" s="50">
        <v>45842</v>
      </c>
      <c r="D68" s="51">
        <v>20</v>
      </c>
      <c r="E68" s="52" t="s">
        <v>20</v>
      </c>
      <c r="F68" s="9"/>
      <c r="G68" s="16" cm="1">
        <f t="array" ref="G68">INDEX([4]SubappendixA!C57:Q57,$C$7)</f>
        <v>1.05</v>
      </c>
      <c r="H68" s="3" cm="1">
        <f t="array" ref="H68">INDEX([4]SubappendixC!C57:Q57,$C$7)</f>
        <v>3.0000000000000001E-3</v>
      </c>
    </row>
    <row r="69" spans="2:8" x14ac:dyDescent="0.35">
      <c r="B69" s="3">
        <v>53</v>
      </c>
      <c r="C69" s="50">
        <v>45896</v>
      </c>
      <c r="D69" s="55">
        <v>20</v>
      </c>
      <c r="E69" s="52" t="s">
        <v>20</v>
      </c>
      <c r="F69" s="9"/>
      <c r="G69" s="16" cm="1">
        <f t="array" ref="G69">INDEX([4]SubappendixA!C58:Q58,$C$7)</f>
        <v>1.06</v>
      </c>
      <c r="H69" s="3" cm="1">
        <f t="array" ref="H69">INDEX([4]SubappendixC!C58:Q58,$C$7)</f>
        <v>2E-3</v>
      </c>
    </row>
    <row r="70" spans="2:8" x14ac:dyDescent="0.35">
      <c r="B70" s="3">
        <v>54</v>
      </c>
      <c r="C70" s="50">
        <v>45897</v>
      </c>
      <c r="D70" s="55">
        <v>20</v>
      </c>
      <c r="E70" s="52" t="s">
        <v>20</v>
      </c>
      <c r="F70" s="9"/>
      <c r="G70" s="16" cm="1">
        <f t="array" ref="G70">INDEX([4]SubappendixA!C59:Q59,$C$7)</f>
        <v>1.07</v>
      </c>
      <c r="H70" s="3" cm="1">
        <f t="array" ref="H70">INDEX([4]SubappendixC!C59:Q59,$C$7)</f>
        <v>4.0000000000000001E-3</v>
      </c>
    </row>
    <row r="71" spans="2:8" x14ac:dyDescent="0.35">
      <c r="B71" s="3">
        <v>55</v>
      </c>
      <c r="C71" s="50">
        <v>45888</v>
      </c>
      <c r="D71" s="51">
        <v>19</v>
      </c>
      <c r="E71" s="52" t="s">
        <v>20</v>
      </c>
      <c r="F71" s="9"/>
      <c r="G71" s="16" cm="1">
        <f t="array" ref="G71">INDEX([4]SubappendixA!C60:Q60,$C$7)</f>
        <v>1.08</v>
      </c>
      <c r="H71" s="3" cm="1">
        <f t="array" ref="H71">INDEX([4]SubappendixC!C60:Q60,$C$7)</f>
        <v>3.0000000000000001E-3</v>
      </c>
    </row>
    <row r="72" spans="2:8" x14ac:dyDescent="0.35">
      <c r="B72" s="3">
        <v>56</v>
      </c>
      <c r="C72" s="50">
        <v>45870</v>
      </c>
      <c r="D72" s="51">
        <v>20</v>
      </c>
      <c r="E72" s="52" t="s">
        <v>20</v>
      </c>
      <c r="F72" s="9"/>
      <c r="G72" s="16" cm="1">
        <f t="array" ref="G72">INDEX([4]SubappendixA!C61:Q61,$C$7)</f>
        <v>1.0900000000000001</v>
      </c>
      <c r="H72" s="3" cm="1">
        <f t="array" ref="H72">INDEX([4]SubappendixC!C61:Q61,$C$7)</f>
        <v>3.0000000000000001E-3</v>
      </c>
    </row>
    <row r="73" spans="2:8" x14ac:dyDescent="0.35">
      <c r="B73" s="3">
        <v>57</v>
      </c>
      <c r="C73" s="50">
        <v>45871</v>
      </c>
      <c r="D73" s="51">
        <v>20</v>
      </c>
      <c r="E73" s="52" t="s">
        <v>20</v>
      </c>
      <c r="F73" s="9"/>
      <c r="G73" s="16" cm="1">
        <f t="array" ref="G73">INDEX([4]SubappendixA!C62:Q62,$C$7)</f>
        <v>1.1000000000000001</v>
      </c>
      <c r="H73" s="3" cm="1">
        <f t="array" ref="H73">INDEX([4]SubappendixC!C62:Q62,$C$7)</f>
        <v>3.0000000000000001E-3</v>
      </c>
    </row>
    <row r="74" spans="2:8" x14ac:dyDescent="0.35">
      <c r="B74" s="3">
        <v>58</v>
      </c>
      <c r="C74" s="50">
        <v>45898</v>
      </c>
      <c r="D74" s="55">
        <v>20</v>
      </c>
      <c r="E74" s="52" t="s">
        <v>20</v>
      </c>
      <c r="F74" s="9"/>
      <c r="G74" s="16" cm="1">
        <f t="array" ref="G74">INDEX([4]SubappendixA!C63:Q63,$C$7)</f>
        <v>1.1100000000000001</v>
      </c>
      <c r="H74" s="3" cm="1">
        <f t="array" ref="H74">INDEX([4]SubappendixC!C63:Q63,$C$7)</f>
        <v>2E-3</v>
      </c>
    </row>
    <row r="75" spans="2:8" x14ac:dyDescent="0.35">
      <c r="B75" s="3">
        <v>59</v>
      </c>
      <c r="C75" s="50">
        <v>45890</v>
      </c>
      <c r="D75" s="51">
        <v>20</v>
      </c>
      <c r="E75" s="52" t="s">
        <v>20</v>
      </c>
      <c r="F75" s="9"/>
      <c r="G75" s="16" cm="1">
        <f t="array" ref="G75">INDEX([4]SubappendixA!C64:Q64,$C$7)</f>
        <v>1.1100000000000001</v>
      </c>
      <c r="H75" s="3" cm="1">
        <f t="array" ref="H75">INDEX([4]SubappendixC!C64:Q64,$C$7)</f>
        <v>-1E-3</v>
      </c>
    </row>
    <row r="76" spans="2:8" x14ac:dyDescent="0.35">
      <c r="B76" s="3">
        <v>60</v>
      </c>
      <c r="C76" s="50">
        <v>45889</v>
      </c>
      <c r="D76" s="51">
        <v>20</v>
      </c>
      <c r="E76" s="52" t="s">
        <v>20</v>
      </c>
      <c r="F76" s="9"/>
      <c r="G76" s="16" cm="1">
        <f t="array" ref="G76">INDEX([4]SubappendixA!C65:Q65,$C$7)</f>
        <v>1.1200000000000001</v>
      </c>
      <c r="H76" s="3" cm="1">
        <f t="array" ref="H76">INDEX([4]SubappendixC!C65:Q65,$C$7)</f>
        <v>-2E-3</v>
      </c>
    </row>
    <row r="77" spans="2:8" x14ac:dyDescent="0.35">
      <c r="B77" s="3">
        <v>61</v>
      </c>
      <c r="C77" s="50">
        <v>45900</v>
      </c>
      <c r="D77" s="51">
        <v>20</v>
      </c>
      <c r="E77" s="52" t="s">
        <v>20</v>
      </c>
      <c r="F77" s="9"/>
      <c r="G77" s="16" cm="1">
        <f t="array" ref="G77">INDEX([4]SubappendixA!C66:Q66,$C$7)</f>
        <v>1.1200000000000001</v>
      </c>
      <c r="H77" s="3" cm="1">
        <f t="array" ref="H77">INDEX([4]SubappendixC!C66:Q66,$C$7)</f>
        <v>6.0000000000000001E-3</v>
      </c>
    </row>
    <row r="78" spans="2:8" x14ac:dyDescent="0.35">
      <c r="B78" s="3">
        <v>62</v>
      </c>
      <c r="C78" s="50">
        <v>45899</v>
      </c>
      <c r="D78" s="51">
        <v>20</v>
      </c>
      <c r="E78" s="52" t="s">
        <v>20</v>
      </c>
      <c r="F78" s="9"/>
      <c r="G78" s="16" cm="1">
        <f t="array" ref="G78">INDEX([4]SubappendixA!C67:Q67,$C$7)</f>
        <v>1.1200000000000001</v>
      </c>
      <c r="H78" s="3" cm="1">
        <f t="array" ref="H78">INDEX([4]SubappendixC!C67:Q67,$C$7)</f>
        <v>-2E-3</v>
      </c>
    </row>
    <row r="80" spans="2:8" x14ac:dyDescent="0.35">
      <c r="B80" s="40" t="s">
        <v>21</v>
      </c>
      <c r="C80" s="41"/>
      <c r="D80" s="41"/>
      <c r="E80" s="41"/>
      <c r="F80" s="42"/>
      <c r="G80" s="43" t="s">
        <v>22</v>
      </c>
      <c r="H80" s="44" cm="1">
        <f t="array" ref="H80">SUMPRODUCT($H$17:$H$78*$F$17:$F$78*($E$17:$E$78="Yes"))</f>
        <v>2.2862900000000002</v>
      </c>
    </row>
    <row r="81" spans="2:8" x14ac:dyDescent="0.35">
      <c r="B81" s="27" t="s">
        <v>23</v>
      </c>
      <c r="C81" s="28"/>
      <c r="D81" s="28"/>
      <c r="E81" s="28"/>
      <c r="F81" s="29"/>
      <c r="G81" s="30" t="s">
        <v>24</v>
      </c>
      <c r="H81" s="31" cm="1">
        <f t="array" ref="H81">SUMIFS(H17:H78,E17:E78,"No",B17:B78,"&lt;"&amp;MAX(IF(E17:E78="Yes",B17:B78)))</f>
        <v>0.17099999999999999</v>
      </c>
    </row>
    <row r="82" spans="2:8" x14ac:dyDescent="0.35">
      <c r="B82" s="32"/>
      <c r="G82" s="33" t="s">
        <v>25</v>
      </c>
      <c r="H82" s="34" cm="1">
        <f t="array" ref="H82">INDEX(G17:G78,MATCH(MAX(IF(E17:E78="Yes",B17:B78)),B17:B78,0))</f>
        <v>0.54</v>
      </c>
    </row>
    <row r="83" spans="2:8" x14ac:dyDescent="0.35">
      <c r="B83" s="32"/>
      <c r="G83" s="33" t="s">
        <v>26</v>
      </c>
      <c r="H83" s="34">
        <f>H82-H81</f>
        <v>0.36900000000000005</v>
      </c>
    </row>
    <row r="84" spans="2:8" x14ac:dyDescent="0.35">
      <c r="B84" s="35"/>
      <c r="C84" s="36"/>
      <c r="D84" s="36"/>
      <c r="E84" s="36"/>
      <c r="F84" s="37"/>
      <c r="G84" s="38" t="s">
        <v>27</v>
      </c>
      <c r="H84" s="39">
        <f>H83*K7</f>
        <v>3.0076575000000001</v>
      </c>
    </row>
    <row r="85" spans="2:8" x14ac:dyDescent="0.35">
      <c r="B85" s="40" t="s">
        <v>28</v>
      </c>
      <c r="C85" s="41"/>
      <c r="D85" s="41"/>
      <c r="E85" s="41"/>
      <c r="F85" s="42"/>
      <c r="G85" s="43" t="s">
        <v>29</v>
      </c>
      <c r="H85" s="44">
        <f>AVERAGE(H80,H84)</f>
        <v>2.6469737499999999</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CCBBDCBF-5699-466B-A54C-0B128D7A3F81}">
      <formula1>"Yes, No"</formula1>
    </dataValidation>
  </dataValidations>
  <pageMargins left="0.7" right="0.7" top="0.75" bottom="0.75" header="0.3" footer="0.3"/>
  <pageSetup orientation="portrait" r:id="rId1"/>
  <headerFooter>
    <oddFooter>&amp;L_x000D_&amp;1#&amp;"Calibri"&amp;14&amp;K000000 Business Use</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5818B-2AFD-4941-8091-2D557DE1D882}">
  <sheetPr>
    <tabColor rgb="FF0070C0"/>
  </sheetPr>
  <dimension ref="B2:T86"/>
  <sheetViews>
    <sheetView showGridLines="0" topLeftCell="B1" zoomScale="80" zoomScaleNormal="80" workbookViewId="0">
      <pane ySplit="16" topLeftCell="A17" activePane="bottomLeft" state="frozen"/>
      <selection pane="bottomLeft" activeCell="L24" sqref="L24"/>
    </sheetView>
  </sheetViews>
  <sheetFormatPr defaultRowHeight="17.25" x14ac:dyDescent="0.35"/>
  <cols>
    <col min="1" max="1" width="2.375" customWidth="1"/>
    <col min="2" max="4" width="16.625" style="2" customWidth="1"/>
    <col min="5" max="5" width="15.875" style="2" customWidth="1"/>
    <col min="6" max="6" width="20.125" bestFit="1"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4.685483870967742</v>
      </c>
      <c r="L7" t="s">
        <v>6</v>
      </c>
    </row>
    <row r="8" spans="2:20" ht="18" thickBot="1" x14ac:dyDescent="0.4">
      <c r="B8" s="23"/>
      <c r="C8" s="23"/>
      <c r="D8" s="23"/>
      <c r="E8" s="23"/>
      <c r="F8" s="23"/>
      <c r="G8" s="23"/>
      <c r="H8" s="23"/>
      <c r="J8" s="20" t="s">
        <v>7</v>
      </c>
      <c r="K8" s="21">
        <f>H85</f>
        <v>3.0969108064516129</v>
      </c>
    </row>
    <row r="9" spans="2:20" ht="18" customHeight="1" thickBot="1" x14ac:dyDescent="0.4">
      <c r="B9" s="60" t="s">
        <v>8</v>
      </c>
      <c r="C9" s="60"/>
      <c r="D9" s="60"/>
      <c r="E9" s="60"/>
      <c r="F9" s="60"/>
      <c r="G9" s="18"/>
      <c r="H9" s="18"/>
      <c r="J9" s="5" t="s">
        <v>9</v>
      </c>
      <c r="K9" s="26">
        <f>MAX(K8/K7,0)</f>
        <v>0.66095858864027535</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ht="4.5" customHeight="1"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50">
        <v>45867</v>
      </c>
      <c r="D17" s="51">
        <v>19</v>
      </c>
      <c r="E17" s="52" t="s">
        <v>19</v>
      </c>
      <c r="F17" s="9">
        <v>5.57</v>
      </c>
      <c r="G17" s="16" cm="1">
        <f t="array" ref="G17">INDEX([5]SubappendixA!C6:Q6,$C$7)</f>
        <v>0.03</v>
      </c>
      <c r="H17" s="3" cm="1">
        <f t="array" ref="H17">INDEX([5]SubappendixC!C6:Q6,$C$7)</f>
        <v>3.2000000000000001E-2</v>
      </c>
      <c r="J17" s="8"/>
      <c r="K17" s="1"/>
      <c r="L17" s="17"/>
      <c r="M17" s="1"/>
      <c r="N17" s="1"/>
    </row>
    <row r="18" spans="2:14" x14ac:dyDescent="0.35">
      <c r="B18" s="3">
        <v>2</v>
      </c>
      <c r="C18" s="50">
        <v>45854</v>
      </c>
      <c r="D18" s="51">
        <v>19</v>
      </c>
      <c r="E18" s="52" t="s">
        <v>19</v>
      </c>
      <c r="F18" s="9">
        <v>6.04</v>
      </c>
      <c r="G18" s="16" cm="1">
        <f t="array" ref="G18">INDEX([5]SubappendixA!C7:Q7,$C$7)</f>
        <v>0.06</v>
      </c>
      <c r="H18" s="3" cm="1">
        <f t="array" ref="H18">INDEX([5]SubappendixC!C7:Q7,$C$7)</f>
        <v>3.1E-2</v>
      </c>
      <c r="J18" s="8"/>
      <c r="L18" s="17"/>
      <c r="M18" s="17"/>
      <c r="N18" s="1"/>
    </row>
    <row r="19" spans="2:14" x14ac:dyDescent="0.35">
      <c r="B19" s="3">
        <v>3</v>
      </c>
      <c r="C19" s="50">
        <v>45868</v>
      </c>
      <c r="D19" s="51">
        <v>19</v>
      </c>
      <c r="E19" s="52" t="s">
        <v>19</v>
      </c>
      <c r="F19" s="9">
        <v>5.61</v>
      </c>
      <c r="G19" s="16" cm="1">
        <f t="array" ref="G19">INDEX([5]SubappendixA!C8:Q8,$C$7)</f>
        <v>0.1</v>
      </c>
      <c r="H19" s="3" cm="1">
        <f t="array" ref="H19">INDEX([5]SubappendixC!C8:Q8,$C$7)</f>
        <v>2.5000000000000001E-2</v>
      </c>
      <c r="J19" s="1"/>
      <c r="K19" s="1"/>
      <c r="L19" s="17"/>
      <c r="M19" s="17"/>
      <c r="N19" s="1"/>
    </row>
    <row r="20" spans="2:14" x14ac:dyDescent="0.35">
      <c r="B20" s="3">
        <v>4</v>
      </c>
      <c r="C20" s="50">
        <v>45855</v>
      </c>
      <c r="D20" s="51">
        <v>20</v>
      </c>
      <c r="E20" s="52" t="s">
        <v>20</v>
      </c>
      <c r="F20" s="9"/>
      <c r="G20" s="16" cm="1">
        <f t="array" ref="G20">INDEX([5]SubappendixA!C9:Q9,$C$7)</f>
        <v>0.13</v>
      </c>
      <c r="H20" s="3" cm="1">
        <f t="array" ref="H20">INDEX([5]SubappendixC!C9:Q9,$C$7)</f>
        <v>3.5000000000000003E-2</v>
      </c>
      <c r="J20" s="1"/>
      <c r="L20" s="1"/>
      <c r="M20" s="17"/>
      <c r="N20" s="1"/>
    </row>
    <row r="21" spans="2:14" x14ac:dyDescent="0.35">
      <c r="B21" s="3">
        <v>5</v>
      </c>
      <c r="C21" s="50">
        <v>45853</v>
      </c>
      <c r="D21" s="51">
        <v>20</v>
      </c>
      <c r="E21" s="52" t="s">
        <v>20</v>
      </c>
      <c r="F21" s="9"/>
      <c r="G21" s="16" cm="1">
        <f t="array" ref="G21">INDEX([5]SubappendixA!C10:Q10,$C$7)</f>
        <v>0.16</v>
      </c>
      <c r="H21" s="3" cm="1">
        <f t="array" ref="H21">INDEX([5]SubappendixC!C10:Q10,$C$7)</f>
        <v>2.5999999999999999E-2</v>
      </c>
      <c r="J21" s="1"/>
      <c r="L21" s="47"/>
    </row>
    <row r="22" spans="2:14" x14ac:dyDescent="0.35">
      <c r="B22" s="3">
        <v>6</v>
      </c>
      <c r="C22" s="50">
        <v>45846</v>
      </c>
      <c r="D22" s="51">
        <v>19</v>
      </c>
      <c r="E22" s="52" t="s">
        <v>19</v>
      </c>
      <c r="F22" s="9">
        <v>2.33</v>
      </c>
      <c r="G22" s="16" cm="1">
        <f t="array" ref="G22">INDEX([5]SubappendixA!C11:Q11,$C$7)</f>
        <v>0.19</v>
      </c>
      <c r="H22" s="3" cm="1">
        <f t="array" ref="H22">INDEX([5]SubappendixC!C11:Q11,$C$7)</f>
        <v>0.02</v>
      </c>
      <c r="J22" s="1"/>
      <c r="L22" s="1"/>
    </row>
    <row r="23" spans="2:14" x14ac:dyDescent="0.35">
      <c r="B23" s="3">
        <v>7</v>
      </c>
      <c r="C23" s="50">
        <v>45866</v>
      </c>
      <c r="D23" s="51">
        <v>19</v>
      </c>
      <c r="E23" s="52" t="s">
        <v>19</v>
      </c>
      <c r="F23" s="9">
        <v>4.5</v>
      </c>
      <c r="G23" s="16" cm="1">
        <f t="array" ref="G23">INDEX([5]SubappendixA!C12:Q12,$C$7)</f>
        <v>0.22</v>
      </c>
      <c r="H23" s="3" cm="1">
        <f t="array" ref="H23">INDEX([5]SubappendixC!C12:Q12,$C$7)</f>
        <v>2.1999999999999999E-2</v>
      </c>
      <c r="J23" s="1"/>
    </row>
    <row r="24" spans="2:14" x14ac:dyDescent="0.35">
      <c r="B24" s="3">
        <v>8</v>
      </c>
      <c r="C24" s="50">
        <v>45880</v>
      </c>
      <c r="D24" s="51">
        <v>19</v>
      </c>
      <c r="E24" s="52" t="s">
        <v>19</v>
      </c>
      <c r="F24" s="9">
        <v>5.92</v>
      </c>
      <c r="G24" s="16" cm="1">
        <f t="array" ref="G24">INDEX([5]SubappendixA!C13:Q13,$C$7)</f>
        <v>0.25</v>
      </c>
      <c r="H24" s="3" cm="1">
        <f t="array" ref="H24">INDEX([5]SubappendixC!C13:Q13,$C$7)</f>
        <v>2.4E-2</v>
      </c>
      <c r="J24" s="1"/>
      <c r="L24" s="53"/>
    </row>
    <row r="25" spans="2:14" x14ac:dyDescent="0.35">
      <c r="B25" s="3">
        <v>9</v>
      </c>
      <c r="C25" s="50">
        <v>45839</v>
      </c>
      <c r="D25" s="51">
        <v>19</v>
      </c>
      <c r="E25" s="52" t="s">
        <v>19</v>
      </c>
      <c r="F25" s="9">
        <v>4.42</v>
      </c>
      <c r="G25" s="16" cm="1">
        <f t="array" ref="G25">INDEX([5]SubappendixA!C14:Q14,$C$7)</f>
        <v>0.27</v>
      </c>
      <c r="H25" s="3" cm="1">
        <f t="array" ref="H25">INDEX([5]SubappendixC!C14:Q14,$C$7)</f>
        <v>2.1000000000000001E-2</v>
      </c>
      <c r="J25" s="1"/>
    </row>
    <row r="26" spans="2:14" x14ac:dyDescent="0.35">
      <c r="B26" s="3">
        <v>10</v>
      </c>
      <c r="C26" s="50">
        <v>45881</v>
      </c>
      <c r="D26" s="51">
        <v>19</v>
      </c>
      <c r="E26" s="52" t="s">
        <v>19</v>
      </c>
      <c r="F26" s="9">
        <v>5.86</v>
      </c>
      <c r="G26" s="16" cm="1">
        <f t="array" ref="G26">INDEX([5]SubappendixA!C15:Q15,$C$7)</f>
        <v>0.3</v>
      </c>
      <c r="H26" s="3" cm="1">
        <f t="array" ref="H26">INDEX([5]SubappendixC!C15:Q15,$C$7)</f>
        <v>2.1000000000000001E-2</v>
      </c>
      <c r="J26" s="1"/>
      <c r="M26" s="17"/>
      <c r="N26" s="1"/>
    </row>
    <row r="27" spans="2:14" x14ac:dyDescent="0.35">
      <c r="B27" s="3">
        <v>11</v>
      </c>
      <c r="C27" s="50">
        <v>45883</v>
      </c>
      <c r="D27" s="51">
        <v>19</v>
      </c>
      <c r="E27" s="52" t="s">
        <v>19</v>
      </c>
      <c r="F27" s="9">
        <v>5.7</v>
      </c>
      <c r="G27" s="16" cm="1">
        <f t="array" ref="G27">INDEX([5]SubappendixA!C16:Q16,$C$7)</f>
        <v>0.33</v>
      </c>
      <c r="H27" s="3" cm="1">
        <f t="array" ref="H27">INDEX([5]SubappendixC!C16:Q16,$C$7)</f>
        <v>0.02</v>
      </c>
      <c r="M27" s="17"/>
      <c r="N27" s="1"/>
    </row>
    <row r="28" spans="2:14" x14ac:dyDescent="0.35">
      <c r="B28" s="3">
        <v>12</v>
      </c>
      <c r="C28" s="50">
        <v>45882</v>
      </c>
      <c r="D28" s="51">
        <v>17</v>
      </c>
      <c r="E28" s="52" t="s">
        <v>20</v>
      </c>
      <c r="F28" s="9"/>
      <c r="G28" s="16" cm="1">
        <f t="array" ref="G28">INDEX([5]SubappendixA!C17:Q17,$C$7)</f>
        <v>0.35</v>
      </c>
      <c r="H28" s="3" cm="1">
        <f t="array" ref="H28">INDEX([5]SubappendixC!C17:Q17,$C$7)</f>
        <v>0.02</v>
      </c>
      <c r="M28" s="17"/>
    </row>
    <row r="29" spans="2:14" x14ac:dyDescent="0.35">
      <c r="B29" s="3">
        <v>13</v>
      </c>
      <c r="C29" s="50">
        <v>45863</v>
      </c>
      <c r="D29" s="51">
        <v>15</v>
      </c>
      <c r="E29" s="52" t="s">
        <v>20</v>
      </c>
      <c r="F29" s="9"/>
      <c r="G29" s="16" cm="1">
        <f t="array" ref="G29">INDEX([5]SubappendixA!C18:Q18,$C$7)</f>
        <v>0.38</v>
      </c>
      <c r="H29" s="3" cm="1">
        <f t="array" ref="H29">INDEX([5]SubappendixC!C18:Q18,$C$7)</f>
        <v>2.7E-2</v>
      </c>
      <c r="M29" s="17"/>
    </row>
    <row r="30" spans="2:14" x14ac:dyDescent="0.35">
      <c r="B30" s="3">
        <v>14</v>
      </c>
      <c r="C30" s="50">
        <v>45845</v>
      </c>
      <c r="D30" s="51">
        <v>19</v>
      </c>
      <c r="E30" s="52" t="s">
        <v>19</v>
      </c>
      <c r="F30" s="9">
        <v>5.36</v>
      </c>
      <c r="G30" s="16" cm="1">
        <f t="array" ref="G30">INDEX([5]SubappendixA!C19:Q19,$C$7)</f>
        <v>0.4</v>
      </c>
      <c r="H30" s="3" cm="1">
        <f t="array" ref="H30">INDEX([5]SubappendixC!C19:Q19,$C$7)</f>
        <v>1.7000000000000001E-2</v>
      </c>
      <c r="M30" s="17"/>
    </row>
    <row r="31" spans="2:14" x14ac:dyDescent="0.35">
      <c r="B31" s="3">
        <v>15</v>
      </c>
      <c r="C31" s="50">
        <v>45844</v>
      </c>
      <c r="D31" s="51">
        <v>19</v>
      </c>
      <c r="E31" s="52" t="s">
        <v>19</v>
      </c>
      <c r="F31" s="9">
        <v>4.3600000000000003</v>
      </c>
      <c r="G31" s="16" cm="1">
        <f t="array" ref="G31">INDEX([5]SubappendixA!C20:Q20,$C$7)</f>
        <v>0.43</v>
      </c>
      <c r="H31" s="3" cm="1">
        <f t="array" ref="H31">INDEX([5]SubappendixC!C20:Q20,$C$7)</f>
        <v>1.7999999999999999E-2</v>
      </c>
      <c r="L31" s="17"/>
      <c r="M31" s="17"/>
    </row>
    <row r="32" spans="2:14" x14ac:dyDescent="0.35">
      <c r="B32" s="3">
        <v>16</v>
      </c>
      <c r="C32" s="50">
        <v>45862</v>
      </c>
      <c r="D32" s="51">
        <v>19</v>
      </c>
      <c r="E32" s="52" t="s">
        <v>19</v>
      </c>
      <c r="F32" s="9">
        <v>5.85</v>
      </c>
      <c r="G32" s="16" cm="1">
        <f t="array" ref="G32">INDEX([5]SubappendixA!C21:Q21,$C$7)</f>
        <v>0.45</v>
      </c>
      <c r="H32" s="3" cm="1">
        <f t="array" ref="H32">INDEX([5]SubappendixC!C21:Q21,$C$7)</f>
        <v>1.6E-2</v>
      </c>
      <c r="M32" s="17"/>
    </row>
    <row r="33" spans="2:13" x14ac:dyDescent="0.35">
      <c r="B33" s="3">
        <v>17</v>
      </c>
      <c r="C33" s="50">
        <v>45886</v>
      </c>
      <c r="D33" s="51">
        <v>18</v>
      </c>
      <c r="E33" s="52" t="s">
        <v>19</v>
      </c>
      <c r="F33" s="9">
        <v>4.5599999999999996</v>
      </c>
      <c r="G33" s="16" cm="1">
        <f t="array" ref="G33">INDEX([5]SubappendixA!C22:Q22,$C$7)</f>
        <v>0.47</v>
      </c>
      <c r="H33" s="3" cm="1">
        <f t="array" ref="H33">INDEX([5]SubappendixC!C22:Q22,$C$7)</f>
        <v>1.6E-2</v>
      </c>
      <c r="L33" s="54"/>
      <c r="M33" s="17"/>
    </row>
    <row r="34" spans="2:13" x14ac:dyDescent="0.35">
      <c r="B34" s="3">
        <v>18</v>
      </c>
      <c r="C34" s="50">
        <v>45858</v>
      </c>
      <c r="D34" s="51">
        <v>18</v>
      </c>
      <c r="E34" s="52" t="s">
        <v>19</v>
      </c>
      <c r="F34" s="9">
        <v>5.21</v>
      </c>
      <c r="G34" s="16" cm="1">
        <f t="array" ref="G34">INDEX([5]SubappendixA!C23:Q23,$C$7)</f>
        <v>0.5</v>
      </c>
      <c r="H34" s="3" cm="1">
        <f t="array" ref="H34">INDEX([5]SubappendixC!C23:Q23,$C$7)</f>
        <v>2.3E-2</v>
      </c>
    </row>
    <row r="35" spans="2:13" x14ac:dyDescent="0.35">
      <c r="B35" s="3">
        <v>19</v>
      </c>
      <c r="C35" s="50">
        <v>45852</v>
      </c>
      <c r="D35" s="51">
        <v>19</v>
      </c>
      <c r="E35" s="52" t="s">
        <v>19</v>
      </c>
      <c r="F35" s="9">
        <v>4.12</v>
      </c>
      <c r="G35" s="16" cm="1">
        <f t="array" ref="G35">INDEX([5]SubappendixA!C24:Q24,$C$7)</f>
        <v>0.52</v>
      </c>
      <c r="H35" s="3" cm="1">
        <f t="array" ref="H35">INDEX([5]SubappendixC!C24:Q24,$C$7)</f>
        <v>2.3E-2</v>
      </c>
    </row>
    <row r="36" spans="2:13" x14ac:dyDescent="0.35">
      <c r="B36" s="3">
        <v>20</v>
      </c>
      <c r="C36" s="50">
        <v>45840</v>
      </c>
      <c r="D36" s="51">
        <v>20</v>
      </c>
      <c r="E36" s="52" t="s">
        <v>20</v>
      </c>
      <c r="F36" s="9"/>
      <c r="G36" s="16" cm="1">
        <f t="array" ref="G36">INDEX([5]SubappendixA!C25:Q25,$C$7)</f>
        <v>0.54</v>
      </c>
      <c r="H36" s="3" cm="1">
        <f t="array" ref="H36">INDEX([5]SubappendixC!C25:Q25,$C$7)</f>
        <v>1.2E-2</v>
      </c>
    </row>
    <row r="37" spans="2:13" x14ac:dyDescent="0.35">
      <c r="B37" s="3">
        <v>21</v>
      </c>
      <c r="C37" s="50">
        <v>45841</v>
      </c>
      <c r="D37" s="51">
        <v>18</v>
      </c>
      <c r="E37" s="52" t="s">
        <v>19</v>
      </c>
      <c r="F37" s="9">
        <v>4.47</v>
      </c>
      <c r="G37" s="16" cm="1">
        <f t="array" ref="G37">INDEX([5]SubappendixA!C26:Q26,$C$7)</f>
        <v>0.56000000000000005</v>
      </c>
      <c r="H37" s="3" cm="1">
        <f t="array" ref="H37">INDEX([5]SubappendixC!C26:Q26,$C$7)</f>
        <v>1.7000000000000001E-2</v>
      </c>
    </row>
    <row r="38" spans="2:13" x14ac:dyDescent="0.35">
      <c r="B38" s="3">
        <v>22</v>
      </c>
      <c r="C38" s="50">
        <v>45879</v>
      </c>
      <c r="D38" s="51">
        <v>19</v>
      </c>
      <c r="E38" s="52" t="s">
        <v>19</v>
      </c>
      <c r="F38" s="9">
        <v>4.4800000000000004</v>
      </c>
      <c r="G38" s="16" cm="1">
        <f t="array" ref="G38">INDEX([5]SubappendixA!C27:Q27,$C$7)</f>
        <v>0.57999999999999996</v>
      </c>
      <c r="H38" s="3" cm="1">
        <f t="array" ref="H38">INDEX([5]SubappendixC!C27:Q27,$C$7)</f>
        <v>1.4E-2</v>
      </c>
    </row>
    <row r="39" spans="2:13" x14ac:dyDescent="0.35">
      <c r="B39" s="3">
        <v>23</v>
      </c>
      <c r="C39" s="50">
        <v>45847</v>
      </c>
      <c r="D39" s="51">
        <v>20</v>
      </c>
      <c r="E39" s="52" t="s">
        <v>20</v>
      </c>
      <c r="F39" s="9"/>
      <c r="G39" s="16" cm="1">
        <f t="array" ref="G39">INDEX([5]SubappendixA!C28:Q28,$C$7)</f>
        <v>0.6</v>
      </c>
      <c r="H39" s="3" cm="1">
        <f t="array" ref="H39">INDEX([5]SubappendixC!C28:Q28,$C$7)</f>
        <v>1.4999999999999999E-2</v>
      </c>
    </row>
    <row r="40" spans="2:13" x14ac:dyDescent="0.35">
      <c r="B40" s="3">
        <v>24</v>
      </c>
      <c r="C40" s="50">
        <v>45873</v>
      </c>
      <c r="D40" s="51">
        <v>19</v>
      </c>
      <c r="E40" s="52" t="s">
        <v>19</v>
      </c>
      <c r="F40" s="9">
        <v>3.38</v>
      </c>
      <c r="G40" s="16" cm="1">
        <f t="array" ref="G40">INDEX([5]SubappendixA!C29:Q29,$C$7)</f>
        <v>0.62</v>
      </c>
      <c r="H40" s="3" cm="1">
        <f t="array" ref="H40">INDEX([5]SubappendixC!C29:Q29,$C$7)</f>
        <v>0.01</v>
      </c>
    </row>
    <row r="41" spans="2:13" x14ac:dyDescent="0.35">
      <c r="B41" s="3">
        <v>25</v>
      </c>
      <c r="C41" s="50">
        <v>45884</v>
      </c>
      <c r="D41" s="51">
        <v>19</v>
      </c>
      <c r="E41" s="52" t="s">
        <v>19</v>
      </c>
      <c r="F41" s="9">
        <v>5.91</v>
      </c>
      <c r="G41" s="16" cm="1">
        <f t="array" ref="G41">INDEX([5]SubappendixA!C30:Q30,$C$7)</f>
        <v>0.64</v>
      </c>
      <c r="H41" s="3" cm="1">
        <f t="array" ref="H41">INDEX([5]SubappendixC!C30:Q30,$C$7)</f>
        <v>1.7999999999999999E-2</v>
      </c>
    </row>
    <row r="42" spans="2:13" x14ac:dyDescent="0.35">
      <c r="B42" s="3">
        <v>26</v>
      </c>
      <c r="C42" s="50">
        <v>45851</v>
      </c>
      <c r="D42" s="51">
        <v>20</v>
      </c>
      <c r="E42" s="52" t="s">
        <v>19</v>
      </c>
      <c r="F42" s="9">
        <v>3.11</v>
      </c>
      <c r="G42" s="16" cm="1">
        <f t="array" ref="G42">INDEX([5]SubappendixA!C31:Q31,$C$7)</f>
        <v>0.66</v>
      </c>
      <c r="H42" s="3" cm="1">
        <f t="array" ref="H42">INDEX([5]SubappendixC!C31:Q31,$C$7)</f>
        <v>1.7999999999999999E-2</v>
      </c>
    </row>
    <row r="43" spans="2:13" x14ac:dyDescent="0.35">
      <c r="B43" s="3">
        <v>27</v>
      </c>
      <c r="C43" s="50">
        <v>45849</v>
      </c>
      <c r="D43" s="51">
        <v>19</v>
      </c>
      <c r="E43" s="52" t="s">
        <v>19</v>
      </c>
      <c r="F43" s="9">
        <v>5.71</v>
      </c>
      <c r="G43" s="16" cm="1">
        <f t="array" ref="G43">INDEX([5]SubappendixA!C32:Q32,$C$7)</f>
        <v>0.68</v>
      </c>
      <c r="H43" s="3" cm="1">
        <f t="array" ref="H43">INDEX([5]SubappendixC!C32:Q32,$C$7)</f>
        <v>1.7000000000000001E-2</v>
      </c>
    </row>
    <row r="44" spans="2:13" x14ac:dyDescent="0.35">
      <c r="B44" s="3">
        <v>28</v>
      </c>
      <c r="C44" s="50">
        <v>45894</v>
      </c>
      <c r="D44" s="55">
        <v>19</v>
      </c>
      <c r="E44" s="52" t="s">
        <v>19</v>
      </c>
      <c r="F44" s="9">
        <v>4.57</v>
      </c>
      <c r="G44" s="16" cm="1">
        <f t="array" ref="G44">INDEX([5]SubappendixA!C33:Q33,$C$7)</f>
        <v>0.71</v>
      </c>
      <c r="H44" s="3" cm="1">
        <f t="array" ref="H44">INDEX([5]SubappendixC!C33:Q33,$C$7)</f>
        <v>2.1000000000000001E-2</v>
      </c>
    </row>
    <row r="45" spans="2:13" x14ac:dyDescent="0.35">
      <c r="B45" s="3">
        <v>29</v>
      </c>
      <c r="C45" s="50">
        <v>45885</v>
      </c>
      <c r="D45" s="51">
        <v>19</v>
      </c>
      <c r="E45" s="52" t="s">
        <v>19</v>
      </c>
      <c r="F45" s="9">
        <v>5.9</v>
      </c>
      <c r="G45" s="16" cm="1">
        <f t="array" ref="G45">INDEX([5]SubappendixA!C34:Q34,$C$7)</f>
        <v>0.73</v>
      </c>
      <c r="H45" s="3" cm="1">
        <f t="array" ref="H45">INDEX([5]SubappendixC!C34:Q34,$C$7)</f>
        <v>1.2999999999999999E-2</v>
      </c>
    </row>
    <row r="46" spans="2:13" x14ac:dyDescent="0.35">
      <c r="B46" s="3">
        <v>30</v>
      </c>
      <c r="C46" s="50">
        <v>45861</v>
      </c>
      <c r="D46" s="51">
        <v>20</v>
      </c>
      <c r="E46" s="52" t="s">
        <v>19</v>
      </c>
      <c r="F46" s="9">
        <v>3.26</v>
      </c>
      <c r="G46" s="16" cm="1">
        <f t="array" ref="G46">INDEX([5]SubappendixA!C35:Q35,$C$7)</f>
        <v>0.74</v>
      </c>
      <c r="H46" s="3" cm="1">
        <f t="array" ref="H46">INDEX([5]SubappendixC!C35:Q35,$C$7)</f>
        <v>1.2E-2</v>
      </c>
    </row>
    <row r="47" spans="2:13" x14ac:dyDescent="0.35">
      <c r="B47" s="3">
        <v>31</v>
      </c>
      <c r="C47" s="50">
        <v>45850</v>
      </c>
      <c r="D47" s="51">
        <v>19</v>
      </c>
      <c r="E47" s="52" t="s">
        <v>19</v>
      </c>
      <c r="F47" s="9">
        <v>4.49</v>
      </c>
      <c r="G47" s="16" cm="1">
        <f t="array" ref="G47">INDEX([5]SubappendixA!C36:Q36,$C$7)</f>
        <v>0.76</v>
      </c>
      <c r="H47" s="3" cm="1">
        <f t="array" ref="H47">INDEX([5]SubappendixC!C36:Q36,$C$7)</f>
        <v>1.6E-2</v>
      </c>
    </row>
    <row r="48" spans="2:13" x14ac:dyDescent="0.35">
      <c r="B48" s="3">
        <v>32</v>
      </c>
      <c r="C48" s="50">
        <v>45856</v>
      </c>
      <c r="D48" s="51">
        <v>20</v>
      </c>
      <c r="E48" s="52" t="s">
        <v>20</v>
      </c>
      <c r="F48" s="9"/>
      <c r="G48" s="16" cm="1">
        <f t="array" ref="G48">INDEX([5]SubappendixA!C37:Q37,$C$7)</f>
        <v>0.78</v>
      </c>
      <c r="H48" s="3" cm="1">
        <f t="array" ref="H48">INDEX([5]SubappendixC!C37:Q37,$C$7)</f>
        <v>0.01</v>
      </c>
    </row>
    <row r="49" spans="2:8" x14ac:dyDescent="0.35">
      <c r="B49" s="3">
        <v>33</v>
      </c>
      <c r="C49" s="50">
        <v>45857</v>
      </c>
      <c r="D49" s="51">
        <v>20</v>
      </c>
      <c r="E49" s="52" t="s">
        <v>20</v>
      </c>
      <c r="F49" s="56"/>
      <c r="G49" s="16" cm="1">
        <f t="array" ref="G49">INDEX([5]SubappendixA!C38:Q38,$C$7)</f>
        <v>0.79</v>
      </c>
      <c r="H49" s="3" cm="1">
        <f t="array" ref="H49">INDEX([5]SubappendixC!C38:Q38,$C$7)</f>
        <v>7.0000000000000001E-3</v>
      </c>
    </row>
    <row r="50" spans="2:8" x14ac:dyDescent="0.35">
      <c r="B50" s="3">
        <v>34</v>
      </c>
      <c r="C50" s="50">
        <v>45874</v>
      </c>
      <c r="D50" s="51">
        <v>20</v>
      </c>
      <c r="E50" s="52" t="s">
        <v>20</v>
      </c>
      <c r="F50" s="9"/>
      <c r="G50" s="16" cm="1">
        <f t="array" ref="G50">INDEX([5]SubappendixA!C39:Q39,$C$7)</f>
        <v>0.8</v>
      </c>
      <c r="H50" s="3" cm="1">
        <f t="array" ref="H50">INDEX([5]SubappendixC!C39:Q39,$C$7)</f>
        <v>1.2999999999999999E-2</v>
      </c>
    </row>
    <row r="51" spans="2:8" x14ac:dyDescent="0.35">
      <c r="B51" s="3">
        <v>35</v>
      </c>
      <c r="C51" s="50">
        <v>45869</v>
      </c>
      <c r="D51" s="51">
        <v>14</v>
      </c>
      <c r="E51" s="52" t="s">
        <v>20</v>
      </c>
      <c r="F51" s="9"/>
      <c r="G51" s="16" cm="1">
        <f t="array" ref="G51">INDEX([5]SubappendixA!C40:Q40,$C$7)</f>
        <v>0.82</v>
      </c>
      <c r="H51" s="3" cm="1">
        <f t="array" ref="H51">INDEX([5]SubappendixC!C40:Q40,$C$7)</f>
        <v>1.7999999999999999E-2</v>
      </c>
    </row>
    <row r="52" spans="2:8" x14ac:dyDescent="0.35">
      <c r="B52" s="3">
        <v>36</v>
      </c>
      <c r="C52" s="50">
        <v>45876</v>
      </c>
      <c r="D52" s="51">
        <v>19</v>
      </c>
      <c r="E52" s="52" t="s">
        <v>19</v>
      </c>
      <c r="F52" s="9">
        <v>4.63</v>
      </c>
      <c r="G52" s="16" cm="1">
        <f t="array" ref="G52">INDEX([5]SubappendixA!C41:Q41,$C$7)</f>
        <v>0.84</v>
      </c>
      <c r="H52" s="3" cm="1">
        <f t="array" ref="H52">INDEX([5]SubappendixC!C41:Q41,$C$7)</f>
        <v>0.01</v>
      </c>
    </row>
    <row r="53" spans="2:8" x14ac:dyDescent="0.35">
      <c r="B53" s="3">
        <v>37</v>
      </c>
      <c r="C53" s="50">
        <v>45877</v>
      </c>
      <c r="D53" s="51">
        <v>19</v>
      </c>
      <c r="E53" s="52" t="s">
        <v>20</v>
      </c>
      <c r="F53" s="56"/>
      <c r="G53" s="16" cm="1">
        <f t="array" ref="G53">INDEX([5]SubappendixA!C42:Q42,$C$7)</f>
        <v>0.85</v>
      </c>
      <c r="H53" s="3" cm="1">
        <f t="array" ref="H53">INDEX([5]SubappendixC!C42:Q42,$C$7)</f>
        <v>8.9999999999999993E-3</v>
      </c>
    </row>
    <row r="54" spans="2:8" x14ac:dyDescent="0.35">
      <c r="B54" s="3">
        <v>38</v>
      </c>
      <c r="C54" s="50">
        <v>45859</v>
      </c>
      <c r="D54" s="51">
        <v>19</v>
      </c>
      <c r="E54" s="52" t="s">
        <v>20</v>
      </c>
      <c r="F54" s="56"/>
      <c r="G54" s="16" cm="1">
        <f t="array" ref="G54">INDEX([5]SubappendixA!C43:Q43,$C$7)</f>
        <v>0.86</v>
      </c>
      <c r="H54" s="3" cm="1">
        <f t="array" ref="H54">INDEX([5]SubappendixC!C43:Q43,$C$7)</f>
        <v>7.0000000000000001E-3</v>
      </c>
    </row>
    <row r="55" spans="2:8" x14ac:dyDescent="0.35">
      <c r="B55" s="3">
        <v>39</v>
      </c>
      <c r="C55" s="50">
        <v>45864</v>
      </c>
      <c r="D55" s="51">
        <v>19</v>
      </c>
      <c r="E55" s="52" t="s">
        <v>19</v>
      </c>
      <c r="F55" s="9">
        <v>5.86</v>
      </c>
      <c r="G55" s="16" cm="1">
        <f t="array" ref="G55">INDEX([5]SubappendixA!C44:Q44,$C$7)</f>
        <v>0.88</v>
      </c>
      <c r="H55" s="3" cm="1">
        <f t="array" ref="H55">INDEX([5]SubappendixC!C44:Q44,$C$7)</f>
        <v>8.0000000000000002E-3</v>
      </c>
    </row>
    <row r="56" spans="2:8" x14ac:dyDescent="0.35">
      <c r="B56" s="3">
        <v>40</v>
      </c>
      <c r="C56" s="50">
        <v>45878</v>
      </c>
      <c r="D56" s="51">
        <v>19</v>
      </c>
      <c r="E56" s="52" t="s">
        <v>20</v>
      </c>
      <c r="F56" s="56"/>
      <c r="G56" s="16" cm="1">
        <f t="array" ref="G56">INDEX([5]SubappendixA!C45:Q45,$C$7)</f>
        <v>0.89</v>
      </c>
      <c r="H56" s="3" cm="1">
        <f t="array" ref="H56">INDEX([5]SubappendixC!C45:Q45,$C$7)</f>
        <v>8.9999999999999993E-3</v>
      </c>
    </row>
    <row r="57" spans="2:8" x14ac:dyDescent="0.35">
      <c r="B57" s="3">
        <v>41</v>
      </c>
      <c r="C57" s="50">
        <v>45865</v>
      </c>
      <c r="D57" s="51">
        <v>21</v>
      </c>
      <c r="E57" s="52" t="s">
        <v>20</v>
      </c>
      <c r="F57" s="56"/>
      <c r="G57" s="16" cm="1">
        <f t="array" ref="G57">INDEX([5]SubappendixA!C46:Q46,$C$7)</f>
        <v>0.9</v>
      </c>
      <c r="H57" s="3" cm="1">
        <f t="array" ref="H57">INDEX([5]SubappendixC!C46:Q46,$C$7)</f>
        <v>8.9999999999999993E-3</v>
      </c>
    </row>
    <row r="58" spans="2:8" x14ac:dyDescent="0.35">
      <c r="B58" s="3">
        <v>42</v>
      </c>
      <c r="C58" s="50">
        <v>45848</v>
      </c>
      <c r="D58" s="51">
        <v>20</v>
      </c>
      <c r="E58" s="52" t="s">
        <v>20</v>
      </c>
      <c r="F58" s="9"/>
      <c r="G58" s="16" cm="1">
        <f t="array" ref="G58">INDEX([5]SubappendixA!C47:Q47,$C$7)</f>
        <v>0.92</v>
      </c>
      <c r="H58" s="3" cm="1">
        <f t="array" ref="H58">INDEX([5]SubappendixC!C47:Q47,$C$7)</f>
        <v>8.0000000000000002E-3</v>
      </c>
    </row>
    <row r="59" spans="2:8" x14ac:dyDescent="0.35">
      <c r="B59" s="3">
        <v>43</v>
      </c>
      <c r="C59" s="50">
        <v>45872</v>
      </c>
      <c r="D59" s="51">
        <v>19</v>
      </c>
      <c r="E59" s="52" t="s">
        <v>20</v>
      </c>
      <c r="F59" s="56"/>
      <c r="G59" s="16" cm="1">
        <f t="array" ref="G59">INDEX([5]SubappendixA!C48:Q48,$C$7)</f>
        <v>0.93</v>
      </c>
      <c r="H59" s="3" cm="1">
        <f t="array" ref="H59">INDEX([5]SubappendixC!C48:Q48,$C$7)</f>
        <v>6.0000000000000001E-3</v>
      </c>
    </row>
    <row r="60" spans="2:8" x14ac:dyDescent="0.35">
      <c r="B60" s="3">
        <v>44</v>
      </c>
      <c r="C60" s="50">
        <v>45860</v>
      </c>
      <c r="D60" s="51">
        <v>20</v>
      </c>
      <c r="E60" s="52" t="s">
        <v>20</v>
      </c>
      <c r="F60" s="56"/>
      <c r="G60" s="16" cm="1">
        <f t="array" ref="G60">INDEX([5]SubappendixA!C49:Q49,$C$7)</f>
        <v>0.95</v>
      </c>
      <c r="H60" s="3" cm="1">
        <f t="array" ref="H60">INDEX([5]SubappendixC!C49:Q49,$C$7)</f>
        <v>7.0000000000000001E-3</v>
      </c>
    </row>
    <row r="61" spans="2:8" x14ac:dyDescent="0.35">
      <c r="B61" s="3">
        <v>45</v>
      </c>
      <c r="C61" s="50">
        <v>45843</v>
      </c>
      <c r="D61" s="51">
        <v>20</v>
      </c>
      <c r="E61" s="52" t="s">
        <v>19</v>
      </c>
      <c r="F61" s="9">
        <v>3.12</v>
      </c>
      <c r="G61" s="16" cm="1">
        <f t="array" ref="G61">INDEX([5]SubappendixA!C50:Q50,$C$7)</f>
        <v>0.96</v>
      </c>
      <c r="H61" s="3" cm="1">
        <f t="array" ref="H61">INDEX([5]SubappendixC!C50:Q50,$C$7)</f>
        <v>7.0000000000000001E-3</v>
      </c>
    </row>
    <row r="62" spans="2:8" x14ac:dyDescent="0.35">
      <c r="B62" s="3">
        <v>46</v>
      </c>
      <c r="C62" s="50">
        <v>45875</v>
      </c>
      <c r="D62" s="51">
        <v>20</v>
      </c>
      <c r="E62" s="52" t="s">
        <v>19</v>
      </c>
      <c r="F62" s="9">
        <v>3.13</v>
      </c>
      <c r="G62" s="16" cm="1">
        <f t="array" ref="G62">INDEX([5]SubappendixA!C51:Q51,$C$7)</f>
        <v>0.97</v>
      </c>
      <c r="H62" s="3" cm="1">
        <f t="array" ref="H62">INDEX([5]SubappendixC!C51:Q51,$C$7)</f>
        <v>8.0000000000000002E-3</v>
      </c>
    </row>
    <row r="63" spans="2:8" x14ac:dyDescent="0.35">
      <c r="B63" s="3">
        <v>47</v>
      </c>
      <c r="C63" s="50">
        <v>45893</v>
      </c>
      <c r="D63" s="51">
        <v>20</v>
      </c>
      <c r="E63" s="52" t="s">
        <v>19</v>
      </c>
      <c r="F63" s="9">
        <v>3.14</v>
      </c>
      <c r="G63" s="16" cm="1">
        <f t="array" ref="G63">INDEX([5]SubappendixA!C52:Q52,$C$7)</f>
        <v>0.99</v>
      </c>
      <c r="H63" s="3" cm="1">
        <f t="array" ref="H63">INDEX([5]SubappendixC!C52:Q52,$C$7)</f>
        <v>8.9999999999999993E-3</v>
      </c>
    </row>
    <row r="64" spans="2:8" x14ac:dyDescent="0.35">
      <c r="B64" s="3">
        <v>48</v>
      </c>
      <c r="C64" s="50">
        <v>45895</v>
      </c>
      <c r="D64" s="55">
        <v>19</v>
      </c>
      <c r="E64" s="52" t="s">
        <v>20</v>
      </c>
      <c r="G64" s="16" cm="1">
        <f t="array" ref="G64">INDEX([5]SubappendixA!C53:Q53,$C$7)</f>
        <v>1</v>
      </c>
      <c r="H64" s="3" cm="1">
        <f t="array" ref="H64">INDEX([5]SubappendixC!C53:Q53,$C$7)</f>
        <v>4.0000000000000001E-3</v>
      </c>
    </row>
    <row r="65" spans="2:8" x14ac:dyDescent="0.35">
      <c r="B65" s="3">
        <v>49</v>
      </c>
      <c r="C65" s="50">
        <v>45892</v>
      </c>
      <c r="D65" s="51">
        <v>19</v>
      </c>
      <c r="E65" s="52" t="s">
        <v>19</v>
      </c>
      <c r="F65" s="9">
        <v>4.68</v>
      </c>
      <c r="G65" s="16" cm="1">
        <f t="array" ref="G65">INDEX([5]SubappendixA!C54:Q54,$C$7)</f>
        <v>1.01</v>
      </c>
      <c r="H65" s="3" cm="1">
        <f t="array" ref="H65">INDEX([5]SubappendixC!C54:Q54,$C$7)</f>
        <v>8.0000000000000002E-3</v>
      </c>
    </row>
    <row r="66" spans="2:8" x14ac:dyDescent="0.35">
      <c r="B66" s="3">
        <v>50</v>
      </c>
      <c r="C66" s="50">
        <v>45891</v>
      </c>
      <c r="D66" s="51">
        <v>19</v>
      </c>
      <c r="E66" s="52" t="s">
        <v>20</v>
      </c>
      <c r="F66" s="56"/>
      <c r="G66" s="16" cm="1">
        <f t="array" ref="G66">INDEX([5]SubappendixA!C55:Q55,$C$7)</f>
        <v>1.03</v>
      </c>
      <c r="H66" s="3" cm="1">
        <f t="array" ref="H66">INDEX([5]SubappendixC!C55:Q55,$C$7)</f>
        <v>7.0000000000000001E-3</v>
      </c>
    </row>
    <row r="67" spans="2:8" x14ac:dyDescent="0.35">
      <c r="B67" s="3">
        <v>51</v>
      </c>
      <c r="C67" s="50">
        <v>45887</v>
      </c>
      <c r="D67" s="51">
        <v>19</v>
      </c>
      <c r="E67" s="52" t="s">
        <v>20</v>
      </c>
      <c r="F67" s="56"/>
      <c r="G67" s="16" cm="1">
        <f t="array" ref="G67">INDEX([5]SubappendixA!C56:Q56,$C$7)</f>
        <v>1.04</v>
      </c>
      <c r="H67" s="3" cm="1">
        <f t="array" ref="H67">INDEX([5]SubappendixC!C56:Q56,$C$7)</f>
        <v>1.4E-2</v>
      </c>
    </row>
    <row r="68" spans="2:8" x14ac:dyDescent="0.35">
      <c r="B68" s="3">
        <v>52</v>
      </c>
      <c r="C68" s="50">
        <v>45842</v>
      </c>
      <c r="D68" s="51">
        <v>20</v>
      </c>
      <c r="E68" s="52" t="s">
        <v>20</v>
      </c>
      <c r="F68" s="56"/>
      <c r="G68" s="16" cm="1">
        <f t="array" ref="G68">INDEX([5]SubappendixA!C57:Q57,$C$7)</f>
        <v>1.05</v>
      </c>
      <c r="H68" s="3" cm="1">
        <f t="array" ref="H68">INDEX([5]SubappendixC!C57:Q57,$C$7)</f>
        <v>3.0000000000000001E-3</v>
      </c>
    </row>
    <row r="69" spans="2:8" x14ac:dyDescent="0.35">
      <c r="B69" s="3">
        <v>53</v>
      </c>
      <c r="C69" s="50">
        <v>45896</v>
      </c>
      <c r="D69" s="55">
        <v>20</v>
      </c>
      <c r="E69" s="52" t="s">
        <v>20</v>
      </c>
      <c r="F69" s="56"/>
      <c r="G69" s="16" cm="1">
        <f t="array" ref="G69">INDEX([5]SubappendixA!C58:Q58,$C$7)</f>
        <v>1.06</v>
      </c>
      <c r="H69" s="3" cm="1">
        <f t="array" ref="H69">INDEX([5]SubappendixC!C58:Q58,$C$7)</f>
        <v>2E-3</v>
      </c>
    </row>
    <row r="70" spans="2:8" x14ac:dyDescent="0.35">
      <c r="B70" s="3">
        <v>54</v>
      </c>
      <c r="C70" s="50">
        <v>45897</v>
      </c>
      <c r="D70" s="55">
        <v>20</v>
      </c>
      <c r="E70" s="52" t="s">
        <v>20</v>
      </c>
      <c r="F70" s="56"/>
      <c r="G70" s="16" cm="1">
        <f t="array" ref="G70">INDEX([5]SubappendixA!C59:Q59,$C$7)</f>
        <v>1.07</v>
      </c>
      <c r="H70" s="3" cm="1">
        <f t="array" ref="H70">INDEX([5]SubappendixC!C59:Q59,$C$7)</f>
        <v>4.0000000000000001E-3</v>
      </c>
    </row>
    <row r="71" spans="2:8" x14ac:dyDescent="0.35">
      <c r="B71" s="3">
        <v>55</v>
      </c>
      <c r="C71" s="50">
        <v>45888</v>
      </c>
      <c r="D71" s="51">
        <v>19</v>
      </c>
      <c r="E71" s="52" t="s">
        <v>20</v>
      </c>
      <c r="F71" s="56"/>
      <c r="G71" s="16" cm="1">
        <f t="array" ref="G71">INDEX([5]SubappendixA!C60:Q60,$C$7)</f>
        <v>1.08</v>
      </c>
      <c r="H71" s="3" cm="1">
        <f t="array" ref="H71">INDEX([5]SubappendixC!C60:Q60,$C$7)</f>
        <v>3.0000000000000001E-3</v>
      </c>
    </row>
    <row r="72" spans="2:8" x14ac:dyDescent="0.35">
      <c r="B72" s="3">
        <v>56</v>
      </c>
      <c r="C72" s="50">
        <v>45870</v>
      </c>
      <c r="D72" s="51">
        <v>20</v>
      </c>
      <c r="E72" s="52" t="s">
        <v>20</v>
      </c>
      <c r="F72" s="56"/>
      <c r="G72" s="16" cm="1">
        <f t="array" ref="G72">INDEX([5]SubappendixA!C61:Q61,$C$7)</f>
        <v>1.0900000000000001</v>
      </c>
      <c r="H72" s="3" cm="1">
        <f t="array" ref="H72">INDEX([5]SubappendixC!C61:Q61,$C$7)</f>
        <v>3.0000000000000001E-3</v>
      </c>
    </row>
    <row r="73" spans="2:8" x14ac:dyDescent="0.35">
      <c r="B73" s="3">
        <v>57</v>
      </c>
      <c r="C73" s="50">
        <v>45871</v>
      </c>
      <c r="D73" s="51">
        <v>20</v>
      </c>
      <c r="E73" s="52" t="s">
        <v>20</v>
      </c>
      <c r="F73" s="56"/>
      <c r="G73" s="16" cm="1">
        <f t="array" ref="G73">INDEX([5]SubappendixA!C62:Q62,$C$7)</f>
        <v>1.1000000000000001</v>
      </c>
      <c r="H73" s="3" cm="1">
        <f t="array" ref="H73">INDEX([5]SubappendixC!C62:Q62,$C$7)</f>
        <v>3.0000000000000001E-3</v>
      </c>
    </row>
    <row r="74" spans="2:8" x14ac:dyDescent="0.35">
      <c r="B74" s="3">
        <v>58</v>
      </c>
      <c r="C74" s="50">
        <v>45898</v>
      </c>
      <c r="D74" s="55">
        <v>20</v>
      </c>
      <c r="E74" s="52" t="s">
        <v>20</v>
      </c>
      <c r="F74" s="56"/>
      <c r="G74" s="16" cm="1">
        <f t="array" ref="G74">INDEX([5]SubappendixA!C63:Q63,$C$7)</f>
        <v>1.1100000000000001</v>
      </c>
      <c r="H74" s="3" cm="1">
        <f t="array" ref="H74">INDEX([5]SubappendixC!C63:Q63,$C$7)</f>
        <v>2E-3</v>
      </c>
    </row>
    <row r="75" spans="2:8" x14ac:dyDescent="0.35">
      <c r="B75" s="3">
        <v>59</v>
      </c>
      <c r="C75" s="50">
        <v>45890</v>
      </c>
      <c r="D75" s="51">
        <v>20</v>
      </c>
      <c r="E75" s="52" t="s">
        <v>20</v>
      </c>
      <c r="F75" s="56"/>
      <c r="G75" s="16" cm="1">
        <f t="array" ref="G75">INDEX([5]SubappendixA!C64:Q64,$C$7)</f>
        <v>1.1100000000000001</v>
      </c>
      <c r="H75" s="3" cm="1">
        <f t="array" ref="H75">INDEX([5]SubappendixC!C64:Q64,$C$7)</f>
        <v>-1E-3</v>
      </c>
    </row>
    <row r="76" spans="2:8" x14ac:dyDescent="0.35">
      <c r="B76" s="3">
        <v>60</v>
      </c>
      <c r="C76" s="50">
        <v>45889</v>
      </c>
      <c r="D76" s="51">
        <v>20</v>
      </c>
      <c r="E76" s="52" t="s">
        <v>20</v>
      </c>
      <c r="F76" s="56"/>
      <c r="G76" s="16" cm="1">
        <f t="array" ref="G76">INDEX([5]SubappendixA!C65:Q65,$C$7)</f>
        <v>1.1200000000000001</v>
      </c>
      <c r="H76" s="3" cm="1">
        <f t="array" ref="H76">INDEX([5]SubappendixC!C65:Q65,$C$7)</f>
        <v>-2E-3</v>
      </c>
    </row>
    <row r="77" spans="2:8" x14ac:dyDescent="0.35">
      <c r="B77" s="3">
        <v>61</v>
      </c>
      <c r="C77" s="50">
        <v>45900</v>
      </c>
      <c r="D77" s="51">
        <v>20</v>
      </c>
      <c r="E77" s="52" t="s">
        <v>20</v>
      </c>
      <c r="F77" s="56"/>
      <c r="G77" s="16" cm="1">
        <f t="array" ref="G77">INDEX([5]SubappendixA!C66:Q66,$C$7)</f>
        <v>1.1200000000000001</v>
      </c>
      <c r="H77" s="3" cm="1">
        <f t="array" ref="H77">INDEX([5]SubappendixC!C66:Q66,$C$7)</f>
        <v>6.0000000000000001E-3</v>
      </c>
    </row>
    <row r="78" spans="2:8" x14ac:dyDescent="0.35">
      <c r="B78" s="3">
        <v>62</v>
      </c>
      <c r="C78" s="50">
        <v>45899</v>
      </c>
      <c r="D78" s="51">
        <v>20</v>
      </c>
      <c r="E78" s="52" t="s">
        <v>20</v>
      </c>
      <c r="F78" s="56"/>
      <c r="G78" s="16" cm="1">
        <f t="array" ref="G78">INDEX([5]SubappendixA!C67:Q67,$C$7)</f>
        <v>1.1200000000000001</v>
      </c>
      <c r="H78" s="3" cm="1">
        <f t="array" ref="H78">INDEX([5]SubappendixC!C67:Q67,$C$7)</f>
        <v>-2E-3</v>
      </c>
    </row>
    <row r="80" spans="2:8" x14ac:dyDescent="0.35">
      <c r="B80" s="40" t="s">
        <v>21</v>
      </c>
      <c r="C80" s="41"/>
      <c r="D80" s="41"/>
      <c r="E80" s="41"/>
      <c r="F80" s="42"/>
      <c r="G80" s="43" t="s">
        <v>22</v>
      </c>
      <c r="H80" s="44" cm="1">
        <f t="array" ref="H80">SUMPRODUCT($H$17:$H$78*$F$17:$F$78*($E$17:$E$78="Yes"))</f>
        <v>2.5953700000000004</v>
      </c>
    </row>
    <row r="81" spans="2:8" x14ac:dyDescent="0.35">
      <c r="B81" s="27" t="s">
        <v>23</v>
      </c>
      <c r="C81" s="28"/>
      <c r="D81" s="28"/>
      <c r="E81" s="28"/>
      <c r="F81" s="29"/>
      <c r="G81" s="30" t="s">
        <v>24</v>
      </c>
      <c r="H81" s="31" cm="1">
        <f t="array" ref="H81">SUMIFS(H17:H78,E17:E78,"No",B17:B78,"&lt;"&amp;MAX(IF(E17:E78="Yes",B17:B78)))</f>
        <v>0.24200000000000008</v>
      </c>
    </row>
    <row r="82" spans="2:8" x14ac:dyDescent="0.35">
      <c r="B82" s="32"/>
      <c r="G82" s="33" t="s">
        <v>25</v>
      </c>
      <c r="H82" s="34" cm="1">
        <f t="array" ref="H82">INDEX(G17:G78,MATCH(MAX(IF(E17:E78="Yes",B17:B78)),B17:B78,0))</f>
        <v>1.01</v>
      </c>
    </row>
    <row r="83" spans="2:8" x14ac:dyDescent="0.35">
      <c r="B83" s="32"/>
      <c r="G83" s="33" t="s">
        <v>26</v>
      </c>
      <c r="H83" s="34">
        <f>H82-H81</f>
        <v>0.7679999999999999</v>
      </c>
    </row>
    <row r="84" spans="2:8" x14ac:dyDescent="0.35">
      <c r="B84" s="35"/>
      <c r="C84" s="36"/>
      <c r="D84" s="36"/>
      <c r="E84" s="36"/>
      <c r="F84" s="37"/>
      <c r="G84" s="38" t="s">
        <v>27</v>
      </c>
      <c r="H84" s="39">
        <f>H83*K7</f>
        <v>3.5984516129032253</v>
      </c>
    </row>
    <row r="85" spans="2:8" x14ac:dyDescent="0.35">
      <c r="B85" s="40" t="s">
        <v>28</v>
      </c>
      <c r="C85" s="41"/>
      <c r="D85" s="41"/>
      <c r="E85" s="41"/>
      <c r="F85" s="42"/>
      <c r="G85" s="43" t="s">
        <v>29</v>
      </c>
      <c r="H85" s="44">
        <f>AVERAGE(H80,H84)</f>
        <v>3.0969108064516129</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75B2FE10-07C4-4730-8414-B450DD5F129F}">
      <formula1>"Yes, No"</formula1>
    </dataValidation>
  </dataValidations>
  <pageMargins left="0.7" right="0.7" top="0.75" bottom="0.75" header="0.3" footer="0.3"/>
  <pageSetup orientation="portrait" r:id="rId1"/>
  <headerFooter>
    <oddFooter>&amp;L_x000D_&amp;1#&amp;"Calibri"&amp;14&amp;K000000 Business Use</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B69D0-6AA7-4465-9FFB-32191DADB904}">
  <sheetPr>
    <tabColor rgb="FF0070C0"/>
  </sheetPr>
  <dimension ref="B2:T86"/>
  <sheetViews>
    <sheetView showGridLines="0" zoomScale="80" zoomScaleNormal="80" workbookViewId="0">
      <pane ySplit="16" topLeftCell="A17" activePane="bottomLeft" state="frozen"/>
      <selection pane="bottomLeft" activeCell="C7" sqref="C7"/>
    </sheetView>
  </sheetViews>
  <sheetFormatPr defaultRowHeight="17.25" x14ac:dyDescent="0.35"/>
  <cols>
    <col min="1" max="1" width="2.375" customWidth="1"/>
    <col min="2" max="4" width="16.625" style="2" customWidth="1"/>
    <col min="5" max="5" width="15.875" style="2" customWidth="1"/>
    <col min="6" max="6" width="20.125" bestFit="1" customWidth="1"/>
    <col min="7" max="8" width="18.125" customWidth="1"/>
    <col min="9" max="9" width="2.625" customWidth="1"/>
    <col min="10" max="10" width="27.125" customWidth="1"/>
    <col min="11" max="11" width="27.625" customWidth="1"/>
    <col min="12" max="12" width="9.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0.10843750000000002</v>
      </c>
      <c r="L7" t="s">
        <v>6</v>
      </c>
    </row>
    <row r="8" spans="2:20" ht="18" thickBot="1" x14ac:dyDescent="0.4">
      <c r="B8" s="23"/>
      <c r="C8" s="23"/>
      <c r="D8" s="23"/>
      <c r="E8" s="23"/>
      <c r="F8" s="23"/>
      <c r="G8" s="23"/>
      <c r="H8" s="23"/>
      <c r="J8" s="20" t="s">
        <v>7</v>
      </c>
      <c r="K8" s="21">
        <f>H85</f>
        <v>7.4717656250000014E-2</v>
      </c>
    </row>
    <row r="9" spans="2:20" ht="18" customHeight="1" thickBot="1" x14ac:dyDescent="0.4">
      <c r="B9" s="60" t="s">
        <v>8</v>
      </c>
      <c r="C9" s="60"/>
      <c r="D9" s="60"/>
      <c r="E9" s="60"/>
      <c r="F9" s="60"/>
      <c r="G9" s="18"/>
      <c r="H9" s="18"/>
      <c r="J9" s="5" t="s">
        <v>9</v>
      </c>
      <c r="K9" s="26">
        <f>MAX(K8/K7,0)</f>
        <v>0.68903890489913544</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ht="4.5" customHeight="1"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50">
        <v>45867</v>
      </c>
      <c r="D17" s="51">
        <v>19</v>
      </c>
      <c r="E17" s="52" t="s">
        <v>19</v>
      </c>
      <c r="F17" s="9">
        <v>0.16</v>
      </c>
      <c r="G17" s="16" cm="1">
        <f t="array" ref="G17">INDEX([6]SubappendixA!C6:Q6,$C$7)</f>
        <v>0.03</v>
      </c>
      <c r="H17" s="3" cm="1">
        <f t="array" ref="H17">INDEX([6]SubappendixC!C6:Q6,$C$7)</f>
        <v>3.2000000000000001E-2</v>
      </c>
      <c r="J17" s="57"/>
      <c r="K17" s="1"/>
      <c r="L17" s="17"/>
      <c r="M17" s="1"/>
      <c r="N17" s="1"/>
    </row>
    <row r="18" spans="2:14" x14ac:dyDescent="0.35">
      <c r="B18" s="3">
        <v>2</v>
      </c>
      <c r="C18" s="50">
        <v>45854</v>
      </c>
      <c r="D18" s="51">
        <v>19</v>
      </c>
      <c r="E18" s="52" t="s">
        <v>19</v>
      </c>
      <c r="F18" s="9">
        <v>0.12000000000000001</v>
      </c>
      <c r="G18" s="16" cm="1">
        <f t="array" ref="G18">INDEX([6]SubappendixA!C7:Q7,$C$7)</f>
        <v>0.06</v>
      </c>
      <c r="H18" s="3" cm="1">
        <f t="array" ref="H18">INDEX([6]SubappendixC!C7:Q7,$C$7)</f>
        <v>3.1E-2</v>
      </c>
      <c r="J18" s="57"/>
      <c r="L18" s="17"/>
      <c r="M18" s="17"/>
      <c r="N18" s="1"/>
    </row>
    <row r="19" spans="2:14" x14ac:dyDescent="0.35">
      <c r="B19" s="3">
        <v>3</v>
      </c>
      <c r="C19" s="50">
        <v>45868</v>
      </c>
      <c r="D19" s="51">
        <v>19</v>
      </c>
      <c r="E19" s="52" t="s">
        <v>19</v>
      </c>
      <c r="F19" s="9">
        <v>0.13</v>
      </c>
      <c r="G19" s="16" cm="1">
        <f t="array" ref="G19">INDEX([6]SubappendixA!C8:Q8,$C$7)</f>
        <v>0.1</v>
      </c>
      <c r="H19" s="3" cm="1">
        <f t="array" ref="H19">INDEX([6]SubappendixC!C8:Q8,$C$7)</f>
        <v>2.5000000000000001E-2</v>
      </c>
      <c r="J19" s="57"/>
      <c r="K19" s="1"/>
      <c r="L19" s="17"/>
      <c r="M19" s="17"/>
      <c r="N19" s="1"/>
    </row>
    <row r="20" spans="2:14" x14ac:dyDescent="0.35">
      <c r="B20" s="3">
        <v>4</v>
      </c>
      <c r="C20" s="50">
        <v>45855</v>
      </c>
      <c r="D20" s="51">
        <v>20</v>
      </c>
      <c r="E20" s="52" t="s">
        <v>19</v>
      </c>
      <c r="F20" s="9">
        <v>0.08</v>
      </c>
      <c r="G20" s="16" cm="1">
        <f t="array" ref="G20">INDEX([6]SubappendixA!C9:Q9,$C$7)</f>
        <v>0.13</v>
      </c>
      <c r="H20" s="3" cm="1">
        <f t="array" ref="H20">INDEX([6]SubappendixC!C9:Q9,$C$7)</f>
        <v>3.5000000000000003E-2</v>
      </c>
      <c r="J20" s="57"/>
      <c r="L20" s="1"/>
      <c r="M20" s="17"/>
      <c r="N20" s="1"/>
    </row>
    <row r="21" spans="2:14" x14ac:dyDescent="0.35">
      <c r="B21" s="3">
        <v>5</v>
      </c>
      <c r="C21" s="50">
        <v>45853</v>
      </c>
      <c r="D21" s="51">
        <v>20</v>
      </c>
      <c r="E21" s="52" t="s">
        <v>20</v>
      </c>
      <c r="F21" s="9"/>
      <c r="G21" s="16" cm="1">
        <f t="array" ref="G21">INDEX([6]SubappendixA!C10:Q10,$C$7)</f>
        <v>0.16</v>
      </c>
      <c r="H21" s="3" cm="1">
        <f t="array" ref="H21">INDEX([6]SubappendixC!C10:Q10,$C$7)</f>
        <v>2.5999999999999999E-2</v>
      </c>
      <c r="J21" s="57"/>
      <c r="L21" s="47"/>
    </row>
    <row r="22" spans="2:14" x14ac:dyDescent="0.35">
      <c r="B22" s="3">
        <v>6</v>
      </c>
      <c r="C22" s="50">
        <v>45846</v>
      </c>
      <c r="D22" s="51">
        <v>19</v>
      </c>
      <c r="E22" s="52" t="s">
        <v>19</v>
      </c>
      <c r="F22" s="9">
        <v>0.08</v>
      </c>
      <c r="G22" s="16" cm="1">
        <f t="array" ref="G22">INDEX([6]SubappendixA!C11:Q11,$C$7)</f>
        <v>0.19</v>
      </c>
      <c r="H22" s="3" cm="1">
        <f t="array" ref="H22">INDEX([6]SubappendixC!C11:Q11,$C$7)</f>
        <v>0.02</v>
      </c>
      <c r="J22" s="57"/>
      <c r="L22" s="1"/>
    </row>
    <row r="23" spans="2:14" x14ac:dyDescent="0.35">
      <c r="B23" s="3">
        <v>7</v>
      </c>
      <c r="C23" s="50">
        <v>45866</v>
      </c>
      <c r="D23" s="51">
        <v>19</v>
      </c>
      <c r="E23" s="52" t="s">
        <v>19</v>
      </c>
      <c r="F23" s="9">
        <v>0.12000000000000001</v>
      </c>
      <c r="G23" s="16" cm="1">
        <f t="array" ref="G23">INDEX([6]SubappendixA!C12:Q12,$C$7)</f>
        <v>0.22</v>
      </c>
      <c r="H23" s="3" cm="1">
        <f t="array" ref="H23">INDEX([6]SubappendixC!C12:Q12,$C$7)</f>
        <v>2.1999999999999999E-2</v>
      </c>
      <c r="J23" s="57"/>
    </row>
    <row r="24" spans="2:14" x14ac:dyDescent="0.35">
      <c r="B24" s="3">
        <v>8</v>
      </c>
      <c r="C24" s="50">
        <v>45880</v>
      </c>
      <c r="D24" s="51">
        <v>19</v>
      </c>
      <c r="E24" s="52" t="s">
        <v>19</v>
      </c>
      <c r="F24" s="9">
        <v>0.11</v>
      </c>
      <c r="G24" s="16" cm="1">
        <f t="array" ref="G24">INDEX([6]SubappendixA!C13:Q13,$C$7)</f>
        <v>0.25</v>
      </c>
      <c r="H24" s="3" cm="1">
        <f t="array" ref="H24">INDEX([6]SubappendixC!C13:Q13,$C$7)</f>
        <v>2.4E-2</v>
      </c>
      <c r="J24" s="57"/>
      <c r="L24" s="53"/>
    </row>
    <row r="25" spans="2:14" x14ac:dyDescent="0.35">
      <c r="B25" s="3">
        <v>9</v>
      </c>
      <c r="C25" s="50">
        <v>45839</v>
      </c>
      <c r="D25" s="51">
        <v>19</v>
      </c>
      <c r="E25" s="52" t="s">
        <v>19</v>
      </c>
      <c r="F25" s="9">
        <v>0.08</v>
      </c>
      <c r="G25" s="16" cm="1">
        <f t="array" ref="G25">INDEX([6]SubappendixA!C14:Q14,$C$7)</f>
        <v>0.27</v>
      </c>
      <c r="H25" s="3" cm="1">
        <f t="array" ref="H25">INDEX([6]SubappendixC!C14:Q14,$C$7)</f>
        <v>2.1000000000000001E-2</v>
      </c>
      <c r="J25" s="57"/>
    </row>
    <row r="26" spans="2:14" x14ac:dyDescent="0.35">
      <c r="B26" s="3">
        <v>10</v>
      </c>
      <c r="C26" s="50">
        <v>45881</v>
      </c>
      <c r="D26" s="51">
        <v>19</v>
      </c>
      <c r="E26" s="52" t="s">
        <v>19</v>
      </c>
      <c r="F26" s="9">
        <v>9.0000000000000011E-2</v>
      </c>
      <c r="G26" s="16" cm="1">
        <f t="array" ref="G26">INDEX([6]SubappendixA!C15:Q15,$C$7)</f>
        <v>0.3</v>
      </c>
      <c r="H26" s="3" cm="1">
        <f t="array" ref="H26">INDEX([6]SubappendixC!C15:Q15,$C$7)</f>
        <v>2.1000000000000001E-2</v>
      </c>
      <c r="J26" s="57"/>
      <c r="M26" s="17"/>
      <c r="N26" s="1"/>
    </row>
    <row r="27" spans="2:14" x14ac:dyDescent="0.35">
      <c r="B27" s="3">
        <v>11</v>
      </c>
      <c r="C27" s="50">
        <v>45883</v>
      </c>
      <c r="D27" s="51">
        <v>19</v>
      </c>
      <c r="E27" s="52" t="s">
        <v>19</v>
      </c>
      <c r="F27" s="9">
        <v>0.1</v>
      </c>
      <c r="G27" s="16" cm="1">
        <f t="array" ref="G27">INDEX([6]SubappendixA!C16:Q16,$C$7)</f>
        <v>0.33</v>
      </c>
      <c r="H27" s="3" cm="1">
        <f t="array" ref="H27">INDEX([6]SubappendixC!C16:Q16,$C$7)</f>
        <v>0.02</v>
      </c>
      <c r="J27" s="57"/>
      <c r="M27" s="17"/>
      <c r="N27" s="1"/>
    </row>
    <row r="28" spans="2:14" x14ac:dyDescent="0.35">
      <c r="B28" s="3">
        <v>12</v>
      </c>
      <c r="C28" s="50">
        <v>45882</v>
      </c>
      <c r="D28" s="51">
        <v>17</v>
      </c>
      <c r="E28" s="52" t="s">
        <v>20</v>
      </c>
      <c r="F28" s="9"/>
      <c r="G28" s="16" cm="1">
        <f t="array" ref="G28">INDEX([6]SubappendixA!C17:Q17,$C$7)</f>
        <v>0.35</v>
      </c>
      <c r="H28" s="3" cm="1">
        <f t="array" ref="H28">INDEX([6]SubappendixC!C17:Q17,$C$7)</f>
        <v>0.02</v>
      </c>
      <c r="J28" s="57"/>
      <c r="M28" s="17"/>
    </row>
    <row r="29" spans="2:14" x14ac:dyDescent="0.35">
      <c r="B29" s="3">
        <v>13</v>
      </c>
      <c r="C29" s="50">
        <v>45863</v>
      </c>
      <c r="D29" s="51">
        <v>15</v>
      </c>
      <c r="E29" s="52" t="s">
        <v>20</v>
      </c>
      <c r="F29" s="9"/>
      <c r="G29" s="16" cm="1">
        <f t="array" ref="G29">INDEX([6]SubappendixA!C18:Q18,$C$7)</f>
        <v>0.38</v>
      </c>
      <c r="H29" s="3" cm="1">
        <f t="array" ref="H29">INDEX([6]SubappendixC!C18:Q18,$C$7)</f>
        <v>2.7E-2</v>
      </c>
      <c r="J29" s="57"/>
      <c r="M29" s="17"/>
    </row>
    <row r="30" spans="2:14" x14ac:dyDescent="0.35">
      <c r="B30" s="3">
        <v>14</v>
      </c>
      <c r="C30" s="50">
        <v>45845</v>
      </c>
      <c r="D30" s="51">
        <v>19</v>
      </c>
      <c r="E30" s="52" t="s">
        <v>19</v>
      </c>
      <c r="F30" s="9">
        <v>0.11</v>
      </c>
      <c r="G30" s="16" cm="1">
        <f t="array" ref="G30">INDEX([6]SubappendixA!C19:Q19,$C$7)</f>
        <v>0.4</v>
      </c>
      <c r="H30" s="3" cm="1">
        <f t="array" ref="H30">INDEX([6]SubappendixC!C19:Q19,$C$7)</f>
        <v>1.7000000000000001E-2</v>
      </c>
      <c r="J30" s="57"/>
      <c r="M30" s="17"/>
    </row>
    <row r="31" spans="2:14" x14ac:dyDescent="0.35">
      <c r="B31" s="3">
        <v>15</v>
      </c>
      <c r="C31" s="50">
        <v>45844</v>
      </c>
      <c r="D31" s="51">
        <v>19</v>
      </c>
      <c r="E31" s="52" t="s">
        <v>19</v>
      </c>
      <c r="F31" s="9">
        <v>0.08</v>
      </c>
      <c r="G31" s="16" cm="1">
        <f t="array" ref="G31">INDEX([6]SubappendixA!C20:Q20,$C$7)</f>
        <v>0.43</v>
      </c>
      <c r="H31" s="3" cm="1">
        <f t="array" ref="H31">INDEX([6]SubappendixC!C20:Q20,$C$7)</f>
        <v>1.7999999999999999E-2</v>
      </c>
      <c r="J31" s="57"/>
      <c r="L31" s="17"/>
      <c r="M31" s="17"/>
    </row>
    <row r="32" spans="2:14" x14ac:dyDescent="0.35">
      <c r="B32" s="3">
        <v>16</v>
      </c>
      <c r="C32" s="50">
        <v>45862</v>
      </c>
      <c r="D32" s="51">
        <v>19</v>
      </c>
      <c r="E32" s="52" t="s">
        <v>19</v>
      </c>
      <c r="F32" s="9">
        <v>0.1</v>
      </c>
      <c r="G32" s="16" cm="1">
        <f t="array" ref="G32">INDEX([6]SubappendixA!C21:Q21,$C$7)</f>
        <v>0.45</v>
      </c>
      <c r="H32" s="3" cm="1">
        <f t="array" ref="H32">INDEX([6]SubappendixC!C21:Q21,$C$7)</f>
        <v>1.6E-2</v>
      </c>
      <c r="J32" s="57"/>
      <c r="M32" s="17"/>
    </row>
    <row r="33" spans="2:13" x14ac:dyDescent="0.35">
      <c r="B33" s="3">
        <v>17</v>
      </c>
      <c r="C33" s="50">
        <v>45886</v>
      </c>
      <c r="D33" s="51">
        <v>18</v>
      </c>
      <c r="E33" s="52" t="s">
        <v>19</v>
      </c>
      <c r="F33" s="9">
        <v>0.11</v>
      </c>
      <c r="G33" s="16" cm="1">
        <f t="array" ref="G33">INDEX([6]SubappendixA!C22:Q22,$C$7)</f>
        <v>0.47</v>
      </c>
      <c r="H33" s="3" cm="1">
        <f t="array" ref="H33">INDEX([6]SubappendixC!C22:Q22,$C$7)</f>
        <v>1.6E-2</v>
      </c>
      <c r="J33" s="57"/>
      <c r="L33" s="54"/>
      <c r="M33" s="17"/>
    </row>
    <row r="34" spans="2:13" x14ac:dyDescent="0.35">
      <c r="B34" s="3">
        <v>18</v>
      </c>
      <c r="C34" s="50">
        <v>45858</v>
      </c>
      <c r="D34" s="51">
        <v>18</v>
      </c>
      <c r="E34" s="52" t="s">
        <v>19</v>
      </c>
      <c r="F34" s="9">
        <v>0.11</v>
      </c>
      <c r="G34" s="16" cm="1">
        <f t="array" ref="G34">INDEX([6]SubappendixA!C23:Q23,$C$7)</f>
        <v>0.5</v>
      </c>
      <c r="H34" s="3" cm="1">
        <f t="array" ref="H34">INDEX([6]SubappendixC!C23:Q23,$C$7)</f>
        <v>2.3E-2</v>
      </c>
      <c r="J34" s="57"/>
    </row>
    <row r="35" spans="2:13" x14ac:dyDescent="0.35">
      <c r="B35" s="3">
        <v>19</v>
      </c>
      <c r="C35" s="50">
        <v>45852</v>
      </c>
      <c r="D35" s="51">
        <v>19</v>
      </c>
      <c r="E35" s="52" t="s">
        <v>19</v>
      </c>
      <c r="F35" s="9">
        <v>0.1</v>
      </c>
      <c r="G35" s="16" cm="1">
        <f t="array" ref="G35">INDEX([6]SubappendixA!C24:Q24,$C$7)</f>
        <v>0.52</v>
      </c>
      <c r="H35" s="3" cm="1">
        <f t="array" ref="H35">INDEX([6]SubappendixC!C24:Q24,$C$7)</f>
        <v>2.3E-2</v>
      </c>
      <c r="J35" s="57"/>
    </row>
    <row r="36" spans="2:13" x14ac:dyDescent="0.35">
      <c r="B36" s="3">
        <v>20</v>
      </c>
      <c r="C36" s="50">
        <v>45840</v>
      </c>
      <c r="D36" s="51">
        <v>20</v>
      </c>
      <c r="E36" s="52" t="s">
        <v>20</v>
      </c>
      <c r="F36" s="58"/>
      <c r="G36" s="16" cm="1">
        <f t="array" ref="G36">INDEX([6]SubappendixA!C25:Q25,$C$7)</f>
        <v>0.54</v>
      </c>
      <c r="H36" s="3" cm="1">
        <f t="array" ref="H36">INDEX([6]SubappendixC!C25:Q25,$C$7)</f>
        <v>1.2E-2</v>
      </c>
      <c r="J36" s="57"/>
    </row>
    <row r="37" spans="2:13" x14ac:dyDescent="0.35">
      <c r="B37" s="3">
        <v>21</v>
      </c>
      <c r="C37" s="50">
        <v>45841</v>
      </c>
      <c r="D37" s="51">
        <v>18</v>
      </c>
      <c r="E37" s="52" t="s">
        <v>19</v>
      </c>
      <c r="F37" s="9">
        <v>0.12</v>
      </c>
      <c r="G37" s="16" cm="1">
        <f t="array" ref="G37">INDEX([6]SubappendixA!C26:Q26,$C$7)</f>
        <v>0.56000000000000005</v>
      </c>
      <c r="H37" s="3" cm="1">
        <f t="array" ref="H37">INDEX([6]SubappendixC!C26:Q26,$C$7)</f>
        <v>1.7000000000000001E-2</v>
      </c>
      <c r="J37" s="57"/>
    </row>
    <row r="38" spans="2:13" x14ac:dyDescent="0.35">
      <c r="B38" s="3">
        <v>22</v>
      </c>
      <c r="C38" s="50">
        <v>45879</v>
      </c>
      <c r="D38" s="51">
        <v>19</v>
      </c>
      <c r="E38" s="52" t="s">
        <v>19</v>
      </c>
      <c r="F38" s="9">
        <v>0.12</v>
      </c>
      <c r="G38" s="16" cm="1">
        <f t="array" ref="G38">INDEX([6]SubappendixA!C27:Q27,$C$7)</f>
        <v>0.57999999999999996</v>
      </c>
      <c r="H38" s="3" cm="1">
        <f t="array" ref="H38">INDEX([6]SubappendixC!C27:Q27,$C$7)</f>
        <v>1.4E-2</v>
      </c>
      <c r="J38" s="57"/>
    </row>
    <row r="39" spans="2:13" x14ac:dyDescent="0.35">
      <c r="B39" s="3">
        <v>23</v>
      </c>
      <c r="C39" s="50">
        <v>45847</v>
      </c>
      <c r="D39" s="51">
        <v>20</v>
      </c>
      <c r="E39" s="52" t="s">
        <v>20</v>
      </c>
      <c r="F39" s="9"/>
      <c r="G39" s="16" cm="1">
        <f t="array" ref="G39">INDEX([6]SubappendixA!C28:Q28,$C$7)</f>
        <v>0.6</v>
      </c>
      <c r="H39" s="3" cm="1">
        <f t="array" ref="H39">INDEX([6]SubappendixC!C28:Q28,$C$7)</f>
        <v>1.4999999999999999E-2</v>
      </c>
      <c r="J39" s="57"/>
    </row>
    <row r="40" spans="2:13" x14ac:dyDescent="0.35">
      <c r="B40" s="3">
        <v>24</v>
      </c>
      <c r="C40" s="50">
        <v>45873</v>
      </c>
      <c r="D40" s="51">
        <v>19</v>
      </c>
      <c r="E40" s="52" t="s">
        <v>19</v>
      </c>
      <c r="F40" s="9">
        <v>7.0000000000000007E-2</v>
      </c>
      <c r="G40" s="16" cm="1">
        <f t="array" ref="G40">INDEX([6]SubappendixA!C29:Q29,$C$7)</f>
        <v>0.62</v>
      </c>
      <c r="H40" s="3" cm="1">
        <f t="array" ref="H40">INDEX([6]SubappendixC!C29:Q29,$C$7)</f>
        <v>0.01</v>
      </c>
      <c r="J40" s="57"/>
    </row>
    <row r="41" spans="2:13" x14ac:dyDescent="0.35">
      <c r="B41" s="3">
        <v>25</v>
      </c>
      <c r="C41" s="50">
        <v>45884</v>
      </c>
      <c r="D41" s="51">
        <v>19</v>
      </c>
      <c r="E41" s="52" t="s">
        <v>19</v>
      </c>
      <c r="F41" s="9">
        <v>0.11</v>
      </c>
      <c r="G41" s="16" cm="1">
        <f t="array" ref="G41">INDEX([6]SubappendixA!C30:Q30,$C$7)</f>
        <v>0.64</v>
      </c>
      <c r="H41" s="3" cm="1">
        <f t="array" ref="H41">INDEX([6]SubappendixC!C30:Q30,$C$7)</f>
        <v>1.7999999999999999E-2</v>
      </c>
      <c r="J41" s="57"/>
    </row>
    <row r="42" spans="2:13" x14ac:dyDescent="0.35">
      <c r="B42" s="3">
        <v>26</v>
      </c>
      <c r="C42" s="50">
        <v>45851</v>
      </c>
      <c r="D42" s="51">
        <v>20</v>
      </c>
      <c r="E42" s="52" t="s">
        <v>19</v>
      </c>
      <c r="F42" s="9">
        <v>0.13</v>
      </c>
      <c r="G42" s="16" cm="1">
        <f t="array" ref="G42">INDEX([6]SubappendixA!C31:Q31,$C$7)</f>
        <v>0.66</v>
      </c>
      <c r="H42" s="3" cm="1">
        <f t="array" ref="H42">INDEX([6]SubappendixC!C31:Q31,$C$7)</f>
        <v>1.7999999999999999E-2</v>
      </c>
      <c r="J42" s="57"/>
    </row>
    <row r="43" spans="2:13" x14ac:dyDescent="0.35">
      <c r="B43" s="3">
        <v>27</v>
      </c>
      <c r="C43" s="50">
        <v>45849</v>
      </c>
      <c r="D43" s="51">
        <v>19</v>
      </c>
      <c r="E43" s="52" t="s">
        <v>19</v>
      </c>
      <c r="F43" s="9">
        <v>0.15</v>
      </c>
      <c r="G43" s="16" cm="1">
        <f t="array" ref="G43">INDEX([6]SubappendixA!C32:Q32,$C$7)</f>
        <v>0.68</v>
      </c>
      <c r="H43" s="3" cm="1">
        <f t="array" ref="H43">INDEX([6]SubappendixC!C32:Q32,$C$7)</f>
        <v>1.7000000000000001E-2</v>
      </c>
      <c r="J43" s="57"/>
    </row>
    <row r="44" spans="2:13" x14ac:dyDescent="0.35">
      <c r="B44" s="3">
        <v>28</v>
      </c>
      <c r="C44" s="50">
        <v>45894</v>
      </c>
      <c r="D44" s="55">
        <v>19</v>
      </c>
      <c r="E44" s="52" t="s">
        <v>19</v>
      </c>
      <c r="F44" s="9">
        <v>0.13</v>
      </c>
      <c r="G44" s="16" cm="1">
        <f t="array" ref="G44">INDEX([6]SubappendixA!C33:Q33,$C$7)</f>
        <v>0.71</v>
      </c>
      <c r="H44" s="3" cm="1">
        <f t="array" ref="H44">INDEX([6]SubappendixC!C33:Q33,$C$7)</f>
        <v>2.1000000000000001E-2</v>
      </c>
      <c r="J44" s="57"/>
    </row>
    <row r="45" spans="2:13" x14ac:dyDescent="0.35">
      <c r="B45" s="3">
        <v>29</v>
      </c>
      <c r="C45" s="50">
        <v>45885</v>
      </c>
      <c r="D45" s="51">
        <v>19</v>
      </c>
      <c r="E45" s="52" t="s">
        <v>19</v>
      </c>
      <c r="F45" s="9">
        <v>0.11</v>
      </c>
      <c r="G45" s="16" cm="1">
        <f t="array" ref="G45">INDEX([6]SubappendixA!C34:Q34,$C$7)</f>
        <v>0.73</v>
      </c>
      <c r="H45" s="3" cm="1">
        <f t="array" ref="H45">INDEX([6]SubappendixC!C34:Q34,$C$7)</f>
        <v>1.2999999999999999E-2</v>
      </c>
      <c r="J45" s="57"/>
    </row>
    <row r="46" spans="2:13" x14ac:dyDescent="0.35">
      <c r="B46" s="3">
        <v>30</v>
      </c>
      <c r="C46" s="50">
        <v>45861</v>
      </c>
      <c r="D46" s="51">
        <v>20</v>
      </c>
      <c r="E46" s="52" t="s">
        <v>19</v>
      </c>
      <c r="F46" s="9">
        <v>0.08</v>
      </c>
      <c r="G46" s="16" cm="1">
        <f t="array" ref="G46">INDEX([6]SubappendixA!C35:Q35,$C$7)</f>
        <v>0.74</v>
      </c>
      <c r="H46" s="3" cm="1">
        <f t="array" ref="H46">INDEX([6]SubappendixC!C35:Q35,$C$7)</f>
        <v>1.2E-2</v>
      </c>
      <c r="J46" s="57"/>
    </row>
    <row r="47" spans="2:13" x14ac:dyDescent="0.35">
      <c r="B47" s="3">
        <v>31</v>
      </c>
      <c r="C47" s="50">
        <v>45850</v>
      </c>
      <c r="D47" s="51">
        <v>19</v>
      </c>
      <c r="E47" s="52" t="s">
        <v>19</v>
      </c>
      <c r="F47" s="9">
        <v>0.09</v>
      </c>
      <c r="G47" s="16" cm="1">
        <f t="array" ref="G47">INDEX([6]SubappendixA!C36:Q36,$C$7)</f>
        <v>0.76</v>
      </c>
      <c r="H47" s="3" cm="1">
        <f t="array" ref="H47">INDEX([6]SubappendixC!C36:Q36,$C$7)</f>
        <v>1.6E-2</v>
      </c>
      <c r="J47" s="57"/>
    </row>
    <row r="48" spans="2:13" x14ac:dyDescent="0.35">
      <c r="B48" s="3">
        <v>32</v>
      </c>
      <c r="C48" s="50">
        <v>45856</v>
      </c>
      <c r="D48" s="51">
        <v>20</v>
      </c>
      <c r="E48" s="52" t="s">
        <v>20</v>
      </c>
      <c r="F48" s="9"/>
      <c r="G48" s="16" cm="1">
        <f t="array" ref="G48">INDEX([6]SubappendixA!C37:Q37,$C$7)</f>
        <v>0.78</v>
      </c>
      <c r="H48" s="3" cm="1">
        <f t="array" ref="H48">INDEX([6]SubappendixC!C37:Q37,$C$7)</f>
        <v>0.01</v>
      </c>
      <c r="J48" s="57"/>
    </row>
    <row r="49" spans="2:10" x14ac:dyDescent="0.35">
      <c r="B49" s="3">
        <v>33</v>
      </c>
      <c r="C49" s="50">
        <v>45857</v>
      </c>
      <c r="D49" s="51">
        <v>20</v>
      </c>
      <c r="E49" s="52" t="s">
        <v>20</v>
      </c>
      <c r="F49" s="56"/>
      <c r="G49" s="16" cm="1">
        <f t="array" ref="G49">INDEX([6]SubappendixA!C38:Q38,$C$7)</f>
        <v>0.79</v>
      </c>
      <c r="H49" s="3" cm="1">
        <f t="array" ref="H49">INDEX([6]SubappendixC!C38:Q38,$C$7)</f>
        <v>7.0000000000000001E-3</v>
      </c>
      <c r="J49" s="57"/>
    </row>
    <row r="50" spans="2:10" x14ac:dyDescent="0.35">
      <c r="B50" s="3">
        <v>34</v>
      </c>
      <c r="C50" s="50">
        <v>45874</v>
      </c>
      <c r="D50" s="51">
        <v>20</v>
      </c>
      <c r="E50" s="52" t="s">
        <v>20</v>
      </c>
      <c r="F50" s="9"/>
      <c r="G50" s="16" cm="1">
        <f t="array" ref="G50">INDEX([6]SubappendixA!C39:Q39,$C$7)</f>
        <v>0.8</v>
      </c>
      <c r="H50" s="3" cm="1">
        <f t="array" ref="H50">INDEX([6]SubappendixC!C39:Q39,$C$7)</f>
        <v>1.2999999999999999E-2</v>
      </c>
      <c r="J50" s="57"/>
    </row>
    <row r="51" spans="2:10" x14ac:dyDescent="0.35">
      <c r="B51" s="3">
        <v>35</v>
      </c>
      <c r="C51" s="50">
        <v>45869</v>
      </c>
      <c r="D51" s="51">
        <v>14</v>
      </c>
      <c r="E51" s="52" t="s">
        <v>20</v>
      </c>
      <c r="F51" s="9"/>
      <c r="G51" s="16" cm="1">
        <f t="array" ref="G51">INDEX([6]SubappendixA!C40:Q40,$C$7)</f>
        <v>0.82</v>
      </c>
      <c r="H51" s="3" cm="1">
        <f t="array" ref="H51">INDEX([6]SubappendixC!C40:Q40,$C$7)</f>
        <v>1.7999999999999999E-2</v>
      </c>
      <c r="J51" s="57"/>
    </row>
    <row r="52" spans="2:10" x14ac:dyDescent="0.35">
      <c r="B52" s="3">
        <v>36</v>
      </c>
      <c r="C52" s="50">
        <v>45876</v>
      </c>
      <c r="D52" s="51">
        <v>19</v>
      </c>
      <c r="E52" s="52" t="s">
        <v>19</v>
      </c>
      <c r="F52" s="9">
        <v>0.11</v>
      </c>
      <c r="G52" s="16" cm="1">
        <f t="array" ref="G52">INDEX([6]SubappendixA!C41:Q41,$C$7)</f>
        <v>0.84</v>
      </c>
      <c r="H52" s="3" cm="1">
        <f t="array" ref="H52">INDEX([6]SubappendixC!C41:Q41,$C$7)</f>
        <v>0.01</v>
      </c>
      <c r="J52" s="57"/>
    </row>
    <row r="53" spans="2:10" x14ac:dyDescent="0.35">
      <c r="B53" s="3">
        <v>37</v>
      </c>
      <c r="C53" s="50">
        <v>45877</v>
      </c>
      <c r="D53" s="51">
        <v>19</v>
      </c>
      <c r="E53" s="52" t="s">
        <v>20</v>
      </c>
      <c r="F53" s="56"/>
      <c r="G53" s="16" cm="1">
        <f t="array" ref="G53">INDEX([6]SubappendixA!C42:Q42,$C$7)</f>
        <v>0.85</v>
      </c>
      <c r="H53" s="3" cm="1">
        <f t="array" ref="H53">INDEX([6]SubappendixC!C42:Q42,$C$7)</f>
        <v>8.9999999999999993E-3</v>
      </c>
      <c r="J53" s="57"/>
    </row>
    <row r="54" spans="2:10" x14ac:dyDescent="0.35">
      <c r="B54" s="3">
        <v>38</v>
      </c>
      <c r="C54" s="50">
        <v>45859</v>
      </c>
      <c r="D54" s="51">
        <v>19</v>
      </c>
      <c r="E54" s="52" t="s">
        <v>20</v>
      </c>
      <c r="F54" s="56"/>
      <c r="G54" s="16" cm="1">
        <f t="array" ref="G54">INDEX([6]SubappendixA!C43:Q43,$C$7)</f>
        <v>0.86</v>
      </c>
      <c r="H54" s="3" cm="1">
        <f t="array" ref="H54">INDEX([6]SubappendixC!C43:Q43,$C$7)</f>
        <v>7.0000000000000001E-3</v>
      </c>
      <c r="J54" s="57"/>
    </row>
    <row r="55" spans="2:10" x14ac:dyDescent="0.35">
      <c r="B55" s="3">
        <v>39</v>
      </c>
      <c r="C55" s="50">
        <v>45864</v>
      </c>
      <c r="D55" s="51">
        <v>19</v>
      </c>
      <c r="E55" s="52" t="s">
        <v>19</v>
      </c>
      <c r="F55" s="9">
        <v>0.08</v>
      </c>
      <c r="G55" s="16" cm="1">
        <f t="array" ref="G55">INDEX([6]SubappendixA!C44:Q44,$C$7)</f>
        <v>0.88</v>
      </c>
      <c r="H55" s="3" cm="1">
        <f t="array" ref="H55">INDEX([6]SubappendixC!C44:Q44,$C$7)</f>
        <v>8.0000000000000002E-3</v>
      </c>
      <c r="J55" s="57"/>
    </row>
    <row r="56" spans="2:10" x14ac:dyDescent="0.35">
      <c r="B56" s="3">
        <v>40</v>
      </c>
      <c r="C56" s="50">
        <v>45878</v>
      </c>
      <c r="D56" s="51">
        <v>19</v>
      </c>
      <c r="E56" s="52" t="s">
        <v>20</v>
      </c>
      <c r="F56" s="56"/>
      <c r="G56" s="16" cm="1">
        <f t="array" ref="G56">INDEX([6]SubappendixA!C45:Q45,$C$7)</f>
        <v>0.89</v>
      </c>
      <c r="H56" s="3" cm="1">
        <f t="array" ref="H56">INDEX([6]SubappendixC!C45:Q45,$C$7)</f>
        <v>8.9999999999999993E-3</v>
      </c>
      <c r="J56" s="57"/>
    </row>
    <row r="57" spans="2:10" x14ac:dyDescent="0.35">
      <c r="B57" s="3">
        <v>41</v>
      </c>
      <c r="C57" s="50">
        <v>45865</v>
      </c>
      <c r="D57" s="51">
        <v>21</v>
      </c>
      <c r="E57" s="52" t="s">
        <v>20</v>
      </c>
      <c r="F57" s="56"/>
      <c r="G57" s="16" cm="1">
        <f t="array" ref="G57">INDEX([6]SubappendixA!C46:Q46,$C$7)</f>
        <v>0.9</v>
      </c>
      <c r="H57" s="3" cm="1">
        <f t="array" ref="H57">INDEX([6]SubappendixC!C46:Q46,$C$7)</f>
        <v>8.9999999999999993E-3</v>
      </c>
      <c r="J57" s="57"/>
    </row>
    <row r="58" spans="2:10" x14ac:dyDescent="0.35">
      <c r="B58" s="3">
        <v>42</v>
      </c>
      <c r="C58" s="50">
        <v>45848</v>
      </c>
      <c r="D58" s="51">
        <v>20</v>
      </c>
      <c r="E58" s="52" t="s">
        <v>20</v>
      </c>
      <c r="F58" s="9"/>
      <c r="G58" s="16" cm="1">
        <f t="array" ref="G58">INDEX([6]SubappendixA!C47:Q47,$C$7)</f>
        <v>0.92</v>
      </c>
      <c r="H58" s="3" cm="1">
        <f t="array" ref="H58">INDEX([6]SubappendixC!C47:Q47,$C$7)</f>
        <v>8.0000000000000002E-3</v>
      </c>
      <c r="J58" s="57"/>
    </row>
    <row r="59" spans="2:10" x14ac:dyDescent="0.35">
      <c r="B59" s="3">
        <v>43</v>
      </c>
      <c r="C59" s="50">
        <v>45872</v>
      </c>
      <c r="D59" s="51">
        <v>19</v>
      </c>
      <c r="E59" s="52" t="s">
        <v>20</v>
      </c>
      <c r="F59" s="56"/>
      <c r="G59" s="16" cm="1">
        <f t="array" ref="G59">INDEX([6]SubappendixA!C48:Q48,$C$7)</f>
        <v>0.93</v>
      </c>
      <c r="H59" s="3" cm="1">
        <f t="array" ref="H59">INDEX([6]SubappendixC!C48:Q48,$C$7)</f>
        <v>6.0000000000000001E-3</v>
      </c>
      <c r="J59" s="57"/>
    </row>
    <row r="60" spans="2:10" x14ac:dyDescent="0.35">
      <c r="B60" s="3">
        <v>44</v>
      </c>
      <c r="C60" s="50">
        <v>45860</v>
      </c>
      <c r="D60" s="51">
        <v>20</v>
      </c>
      <c r="E60" s="52" t="s">
        <v>20</v>
      </c>
      <c r="F60" s="56"/>
      <c r="G60" s="16" cm="1">
        <f t="array" ref="G60">INDEX([6]SubappendixA!C49:Q49,$C$7)</f>
        <v>0.95</v>
      </c>
      <c r="H60" s="3" cm="1">
        <f t="array" ref="H60">INDEX([6]SubappendixC!C49:Q49,$C$7)</f>
        <v>7.0000000000000001E-3</v>
      </c>
      <c r="J60" s="57"/>
    </row>
    <row r="61" spans="2:10" x14ac:dyDescent="0.35">
      <c r="B61" s="3">
        <v>45</v>
      </c>
      <c r="C61" s="50">
        <v>45843</v>
      </c>
      <c r="D61" s="51">
        <v>20</v>
      </c>
      <c r="E61" s="52" t="s">
        <v>19</v>
      </c>
      <c r="F61" s="59">
        <v>0.11</v>
      </c>
      <c r="G61" s="16" cm="1">
        <f t="array" ref="G61">INDEX([6]SubappendixA!C50:Q50,$C$7)</f>
        <v>0.96</v>
      </c>
      <c r="H61" s="3" cm="1">
        <f t="array" ref="H61">INDEX([6]SubappendixC!C50:Q50,$C$7)</f>
        <v>7.0000000000000001E-3</v>
      </c>
      <c r="J61" s="57"/>
    </row>
    <row r="62" spans="2:10" x14ac:dyDescent="0.35">
      <c r="B62" s="3">
        <v>46</v>
      </c>
      <c r="C62" s="50">
        <v>45875</v>
      </c>
      <c r="D62" s="51">
        <v>20</v>
      </c>
      <c r="E62" s="52" t="s">
        <v>19</v>
      </c>
      <c r="F62" s="59">
        <v>0.14000000000000001</v>
      </c>
      <c r="G62" s="16" cm="1">
        <f t="array" ref="G62">INDEX([6]SubappendixA!C51:Q51,$C$7)</f>
        <v>0.97</v>
      </c>
      <c r="H62" s="3" cm="1">
        <f t="array" ref="H62">INDEX([6]SubappendixC!C51:Q51,$C$7)</f>
        <v>8.0000000000000002E-3</v>
      </c>
      <c r="J62" s="57"/>
    </row>
    <row r="63" spans="2:10" x14ac:dyDescent="0.35">
      <c r="B63" s="3">
        <v>47</v>
      </c>
      <c r="C63" s="50">
        <v>45893</v>
      </c>
      <c r="D63" s="51">
        <v>20</v>
      </c>
      <c r="E63" s="52" t="s">
        <v>19</v>
      </c>
      <c r="F63" s="59">
        <v>0.12000000000000001</v>
      </c>
      <c r="G63" s="16" cm="1">
        <f t="array" ref="G63">INDEX([6]SubappendixA!C52:Q52,$C$7)</f>
        <v>0.99</v>
      </c>
      <c r="H63" s="3" cm="1">
        <f t="array" ref="H63">INDEX([6]SubappendixC!C52:Q52,$C$7)</f>
        <v>8.9999999999999993E-3</v>
      </c>
      <c r="J63" s="57"/>
    </row>
    <row r="64" spans="2:10" x14ac:dyDescent="0.35">
      <c r="B64" s="3">
        <v>48</v>
      </c>
      <c r="C64" s="50">
        <v>45895</v>
      </c>
      <c r="D64" s="55">
        <v>19</v>
      </c>
      <c r="E64" s="52" t="s">
        <v>20</v>
      </c>
      <c r="G64" s="16" cm="1">
        <f t="array" ref="G64">INDEX([6]SubappendixA!C53:Q53,$C$7)</f>
        <v>1</v>
      </c>
      <c r="H64" s="3" cm="1">
        <f t="array" ref="H64">INDEX([6]SubappendixC!C53:Q53,$C$7)</f>
        <v>4.0000000000000001E-3</v>
      </c>
      <c r="J64" s="57"/>
    </row>
    <row r="65" spans="2:10" x14ac:dyDescent="0.35">
      <c r="B65" s="3">
        <v>49</v>
      </c>
      <c r="C65" s="50">
        <v>45892</v>
      </c>
      <c r="D65" s="51">
        <v>19</v>
      </c>
      <c r="E65" s="52" t="s">
        <v>19</v>
      </c>
      <c r="F65" s="59">
        <v>0.12</v>
      </c>
      <c r="G65" s="16" cm="1">
        <f t="array" ref="G65">INDEX([6]SubappendixA!C54:Q54,$C$7)</f>
        <v>1.01</v>
      </c>
      <c r="H65" s="3" cm="1">
        <f t="array" ref="H65">INDEX([6]SubappendixC!C54:Q54,$C$7)</f>
        <v>8.0000000000000002E-3</v>
      </c>
      <c r="J65" s="57"/>
    </row>
    <row r="66" spans="2:10" x14ac:dyDescent="0.35">
      <c r="B66" s="3">
        <v>50</v>
      </c>
      <c r="C66" s="50">
        <v>45891</v>
      </c>
      <c r="D66" s="51">
        <v>19</v>
      </c>
      <c r="E66" s="52" t="s">
        <v>20</v>
      </c>
      <c r="F66" s="56"/>
      <c r="G66" s="16" cm="1">
        <f t="array" ref="G66">INDEX([6]SubappendixA!C55:Q55,$C$7)</f>
        <v>1.03</v>
      </c>
      <c r="H66" s="3" cm="1">
        <f t="array" ref="H66">INDEX([6]SubappendixC!C55:Q55,$C$7)</f>
        <v>7.0000000000000001E-3</v>
      </c>
      <c r="J66" s="57"/>
    </row>
    <row r="67" spans="2:10" x14ac:dyDescent="0.35">
      <c r="B67" s="3">
        <v>51</v>
      </c>
      <c r="C67" s="50">
        <v>45887</v>
      </c>
      <c r="D67" s="51">
        <v>19</v>
      </c>
      <c r="E67" s="52" t="s">
        <v>20</v>
      </c>
      <c r="F67" s="56"/>
      <c r="G67" s="16" cm="1">
        <f t="array" ref="G67">INDEX([6]SubappendixA!C56:Q56,$C$7)</f>
        <v>1.04</v>
      </c>
      <c r="H67" s="3" cm="1">
        <f t="array" ref="H67">INDEX([6]SubappendixC!C56:Q56,$C$7)</f>
        <v>1.4E-2</v>
      </c>
      <c r="J67" s="57"/>
    </row>
    <row r="68" spans="2:10" x14ac:dyDescent="0.35">
      <c r="B68" s="3">
        <v>52</v>
      </c>
      <c r="C68" s="50">
        <v>45842</v>
      </c>
      <c r="D68" s="51">
        <v>20</v>
      </c>
      <c r="E68" s="52" t="s">
        <v>20</v>
      </c>
      <c r="F68" s="56"/>
      <c r="G68" s="16" cm="1">
        <f t="array" ref="G68">INDEX([6]SubappendixA!C57:Q57,$C$7)</f>
        <v>1.05</v>
      </c>
      <c r="H68" s="3" cm="1">
        <f t="array" ref="H68">INDEX([6]SubappendixC!C57:Q57,$C$7)</f>
        <v>3.0000000000000001E-3</v>
      </c>
      <c r="J68" s="57"/>
    </row>
    <row r="69" spans="2:10" x14ac:dyDescent="0.35">
      <c r="B69" s="3">
        <v>53</v>
      </c>
      <c r="C69" s="50">
        <v>45896</v>
      </c>
      <c r="D69" s="55">
        <v>20</v>
      </c>
      <c r="E69" s="52" t="s">
        <v>20</v>
      </c>
      <c r="F69" s="56"/>
      <c r="G69" s="16" cm="1">
        <f t="array" ref="G69">INDEX([6]SubappendixA!C58:Q58,$C$7)</f>
        <v>1.06</v>
      </c>
      <c r="H69" s="3" cm="1">
        <f t="array" ref="H69">INDEX([6]SubappendixC!C58:Q58,$C$7)</f>
        <v>2E-3</v>
      </c>
      <c r="J69" s="57"/>
    </row>
    <row r="70" spans="2:10" x14ac:dyDescent="0.35">
      <c r="B70" s="3">
        <v>54</v>
      </c>
      <c r="C70" s="50">
        <v>45897</v>
      </c>
      <c r="D70" s="55">
        <v>20</v>
      </c>
      <c r="E70" s="52" t="s">
        <v>20</v>
      </c>
      <c r="F70" s="56"/>
      <c r="G70" s="16" cm="1">
        <f t="array" ref="G70">INDEX([6]SubappendixA!C59:Q59,$C$7)</f>
        <v>1.07</v>
      </c>
      <c r="H70" s="3" cm="1">
        <f t="array" ref="H70">INDEX([6]SubappendixC!C59:Q59,$C$7)</f>
        <v>4.0000000000000001E-3</v>
      </c>
      <c r="J70" s="57"/>
    </row>
    <row r="71" spans="2:10" x14ac:dyDescent="0.35">
      <c r="B71" s="3">
        <v>55</v>
      </c>
      <c r="C71" s="50">
        <v>45888</v>
      </c>
      <c r="D71" s="51">
        <v>19</v>
      </c>
      <c r="E71" s="52" t="s">
        <v>20</v>
      </c>
      <c r="F71" s="56"/>
      <c r="G71" s="16" cm="1">
        <f t="array" ref="G71">INDEX([6]SubappendixA!C60:Q60,$C$7)</f>
        <v>1.08</v>
      </c>
      <c r="H71" s="3" cm="1">
        <f t="array" ref="H71">INDEX([6]SubappendixC!C60:Q60,$C$7)</f>
        <v>3.0000000000000001E-3</v>
      </c>
      <c r="J71" s="57"/>
    </row>
    <row r="72" spans="2:10" x14ac:dyDescent="0.35">
      <c r="B72" s="3">
        <v>56</v>
      </c>
      <c r="C72" s="50">
        <v>45870</v>
      </c>
      <c r="D72" s="51">
        <v>20</v>
      </c>
      <c r="E72" s="52" t="s">
        <v>20</v>
      </c>
      <c r="F72" s="56"/>
      <c r="G72" s="16" cm="1">
        <f t="array" ref="G72">INDEX([6]SubappendixA!C61:Q61,$C$7)</f>
        <v>1.0900000000000001</v>
      </c>
      <c r="H72" s="3" cm="1">
        <f t="array" ref="H72">INDEX([6]SubappendixC!C61:Q61,$C$7)</f>
        <v>3.0000000000000001E-3</v>
      </c>
      <c r="J72" s="57"/>
    </row>
    <row r="73" spans="2:10" x14ac:dyDescent="0.35">
      <c r="B73" s="3">
        <v>57</v>
      </c>
      <c r="C73" s="50">
        <v>45871</v>
      </c>
      <c r="D73" s="51">
        <v>20</v>
      </c>
      <c r="E73" s="52" t="s">
        <v>20</v>
      </c>
      <c r="F73" s="56"/>
      <c r="G73" s="16" cm="1">
        <f t="array" ref="G73">INDEX([6]SubappendixA!C62:Q62,$C$7)</f>
        <v>1.1000000000000001</v>
      </c>
      <c r="H73" s="3" cm="1">
        <f t="array" ref="H73">INDEX([6]SubappendixC!C62:Q62,$C$7)</f>
        <v>3.0000000000000001E-3</v>
      </c>
      <c r="J73" s="57"/>
    </row>
    <row r="74" spans="2:10" x14ac:dyDescent="0.35">
      <c r="B74" s="3">
        <v>58</v>
      </c>
      <c r="C74" s="50">
        <v>45898</v>
      </c>
      <c r="D74" s="55">
        <v>20</v>
      </c>
      <c r="E74" s="52" t="s">
        <v>20</v>
      </c>
      <c r="F74" s="56"/>
      <c r="G74" s="16" cm="1">
        <f t="array" ref="G74">INDEX([6]SubappendixA!C63:Q63,$C$7)</f>
        <v>1.1100000000000001</v>
      </c>
      <c r="H74" s="3" cm="1">
        <f t="array" ref="H74">INDEX([6]SubappendixC!C63:Q63,$C$7)</f>
        <v>2E-3</v>
      </c>
      <c r="J74" s="57"/>
    </row>
    <row r="75" spans="2:10" x14ac:dyDescent="0.35">
      <c r="B75" s="3">
        <v>59</v>
      </c>
      <c r="C75" s="50">
        <v>45890</v>
      </c>
      <c r="D75" s="51">
        <v>20</v>
      </c>
      <c r="E75" s="52" t="s">
        <v>20</v>
      </c>
      <c r="F75" s="56"/>
      <c r="G75" s="16" cm="1">
        <f t="array" ref="G75">INDEX([6]SubappendixA!C64:Q64,$C$7)</f>
        <v>1.1100000000000001</v>
      </c>
      <c r="H75" s="3" cm="1">
        <f t="array" ref="H75">INDEX([6]SubappendixC!C64:Q64,$C$7)</f>
        <v>-1E-3</v>
      </c>
      <c r="J75" s="57"/>
    </row>
    <row r="76" spans="2:10" x14ac:dyDescent="0.35">
      <c r="B76" s="3">
        <v>60</v>
      </c>
      <c r="C76" s="50">
        <v>45889</v>
      </c>
      <c r="D76" s="51">
        <v>20</v>
      </c>
      <c r="E76" s="52" t="s">
        <v>20</v>
      </c>
      <c r="F76" s="56"/>
      <c r="G76" s="16" cm="1">
        <f t="array" ref="G76">INDEX([6]SubappendixA!C65:Q65,$C$7)</f>
        <v>1.1200000000000001</v>
      </c>
      <c r="H76" s="3" cm="1">
        <f t="array" ref="H76">INDEX([6]SubappendixC!C65:Q65,$C$7)</f>
        <v>-2E-3</v>
      </c>
      <c r="J76" s="57"/>
    </row>
    <row r="77" spans="2:10" x14ac:dyDescent="0.35">
      <c r="B77" s="3">
        <v>61</v>
      </c>
      <c r="C77" s="50">
        <v>45900</v>
      </c>
      <c r="D77" s="51">
        <v>20</v>
      </c>
      <c r="E77" s="52" t="s">
        <v>20</v>
      </c>
      <c r="F77" s="56"/>
      <c r="G77" s="16" cm="1">
        <f t="array" ref="G77">INDEX([6]SubappendixA!C66:Q66,$C$7)</f>
        <v>1.1200000000000001</v>
      </c>
      <c r="H77" s="3" cm="1">
        <f t="array" ref="H77">INDEX([6]SubappendixC!C66:Q66,$C$7)</f>
        <v>6.0000000000000001E-3</v>
      </c>
      <c r="J77" s="57"/>
    </row>
    <row r="78" spans="2:10" x14ac:dyDescent="0.35">
      <c r="B78" s="3">
        <v>62</v>
      </c>
      <c r="C78" s="50">
        <v>45899</v>
      </c>
      <c r="D78" s="51">
        <v>20</v>
      </c>
      <c r="E78" s="52" t="s">
        <v>20</v>
      </c>
      <c r="F78" s="56"/>
      <c r="G78" s="16" cm="1">
        <f t="array" ref="G78">INDEX([6]SubappendixA!C67:Q67,$C$7)</f>
        <v>1.1200000000000001</v>
      </c>
      <c r="H78" s="3" cm="1">
        <f t="array" ref="H78">INDEX([6]SubappendixC!C67:Q67,$C$7)</f>
        <v>-2E-3</v>
      </c>
      <c r="J78" s="57"/>
    </row>
    <row r="80" spans="2:10" x14ac:dyDescent="0.35">
      <c r="B80" s="40" t="s">
        <v>21</v>
      </c>
      <c r="C80" s="41"/>
      <c r="D80" s="41"/>
      <c r="E80" s="41"/>
      <c r="F80" s="42"/>
      <c r="G80" s="43" t="s">
        <v>22</v>
      </c>
      <c r="H80" s="44" cm="1">
        <f t="array" ref="H80">SUMPRODUCT($H$17:$H$78*$F$17:$F$78*($E$17:$E$78="Yes"))</f>
        <v>6.2360000000000013E-2</v>
      </c>
    </row>
    <row r="81" spans="2:8" x14ac:dyDescent="0.35">
      <c r="B81" s="27" t="s">
        <v>23</v>
      </c>
      <c r="C81" s="28"/>
      <c r="D81" s="28"/>
      <c r="E81" s="28"/>
      <c r="F81" s="29"/>
      <c r="G81" s="30" t="s">
        <v>24</v>
      </c>
      <c r="H81" s="31" cm="1">
        <f t="array" ref="H81">SUMIFS(H17:H78,E17:E78,"No",B17:B78,"&lt;"&amp;MAX(IF(E17:E78="Yes",B17:B78)))</f>
        <v>0.20700000000000005</v>
      </c>
    </row>
    <row r="82" spans="2:8" x14ac:dyDescent="0.35">
      <c r="B82" s="32"/>
      <c r="G82" s="33" t="s">
        <v>25</v>
      </c>
      <c r="H82" s="34" cm="1">
        <f t="array" ref="H82">INDEX(G17:G78,MATCH(MAX(IF(E17:E78="Yes",B17:B78)),B17:B78,0))</f>
        <v>1.01</v>
      </c>
    </row>
    <row r="83" spans="2:8" x14ac:dyDescent="0.35">
      <c r="B83" s="32"/>
      <c r="G83" s="33" t="s">
        <v>26</v>
      </c>
      <c r="H83" s="34">
        <f>H82-H81</f>
        <v>0.80299999999999994</v>
      </c>
    </row>
    <row r="84" spans="2:8" x14ac:dyDescent="0.35">
      <c r="B84" s="35"/>
      <c r="C84" s="36"/>
      <c r="D84" s="36"/>
      <c r="E84" s="36"/>
      <c r="F84" s="37"/>
      <c r="G84" s="38" t="s">
        <v>27</v>
      </c>
      <c r="H84" s="39">
        <f>H83*K7</f>
        <v>8.7075312500000016E-2</v>
      </c>
    </row>
    <row r="85" spans="2:8" x14ac:dyDescent="0.35">
      <c r="B85" s="40" t="s">
        <v>28</v>
      </c>
      <c r="C85" s="41"/>
      <c r="D85" s="41"/>
      <c r="E85" s="41"/>
      <c r="F85" s="42"/>
      <c r="G85" s="43" t="s">
        <v>29</v>
      </c>
      <c r="H85" s="44">
        <f>AVERAGE(H80,H84)</f>
        <v>7.4717656250000014E-2</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8873D055-0A7C-4522-AA35-F6187FC49B8E}">
      <formula1>"Yes, No"</formula1>
    </dataValidation>
  </dataValidations>
  <pageMargins left="0.7" right="0.7" top="0.75" bottom="0.75" header="0.3" footer="0.3"/>
  <pageSetup orientation="portrait" r:id="rId1"/>
  <headerFooter>
    <oddFooter>&amp;L_x000D_&amp;1#&amp;"Calibri"&amp;14&amp;K000000 Business Use</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F509B-A4A7-4CD0-8A2E-F107186D2173}">
  <sheetPr>
    <tabColor rgb="FF0085CA"/>
  </sheetPr>
  <dimension ref="B2:T86"/>
  <sheetViews>
    <sheetView showGridLines="0" zoomScaleNormal="100" workbookViewId="0">
      <pane ySplit="16" topLeftCell="A17" activePane="bottomLeft" state="frozen"/>
      <selection pane="bottomLeft" activeCell="J18" sqref="J18"/>
    </sheetView>
  </sheetViews>
  <sheetFormatPr defaultRowHeight="17.25" x14ac:dyDescent="0.35"/>
  <cols>
    <col min="1" max="1" width="2.375" customWidth="1"/>
    <col min="2" max="4" width="16.625" style="2" customWidth="1"/>
    <col min="5" max="5" width="15.875" style="2" customWidth="1"/>
    <col min="6" max="6" width="20.125" bestFit="1" customWidth="1"/>
    <col min="7" max="8" width="18.125" customWidth="1"/>
    <col min="9" max="9" width="2.625" customWidth="1"/>
    <col min="10" max="10" width="27.125" customWidth="1"/>
    <col min="11" max="11" width="27.625" customWidth="1"/>
    <col min="12" max="12" width="9.8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10432.504645161287</v>
      </c>
      <c r="L7" t="s">
        <v>6</v>
      </c>
    </row>
    <row r="8" spans="2:20" ht="18" thickBot="1" x14ac:dyDescent="0.4">
      <c r="B8" s="23"/>
      <c r="C8" s="23"/>
      <c r="D8" s="23"/>
      <c r="E8" s="23"/>
      <c r="F8" s="23"/>
      <c r="G8" s="23"/>
      <c r="H8" s="23"/>
      <c r="J8" s="20" t="s">
        <v>7</v>
      </c>
      <c r="K8" s="21">
        <f>H85</f>
        <v>6880.974220741934</v>
      </c>
    </row>
    <row r="9" spans="2:20" ht="18" customHeight="1" thickBot="1" x14ac:dyDescent="0.4">
      <c r="B9" s="60" t="s">
        <v>8</v>
      </c>
      <c r="C9" s="60"/>
      <c r="D9" s="60"/>
      <c r="E9" s="60"/>
      <c r="F9" s="60"/>
      <c r="G9" s="18"/>
      <c r="H9" s="18"/>
      <c r="J9" s="5" t="s">
        <v>9</v>
      </c>
      <c r="K9" s="26">
        <f>MAX(K8/K7,0)</f>
        <v>0.65957068362614224</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ht="4.5" customHeight="1"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50">
        <v>45867</v>
      </c>
      <c r="D17" s="51">
        <v>19</v>
      </c>
      <c r="E17" s="52" t="s">
        <v>19</v>
      </c>
      <c r="F17" s="9">
        <v>14768.617</v>
      </c>
      <c r="G17" s="16" cm="1">
        <f t="array" ref="G17">INDEX([7]SubappendixA!C6:Q6,$C$7)</f>
        <v>0.03</v>
      </c>
      <c r="H17" s="3" cm="1">
        <f t="array" ref="H17">INDEX([7]SubappendixC!C6:Q6,$C$7)</f>
        <v>3.2000000000000001E-2</v>
      </c>
      <c r="J17" s="8"/>
      <c r="K17" s="1"/>
      <c r="L17" s="17"/>
      <c r="M17" s="1"/>
      <c r="N17" s="1"/>
    </row>
    <row r="18" spans="2:14" x14ac:dyDescent="0.35">
      <c r="B18" s="3">
        <v>2</v>
      </c>
      <c r="C18" s="50">
        <v>45854</v>
      </c>
      <c r="D18" s="51">
        <v>19</v>
      </c>
      <c r="E18" s="52" t="s">
        <v>19</v>
      </c>
      <c r="F18" s="9">
        <v>11024.626</v>
      </c>
      <c r="G18" s="16" cm="1">
        <f t="array" ref="G18">INDEX([7]SubappendixA!C7:Q7,$C$7)</f>
        <v>0.06</v>
      </c>
      <c r="H18" s="3" cm="1">
        <f t="array" ref="H18">INDEX([7]SubappendixC!C7:Q7,$C$7)</f>
        <v>3.1E-2</v>
      </c>
      <c r="J18" s="8"/>
      <c r="L18" s="17"/>
      <c r="M18" s="17"/>
      <c r="N18" s="1"/>
    </row>
    <row r="19" spans="2:14" x14ac:dyDescent="0.35">
      <c r="B19" s="3">
        <v>3</v>
      </c>
      <c r="C19" s="50">
        <v>45868</v>
      </c>
      <c r="D19" s="51">
        <v>19</v>
      </c>
      <c r="E19" s="52" t="s">
        <v>19</v>
      </c>
      <c r="F19" s="9">
        <v>11181.922</v>
      </c>
      <c r="G19" s="16" cm="1">
        <f t="array" ref="G19">INDEX([7]SubappendixA!C8:Q8,$C$7)</f>
        <v>0.1</v>
      </c>
      <c r="H19" s="3" cm="1">
        <f t="array" ref="H19">INDEX([7]SubappendixC!C8:Q8,$C$7)</f>
        <v>2.5000000000000001E-2</v>
      </c>
      <c r="J19" s="1"/>
      <c r="K19" s="1"/>
      <c r="L19" s="17"/>
      <c r="M19" s="17"/>
      <c r="N19" s="1"/>
    </row>
    <row r="20" spans="2:14" x14ac:dyDescent="0.35">
      <c r="B20" s="3">
        <v>4</v>
      </c>
      <c r="C20" s="50">
        <v>45855</v>
      </c>
      <c r="D20" s="51">
        <v>20</v>
      </c>
      <c r="E20" s="52" t="s">
        <v>20</v>
      </c>
      <c r="F20" s="9"/>
      <c r="G20" s="16" cm="1">
        <f t="array" ref="G20">INDEX([7]SubappendixA!C9:Q9,$C$7)</f>
        <v>0.13</v>
      </c>
      <c r="H20" s="3" cm="1">
        <f t="array" ref="H20">INDEX([7]SubappendixC!C9:Q9,$C$7)</f>
        <v>3.5000000000000003E-2</v>
      </c>
      <c r="J20" s="1"/>
      <c r="L20" s="1"/>
      <c r="M20" s="17"/>
      <c r="N20" s="1"/>
    </row>
    <row r="21" spans="2:14" x14ac:dyDescent="0.35">
      <c r="B21" s="3">
        <v>5</v>
      </c>
      <c r="C21" s="50">
        <v>45853</v>
      </c>
      <c r="D21" s="51">
        <v>20</v>
      </c>
      <c r="E21" s="52" t="s">
        <v>20</v>
      </c>
      <c r="F21" s="9"/>
      <c r="G21" s="16" cm="1">
        <f t="array" ref="G21">INDEX([7]SubappendixA!C10:Q10,$C$7)</f>
        <v>0.16</v>
      </c>
      <c r="H21" s="3" cm="1">
        <f t="array" ref="H21">INDEX([7]SubappendixC!C10:Q10,$C$7)</f>
        <v>2.5999999999999999E-2</v>
      </c>
      <c r="J21" s="1"/>
      <c r="L21" s="47"/>
    </row>
    <row r="22" spans="2:14" x14ac:dyDescent="0.35">
      <c r="B22" s="3">
        <v>6</v>
      </c>
      <c r="C22" s="50">
        <v>45846</v>
      </c>
      <c r="D22" s="51">
        <v>19</v>
      </c>
      <c r="E22" s="52" t="s">
        <v>19</v>
      </c>
      <c r="F22" s="9">
        <v>12312.593000000001</v>
      </c>
      <c r="G22" s="16" cm="1">
        <f t="array" ref="G22">INDEX([7]SubappendixA!C11:Q11,$C$7)</f>
        <v>0.19</v>
      </c>
      <c r="H22" s="3" cm="1">
        <f t="array" ref="H22">INDEX([7]SubappendixC!C11:Q11,$C$7)</f>
        <v>0.02</v>
      </c>
      <c r="J22" s="1"/>
      <c r="L22" s="1"/>
    </row>
    <row r="23" spans="2:14" x14ac:dyDescent="0.35">
      <c r="B23" s="3">
        <v>7</v>
      </c>
      <c r="C23" s="50">
        <v>45866</v>
      </c>
      <c r="D23" s="51">
        <v>19</v>
      </c>
      <c r="E23" s="52" t="s">
        <v>19</v>
      </c>
      <c r="F23" s="9">
        <v>13471.06</v>
      </c>
      <c r="G23" s="16" cm="1">
        <f t="array" ref="G23">INDEX([7]SubappendixA!C12:Q12,$C$7)</f>
        <v>0.22</v>
      </c>
      <c r="H23" s="3" cm="1">
        <f t="array" ref="H23">INDEX([7]SubappendixC!C12:Q12,$C$7)</f>
        <v>2.1999999999999999E-2</v>
      </c>
      <c r="J23" s="1"/>
    </row>
    <row r="24" spans="2:14" x14ac:dyDescent="0.35">
      <c r="B24" s="3">
        <v>8</v>
      </c>
      <c r="C24" s="50">
        <v>45880</v>
      </c>
      <c r="D24" s="51">
        <v>19</v>
      </c>
      <c r="E24" s="52" t="s">
        <v>19</v>
      </c>
      <c r="F24" s="9">
        <v>9372.5470000000005</v>
      </c>
      <c r="G24" s="16" cm="1">
        <f t="array" ref="G24">INDEX([7]SubappendixA!C13:Q13,$C$7)</f>
        <v>0.25</v>
      </c>
      <c r="H24" s="3" cm="1">
        <f t="array" ref="H24">INDEX([7]SubappendixC!C13:Q13,$C$7)</f>
        <v>2.4E-2</v>
      </c>
      <c r="J24" s="1"/>
      <c r="L24" s="53"/>
    </row>
    <row r="25" spans="2:14" x14ac:dyDescent="0.35">
      <c r="B25" s="3">
        <v>9</v>
      </c>
      <c r="C25" s="50">
        <v>45839</v>
      </c>
      <c r="D25" s="51">
        <v>19</v>
      </c>
      <c r="E25" s="52" t="s">
        <v>19</v>
      </c>
      <c r="F25" s="9">
        <v>13057.388000000001</v>
      </c>
      <c r="G25" s="16" cm="1">
        <f t="array" ref="G25">INDEX([7]SubappendixA!C14:Q14,$C$7)</f>
        <v>0.27</v>
      </c>
      <c r="H25" s="3" cm="1">
        <f t="array" ref="H25">INDEX([7]SubappendixC!C14:Q14,$C$7)</f>
        <v>2.1000000000000001E-2</v>
      </c>
      <c r="J25" s="1"/>
    </row>
    <row r="26" spans="2:14" x14ac:dyDescent="0.35">
      <c r="B26" s="3">
        <v>10</v>
      </c>
      <c r="C26" s="50">
        <v>45881</v>
      </c>
      <c r="D26" s="51">
        <v>19</v>
      </c>
      <c r="E26" s="52" t="s">
        <v>19</v>
      </c>
      <c r="F26" s="9">
        <v>11442.535</v>
      </c>
      <c r="G26" s="16" cm="1">
        <f t="array" ref="G26">INDEX([7]SubappendixA!C15:Q15,$C$7)</f>
        <v>0.3</v>
      </c>
      <c r="H26" s="3" cm="1">
        <f t="array" ref="H26">INDEX([7]SubappendixC!C15:Q15,$C$7)</f>
        <v>2.1000000000000001E-2</v>
      </c>
      <c r="J26" s="1"/>
      <c r="M26" s="17"/>
      <c r="N26" s="1"/>
    </row>
    <row r="27" spans="2:14" x14ac:dyDescent="0.35">
      <c r="B27" s="3">
        <v>11</v>
      </c>
      <c r="C27" s="50">
        <v>45883</v>
      </c>
      <c r="D27" s="51">
        <v>19</v>
      </c>
      <c r="E27" s="52" t="s">
        <v>19</v>
      </c>
      <c r="F27" s="9">
        <v>11150.307000000001</v>
      </c>
      <c r="G27" s="16" cm="1">
        <f t="array" ref="G27">INDEX([7]SubappendixA!C16:Q16,$C$7)</f>
        <v>0.33</v>
      </c>
      <c r="H27" s="3" cm="1">
        <f t="array" ref="H27">INDEX([7]SubappendixC!C16:Q16,$C$7)</f>
        <v>0.02</v>
      </c>
      <c r="M27" s="17"/>
      <c r="N27" s="1"/>
    </row>
    <row r="28" spans="2:14" x14ac:dyDescent="0.35">
      <c r="B28" s="3">
        <v>12</v>
      </c>
      <c r="C28" s="50">
        <v>45882</v>
      </c>
      <c r="D28" s="51">
        <v>17</v>
      </c>
      <c r="E28" s="52" t="s">
        <v>20</v>
      </c>
      <c r="F28" s="9"/>
      <c r="G28" s="16" cm="1">
        <f t="array" ref="G28">INDEX([7]SubappendixA!C17:Q17,$C$7)</f>
        <v>0.35</v>
      </c>
      <c r="H28" s="3" cm="1">
        <f t="array" ref="H28">INDEX([7]SubappendixC!C17:Q17,$C$7)</f>
        <v>0.02</v>
      </c>
      <c r="M28" s="17"/>
    </row>
    <row r="29" spans="2:14" x14ac:dyDescent="0.35">
      <c r="B29" s="3">
        <v>13</v>
      </c>
      <c r="C29" s="50">
        <v>45863</v>
      </c>
      <c r="D29" s="51">
        <v>15</v>
      </c>
      <c r="E29" s="52" t="s">
        <v>20</v>
      </c>
      <c r="F29" s="9"/>
      <c r="G29" s="16" cm="1">
        <f t="array" ref="G29">INDEX([7]SubappendixA!C18:Q18,$C$7)</f>
        <v>0.38</v>
      </c>
      <c r="H29" s="3" cm="1">
        <f t="array" ref="H29">INDEX([7]SubappendixC!C18:Q18,$C$7)</f>
        <v>2.7E-2</v>
      </c>
      <c r="M29" s="17"/>
    </row>
    <row r="30" spans="2:14" x14ac:dyDescent="0.35">
      <c r="B30" s="3">
        <v>14</v>
      </c>
      <c r="C30" s="50">
        <v>45845</v>
      </c>
      <c r="D30" s="51">
        <v>19</v>
      </c>
      <c r="E30" s="52" t="s">
        <v>19</v>
      </c>
      <c r="F30" s="9">
        <v>14097.602000000001</v>
      </c>
      <c r="G30" s="16" cm="1">
        <f t="array" ref="G30">INDEX([7]SubappendixA!C19:Q19,$C$7)</f>
        <v>0.4</v>
      </c>
      <c r="H30" s="3" cm="1">
        <f t="array" ref="H30">INDEX([7]SubappendixC!C19:Q19,$C$7)</f>
        <v>1.7000000000000001E-2</v>
      </c>
      <c r="M30" s="17"/>
    </row>
    <row r="31" spans="2:14" x14ac:dyDescent="0.35">
      <c r="B31" s="3">
        <v>15</v>
      </c>
      <c r="C31" s="50">
        <v>45844</v>
      </c>
      <c r="D31" s="51">
        <v>19</v>
      </c>
      <c r="E31" s="52" t="s">
        <v>19</v>
      </c>
      <c r="F31" s="9">
        <v>8235.8680000000004</v>
      </c>
      <c r="G31" s="16" cm="1">
        <f t="array" ref="G31">INDEX([7]SubappendixA!C20:Q20,$C$7)</f>
        <v>0.43</v>
      </c>
      <c r="H31" s="3" cm="1">
        <f t="array" ref="H31">INDEX([7]SubappendixC!C20:Q20,$C$7)</f>
        <v>1.7999999999999999E-2</v>
      </c>
      <c r="L31" s="17"/>
      <c r="M31" s="17"/>
    </row>
    <row r="32" spans="2:14" x14ac:dyDescent="0.35">
      <c r="B32" s="3">
        <v>16</v>
      </c>
      <c r="C32" s="50">
        <v>45862</v>
      </c>
      <c r="D32" s="51">
        <v>19</v>
      </c>
      <c r="E32" s="52" t="s">
        <v>19</v>
      </c>
      <c r="F32" s="9">
        <v>14989.823</v>
      </c>
      <c r="G32" s="16" cm="1">
        <f t="array" ref="G32">INDEX([7]SubappendixA!C21:Q21,$C$7)</f>
        <v>0.45</v>
      </c>
      <c r="H32" s="3" cm="1">
        <f t="array" ref="H32">INDEX([7]SubappendixC!C21:Q21,$C$7)</f>
        <v>1.6E-2</v>
      </c>
      <c r="M32" s="17"/>
    </row>
    <row r="33" spans="2:13" x14ac:dyDescent="0.35">
      <c r="B33" s="3">
        <v>17</v>
      </c>
      <c r="C33" s="50">
        <v>45886</v>
      </c>
      <c r="D33" s="51">
        <v>18</v>
      </c>
      <c r="E33" s="52" t="s">
        <v>19</v>
      </c>
      <c r="F33" s="9">
        <v>6307.723</v>
      </c>
      <c r="G33" s="16" cm="1">
        <f t="array" ref="G33">INDEX([7]SubappendixA!C22:Q22,$C$7)</f>
        <v>0.47</v>
      </c>
      <c r="H33" s="3" cm="1">
        <f t="array" ref="H33">INDEX([7]SubappendixC!C22:Q22,$C$7)</f>
        <v>1.6E-2</v>
      </c>
      <c r="L33" s="54"/>
      <c r="M33" s="17"/>
    </row>
    <row r="34" spans="2:13" x14ac:dyDescent="0.35">
      <c r="B34" s="3">
        <v>18</v>
      </c>
      <c r="C34" s="50">
        <v>45858</v>
      </c>
      <c r="D34" s="51">
        <v>18</v>
      </c>
      <c r="E34" s="52" t="s">
        <v>19</v>
      </c>
      <c r="F34" s="9">
        <v>6690.2550000000001</v>
      </c>
      <c r="G34" s="16" cm="1">
        <f t="array" ref="G34">INDEX([7]SubappendixA!C23:Q23,$C$7)</f>
        <v>0.5</v>
      </c>
      <c r="H34" s="3" cm="1">
        <f t="array" ref="H34">INDEX([7]SubappendixC!C23:Q23,$C$7)</f>
        <v>2.3E-2</v>
      </c>
    </row>
    <row r="35" spans="2:13" x14ac:dyDescent="0.35">
      <c r="B35" s="3">
        <v>19</v>
      </c>
      <c r="C35" s="50">
        <v>45852</v>
      </c>
      <c r="D35" s="51">
        <v>19</v>
      </c>
      <c r="E35" s="52" t="s">
        <v>19</v>
      </c>
      <c r="F35" s="9">
        <v>12221.83</v>
      </c>
      <c r="G35" s="16" cm="1">
        <f t="array" ref="G35">INDEX([7]SubappendixA!C24:Q24,$C$7)</f>
        <v>0.52</v>
      </c>
      <c r="H35" s="3" cm="1">
        <f t="array" ref="H35">INDEX([7]SubappendixC!C24:Q24,$C$7)</f>
        <v>2.3E-2</v>
      </c>
    </row>
    <row r="36" spans="2:13" x14ac:dyDescent="0.35">
      <c r="B36" s="3">
        <v>20</v>
      </c>
      <c r="C36" s="50">
        <v>45840</v>
      </c>
      <c r="D36" s="51">
        <v>20</v>
      </c>
      <c r="E36" s="52" t="s">
        <v>20</v>
      </c>
      <c r="F36" s="9"/>
      <c r="G36" s="16" cm="1">
        <f t="array" ref="G36">INDEX([7]SubappendixA!C25:Q25,$C$7)</f>
        <v>0.54</v>
      </c>
      <c r="H36" s="3" cm="1">
        <f t="array" ref="H36">INDEX([7]SubappendixC!C25:Q25,$C$7)</f>
        <v>1.2E-2</v>
      </c>
    </row>
    <row r="37" spans="2:13" x14ac:dyDescent="0.35">
      <c r="B37" s="3">
        <v>21</v>
      </c>
      <c r="C37" s="50">
        <v>45841</v>
      </c>
      <c r="D37" s="51">
        <v>18</v>
      </c>
      <c r="E37" s="52" t="s">
        <v>19</v>
      </c>
      <c r="F37" s="9">
        <v>10102.457</v>
      </c>
      <c r="G37" s="16" cm="1">
        <f t="array" ref="G37">INDEX([7]SubappendixA!C26:Q26,$C$7)</f>
        <v>0.56000000000000005</v>
      </c>
      <c r="H37" s="3" cm="1">
        <f t="array" ref="H37">INDEX([7]SubappendixC!C26:Q26,$C$7)</f>
        <v>1.7000000000000001E-2</v>
      </c>
    </row>
    <row r="38" spans="2:13" x14ac:dyDescent="0.35">
      <c r="B38" s="3">
        <v>22</v>
      </c>
      <c r="C38" s="50">
        <v>45879</v>
      </c>
      <c r="D38" s="51">
        <v>19</v>
      </c>
      <c r="E38" s="52" t="s">
        <v>19</v>
      </c>
      <c r="F38" s="9">
        <v>6669.1170000000002</v>
      </c>
      <c r="G38" s="16" cm="1">
        <f t="array" ref="G38">INDEX([7]SubappendixA!C27:Q27,$C$7)</f>
        <v>0.57999999999999996</v>
      </c>
      <c r="H38" s="3" cm="1">
        <f t="array" ref="H38">INDEX([7]SubappendixC!C27:Q27,$C$7)</f>
        <v>1.4E-2</v>
      </c>
    </row>
    <row r="39" spans="2:13" x14ac:dyDescent="0.35">
      <c r="B39" s="3">
        <v>23</v>
      </c>
      <c r="C39" s="50">
        <v>45847</v>
      </c>
      <c r="D39" s="51">
        <v>20</v>
      </c>
      <c r="E39" s="52" t="s">
        <v>20</v>
      </c>
      <c r="F39" s="9"/>
      <c r="G39" s="16" cm="1">
        <f t="array" ref="G39">INDEX([7]SubappendixA!C28:Q28,$C$7)</f>
        <v>0.6</v>
      </c>
      <c r="H39" s="3" cm="1">
        <f t="array" ref="H39">INDEX([7]SubappendixC!C28:Q28,$C$7)</f>
        <v>1.4999999999999999E-2</v>
      </c>
    </row>
    <row r="40" spans="2:13" x14ac:dyDescent="0.35">
      <c r="B40" s="3">
        <v>24</v>
      </c>
      <c r="C40" s="50">
        <v>45873</v>
      </c>
      <c r="D40" s="51">
        <v>19</v>
      </c>
      <c r="E40" s="52" t="s">
        <v>19</v>
      </c>
      <c r="F40" s="9">
        <v>10536.174000000001</v>
      </c>
      <c r="G40" s="16" cm="1">
        <f t="array" ref="G40">INDEX([7]SubappendixA!C29:Q29,$C$7)</f>
        <v>0.62</v>
      </c>
      <c r="H40" s="3" cm="1">
        <f t="array" ref="H40">INDEX([7]SubappendixC!C29:Q29,$C$7)</f>
        <v>0.01</v>
      </c>
    </row>
    <row r="41" spans="2:13" x14ac:dyDescent="0.35">
      <c r="B41" s="3">
        <v>25</v>
      </c>
      <c r="C41" s="50">
        <v>45884</v>
      </c>
      <c r="D41" s="51">
        <v>19</v>
      </c>
      <c r="E41" s="52" t="s">
        <v>19</v>
      </c>
      <c r="F41" s="9">
        <v>9110.3080000000009</v>
      </c>
      <c r="G41" s="16" cm="1">
        <f t="array" ref="G41">INDEX([7]SubappendixA!C30:Q30,$C$7)</f>
        <v>0.64</v>
      </c>
      <c r="H41" s="3" cm="1">
        <f t="array" ref="H41">INDEX([7]SubappendixC!C30:Q30,$C$7)</f>
        <v>1.7999999999999999E-2</v>
      </c>
    </row>
    <row r="42" spans="2:13" x14ac:dyDescent="0.35">
      <c r="B42" s="3">
        <v>26</v>
      </c>
      <c r="C42" s="50">
        <v>45851</v>
      </c>
      <c r="D42" s="51">
        <v>20</v>
      </c>
      <c r="E42" s="52" t="s">
        <v>19</v>
      </c>
      <c r="F42" s="9">
        <v>12182.832</v>
      </c>
      <c r="G42" s="16" cm="1">
        <f t="array" ref="G42">INDEX([7]SubappendixA!C31:Q31,$C$7)</f>
        <v>0.66</v>
      </c>
      <c r="H42" s="3" cm="1">
        <f t="array" ref="H42">INDEX([7]SubappendixC!C31:Q31,$C$7)</f>
        <v>1.7999999999999999E-2</v>
      </c>
    </row>
    <row r="43" spans="2:13" x14ac:dyDescent="0.35">
      <c r="B43" s="3">
        <v>27</v>
      </c>
      <c r="C43" s="50">
        <v>45849</v>
      </c>
      <c r="D43" s="51">
        <v>19</v>
      </c>
      <c r="E43" s="52" t="s">
        <v>19</v>
      </c>
      <c r="F43" s="9">
        <v>9490.5310000000009</v>
      </c>
      <c r="G43" s="16" cm="1">
        <f t="array" ref="G43">INDEX([7]SubappendixA!C32:Q32,$C$7)</f>
        <v>0.68</v>
      </c>
      <c r="H43" s="3" cm="1">
        <f t="array" ref="H43">INDEX([7]SubappendixC!C32:Q32,$C$7)</f>
        <v>1.7000000000000001E-2</v>
      </c>
    </row>
    <row r="44" spans="2:13" x14ac:dyDescent="0.35">
      <c r="B44" s="3">
        <v>28</v>
      </c>
      <c r="C44" s="50">
        <v>45894</v>
      </c>
      <c r="D44" s="55">
        <v>19</v>
      </c>
      <c r="E44" s="52" t="s">
        <v>19</v>
      </c>
      <c r="F44" s="9">
        <v>7682.5219999999999</v>
      </c>
      <c r="G44" s="16" cm="1">
        <f t="array" ref="G44">INDEX([7]SubappendixA!C33:Q33,$C$7)</f>
        <v>0.71</v>
      </c>
      <c r="H44" s="3" cm="1">
        <f t="array" ref="H44">INDEX([7]SubappendixC!C33:Q33,$C$7)</f>
        <v>2.1000000000000001E-2</v>
      </c>
    </row>
    <row r="45" spans="2:13" x14ac:dyDescent="0.35">
      <c r="B45" s="3">
        <v>29</v>
      </c>
      <c r="C45" s="50">
        <v>45885</v>
      </c>
      <c r="D45" s="51">
        <v>19</v>
      </c>
      <c r="E45" s="52" t="s">
        <v>19</v>
      </c>
      <c r="F45" s="9">
        <v>6700.5230000000001</v>
      </c>
      <c r="G45" s="16" cm="1">
        <f t="array" ref="G45">INDEX([7]SubappendixA!C34:Q34,$C$7)</f>
        <v>0.73</v>
      </c>
      <c r="H45" s="3" cm="1">
        <f t="array" ref="H45">INDEX([7]SubappendixC!C34:Q34,$C$7)</f>
        <v>1.2999999999999999E-2</v>
      </c>
    </row>
    <row r="46" spans="2:13" x14ac:dyDescent="0.35">
      <c r="B46" s="3">
        <v>30</v>
      </c>
      <c r="C46" s="50">
        <v>45861</v>
      </c>
      <c r="D46" s="51">
        <v>20</v>
      </c>
      <c r="E46" s="52" t="s">
        <v>19</v>
      </c>
      <c r="F46" s="9">
        <v>13855.637000000001</v>
      </c>
      <c r="G46" s="16" cm="1">
        <f t="array" ref="G46">INDEX([7]SubappendixA!C35:Q35,$C$7)</f>
        <v>0.74</v>
      </c>
      <c r="H46" s="3" cm="1">
        <f t="array" ref="H46">INDEX([7]SubappendixC!C35:Q35,$C$7)</f>
        <v>1.2E-2</v>
      </c>
    </row>
    <row r="47" spans="2:13" x14ac:dyDescent="0.35">
      <c r="B47" s="3">
        <v>31</v>
      </c>
      <c r="C47" s="50">
        <v>45850</v>
      </c>
      <c r="D47" s="51">
        <v>19</v>
      </c>
      <c r="E47" s="52" t="s">
        <v>19</v>
      </c>
      <c r="F47" s="9">
        <v>11930.772999999999</v>
      </c>
      <c r="G47" s="16" cm="1">
        <f t="array" ref="G47">INDEX([7]SubappendixA!C36:Q36,$C$7)</f>
        <v>0.76</v>
      </c>
      <c r="H47" s="3" cm="1">
        <f t="array" ref="H47">INDEX([7]SubappendixC!C36:Q36,$C$7)</f>
        <v>1.6E-2</v>
      </c>
    </row>
    <row r="48" spans="2:13" x14ac:dyDescent="0.35">
      <c r="B48" s="3">
        <v>32</v>
      </c>
      <c r="C48" s="50">
        <v>45856</v>
      </c>
      <c r="D48" s="51">
        <v>20</v>
      </c>
      <c r="E48" s="52" t="s">
        <v>20</v>
      </c>
      <c r="F48" s="9"/>
      <c r="G48" s="16" cm="1">
        <f t="array" ref="G48">INDEX([7]SubappendixA!C37:Q37,$C$7)</f>
        <v>0.78</v>
      </c>
      <c r="H48" s="3" cm="1">
        <f t="array" ref="H48">INDEX([7]SubappendixC!C37:Q37,$C$7)</f>
        <v>0.01</v>
      </c>
    </row>
    <row r="49" spans="2:8" x14ac:dyDescent="0.35">
      <c r="B49" s="3">
        <v>33</v>
      </c>
      <c r="C49" s="50">
        <v>45857</v>
      </c>
      <c r="D49" s="51">
        <v>20</v>
      </c>
      <c r="E49" s="52" t="s">
        <v>20</v>
      </c>
      <c r="F49" s="56"/>
      <c r="G49" s="16" cm="1">
        <f t="array" ref="G49">INDEX([7]SubappendixA!C38:Q38,$C$7)</f>
        <v>0.79</v>
      </c>
      <c r="H49" s="3" cm="1">
        <f t="array" ref="H49">INDEX([7]SubappendixC!C38:Q38,$C$7)</f>
        <v>7.0000000000000001E-3</v>
      </c>
    </row>
    <row r="50" spans="2:8" x14ac:dyDescent="0.35">
      <c r="B50" s="3">
        <v>34</v>
      </c>
      <c r="C50" s="50">
        <v>45874</v>
      </c>
      <c r="D50" s="51">
        <v>20</v>
      </c>
      <c r="E50" s="52" t="s">
        <v>20</v>
      </c>
      <c r="F50" s="9"/>
      <c r="G50" s="16" cm="1">
        <f t="array" ref="G50">INDEX([7]SubappendixA!C39:Q39,$C$7)</f>
        <v>0.8</v>
      </c>
      <c r="H50" s="3" cm="1">
        <f t="array" ref="H50">INDEX([7]SubappendixC!C39:Q39,$C$7)</f>
        <v>1.2999999999999999E-2</v>
      </c>
    </row>
    <row r="51" spans="2:8" x14ac:dyDescent="0.35">
      <c r="B51" s="3">
        <v>35</v>
      </c>
      <c r="C51" s="50">
        <v>45869</v>
      </c>
      <c r="D51" s="51">
        <v>14</v>
      </c>
      <c r="E51" s="52" t="s">
        <v>20</v>
      </c>
      <c r="F51" s="9"/>
      <c r="G51" s="16" cm="1">
        <f t="array" ref="G51">INDEX([7]SubappendixA!C40:Q40,$C$7)</f>
        <v>0.82</v>
      </c>
      <c r="H51" s="3" cm="1">
        <f t="array" ref="H51">INDEX([7]SubappendixC!C40:Q40,$C$7)</f>
        <v>1.7999999999999999E-2</v>
      </c>
    </row>
    <row r="52" spans="2:8" x14ac:dyDescent="0.35">
      <c r="B52" s="3">
        <v>36</v>
      </c>
      <c r="C52" s="50">
        <v>45876</v>
      </c>
      <c r="D52" s="51">
        <v>19</v>
      </c>
      <c r="E52" s="52" t="s">
        <v>19</v>
      </c>
      <c r="F52" s="9">
        <v>12726.679</v>
      </c>
      <c r="G52" s="16" cm="1">
        <f t="array" ref="G52">INDEX([7]SubappendixA!C41:Q41,$C$7)</f>
        <v>0.84</v>
      </c>
      <c r="H52" s="3" cm="1">
        <f t="array" ref="H52">INDEX([7]SubappendixC!C41:Q41,$C$7)</f>
        <v>0.01</v>
      </c>
    </row>
    <row r="53" spans="2:8" x14ac:dyDescent="0.35">
      <c r="B53" s="3">
        <v>37</v>
      </c>
      <c r="C53" s="50">
        <v>45877</v>
      </c>
      <c r="D53" s="51">
        <v>19</v>
      </c>
      <c r="E53" s="52" t="s">
        <v>20</v>
      </c>
      <c r="F53" s="56"/>
      <c r="G53" s="16" cm="1">
        <f t="array" ref="G53">INDEX([7]SubappendixA!C42:Q42,$C$7)</f>
        <v>0.85</v>
      </c>
      <c r="H53" s="3" cm="1">
        <f t="array" ref="H53">INDEX([7]SubappendixC!C42:Q42,$C$7)</f>
        <v>8.9999999999999993E-3</v>
      </c>
    </row>
    <row r="54" spans="2:8" x14ac:dyDescent="0.35">
      <c r="B54" s="3">
        <v>38</v>
      </c>
      <c r="C54" s="50">
        <v>45859</v>
      </c>
      <c r="D54" s="51">
        <v>19</v>
      </c>
      <c r="E54" s="52" t="s">
        <v>20</v>
      </c>
      <c r="F54" s="56"/>
      <c r="G54" s="16" cm="1">
        <f t="array" ref="G54">INDEX([7]SubappendixA!C43:Q43,$C$7)</f>
        <v>0.86</v>
      </c>
      <c r="H54" s="3" cm="1">
        <f t="array" ref="H54">INDEX([7]SubappendixC!C43:Q43,$C$7)</f>
        <v>7.0000000000000001E-3</v>
      </c>
    </row>
    <row r="55" spans="2:8" x14ac:dyDescent="0.35">
      <c r="B55" s="3">
        <v>39</v>
      </c>
      <c r="C55" s="50">
        <v>45864</v>
      </c>
      <c r="D55" s="51">
        <v>19</v>
      </c>
      <c r="E55" s="52" t="s">
        <v>19</v>
      </c>
      <c r="F55" s="9">
        <v>6496.6440000000002</v>
      </c>
      <c r="G55" s="16" cm="1">
        <f t="array" ref="G55">INDEX([7]SubappendixA!C44:Q44,$C$7)</f>
        <v>0.88</v>
      </c>
      <c r="H55" s="3" cm="1">
        <f t="array" ref="H55">INDEX([7]SubappendixC!C44:Q44,$C$7)</f>
        <v>8.0000000000000002E-3</v>
      </c>
    </row>
    <row r="56" spans="2:8" x14ac:dyDescent="0.35">
      <c r="B56" s="3">
        <v>40</v>
      </c>
      <c r="C56" s="50">
        <v>45878</v>
      </c>
      <c r="D56" s="51">
        <v>19</v>
      </c>
      <c r="E56" s="52" t="s">
        <v>20</v>
      </c>
      <c r="F56" s="56"/>
      <c r="G56" s="16" cm="1">
        <f t="array" ref="G56">INDEX([7]SubappendixA!C45:Q45,$C$7)</f>
        <v>0.89</v>
      </c>
      <c r="H56" s="3" cm="1">
        <f t="array" ref="H56">INDEX([7]SubappendixC!C45:Q45,$C$7)</f>
        <v>8.9999999999999993E-3</v>
      </c>
    </row>
    <row r="57" spans="2:8" x14ac:dyDescent="0.35">
      <c r="B57" s="3">
        <v>41</v>
      </c>
      <c r="C57" s="50">
        <v>45865</v>
      </c>
      <c r="D57" s="51">
        <v>21</v>
      </c>
      <c r="E57" s="52" t="s">
        <v>20</v>
      </c>
      <c r="F57" s="56"/>
      <c r="G57" s="16" cm="1">
        <f t="array" ref="G57">INDEX([7]SubappendixA!C46:Q46,$C$7)</f>
        <v>0.9</v>
      </c>
      <c r="H57" s="3" cm="1">
        <f t="array" ref="H57">INDEX([7]SubappendixC!C46:Q46,$C$7)</f>
        <v>8.9999999999999993E-3</v>
      </c>
    </row>
    <row r="58" spans="2:8" x14ac:dyDescent="0.35">
      <c r="B58" s="3">
        <v>42</v>
      </c>
      <c r="C58" s="50">
        <v>45848</v>
      </c>
      <c r="D58" s="51">
        <v>20</v>
      </c>
      <c r="E58" s="52" t="s">
        <v>20</v>
      </c>
      <c r="F58" s="9"/>
      <c r="G58" s="16" cm="1">
        <f t="array" ref="G58">INDEX([7]SubappendixA!C47:Q47,$C$7)</f>
        <v>0.92</v>
      </c>
      <c r="H58" s="3" cm="1">
        <f t="array" ref="H58">INDEX([7]SubappendixC!C47:Q47,$C$7)</f>
        <v>8.0000000000000002E-3</v>
      </c>
    </row>
    <row r="59" spans="2:8" x14ac:dyDescent="0.35">
      <c r="B59" s="3">
        <v>43</v>
      </c>
      <c r="C59" s="50">
        <v>45872</v>
      </c>
      <c r="D59" s="51">
        <v>19</v>
      </c>
      <c r="E59" s="52" t="s">
        <v>20</v>
      </c>
      <c r="F59" s="56"/>
      <c r="G59" s="16" cm="1">
        <f t="array" ref="G59">INDEX([7]SubappendixA!C48:Q48,$C$7)</f>
        <v>0.93</v>
      </c>
      <c r="H59" s="3" cm="1">
        <f t="array" ref="H59">INDEX([7]SubappendixC!C48:Q48,$C$7)</f>
        <v>6.0000000000000001E-3</v>
      </c>
    </row>
    <row r="60" spans="2:8" x14ac:dyDescent="0.35">
      <c r="B60" s="3">
        <v>44</v>
      </c>
      <c r="C60" s="50">
        <v>45860</v>
      </c>
      <c r="D60" s="51">
        <v>20</v>
      </c>
      <c r="E60" s="52" t="s">
        <v>20</v>
      </c>
      <c r="F60" s="56"/>
      <c r="G60" s="16" cm="1">
        <f t="array" ref="G60">INDEX([7]SubappendixA!C49:Q49,$C$7)</f>
        <v>0.95</v>
      </c>
      <c r="H60" s="3" cm="1">
        <f t="array" ref="H60">INDEX([7]SubappendixC!C49:Q49,$C$7)</f>
        <v>7.0000000000000001E-3</v>
      </c>
    </row>
    <row r="61" spans="2:8" x14ac:dyDescent="0.35">
      <c r="B61" s="3">
        <v>45</v>
      </c>
      <c r="C61" s="50">
        <v>45843</v>
      </c>
      <c r="D61" s="51">
        <v>20</v>
      </c>
      <c r="E61" s="52" t="s">
        <v>19</v>
      </c>
      <c r="F61" s="9">
        <v>5627.3389999999999</v>
      </c>
      <c r="G61" s="16" cm="1">
        <f t="array" ref="G61">INDEX([7]SubappendixA!C50:Q50,$C$7)</f>
        <v>0.96</v>
      </c>
      <c r="H61" s="3" cm="1">
        <f t="array" ref="H61">INDEX([7]SubappendixC!C50:Q50,$C$7)</f>
        <v>7.0000000000000001E-3</v>
      </c>
    </row>
    <row r="62" spans="2:8" x14ac:dyDescent="0.35">
      <c r="B62" s="3">
        <v>46</v>
      </c>
      <c r="C62" s="50">
        <v>45875</v>
      </c>
      <c r="D62" s="51">
        <v>20</v>
      </c>
      <c r="E62" s="52" t="s">
        <v>19</v>
      </c>
      <c r="F62" s="9">
        <v>14796.493</v>
      </c>
      <c r="G62" s="16" cm="1">
        <f t="array" ref="G62">INDEX([7]SubappendixA!C51:Q51,$C$7)</f>
        <v>0.97</v>
      </c>
      <c r="H62" s="3" cm="1">
        <f t="array" ref="H62">INDEX([7]SubappendixC!C51:Q51,$C$7)</f>
        <v>8.0000000000000002E-3</v>
      </c>
    </row>
    <row r="63" spans="2:8" x14ac:dyDescent="0.35">
      <c r="B63" s="3">
        <v>47</v>
      </c>
      <c r="C63" s="50">
        <v>45893</v>
      </c>
      <c r="D63" s="51">
        <v>20</v>
      </c>
      <c r="E63" s="52" t="s">
        <v>19</v>
      </c>
      <c r="F63" s="9">
        <v>8084.2160000000003</v>
      </c>
      <c r="G63" s="16" cm="1">
        <f t="array" ref="G63">INDEX([7]SubappendixA!C52:Q52,$C$7)</f>
        <v>0.99</v>
      </c>
      <c r="H63" s="3" cm="1">
        <f t="array" ref="H63">INDEX([7]SubappendixC!C52:Q52,$C$7)</f>
        <v>8.9999999999999993E-3</v>
      </c>
    </row>
    <row r="64" spans="2:8" x14ac:dyDescent="0.35">
      <c r="B64" s="3">
        <v>48</v>
      </c>
      <c r="C64" s="50">
        <v>45895</v>
      </c>
      <c r="D64" s="55">
        <v>19</v>
      </c>
      <c r="E64" s="52" t="s">
        <v>20</v>
      </c>
      <c r="G64" s="16" cm="1">
        <f t="array" ref="G64">INDEX([7]SubappendixA!C53:Q53,$C$7)</f>
        <v>1</v>
      </c>
      <c r="H64" s="3" cm="1">
        <f t="array" ref="H64">INDEX([7]SubappendixC!C53:Q53,$C$7)</f>
        <v>4.0000000000000001E-3</v>
      </c>
    </row>
    <row r="65" spans="2:8" x14ac:dyDescent="0.35">
      <c r="B65" s="3">
        <v>49</v>
      </c>
      <c r="C65" s="50">
        <v>45892</v>
      </c>
      <c r="D65" s="51">
        <v>19</v>
      </c>
      <c r="E65" s="52" t="s">
        <v>19</v>
      </c>
      <c r="F65" s="9">
        <v>7090.7030000000004</v>
      </c>
      <c r="G65" s="16" cm="1">
        <f t="array" ref="G65">INDEX([7]SubappendixA!C54:Q54,$C$7)</f>
        <v>1.01</v>
      </c>
      <c r="H65" s="3" cm="1">
        <f t="array" ref="H65">INDEX([7]SubappendixC!C54:Q54,$C$7)</f>
        <v>8.0000000000000002E-3</v>
      </c>
    </row>
    <row r="66" spans="2:8" x14ac:dyDescent="0.35">
      <c r="B66" s="3">
        <v>50</v>
      </c>
      <c r="C66" s="50">
        <v>45891</v>
      </c>
      <c r="D66" s="51">
        <v>19</v>
      </c>
      <c r="E66" s="52" t="s">
        <v>20</v>
      </c>
      <c r="F66" s="56"/>
      <c r="G66" s="16" cm="1">
        <f t="array" ref="G66">INDEX([7]SubappendixA!C55:Q55,$C$7)</f>
        <v>1.03</v>
      </c>
      <c r="H66" s="3" cm="1">
        <f t="array" ref="H66">INDEX([7]SubappendixC!C55:Q55,$C$7)</f>
        <v>7.0000000000000001E-3</v>
      </c>
    </row>
    <row r="67" spans="2:8" x14ac:dyDescent="0.35">
      <c r="B67" s="3">
        <v>51</v>
      </c>
      <c r="C67" s="50">
        <v>45887</v>
      </c>
      <c r="D67" s="51">
        <v>19</v>
      </c>
      <c r="E67" s="52" t="s">
        <v>20</v>
      </c>
      <c r="F67" s="56"/>
      <c r="G67" s="16" cm="1">
        <f t="array" ref="G67">INDEX([7]SubappendixA!C56:Q56,$C$7)</f>
        <v>1.04</v>
      </c>
      <c r="H67" s="3" cm="1">
        <f t="array" ref="H67">INDEX([7]SubappendixC!C56:Q56,$C$7)</f>
        <v>1.4E-2</v>
      </c>
    </row>
    <row r="68" spans="2:8" x14ac:dyDescent="0.35">
      <c r="B68" s="3">
        <v>52</v>
      </c>
      <c r="C68" s="50">
        <v>45842</v>
      </c>
      <c r="D68" s="51">
        <v>20</v>
      </c>
      <c r="E68" s="52" t="s">
        <v>20</v>
      </c>
      <c r="F68" s="56"/>
      <c r="G68" s="16" cm="1">
        <f t="array" ref="G68">INDEX([7]SubappendixA!C57:Q57,$C$7)</f>
        <v>1.05</v>
      </c>
      <c r="H68" s="3" cm="1">
        <f t="array" ref="H68">INDEX([7]SubappendixC!C57:Q57,$C$7)</f>
        <v>3.0000000000000001E-3</v>
      </c>
    </row>
    <row r="69" spans="2:8" x14ac:dyDescent="0.35">
      <c r="B69" s="3">
        <v>53</v>
      </c>
      <c r="C69" s="50">
        <v>45896</v>
      </c>
      <c r="D69" s="55">
        <v>20</v>
      </c>
      <c r="E69" s="52" t="s">
        <v>20</v>
      </c>
      <c r="F69" s="56"/>
      <c r="G69" s="16" cm="1">
        <f t="array" ref="G69">INDEX([7]SubappendixA!C58:Q58,$C$7)</f>
        <v>1.06</v>
      </c>
      <c r="H69" s="3" cm="1">
        <f t="array" ref="H69">INDEX([7]SubappendixC!C58:Q58,$C$7)</f>
        <v>2E-3</v>
      </c>
    </row>
    <row r="70" spans="2:8" x14ac:dyDescent="0.35">
      <c r="B70" s="3">
        <v>54</v>
      </c>
      <c r="C70" s="50">
        <v>45897</v>
      </c>
      <c r="D70" s="55">
        <v>20</v>
      </c>
      <c r="E70" s="52" t="s">
        <v>20</v>
      </c>
      <c r="F70" s="56"/>
      <c r="G70" s="16" cm="1">
        <f t="array" ref="G70">INDEX([7]SubappendixA!C59:Q59,$C$7)</f>
        <v>1.07</v>
      </c>
      <c r="H70" s="3" cm="1">
        <f t="array" ref="H70">INDEX([7]SubappendixC!C59:Q59,$C$7)</f>
        <v>4.0000000000000001E-3</v>
      </c>
    </row>
    <row r="71" spans="2:8" x14ac:dyDescent="0.35">
      <c r="B71" s="3">
        <v>55</v>
      </c>
      <c r="C71" s="50">
        <v>45888</v>
      </c>
      <c r="D71" s="51">
        <v>19</v>
      </c>
      <c r="E71" s="52" t="s">
        <v>20</v>
      </c>
      <c r="F71" s="56"/>
      <c r="G71" s="16" cm="1">
        <f t="array" ref="G71">INDEX([7]SubappendixA!C60:Q60,$C$7)</f>
        <v>1.08</v>
      </c>
      <c r="H71" s="3" cm="1">
        <f t="array" ref="H71">INDEX([7]SubappendixC!C60:Q60,$C$7)</f>
        <v>3.0000000000000001E-3</v>
      </c>
    </row>
    <row r="72" spans="2:8" x14ac:dyDescent="0.35">
      <c r="B72" s="3">
        <v>56</v>
      </c>
      <c r="C72" s="50">
        <v>45870</v>
      </c>
      <c r="D72" s="51">
        <v>20</v>
      </c>
      <c r="E72" s="52" t="s">
        <v>20</v>
      </c>
      <c r="F72" s="56"/>
      <c r="G72" s="16" cm="1">
        <f t="array" ref="G72">INDEX([7]SubappendixA!C61:Q61,$C$7)</f>
        <v>1.0900000000000001</v>
      </c>
      <c r="H72" s="3" cm="1">
        <f t="array" ref="H72">INDEX([7]SubappendixC!C61:Q61,$C$7)</f>
        <v>3.0000000000000001E-3</v>
      </c>
    </row>
    <row r="73" spans="2:8" x14ac:dyDescent="0.35">
      <c r="B73" s="3">
        <v>57</v>
      </c>
      <c r="C73" s="50">
        <v>45871</v>
      </c>
      <c r="D73" s="51">
        <v>20</v>
      </c>
      <c r="E73" s="52" t="s">
        <v>20</v>
      </c>
      <c r="F73" s="56"/>
      <c r="G73" s="16" cm="1">
        <f t="array" ref="G73">INDEX([7]SubappendixA!C62:Q62,$C$7)</f>
        <v>1.1000000000000001</v>
      </c>
      <c r="H73" s="3" cm="1">
        <f t="array" ref="H73">INDEX([7]SubappendixC!C62:Q62,$C$7)</f>
        <v>3.0000000000000001E-3</v>
      </c>
    </row>
    <row r="74" spans="2:8" x14ac:dyDescent="0.35">
      <c r="B74" s="3">
        <v>58</v>
      </c>
      <c r="C74" s="50">
        <v>45898</v>
      </c>
      <c r="D74" s="55">
        <v>20</v>
      </c>
      <c r="E74" s="52" t="s">
        <v>20</v>
      </c>
      <c r="F74" s="56"/>
      <c r="G74" s="16" cm="1">
        <f t="array" ref="G74">INDEX([7]SubappendixA!C63:Q63,$C$7)</f>
        <v>1.1100000000000001</v>
      </c>
      <c r="H74" s="3" cm="1">
        <f t="array" ref="H74">INDEX([7]SubappendixC!C63:Q63,$C$7)</f>
        <v>2E-3</v>
      </c>
    </row>
    <row r="75" spans="2:8" x14ac:dyDescent="0.35">
      <c r="B75" s="3">
        <v>59</v>
      </c>
      <c r="C75" s="50">
        <v>45890</v>
      </c>
      <c r="D75" s="51">
        <v>20</v>
      </c>
      <c r="E75" s="52" t="s">
        <v>20</v>
      </c>
      <c r="F75" s="56"/>
      <c r="G75" s="16" cm="1">
        <f t="array" ref="G75">INDEX([7]SubappendixA!C64:Q64,$C$7)</f>
        <v>1.1100000000000001</v>
      </c>
      <c r="H75" s="3" cm="1">
        <f t="array" ref="H75">INDEX([7]SubappendixC!C64:Q64,$C$7)</f>
        <v>-1E-3</v>
      </c>
    </row>
    <row r="76" spans="2:8" x14ac:dyDescent="0.35">
      <c r="B76" s="3">
        <v>60</v>
      </c>
      <c r="C76" s="50">
        <v>45889</v>
      </c>
      <c r="D76" s="51">
        <v>20</v>
      </c>
      <c r="E76" s="52" t="s">
        <v>20</v>
      </c>
      <c r="F76" s="56"/>
      <c r="G76" s="16" cm="1">
        <f t="array" ref="G76">INDEX([7]SubappendixA!C65:Q65,$C$7)</f>
        <v>1.1200000000000001</v>
      </c>
      <c r="H76" s="3" cm="1">
        <f t="array" ref="H76">INDEX([7]SubappendixC!C65:Q65,$C$7)</f>
        <v>-2E-3</v>
      </c>
    </row>
    <row r="77" spans="2:8" x14ac:dyDescent="0.35">
      <c r="B77" s="3">
        <v>61</v>
      </c>
      <c r="C77" s="50">
        <v>45900</v>
      </c>
      <c r="D77" s="51">
        <v>20</v>
      </c>
      <c r="E77" s="52" t="s">
        <v>20</v>
      </c>
      <c r="F77" s="56"/>
      <c r="G77" s="16" cm="1">
        <f t="array" ref="G77">INDEX([7]SubappendixA!C66:Q66,$C$7)</f>
        <v>1.1200000000000001</v>
      </c>
      <c r="H77" s="3" cm="1">
        <f t="array" ref="H77">INDEX([7]SubappendixC!C66:Q66,$C$7)</f>
        <v>6.0000000000000001E-3</v>
      </c>
    </row>
    <row r="78" spans="2:8" x14ac:dyDescent="0.35">
      <c r="B78" s="3">
        <v>62</v>
      </c>
      <c r="C78" s="50">
        <v>45899</v>
      </c>
      <c r="D78" s="51">
        <v>20</v>
      </c>
      <c r="E78" s="52" t="s">
        <v>20</v>
      </c>
      <c r="F78" s="56"/>
      <c r="G78" s="16" cm="1">
        <f t="array" ref="G78">INDEX([7]SubappendixA!C67:Q67,$C$7)</f>
        <v>1.1200000000000001</v>
      </c>
      <c r="H78" s="3" cm="1">
        <f t="array" ref="H78">INDEX([7]SubappendixC!C67:Q67,$C$7)</f>
        <v>-2E-3</v>
      </c>
    </row>
    <row r="80" spans="2:8" x14ac:dyDescent="0.35">
      <c r="B80" s="40" t="s">
        <v>21</v>
      </c>
      <c r="C80" s="41"/>
      <c r="D80" s="41"/>
      <c r="E80" s="41"/>
      <c r="F80" s="42"/>
      <c r="G80" s="43" t="s">
        <v>22</v>
      </c>
      <c r="H80" s="44" cm="1">
        <f t="array" ref="H80">SUMPRODUCT($H$17:$H$78*$F$17:$F$78*($E$17:$E$78="Yes"))</f>
        <v>5749.7848740000009</v>
      </c>
    </row>
    <row r="81" spans="2:8" x14ac:dyDescent="0.35">
      <c r="B81" s="27" t="s">
        <v>23</v>
      </c>
      <c r="C81" s="28"/>
      <c r="D81" s="28"/>
      <c r="E81" s="28"/>
      <c r="F81" s="29"/>
      <c r="G81" s="30" t="s">
        <v>24</v>
      </c>
      <c r="H81" s="31" cm="1">
        <f t="array" ref="H81">SUMIFS(H17:H78,E17:E78,"No",B17:B78,"&lt;"&amp;MAX(IF(E17:E78="Yes",B17:B78)))</f>
        <v>0.24200000000000008</v>
      </c>
    </row>
    <row r="82" spans="2:8" x14ac:dyDescent="0.35">
      <c r="B82" s="32"/>
      <c r="G82" s="33" t="s">
        <v>25</v>
      </c>
      <c r="H82" s="34" cm="1">
        <f t="array" ref="H82">INDEX(G17:G78,MATCH(MAX(IF(E17:E78="Yes",B17:B78)),B17:B78,0))</f>
        <v>1.01</v>
      </c>
    </row>
    <row r="83" spans="2:8" x14ac:dyDescent="0.35">
      <c r="B83" s="32"/>
      <c r="G83" s="33" t="s">
        <v>26</v>
      </c>
      <c r="H83" s="34">
        <f>H82-H81</f>
        <v>0.7679999999999999</v>
      </c>
    </row>
    <row r="84" spans="2:8" x14ac:dyDescent="0.35">
      <c r="B84" s="35"/>
      <c r="C84" s="36"/>
      <c r="D84" s="36"/>
      <c r="E84" s="36"/>
      <c r="F84" s="37"/>
      <c r="G84" s="38" t="s">
        <v>27</v>
      </c>
      <c r="H84" s="39">
        <f>H83*K7</f>
        <v>8012.1635674838672</v>
      </c>
    </row>
    <row r="85" spans="2:8" x14ac:dyDescent="0.35">
      <c r="B85" s="40" t="s">
        <v>28</v>
      </c>
      <c r="C85" s="41"/>
      <c r="D85" s="41"/>
      <c r="E85" s="41"/>
      <c r="F85" s="42"/>
      <c r="G85" s="43" t="s">
        <v>29</v>
      </c>
      <c r="H85" s="44">
        <f>AVERAGE(H80,H84)</f>
        <v>6880.974220741934</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DE520C5F-1C4B-42C3-B32B-7B0BAE3B5EF5}">
      <formula1>"Yes, No"</formula1>
    </dataValidation>
  </dataValidations>
  <pageMargins left="0.7" right="0.7" top="0.75" bottom="0.75" header="0.3" footer="0.3"/>
  <pageSetup orientation="portrait" r:id="rId1"/>
  <headerFooter>
    <oddFooter>&amp;L_x000D_&amp;1#&amp;"Calibri"&amp;14&amp;K000000 Business Use</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A364-A066-482A-B782-6CDD3439EE62}">
  <sheetPr>
    <tabColor rgb="FF0085CA"/>
  </sheetPr>
  <dimension ref="B2:T86"/>
  <sheetViews>
    <sheetView showGridLines="0" zoomScaleNormal="100" workbookViewId="0">
      <pane ySplit="16" topLeftCell="A17" activePane="bottomLeft" state="frozen"/>
      <selection pane="bottomLeft" activeCell="L18" sqref="L18:M74"/>
    </sheetView>
  </sheetViews>
  <sheetFormatPr defaultRowHeight="17.25" x14ac:dyDescent="0.35"/>
  <cols>
    <col min="1" max="1" width="2.375" customWidth="1"/>
    <col min="2" max="4" width="16.625" style="2" customWidth="1"/>
    <col min="5" max="5" width="15.875" style="2" customWidth="1"/>
    <col min="6" max="6" width="20.125" bestFit="1" customWidth="1"/>
    <col min="7" max="8" width="18.125" customWidth="1"/>
    <col min="9" max="9" width="2.625" customWidth="1"/>
    <col min="10" max="10" width="27.125" customWidth="1"/>
    <col min="11" max="11" width="27.625" customWidth="1"/>
    <col min="12" max="12" width="9.875" bestFit="1" customWidth="1"/>
  </cols>
  <sheetData>
    <row r="2" spans="2:20" ht="27.75" x14ac:dyDescent="0.55000000000000004">
      <c r="B2" s="4" t="s">
        <v>0</v>
      </c>
    </row>
    <row r="3" spans="2:20" x14ac:dyDescent="0.35">
      <c r="B3" s="22" t="s">
        <v>1</v>
      </c>
    </row>
    <row r="4" spans="2:20" x14ac:dyDescent="0.35">
      <c r="B4" s="19"/>
    </row>
    <row r="5" spans="2:20" x14ac:dyDescent="0.35">
      <c r="B5" s="60" t="s">
        <v>2</v>
      </c>
      <c r="C5" s="60"/>
      <c r="D5" s="60"/>
      <c r="E5" s="60"/>
      <c r="F5" s="60"/>
      <c r="G5" s="18"/>
      <c r="H5" s="18"/>
      <c r="J5" s="60" t="s">
        <v>3</v>
      </c>
      <c r="K5" s="60"/>
      <c r="L5" s="60"/>
      <c r="M5" s="60"/>
      <c r="N5" s="60"/>
      <c r="O5" s="60"/>
      <c r="P5" s="60"/>
      <c r="Q5" s="60"/>
      <c r="R5" s="60"/>
      <c r="S5" s="60"/>
    </row>
    <row r="6" spans="2:20" ht="17.25" customHeight="1" thickBot="1" x14ac:dyDescent="0.4">
      <c r="B6" s="23"/>
      <c r="C6" s="23"/>
      <c r="D6" s="23"/>
      <c r="E6" s="23"/>
      <c r="F6" s="23"/>
      <c r="G6" s="23"/>
      <c r="H6" s="23"/>
    </row>
    <row r="7" spans="2:20" ht="18" thickBot="1" x14ac:dyDescent="0.4">
      <c r="B7" s="24" t="s">
        <v>4</v>
      </c>
      <c r="C7" s="25">
        <v>3</v>
      </c>
      <c r="D7" s="23"/>
      <c r="E7" s="23"/>
      <c r="F7" s="23"/>
      <c r="G7" s="23"/>
      <c r="H7" s="23"/>
      <c r="J7" s="5" t="s">
        <v>5</v>
      </c>
      <c r="K7" s="15">
        <f>AVERAGEIFS(F17:F78,E17:E78,"Yes")</f>
        <v>5446.3834999999999</v>
      </c>
      <c r="L7" t="s">
        <v>6</v>
      </c>
    </row>
    <row r="8" spans="2:20" ht="18" thickBot="1" x14ac:dyDescent="0.4">
      <c r="B8" s="23"/>
      <c r="C8" s="23"/>
      <c r="D8" s="23"/>
      <c r="E8" s="23"/>
      <c r="F8" s="23"/>
      <c r="G8" s="23"/>
      <c r="H8" s="23"/>
      <c r="J8" s="20" t="s">
        <v>7</v>
      </c>
      <c r="K8" s="21">
        <f>H85</f>
        <v>335.52018650000002</v>
      </c>
    </row>
    <row r="9" spans="2:20" ht="18" customHeight="1" thickBot="1" x14ac:dyDescent="0.4">
      <c r="B9" s="60" t="s">
        <v>8</v>
      </c>
      <c r="C9" s="60"/>
      <c r="D9" s="60"/>
      <c r="E9" s="60"/>
      <c r="F9" s="60"/>
      <c r="G9" s="18"/>
      <c r="H9" s="18"/>
      <c r="J9" s="5" t="s">
        <v>9</v>
      </c>
      <c r="K9" s="26">
        <f>MAX(K8/K7,0)</f>
        <v>6.1604216173906969E-2</v>
      </c>
      <c r="L9" s="61" t="s">
        <v>10</v>
      </c>
      <c r="M9" s="61"/>
      <c r="N9" s="61"/>
      <c r="O9" s="61"/>
      <c r="P9" s="61"/>
      <c r="Q9" s="61"/>
      <c r="R9" s="61"/>
      <c r="S9" s="61"/>
    </row>
    <row r="10" spans="2:20" ht="18" customHeight="1" x14ac:dyDescent="0.35">
      <c r="B10" s="61" t="s">
        <v>11</v>
      </c>
      <c r="C10" s="61"/>
      <c r="D10" s="61"/>
      <c r="E10" s="61"/>
      <c r="F10" s="61"/>
      <c r="G10" s="61"/>
      <c r="H10" s="61"/>
      <c r="L10" s="61"/>
      <c r="M10" s="61"/>
      <c r="N10" s="61"/>
      <c r="O10" s="61"/>
      <c r="P10" s="61"/>
      <c r="Q10" s="61"/>
      <c r="R10" s="61"/>
      <c r="S10" s="61"/>
    </row>
    <row r="11" spans="2:20" ht="18" customHeight="1" x14ac:dyDescent="0.35">
      <c r="B11" s="61"/>
      <c r="C11" s="61"/>
      <c r="D11" s="61"/>
      <c r="E11" s="61"/>
      <c r="F11" s="61"/>
      <c r="G11" s="61"/>
      <c r="H11" s="61"/>
      <c r="L11" s="61"/>
      <c r="M11" s="61"/>
      <c r="N11" s="61"/>
      <c r="O11" s="61"/>
      <c r="P11" s="61"/>
      <c r="Q11" s="61"/>
      <c r="R11" s="61"/>
      <c r="S11" s="61"/>
    </row>
    <row r="12" spans="2:20" ht="18" customHeight="1" x14ac:dyDescent="0.35">
      <c r="B12" s="61"/>
      <c r="C12" s="61"/>
      <c r="D12" s="61"/>
      <c r="E12" s="61"/>
      <c r="F12" s="61"/>
      <c r="G12" s="61"/>
      <c r="H12" s="61"/>
      <c r="L12" s="61"/>
      <c r="M12" s="61"/>
      <c r="N12" s="61"/>
      <c r="O12" s="61"/>
      <c r="P12" s="61"/>
      <c r="Q12" s="61"/>
      <c r="R12" s="61"/>
      <c r="S12" s="61"/>
    </row>
    <row r="13" spans="2:20" ht="18" customHeight="1" x14ac:dyDescent="0.35">
      <c r="B13" s="61"/>
      <c r="C13" s="61"/>
      <c r="D13" s="61"/>
      <c r="E13" s="61"/>
      <c r="F13" s="61"/>
      <c r="G13" s="61"/>
      <c r="H13" s="61"/>
      <c r="L13" s="23"/>
      <c r="M13" s="23"/>
      <c r="N13" s="23"/>
      <c r="O13" s="23"/>
      <c r="P13" s="23"/>
      <c r="Q13" s="23"/>
      <c r="R13" s="23"/>
      <c r="S13" s="23"/>
    </row>
    <row r="14" spans="2:20" ht="4.5" customHeight="1" x14ac:dyDescent="0.35">
      <c r="B14" s="61"/>
      <c r="C14" s="61"/>
      <c r="D14" s="61"/>
      <c r="E14" s="61"/>
      <c r="F14" s="61"/>
      <c r="G14" s="61"/>
      <c r="H14" s="61"/>
      <c r="L14" s="23"/>
      <c r="M14" s="23"/>
      <c r="N14" s="23"/>
      <c r="O14" s="23"/>
      <c r="P14" s="23"/>
      <c r="Q14" s="23"/>
      <c r="R14" s="23"/>
      <c r="S14" s="23"/>
    </row>
    <row r="15" spans="2:20" x14ac:dyDescent="0.35">
      <c r="B15" s="62" t="e">
        <f>IF(COUNTIFS($E$17:$E$77,"Yes",$F$17:$F$78,"")&lt;&gt;0,"WARNING: You have entered 'Yes' in one peak event, but have not specified a MW quantity.","")</f>
        <v>#VALUE!</v>
      </c>
      <c r="C15" s="62"/>
      <c r="D15" s="62"/>
      <c r="E15" s="62"/>
      <c r="F15" s="62"/>
      <c r="G15" s="62"/>
      <c r="H15" s="62"/>
      <c r="L15" s="23"/>
      <c r="M15" s="23"/>
      <c r="N15" s="23"/>
      <c r="O15" s="23"/>
      <c r="P15" s="23"/>
      <c r="Q15" s="23"/>
      <c r="R15" s="23"/>
      <c r="S15" s="23"/>
    </row>
    <row r="16" spans="2:20" s="8" customFormat="1" ht="34.5" x14ac:dyDescent="0.35">
      <c r="B16" s="7" t="s">
        <v>12</v>
      </c>
      <c r="C16" s="7" t="s">
        <v>13</v>
      </c>
      <c r="D16" s="7" t="s">
        <v>14</v>
      </c>
      <c r="E16" s="7" t="s">
        <v>15</v>
      </c>
      <c r="F16" s="7" t="s">
        <v>16</v>
      </c>
      <c r="G16" s="7" t="s">
        <v>17</v>
      </c>
      <c r="H16" s="7" t="s">
        <v>18</v>
      </c>
      <c r="L16"/>
      <c r="M16"/>
      <c r="N16"/>
      <c r="O16"/>
      <c r="P16"/>
      <c r="Q16"/>
      <c r="R16"/>
      <c r="S16"/>
      <c r="T16"/>
    </row>
    <row r="17" spans="2:14" x14ac:dyDescent="0.35">
      <c r="B17" s="3">
        <v>1</v>
      </c>
      <c r="C17" s="50">
        <v>45867</v>
      </c>
      <c r="D17" s="51">
        <v>19</v>
      </c>
      <c r="E17" s="52" t="s">
        <v>19</v>
      </c>
      <c r="F17" s="9">
        <v>6581.5860000000002</v>
      </c>
      <c r="G17" s="16" cm="1">
        <f t="array" ref="G17">INDEX([8]SubappendixA!C6:Q6,$C$7)</f>
        <v>0.03</v>
      </c>
      <c r="H17" s="3" cm="1">
        <f t="array" ref="H17">INDEX([8]SubappendixC!C6:Q6,$C$7)</f>
        <v>3.2000000000000001E-2</v>
      </c>
      <c r="J17" s="8"/>
      <c r="K17" s="1"/>
      <c r="L17" s="17"/>
      <c r="M17" s="1"/>
      <c r="N17" s="1"/>
    </row>
    <row r="18" spans="2:14" x14ac:dyDescent="0.35">
      <c r="B18" s="3">
        <v>2</v>
      </c>
      <c r="C18" s="50">
        <v>45854</v>
      </c>
      <c r="D18" s="51">
        <v>19</v>
      </c>
      <c r="E18" s="52" t="s">
        <v>19</v>
      </c>
      <c r="F18" s="9">
        <v>4311.1809999999996</v>
      </c>
      <c r="G18" s="16" cm="1">
        <f t="array" ref="G18">INDEX([8]SubappendixA!C7:Q7,$C$7)</f>
        <v>0.06</v>
      </c>
      <c r="H18" s="3" cm="1">
        <f t="array" ref="H18">INDEX([8]SubappendixC!C7:Q7,$C$7)</f>
        <v>3.1E-2</v>
      </c>
      <c r="J18" s="8"/>
      <c r="L18" s="17"/>
      <c r="M18" s="17"/>
      <c r="N18" s="1"/>
    </row>
    <row r="19" spans="2:14" x14ac:dyDescent="0.35">
      <c r="B19" s="3">
        <v>3</v>
      </c>
      <c r="C19" s="50">
        <v>45868</v>
      </c>
      <c r="D19" s="51">
        <v>19</v>
      </c>
      <c r="E19" s="52" t="s">
        <v>20</v>
      </c>
      <c r="F19" s="56"/>
      <c r="G19" s="16" cm="1">
        <f t="array" ref="G19">INDEX([8]SubappendixA!C8:Q8,$C$7)</f>
        <v>0.1</v>
      </c>
      <c r="H19" s="3" cm="1">
        <f t="array" ref="H19">INDEX([8]SubappendixC!C8:Q8,$C$7)</f>
        <v>2.5000000000000001E-2</v>
      </c>
      <c r="J19" s="1"/>
      <c r="K19" s="1"/>
      <c r="L19" s="17"/>
      <c r="M19" s="17"/>
      <c r="N19" s="1"/>
    </row>
    <row r="20" spans="2:14" x14ac:dyDescent="0.35">
      <c r="B20" s="3">
        <v>4</v>
      </c>
      <c r="C20" s="50">
        <v>45855</v>
      </c>
      <c r="D20" s="51">
        <v>20</v>
      </c>
      <c r="E20" s="52" t="s">
        <v>20</v>
      </c>
      <c r="F20" s="56"/>
      <c r="G20" s="16" cm="1">
        <f t="array" ref="G20">INDEX([8]SubappendixA!C9:Q9,$C$7)</f>
        <v>0.13</v>
      </c>
      <c r="H20" s="3" cm="1">
        <f t="array" ref="H20">INDEX([8]SubappendixC!C9:Q9,$C$7)</f>
        <v>3.5000000000000003E-2</v>
      </c>
      <c r="J20" s="1"/>
      <c r="L20" s="1"/>
      <c r="M20" s="17"/>
      <c r="N20" s="1"/>
    </row>
    <row r="21" spans="2:14" x14ac:dyDescent="0.35">
      <c r="B21" s="3">
        <v>5</v>
      </c>
      <c r="C21" s="50">
        <v>45853</v>
      </c>
      <c r="D21" s="51">
        <v>20</v>
      </c>
      <c r="E21" s="52" t="s">
        <v>20</v>
      </c>
      <c r="F21" s="56"/>
      <c r="G21" s="16" cm="1">
        <f t="array" ref="G21">INDEX([8]SubappendixA!C10:Q10,$C$7)</f>
        <v>0.16</v>
      </c>
      <c r="H21" s="3" cm="1">
        <f t="array" ref="H21">INDEX([8]SubappendixC!C10:Q10,$C$7)</f>
        <v>2.5999999999999999E-2</v>
      </c>
      <c r="J21" s="1"/>
      <c r="L21" s="47"/>
    </row>
    <row r="22" spans="2:14" x14ac:dyDescent="0.35">
      <c r="B22" s="3">
        <v>6</v>
      </c>
      <c r="C22" s="50">
        <v>45846</v>
      </c>
      <c r="D22" s="51">
        <v>19</v>
      </c>
      <c r="E22" s="52" t="s">
        <v>20</v>
      </c>
      <c r="F22" s="56"/>
      <c r="G22" s="16" cm="1">
        <f t="array" ref="G22">INDEX([8]SubappendixA!C11:Q11,$C$7)</f>
        <v>0.19</v>
      </c>
      <c r="H22" s="3" cm="1">
        <f t="array" ref="H22">INDEX([8]SubappendixC!C11:Q11,$C$7)</f>
        <v>0.02</v>
      </c>
      <c r="J22" s="1"/>
      <c r="L22" s="1"/>
    </row>
    <row r="23" spans="2:14" x14ac:dyDescent="0.35">
      <c r="B23" s="3">
        <v>7</v>
      </c>
      <c r="C23" s="50">
        <v>45866</v>
      </c>
      <c r="D23" s="51">
        <v>19</v>
      </c>
      <c r="E23" s="52" t="s">
        <v>20</v>
      </c>
      <c r="F23" s="56"/>
      <c r="G23" s="16" cm="1">
        <f t="array" ref="G23">INDEX([8]SubappendixA!C12:Q12,$C$7)</f>
        <v>0.22</v>
      </c>
      <c r="H23" s="3" cm="1">
        <f t="array" ref="H23">INDEX([8]SubappendixC!C12:Q12,$C$7)</f>
        <v>2.1999999999999999E-2</v>
      </c>
      <c r="J23" s="1"/>
    </row>
    <row r="24" spans="2:14" x14ac:dyDescent="0.35">
      <c r="B24" s="3">
        <v>8</v>
      </c>
      <c r="C24" s="50">
        <v>45880</v>
      </c>
      <c r="D24" s="51">
        <v>19</v>
      </c>
      <c r="E24" s="52" t="s">
        <v>20</v>
      </c>
      <c r="F24" s="56"/>
      <c r="G24" s="16" cm="1">
        <f t="array" ref="G24">INDEX([8]SubappendixA!C13:Q13,$C$7)</f>
        <v>0.25</v>
      </c>
      <c r="H24" s="3" cm="1">
        <f t="array" ref="H24">INDEX([8]SubappendixC!C13:Q13,$C$7)</f>
        <v>2.4E-2</v>
      </c>
      <c r="J24" s="1"/>
      <c r="L24" s="53"/>
    </row>
    <row r="25" spans="2:14" x14ac:dyDescent="0.35">
      <c r="B25" s="3">
        <v>9</v>
      </c>
      <c r="C25" s="50">
        <v>45839</v>
      </c>
      <c r="D25" s="51">
        <v>19</v>
      </c>
      <c r="E25" s="52" t="s">
        <v>20</v>
      </c>
      <c r="F25" s="56"/>
      <c r="G25" s="16" cm="1">
        <f t="array" ref="G25">INDEX([8]SubappendixA!C14:Q14,$C$7)</f>
        <v>0.27</v>
      </c>
      <c r="H25" s="3" cm="1">
        <f t="array" ref="H25">INDEX([8]SubappendixC!C14:Q14,$C$7)</f>
        <v>2.1000000000000001E-2</v>
      </c>
      <c r="J25" s="1"/>
    </row>
    <row r="26" spans="2:14" x14ac:dyDescent="0.35">
      <c r="B26" s="3">
        <v>10</v>
      </c>
      <c r="C26" s="50">
        <v>45881</v>
      </c>
      <c r="D26" s="51">
        <v>19</v>
      </c>
      <c r="E26" s="52" t="s">
        <v>20</v>
      </c>
      <c r="F26" s="56"/>
      <c r="G26" s="16" cm="1">
        <f t="array" ref="G26">INDEX([8]SubappendixA!C15:Q15,$C$7)</f>
        <v>0.3</v>
      </c>
      <c r="H26" s="3" cm="1">
        <f t="array" ref="H26">INDEX([8]SubappendixC!C15:Q15,$C$7)</f>
        <v>2.1000000000000001E-2</v>
      </c>
      <c r="J26" s="1"/>
      <c r="M26" s="17"/>
      <c r="N26" s="1"/>
    </row>
    <row r="27" spans="2:14" x14ac:dyDescent="0.35">
      <c r="B27" s="3">
        <v>11</v>
      </c>
      <c r="C27" s="50">
        <v>45883</v>
      </c>
      <c r="D27" s="51">
        <v>19</v>
      </c>
      <c r="E27" s="52" t="s">
        <v>20</v>
      </c>
      <c r="F27" s="56"/>
      <c r="G27" s="16" cm="1">
        <f t="array" ref="G27">INDEX([8]SubappendixA!C16:Q16,$C$7)</f>
        <v>0.33</v>
      </c>
      <c r="H27" s="3" cm="1">
        <f t="array" ref="H27">INDEX([8]SubappendixC!C16:Q16,$C$7)</f>
        <v>0.02</v>
      </c>
      <c r="M27" s="17"/>
      <c r="N27" s="1"/>
    </row>
    <row r="28" spans="2:14" x14ac:dyDescent="0.35">
      <c r="B28" s="3">
        <v>12</v>
      </c>
      <c r="C28" s="50">
        <v>45882</v>
      </c>
      <c r="D28" s="51">
        <v>17</v>
      </c>
      <c r="E28" s="52" t="s">
        <v>20</v>
      </c>
      <c r="F28" s="9"/>
      <c r="G28" s="16" cm="1">
        <f t="array" ref="G28">INDEX([8]SubappendixA!C17:Q17,$C$7)</f>
        <v>0.35</v>
      </c>
      <c r="H28" s="3" cm="1">
        <f t="array" ref="H28">INDEX([8]SubappendixC!C17:Q17,$C$7)</f>
        <v>0.02</v>
      </c>
      <c r="M28" s="17"/>
    </row>
    <row r="29" spans="2:14" x14ac:dyDescent="0.35">
      <c r="B29" s="3">
        <v>13</v>
      </c>
      <c r="C29" s="50">
        <v>45863</v>
      </c>
      <c r="D29" s="51">
        <v>15</v>
      </c>
      <c r="E29" s="52" t="s">
        <v>20</v>
      </c>
      <c r="F29" s="9"/>
      <c r="G29" s="16" cm="1">
        <f t="array" ref="G29">INDEX([8]SubappendixA!C18:Q18,$C$7)</f>
        <v>0.38</v>
      </c>
      <c r="H29" s="3" cm="1">
        <f t="array" ref="H29">INDEX([8]SubappendixC!C18:Q18,$C$7)</f>
        <v>2.7E-2</v>
      </c>
      <c r="M29" s="17"/>
    </row>
    <row r="30" spans="2:14" x14ac:dyDescent="0.35">
      <c r="B30" s="3">
        <v>14</v>
      </c>
      <c r="C30" s="50">
        <v>45845</v>
      </c>
      <c r="D30" s="51">
        <v>19</v>
      </c>
      <c r="E30" s="52" t="s">
        <v>20</v>
      </c>
      <c r="F30" s="9">
        <v>7246.0460000000003</v>
      </c>
      <c r="G30" s="16" cm="1">
        <f t="array" ref="G30">INDEX([8]SubappendixA!C19:Q19,$C$7)</f>
        <v>0.4</v>
      </c>
      <c r="H30" s="3" cm="1">
        <f t="array" ref="H30">INDEX([8]SubappendixC!C19:Q19,$C$7)</f>
        <v>1.7000000000000001E-2</v>
      </c>
      <c r="M30" s="17"/>
    </row>
    <row r="31" spans="2:14" x14ac:dyDescent="0.35">
      <c r="B31" s="3">
        <v>15</v>
      </c>
      <c r="C31" s="50">
        <v>45844</v>
      </c>
      <c r="D31" s="51">
        <v>19</v>
      </c>
      <c r="E31" s="52" t="s">
        <v>20</v>
      </c>
      <c r="F31" s="56"/>
      <c r="G31" s="16" cm="1">
        <f t="array" ref="G31">INDEX([8]SubappendixA!C20:Q20,$C$7)</f>
        <v>0.43</v>
      </c>
      <c r="H31" s="3" cm="1">
        <f t="array" ref="H31">INDEX([8]SubappendixC!C20:Q20,$C$7)</f>
        <v>1.7999999999999999E-2</v>
      </c>
      <c r="L31" s="17"/>
      <c r="M31" s="17"/>
    </row>
    <row r="32" spans="2:14" x14ac:dyDescent="0.35">
      <c r="B32" s="3">
        <v>16</v>
      </c>
      <c r="C32" s="50">
        <v>45862</v>
      </c>
      <c r="D32" s="51">
        <v>19</v>
      </c>
      <c r="E32" s="52" t="s">
        <v>20</v>
      </c>
      <c r="F32" s="56"/>
      <c r="G32" s="16" cm="1">
        <f t="array" ref="G32">INDEX([8]SubappendixA!C21:Q21,$C$7)</f>
        <v>0.45</v>
      </c>
      <c r="H32" s="3" cm="1">
        <f t="array" ref="H32">INDEX([8]SubappendixC!C21:Q21,$C$7)</f>
        <v>1.6E-2</v>
      </c>
      <c r="M32" s="17"/>
    </row>
    <row r="33" spans="2:13" x14ac:dyDescent="0.35">
      <c r="B33" s="3">
        <v>17</v>
      </c>
      <c r="C33" s="50">
        <v>45886</v>
      </c>
      <c r="D33" s="51">
        <v>18</v>
      </c>
      <c r="E33" s="52" t="s">
        <v>20</v>
      </c>
      <c r="F33" s="56"/>
      <c r="G33" s="16" cm="1">
        <f t="array" ref="G33">INDEX([8]SubappendixA!C22:Q22,$C$7)</f>
        <v>0.47</v>
      </c>
      <c r="H33" s="3" cm="1">
        <f t="array" ref="H33">INDEX([8]SubappendixC!C22:Q22,$C$7)</f>
        <v>1.6E-2</v>
      </c>
      <c r="L33" s="54"/>
      <c r="M33" s="17"/>
    </row>
    <row r="34" spans="2:13" x14ac:dyDescent="0.35">
      <c r="B34" s="3">
        <v>18</v>
      </c>
      <c r="C34" s="50">
        <v>45858</v>
      </c>
      <c r="D34" s="51">
        <v>18</v>
      </c>
      <c r="E34" s="52" t="s">
        <v>20</v>
      </c>
      <c r="F34" s="56"/>
      <c r="G34" s="16" cm="1">
        <f t="array" ref="G34">INDEX([8]SubappendixA!C23:Q23,$C$7)</f>
        <v>0.5</v>
      </c>
      <c r="H34" s="3" cm="1">
        <f t="array" ref="H34">INDEX([8]SubappendixC!C23:Q23,$C$7)</f>
        <v>2.3E-2</v>
      </c>
    </row>
    <row r="35" spans="2:13" x14ac:dyDescent="0.35">
      <c r="B35" s="3">
        <v>19</v>
      </c>
      <c r="C35" s="50">
        <v>45852</v>
      </c>
      <c r="D35" s="51">
        <v>19</v>
      </c>
      <c r="E35" s="52" t="s">
        <v>20</v>
      </c>
      <c r="F35" s="56"/>
      <c r="G35" s="16" cm="1">
        <f t="array" ref="G35">INDEX([8]SubappendixA!C24:Q24,$C$7)</f>
        <v>0.52</v>
      </c>
      <c r="H35" s="3" cm="1">
        <f t="array" ref="H35">INDEX([8]SubappendixC!C24:Q24,$C$7)</f>
        <v>2.3E-2</v>
      </c>
    </row>
    <row r="36" spans="2:13" x14ac:dyDescent="0.35">
      <c r="B36" s="3">
        <v>20</v>
      </c>
      <c r="C36" s="50">
        <v>45840</v>
      </c>
      <c r="D36" s="51">
        <v>20</v>
      </c>
      <c r="E36" s="52" t="s">
        <v>20</v>
      </c>
      <c r="F36" s="56"/>
      <c r="G36" s="16" cm="1">
        <f t="array" ref="G36">INDEX([8]SubappendixA!C25:Q25,$C$7)</f>
        <v>0.54</v>
      </c>
      <c r="H36" s="3" cm="1">
        <f t="array" ref="H36">INDEX([8]SubappendixC!C25:Q25,$C$7)</f>
        <v>1.2E-2</v>
      </c>
    </row>
    <row r="37" spans="2:13" x14ac:dyDescent="0.35">
      <c r="B37" s="3">
        <v>21</v>
      </c>
      <c r="C37" s="50">
        <v>45841</v>
      </c>
      <c r="D37" s="51">
        <v>18</v>
      </c>
      <c r="E37" s="52" t="s">
        <v>20</v>
      </c>
      <c r="F37" s="56"/>
      <c r="G37" s="16" cm="1">
        <f t="array" ref="G37">INDEX([8]SubappendixA!C26:Q26,$C$7)</f>
        <v>0.56000000000000005</v>
      </c>
      <c r="H37" s="3" cm="1">
        <f t="array" ref="H37">INDEX([8]SubappendixC!C26:Q26,$C$7)</f>
        <v>1.7000000000000001E-2</v>
      </c>
    </row>
    <row r="38" spans="2:13" x14ac:dyDescent="0.35">
      <c r="B38" s="3">
        <v>22</v>
      </c>
      <c r="C38" s="50">
        <v>45879</v>
      </c>
      <c r="D38" s="51">
        <v>19</v>
      </c>
      <c r="E38" s="52" t="s">
        <v>20</v>
      </c>
      <c r="F38" s="56"/>
      <c r="G38" s="16" cm="1">
        <f t="array" ref="G38">INDEX([8]SubappendixA!C27:Q27,$C$7)</f>
        <v>0.57999999999999996</v>
      </c>
      <c r="H38" s="3" cm="1">
        <f t="array" ref="H38">INDEX([8]SubappendixC!C27:Q27,$C$7)</f>
        <v>1.4E-2</v>
      </c>
    </row>
    <row r="39" spans="2:13" x14ac:dyDescent="0.35">
      <c r="B39" s="3">
        <v>23</v>
      </c>
      <c r="C39" s="50">
        <v>45847</v>
      </c>
      <c r="D39" s="51">
        <v>20</v>
      </c>
      <c r="E39" s="52" t="s">
        <v>20</v>
      </c>
      <c r="F39" s="56"/>
      <c r="G39" s="16" cm="1">
        <f t="array" ref="G39">INDEX([8]SubappendixA!C28:Q28,$C$7)</f>
        <v>0.6</v>
      </c>
      <c r="H39" s="3" cm="1">
        <f t="array" ref="H39">INDEX([8]SubappendixC!C28:Q28,$C$7)</f>
        <v>1.4999999999999999E-2</v>
      </c>
    </row>
    <row r="40" spans="2:13" x14ac:dyDescent="0.35">
      <c r="B40" s="3">
        <v>24</v>
      </c>
      <c r="C40" s="50">
        <v>45873</v>
      </c>
      <c r="D40" s="51">
        <v>19</v>
      </c>
      <c r="E40" s="52" t="s">
        <v>20</v>
      </c>
      <c r="F40" s="56"/>
      <c r="G40" s="16" cm="1">
        <f t="array" ref="G40">INDEX([8]SubappendixA!C29:Q29,$C$7)</f>
        <v>0.62</v>
      </c>
      <c r="H40" s="3" cm="1">
        <f t="array" ref="H40">INDEX([8]SubappendixC!C29:Q29,$C$7)</f>
        <v>0.01</v>
      </c>
    </row>
    <row r="41" spans="2:13" x14ac:dyDescent="0.35">
      <c r="B41" s="3">
        <v>25</v>
      </c>
      <c r="C41" s="50">
        <v>45884</v>
      </c>
      <c r="D41" s="51">
        <v>19</v>
      </c>
      <c r="E41" s="52" t="s">
        <v>20</v>
      </c>
      <c r="F41" s="56"/>
      <c r="G41" s="16" cm="1">
        <f t="array" ref="G41">INDEX([8]SubappendixA!C30:Q30,$C$7)</f>
        <v>0.64</v>
      </c>
      <c r="H41" s="3" cm="1">
        <f t="array" ref="H41">INDEX([8]SubappendixC!C30:Q30,$C$7)</f>
        <v>1.7999999999999999E-2</v>
      </c>
    </row>
    <row r="42" spans="2:13" x14ac:dyDescent="0.35">
      <c r="B42" s="3">
        <v>26</v>
      </c>
      <c r="C42" s="50">
        <v>45851</v>
      </c>
      <c r="D42" s="51">
        <v>20</v>
      </c>
      <c r="E42" s="52" t="s">
        <v>20</v>
      </c>
      <c r="F42" s="56"/>
      <c r="G42" s="16" cm="1">
        <f t="array" ref="G42">INDEX([8]SubappendixA!C31:Q31,$C$7)</f>
        <v>0.66</v>
      </c>
      <c r="H42" s="3" cm="1">
        <f t="array" ref="H42">INDEX([8]SubappendixC!C31:Q31,$C$7)</f>
        <v>1.7999999999999999E-2</v>
      </c>
    </row>
    <row r="43" spans="2:13" x14ac:dyDescent="0.35">
      <c r="B43" s="3">
        <v>27</v>
      </c>
      <c r="C43" s="50">
        <v>45849</v>
      </c>
      <c r="D43" s="51">
        <v>19</v>
      </c>
      <c r="E43" s="52" t="s">
        <v>20</v>
      </c>
      <c r="F43" s="56"/>
      <c r="G43" s="16" cm="1">
        <f t="array" ref="G43">INDEX([8]SubappendixA!C32:Q32,$C$7)</f>
        <v>0.68</v>
      </c>
      <c r="H43" s="3" cm="1">
        <f t="array" ref="H43">INDEX([8]SubappendixC!C32:Q32,$C$7)</f>
        <v>1.7000000000000001E-2</v>
      </c>
    </row>
    <row r="44" spans="2:13" x14ac:dyDescent="0.35">
      <c r="B44" s="3">
        <v>28</v>
      </c>
      <c r="C44" s="50">
        <v>45894</v>
      </c>
      <c r="D44" s="55">
        <v>19</v>
      </c>
      <c r="E44" s="52" t="s">
        <v>20</v>
      </c>
      <c r="F44" s="56"/>
      <c r="G44" s="16" cm="1">
        <f t="array" ref="G44">INDEX([8]SubappendixA!C33:Q33,$C$7)</f>
        <v>0.71</v>
      </c>
      <c r="H44" s="3" cm="1">
        <f t="array" ref="H44">INDEX([8]SubappendixC!C33:Q33,$C$7)</f>
        <v>2.1000000000000001E-2</v>
      </c>
    </row>
    <row r="45" spans="2:13" x14ac:dyDescent="0.35">
      <c r="B45" s="3">
        <v>29</v>
      </c>
      <c r="C45" s="50">
        <v>45885</v>
      </c>
      <c r="D45" s="51">
        <v>19</v>
      </c>
      <c r="E45" s="52" t="s">
        <v>20</v>
      </c>
      <c r="F45" s="56"/>
      <c r="G45" s="16" cm="1">
        <f t="array" ref="G45">INDEX([8]SubappendixA!C34:Q34,$C$7)</f>
        <v>0.73</v>
      </c>
      <c r="H45" s="3" cm="1">
        <f t="array" ref="H45">INDEX([8]SubappendixC!C34:Q34,$C$7)</f>
        <v>1.2999999999999999E-2</v>
      </c>
    </row>
    <row r="46" spans="2:13" x14ac:dyDescent="0.35">
      <c r="B46" s="3">
        <v>30</v>
      </c>
      <c r="C46" s="50">
        <v>45861</v>
      </c>
      <c r="D46" s="51">
        <v>20</v>
      </c>
      <c r="E46" s="52" t="s">
        <v>20</v>
      </c>
      <c r="F46" s="56"/>
      <c r="G46" s="16" cm="1">
        <f t="array" ref="G46">INDEX([8]SubappendixA!C35:Q35,$C$7)</f>
        <v>0.74</v>
      </c>
      <c r="H46" s="3" cm="1">
        <f t="array" ref="H46">INDEX([8]SubappendixC!C35:Q35,$C$7)</f>
        <v>1.2E-2</v>
      </c>
    </row>
    <row r="47" spans="2:13" x14ac:dyDescent="0.35">
      <c r="B47" s="3">
        <v>31</v>
      </c>
      <c r="C47" s="50">
        <v>45850</v>
      </c>
      <c r="D47" s="51">
        <v>19</v>
      </c>
      <c r="E47" s="52" t="s">
        <v>20</v>
      </c>
      <c r="F47" s="56"/>
      <c r="G47" s="16" cm="1">
        <f t="array" ref="G47">INDEX([8]SubappendixA!C36:Q36,$C$7)</f>
        <v>0.76</v>
      </c>
      <c r="H47" s="3" cm="1">
        <f t="array" ref="H47">INDEX([8]SubappendixC!C36:Q36,$C$7)</f>
        <v>1.6E-2</v>
      </c>
    </row>
    <row r="48" spans="2:13" x14ac:dyDescent="0.35">
      <c r="B48" s="3">
        <v>32</v>
      </c>
      <c r="C48" s="50">
        <v>45856</v>
      </c>
      <c r="D48" s="51">
        <v>20</v>
      </c>
      <c r="E48" s="52" t="s">
        <v>20</v>
      </c>
      <c r="F48" s="56"/>
      <c r="G48" s="16" cm="1">
        <f t="array" ref="G48">INDEX([8]SubappendixA!C37:Q37,$C$7)</f>
        <v>0.78</v>
      </c>
      <c r="H48" s="3" cm="1">
        <f t="array" ref="H48">INDEX([8]SubappendixC!C37:Q37,$C$7)</f>
        <v>0.01</v>
      </c>
    </row>
    <row r="49" spans="2:8" x14ac:dyDescent="0.35">
      <c r="B49" s="3">
        <v>33</v>
      </c>
      <c r="C49" s="50">
        <v>45857</v>
      </c>
      <c r="D49" s="51">
        <v>20</v>
      </c>
      <c r="E49" s="52" t="s">
        <v>20</v>
      </c>
      <c r="F49" s="56"/>
      <c r="G49" s="16" cm="1">
        <f t="array" ref="G49">INDEX([8]SubappendixA!C38:Q38,$C$7)</f>
        <v>0.79</v>
      </c>
      <c r="H49" s="3" cm="1">
        <f t="array" ref="H49">INDEX([8]SubappendixC!C38:Q38,$C$7)</f>
        <v>7.0000000000000001E-3</v>
      </c>
    </row>
    <row r="50" spans="2:8" x14ac:dyDescent="0.35">
      <c r="B50" s="3">
        <v>34</v>
      </c>
      <c r="C50" s="50">
        <v>45874</v>
      </c>
      <c r="D50" s="51">
        <v>20</v>
      </c>
      <c r="E50" s="52" t="s">
        <v>20</v>
      </c>
      <c r="F50" s="56"/>
      <c r="G50" s="16" cm="1">
        <f t="array" ref="G50">INDEX([8]SubappendixA!C39:Q39,$C$7)</f>
        <v>0.8</v>
      </c>
      <c r="H50" s="3" cm="1">
        <f t="array" ref="H50">INDEX([8]SubappendixC!C39:Q39,$C$7)</f>
        <v>1.2999999999999999E-2</v>
      </c>
    </row>
    <row r="51" spans="2:8" x14ac:dyDescent="0.35">
      <c r="B51" s="3">
        <v>35</v>
      </c>
      <c r="C51" s="50">
        <v>45869</v>
      </c>
      <c r="D51" s="51">
        <v>14</v>
      </c>
      <c r="E51" s="52" t="s">
        <v>20</v>
      </c>
      <c r="F51" s="56"/>
      <c r="G51" s="16" cm="1">
        <f t="array" ref="G51">INDEX([8]SubappendixA!C40:Q40,$C$7)</f>
        <v>0.82</v>
      </c>
      <c r="H51" s="3" cm="1">
        <f t="array" ref="H51">INDEX([8]SubappendixC!C40:Q40,$C$7)</f>
        <v>1.7999999999999999E-2</v>
      </c>
    </row>
    <row r="52" spans="2:8" x14ac:dyDescent="0.35">
      <c r="B52" s="3">
        <v>36</v>
      </c>
      <c r="C52" s="50">
        <v>45876</v>
      </c>
      <c r="D52" s="51">
        <v>19</v>
      </c>
      <c r="E52" s="52" t="s">
        <v>20</v>
      </c>
      <c r="F52" s="56"/>
      <c r="G52" s="16" cm="1">
        <f t="array" ref="G52">INDEX([8]SubappendixA!C41:Q41,$C$7)</f>
        <v>0.84</v>
      </c>
      <c r="H52" s="3" cm="1">
        <f t="array" ref="H52">INDEX([8]SubappendixC!C41:Q41,$C$7)</f>
        <v>0.01</v>
      </c>
    </row>
    <row r="53" spans="2:8" x14ac:dyDescent="0.35">
      <c r="B53" s="3">
        <v>37</v>
      </c>
      <c r="C53" s="50">
        <v>45877</v>
      </c>
      <c r="D53" s="51">
        <v>19</v>
      </c>
      <c r="E53" s="52" t="s">
        <v>20</v>
      </c>
      <c r="F53" s="56"/>
      <c r="G53" s="16" cm="1">
        <f t="array" ref="G53">INDEX([8]SubappendixA!C42:Q42,$C$7)</f>
        <v>0.85</v>
      </c>
      <c r="H53" s="3" cm="1">
        <f t="array" ref="H53">INDEX([8]SubappendixC!C42:Q42,$C$7)</f>
        <v>8.9999999999999993E-3</v>
      </c>
    </row>
    <row r="54" spans="2:8" x14ac:dyDescent="0.35">
      <c r="B54" s="3">
        <v>38</v>
      </c>
      <c r="C54" s="50">
        <v>45859</v>
      </c>
      <c r="D54" s="51">
        <v>19</v>
      </c>
      <c r="E54" s="52" t="s">
        <v>20</v>
      </c>
      <c r="F54" s="56"/>
      <c r="G54" s="16" cm="1">
        <f t="array" ref="G54">INDEX([8]SubappendixA!C43:Q43,$C$7)</f>
        <v>0.86</v>
      </c>
      <c r="H54" s="3" cm="1">
        <f t="array" ref="H54">INDEX([8]SubappendixC!C43:Q43,$C$7)</f>
        <v>7.0000000000000001E-3</v>
      </c>
    </row>
    <row r="55" spans="2:8" x14ac:dyDescent="0.35">
      <c r="B55" s="3">
        <v>39</v>
      </c>
      <c r="C55" s="50">
        <v>45864</v>
      </c>
      <c r="D55" s="51">
        <v>19</v>
      </c>
      <c r="E55" s="52" t="s">
        <v>20</v>
      </c>
      <c r="F55" s="56"/>
      <c r="G55" s="16" cm="1">
        <f t="array" ref="G55">INDEX([8]SubappendixA!C44:Q44,$C$7)</f>
        <v>0.88</v>
      </c>
      <c r="H55" s="3" cm="1">
        <f t="array" ref="H55">INDEX([8]SubappendixC!C44:Q44,$C$7)</f>
        <v>8.0000000000000002E-3</v>
      </c>
    </row>
    <row r="56" spans="2:8" x14ac:dyDescent="0.35">
      <c r="B56" s="3">
        <v>40</v>
      </c>
      <c r="C56" s="50">
        <v>45878</v>
      </c>
      <c r="D56" s="51">
        <v>19</v>
      </c>
      <c r="E56" s="52" t="s">
        <v>20</v>
      </c>
      <c r="F56" s="56"/>
      <c r="G56" s="16" cm="1">
        <f t="array" ref="G56">INDEX([8]SubappendixA!C45:Q45,$C$7)</f>
        <v>0.89</v>
      </c>
      <c r="H56" s="3" cm="1">
        <f t="array" ref="H56">INDEX([8]SubappendixC!C45:Q45,$C$7)</f>
        <v>8.9999999999999993E-3</v>
      </c>
    </row>
    <row r="57" spans="2:8" x14ac:dyDescent="0.35">
      <c r="B57" s="3">
        <v>41</v>
      </c>
      <c r="C57" s="50">
        <v>45865</v>
      </c>
      <c r="D57" s="51">
        <v>21</v>
      </c>
      <c r="E57" s="52" t="s">
        <v>20</v>
      </c>
      <c r="F57" s="56"/>
      <c r="G57" s="16" cm="1">
        <f t="array" ref="G57">INDEX([8]SubappendixA!C46:Q46,$C$7)</f>
        <v>0.9</v>
      </c>
      <c r="H57" s="3" cm="1">
        <f t="array" ref="H57">INDEX([8]SubappendixC!C46:Q46,$C$7)</f>
        <v>8.9999999999999993E-3</v>
      </c>
    </row>
    <row r="58" spans="2:8" x14ac:dyDescent="0.35">
      <c r="B58" s="3">
        <v>42</v>
      </c>
      <c r="C58" s="50">
        <v>45848</v>
      </c>
      <c r="D58" s="51">
        <v>20</v>
      </c>
      <c r="E58" s="52" t="s">
        <v>20</v>
      </c>
      <c r="F58" s="56"/>
      <c r="G58" s="16" cm="1">
        <f t="array" ref="G58">INDEX([8]SubappendixA!C47:Q47,$C$7)</f>
        <v>0.92</v>
      </c>
      <c r="H58" s="3" cm="1">
        <f t="array" ref="H58">INDEX([8]SubappendixC!C47:Q47,$C$7)</f>
        <v>8.0000000000000002E-3</v>
      </c>
    </row>
    <row r="59" spans="2:8" x14ac:dyDescent="0.35">
      <c r="B59" s="3">
        <v>43</v>
      </c>
      <c r="C59" s="50">
        <v>45872</v>
      </c>
      <c r="D59" s="51">
        <v>19</v>
      </c>
      <c r="E59" s="52" t="s">
        <v>20</v>
      </c>
      <c r="F59" s="56"/>
      <c r="G59" s="16" cm="1">
        <f t="array" ref="G59">INDEX([8]SubappendixA!C48:Q48,$C$7)</f>
        <v>0.93</v>
      </c>
      <c r="H59" s="3" cm="1">
        <f t="array" ref="H59">INDEX([8]SubappendixC!C48:Q48,$C$7)</f>
        <v>6.0000000000000001E-3</v>
      </c>
    </row>
    <row r="60" spans="2:8" x14ac:dyDescent="0.35">
      <c r="B60" s="3">
        <v>44</v>
      </c>
      <c r="C60" s="50">
        <v>45860</v>
      </c>
      <c r="D60" s="51">
        <v>20</v>
      </c>
      <c r="E60" s="52" t="s">
        <v>20</v>
      </c>
      <c r="F60" s="56"/>
      <c r="G60" s="16" cm="1">
        <f t="array" ref="G60">INDEX([8]SubappendixA!C49:Q49,$C$7)</f>
        <v>0.95</v>
      </c>
      <c r="H60" s="3" cm="1">
        <f t="array" ref="H60">INDEX([8]SubappendixC!C49:Q49,$C$7)</f>
        <v>7.0000000000000001E-3</v>
      </c>
    </row>
    <row r="61" spans="2:8" x14ac:dyDescent="0.35">
      <c r="B61" s="3">
        <v>45</v>
      </c>
      <c r="C61" s="50">
        <v>45843</v>
      </c>
      <c r="D61" s="51">
        <v>20</v>
      </c>
      <c r="E61" s="52" t="s">
        <v>20</v>
      </c>
      <c r="F61" s="56"/>
      <c r="G61" s="16" cm="1">
        <f t="array" ref="G61">INDEX([8]SubappendixA!C50:Q50,$C$7)</f>
        <v>0.96</v>
      </c>
      <c r="H61" s="3" cm="1">
        <f t="array" ref="H61">INDEX([8]SubappendixC!C50:Q50,$C$7)</f>
        <v>7.0000000000000001E-3</v>
      </c>
    </row>
    <row r="62" spans="2:8" x14ac:dyDescent="0.35">
      <c r="B62" s="3">
        <v>46</v>
      </c>
      <c r="C62" s="50">
        <v>45875</v>
      </c>
      <c r="D62" s="51">
        <v>20</v>
      </c>
      <c r="E62" s="52" t="s">
        <v>20</v>
      </c>
      <c r="F62" s="56"/>
      <c r="G62" s="16" cm="1">
        <f t="array" ref="G62">INDEX([8]SubappendixA!C51:Q51,$C$7)</f>
        <v>0.97</v>
      </c>
      <c r="H62" s="3" cm="1">
        <f t="array" ref="H62">INDEX([8]SubappendixC!C51:Q51,$C$7)</f>
        <v>8.0000000000000002E-3</v>
      </c>
    </row>
    <row r="63" spans="2:8" x14ac:dyDescent="0.35">
      <c r="B63" s="3">
        <v>47</v>
      </c>
      <c r="C63" s="50">
        <v>45893</v>
      </c>
      <c r="D63" s="51">
        <v>20</v>
      </c>
      <c r="E63" s="52" t="s">
        <v>20</v>
      </c>
      <c r="F63" s="56"/>
      <c r="G63" s="16" cm="1">
        <f t="array" ref="G63">INDEX([8]SubappendixA!C52:Q52,$C$7)</f>
        <v>0.99</v>
      </c>
      <c r="H63" s="3" cm="1">
        <f t="array" ref="H63">INDEX([8]SubappendixC!C52:Q52,$C$7)</f>
        <v>8.9999999999999993E-3</v>
      </c>
    </row>
    <row r="64" spans="2:8" x14ac:dyDescent="0.35">
      <c r="B64" s="3">
        <v>48</v>
      </c>
      <c r="C64" s="50">
        <v>45895</v>
      </c>
      <c r="D64" s="55">
        <v>19</v>
      </c>
      <c r="E64" s="52" t="s">
        <v>20</v>
      </c>
      <c r="G64" s="16" cm="1">
        <f t="array" ref="G64">INDEX([8]SubappendixA!C53:Q53,$C$7)</f>
        <v>1</v>
      </c>
      <c r="H64" s="3" cm="1">
        <f t="array" ref="H64">INDEX([8]SubappendixC!C53:Q53,$C$7)</f>
        <v>4.0000000000000001E-3</v>
      </c>
    </row>
    <row r="65" spans="2:8" x14ac:dyDescent="0.35">
      <c r="B65" s="3">
        <v>49</v>
      </c>
      <c r="C65" s="50">
        <v>45892</v>
      </c>
      <c r="D65" s="51">
        <v>19</v>
      </c>
      <c r="E65" s="52" t="s">
        <v>20</v>
      </c>
      <c r="F65" s="56"/>
      <c r="G65" s="16" cm="1">
        <f t="array" ref="G65">INDEX([8]SubappendixA!C54:Q54,$C$7)</f>
        <v>1.01</v>
      </c>
      <c r="H65" s="3" cm="1">
        <f t="array" ref="H65">INDEX([8]SubappendixC!C54:Q54,$C$7)</f>
        <v>8.0000000000000002E-3</v>
      </c>
    </row>
    <row r="66" spans="2:8" x14ac:dyDescent="0.35">
      <c r="B66" s="3">
        <v>50</v>
      </c>
      <c r="C66" s="50">
        <v>45891</v>
      </c>
      <c r="D66" s="51">
        <v>19</v>
      </c>
      <c r="E66" s="52" t="s">
        <v>20</v>
      </c>
      <c r="F66" s="56"/>
      <c r="G66" s="16" cm="1">
        <f t="array" ref="G66">INDEX([8]SubappendixA!C55:Q55,$C$7)</f>
        <v>1.03</v>
      </c>
      <c r="H66" s="3" cm="1">
        <f t="array" ref="H66">INDEX([8]SubappendixC!C55:Q55,$C$7)</f>
        <v>7.0000000000000001E-3</v>
      </c>
    </row>
    <row r="67" spans="2:8" x14ac:dyDescent="0.35">
      <c r="B67" s="3">
        <v>51</v>
      </c>
      <c r="C67" s="50">
        <v>45887</v>
      </c>
      <c r="D67" s="51">
        <v>19</v>
      </c>
      <c r="E67" s="52" t="s">
        <v>20</v>
      </c>
      <c r="F67" s="56"/>
      <c r="G67" s="16" cm="1">
        <f t="array" ref="G67">INDEX([8]SubappendixA!C56:Q56,$C$7)</f>
        <v>1.04</v>
      </c>
      <c r="H67" s="3" cm="1">
        <f t="array" ref="H67">INDEX([8]SubappendixC!C56:Q56,$C$7)</f>
        <v>1.4E-2</v>
      </c>
    </row>
    <row r="68" spans="2:8" x14ac:dyDescent="0.35">
      <c r="B68" s="3">
        <v>52</v>
      </c>
      <c r="C68" s="50">
        <v>45842</v>
      </c>
      <c r="D68" s="51">
        <v>20</v>
      </c>
      <c r="E68" s="52" t="s">
        <v>20</v>
      </c>
      <c r="F68" s="56"/>
      <c r="G68" s="16" cm="1">
        <f t="array" ref="G68">INDEX([8]SubappendixA!C57:Q57,$C$7)</f>
        <v>1.05</v>
      </c>
      <c r="H68" s="3" cm="1">
        <f t="array" ref="H68">INDEX([8]SubappendixC!C57:Q57,$C$7)</f>
        <v>3.0000000000000001E-3</v>
      </c>
    </row>
    <row r="69" spans="2:8" x14ac:dyDescent="0.35">
      <c r="B69" s="3">
        <v>53</v>
      </c>
      <c r="C69" s="50">
        <v>45896</v>
      </c>
      <c r="D69" s="55">
        <v>20</v>
      </c>
      <c r="E69" s="52" t="s">
        <v>20</v>
      </c>
      <c r="F69" s="56"/>
      <c r="G69" s="16" cm="1">
        <f t="array" ref="G69">INDEX([8]SubappendixA!C58:Q58,$C$7)</f>
        <v>1.06</v>
      </c>
      <c r="H69" s="3" cm="1">
        <f t="array" ref="H69">INDEX([8]SubappendixC!C58:Q58,$C$7)</f>
        <v>2E-3</v>
      </c>
    </row>
    <row r="70" spans="2:8" x14ac:dyDescent="0.35">
      <c r="B70" s="3">
        <v>54</v>
      </c>
      <c r="C70" s="50">
        <v>45897</v>
      </c>
      <c r="D70" s="55">
        <v>20</v>
      </c>
      <c r="E70" s="52" t="s">
        <v>20</v>
      </c>
      <c r="F70" s="56"/>
      <c r="G70" s="16" cm="1">
        <f t="array" ref="G70">INDEX([8]SubappendixA!C59:Q59,$C$7)</f>
        <v>1.07</v>
      </c>
      <c r="H70" s="3" cm="1">
        <f t="array" ref="H70">INDEX([8]SubappendixC!C59:Q59,$C$7)</f>
        <v>4.0000000000000001E-3</v>
      </c>
    </row>
    <row r="71" spans="2:8" x14ac:dyDescent="0.35">
      <c r="B71" s="3">
        <v>55</v>
      </c>
      <c r="C71" s="50">
        <v>45888</v>
      </c>
      <c r="D71" s="51">
        <v>19</v>
      </c>
      <c r="E71" s="52" t="s">
        <v>20</v>
      </c>
      <c r="F71" s="56"/>
      <c r="G71" s="16" cm="1">
        <f t="array" ref="G71">INDEX([8]SubappendixA!C60:Q60,$C$7)</f>
        <v>1.08</v>
      </c>
      <c r="H71" s="3" cm="1">
        <f t="array" ref="H71">INDEX([8]SubappendixC!C60:Q60,$C$7)</f>
        <v>3.0000000000000001E-3</v>
      </c>
    </row>
    <row r="72" spans="2:8" x14ac:dyDescent="0.35">
      <c r="B72" s="3">
        <v>56</v>
      </c>
      <c r="C72" s="50">
        <v>45870</v>
      </c>
      <c r="D72" s="51">
        <v>20</v>
      </c>
      <c r="E72" s="52" t="s">
        <v>20</v>
      </c>
      <c r="F72" s="56"/>
      <c r="G72" s="16" cm="1">
        <f t="array" ref="G72">INDEX([8]SubappendixA!C61:Q61,$C$7)</f>
        <v>1.0900000000000001</v>
      </c>
      <c r="H72" s="3" cm="1">
        <f t="array" ref="H72">INDEX([8]SubappendixC!C61:Q61,$C$7)</f>
        <v>3.0000000000000001E-3</v>
      </c>
    </row>
    <row r="73" spans="2:8" x14ac:dyDescent="0.35">
      <c r="B73" s="3">
        <v>57</v>
      </c>
      <c r="C73" s="50">
        <v>45871</v>
      </c>
      <c r="D73" s="51">
        <v>20</v>
      </c>
      <c r="E73" s="52" t="s">
        <v>20</v>
      </c>
      <c r="F73" s="56"/>
      <c r="G73" s="16" cm="1">
        <f t="array" ref="G73">INDEX([8]SubappendixA!C62:Q62,$C$7)</f>
        <v>1.1000000000000001</v>
      </c>
      <c r="H73" s="3" cm="1">
        <f t="array" ref="H73">INDEX([8]SubappendixC!C62:Q62,$C$7)</f>
        <v>3.0000000000000001E-3</v>
      </c>
    </row>
    <row r="74" spans="2:8" x14ac:dyDescent="0.35">
      <c r="B74" s="3">
        <v>58</v>
      </c>
      <c r="C74" s="50">
        <v>45898</v>
      </c>
      <c r="D74" s="55">
        <v>20</v>
      </c>
      <c r="E74" s="52" t="s">
        <v>20</v>
      </c>
      <c r="F74" s="56"/>
      <c r="G74" s="16" cm="1">
        <f t="array" ref="G74">INDEX([8]SubappendixA!C63:Q63,$C$7)</f>
        <v>1.1100000000000001</v>
      </c>
      <c r="H74" s="3" cm="1">
        <f t="array" ref="H74">INDEX([8]SubappendixC!C63:Q63,$C$7)</f>
        <v>2E-3</v>
      </c>
    </row>
    <row r="75" spans="2:8" x14ac:dyDescent="0.35">
      <c r="B75" s="3">
        <v>59</v>
      </c>
      <c r="C75" s="50">
        <v>45890</v>
      </c>
      <c r="D75" s="51">
        <v>20</v>
      </c>
      <c r="E75" s="52" t="s">
        <v>20</v>
      </c>
      <c r="F75" s="56"/>
      <c r="G75" s="16" cm="1">
        <f t="array" ref="G75">INDEX([8]SubappendixA!C64:Q64,$C$7)</f>
        <v>1.1100000000000001</v>
      </c>
      <c r="H75" s="3" cm="1">
        <f t="array" ref="H75">INDEX([8]SubappendixC!C64:Q64,$C$7)</f>
        <v>-1E-3</v>
      </c>
    </row>
    <row r="76" spans="2:8" x14ac:dyDescent="0.35">
      <c r="B76" s="3">
        <v>60</v>
      </c>
      <c r="C76" s="50">
        <v>45889</v>
      </c>
      <c r="D76" s="51">
        <v>20</v>
      </c>
      <c r="E76" s="52" t="s">
        <v>20</v>
      </c>
      <c r="F76" s="56"/>
      <c r="G76" s="16" cm="1">
        <f t="array" ref="G76">INDEX([8]SubappendixA!C65:Q65,$C$7)</f>
        <v>1.1200000000000001</v>
      </c>
      <c r="H76" s="3" cm="1">
        <f t="array" ref="H76">INDEX([8]SubappendixC!C65:Q65,$C$7)</f>
        <v>-2E-3</v>
      </c>
    </row>
    <row r="77" spans="2:8" x14ac:dyDescent="0.35">
      <c r="B77" s="3">
        <v>61</v>
      </c>
      <c r="C77" s="50">
        <v>45900</v>
      </c>
      <c r="D77" s="51">
        <v>20</v>
      </c>
      <c r="E77" s="52" t="s">
        <v>20</v>
      </c>
      <c r="F77" s="56"/>
      <c r="G77" s="16" cm="1">
        <f t="array" ref="G77">INDEX([8]SubappendixA!C66:Q66,$C$7)</f>
        <v>1.1200000000000001</v>
      </c>
      <c r="H77" s="3" cm="1">
        <f t="array" ref="H77">INDEX([8]SubappendixC!C66:Q66,$C$7)</f>
        <v>6.0000000000000001E-3</v>
      </c>
    </row>
    <row r="78" spans="2:8" x14ac:dyDescent="0.35">
      <c r="B78" s="3">
        <v>62</v>
      </c>
      <c r="C78" s="50">
        <v>45899</v>
      </c>
      <c r="D78" s="51">
        <v>20</v>
      </c>
      <c r="E78" s="52" t="s">
        <v>20</v>
      </c>
      <c r="F78" s="56"/>
      <c r="G78" s="16" cm="1">
        <f t="array" ref="G78">INDEX([8]SubappendixA!C67:Q67,$C$7)</f>
        <v>1.1200000000000001</v>
      </c>
      <c r="H78" s="3" cm="1">
        <f t="array" ref="H78">INDEX([8]SubappendixC!C67:Q67,$C$7)</f>
        <v>-2E-3</v>
      </c>
    </row>
    <row r="80" spans="2:8" x14ac:dyDescent="0.35">
      <c r="B80" s="40" t="s">
        <v>21</v>
      </c>
      <c r="C80" s="41"/>
      <c r="D80" s="41"/>
      <c r="E80" s="41"/>
      <c r="F80" s="42"/>
      <c r="G80" s="43" t="s">
        <v>22</v>
      </c>
      <c r="H80" s="44" cm="1">
        <f t="array" ref="H80">SUMPRODUCT($H$17:$H$78*$F$17:$F$78*($E$17:$E$78="Yes"))</f>
        <v>344.257363</v>
      </c>
    </row>
    <row r="81" spans="2:8" x14ac:dyDescent="0.35">
      <c r="B81" s="27" t="s">
        <v>23</v>
      </c>
      <c r="C81" s="28"/>
      <c r="D81" s="28"/>
      <c r="E81" s="28"/>
      <c r="F81" s="29"/>
      <c r="G81" s="30" t="s">
        <v>24</v>
      </c>
      <c r="H81" s="31" cm="1">
        <f t="array" ref="H81">SUMIFS(H17:H78,E17:E78,"No",B17:B78,"&lt;"&amp;MAX(IF(E17:E78="Yes",B17:B78)))</f>
        <v>0</v>
      </c>
    </row>
    <row r="82" spans="2:8" x14ac:dyDescent="0.35">
      <c r="B82" s="32"/>
      <c r="G82" s="33" t="s">
        <v>25</v>
      </c>
      <c r="H82" s="34" cm="1">
        <f t="array" ref="H82">INDEX(G17:G78,MATCH(MAX(IF(E17:E78="Yes",B17:B78)),B17:B78,0))</f>
        <v>0.06</v>
      </c>
    </row>
    <row r="83" spans="2:8" x14ac:dyDescent="0.35">
      <c r="B83" s="32"/>
      <c r="G83" s="33" t="s">
        <v>26</v>
      </c>
      <c r="H83" s="34">
        <f>H82-H81</f>
        <v>0.06</v>
      </c>
    </row>
    <row r="84" spans="2:8" x14ac:dyDescent="0.35">
      <c r="B84" s="35"/>
      <c r="C84" s="36"/>
      <c r="D84" s="36"/>
      <c r="E84" s="36"/>
      <c r="F84" s="37"/>
      <c r="G84" s="38" t="s">
        <v>27</v>
      </c>
      <c r="H84" s="39">
        <f>H83*K7</f>
        <v>326.78300999999999</v>
      </c>
    </row>
    <row r="85" spans="2:8" x14ac:dyDescent="0.35">
      <c r="B85" s="40" t="s">
        <v>28</v>
      </c>
      <c r="C85" s="41"/>
      <c r="D85" s="41"/>
      <c r="E85" s="41"/>
      <c r="F85" s="42"/>
      <c r="G85" s="43" t="s">
        <v>29</v>
      </c>
      <c r="H85" s="44">
        <f>AVERAGE(H80,H84)</f>
        <v>335.52018650000002</v>
      </c>
    </row>
    <row r="86" spans="2:8" x14ac:dyDescent="0.35">
      <c r="B86" s="19"/>
    </row>
  </sheetData>
  <mergeCells count="10">
    <mergeCell ref="B9:F9"/>
    <mergeCell ref="L9:S12"/>
    <mergeCell ref="B10:H14"/>
    <mergeCell ref="B15:H15"/>
    <mergeCell ref="B5:F5"/>
    <mergeCell ref="J5:K5"/>
    <mergeCell ref="L5:M5"/>
    <mergeCell ref="N5:O5"/>
    <mergeCell ref="P5:Q5"/>
    <mergeCell ref="R5:S5"/>
  </mergeCells>
  <dataValidations count="1">
    <dataValidation type="list" allowBlank="1" showInputMessage="1" showErrorMessage="1" sqref="E17:E78" xr:uid="{36BCBCFD-1052-4ED7-B007-687AA277C3B6}">
      <formula1>"Yes, No"</formula1>
    </dataValidation>
  </dataValidations>
  <pageMargins left="0.7" right="0.7" top="0.75" bottom="0.75" header="0.3" footer="0.3"/>
  <pageSetup orientation="portrait" r:id="rId1"/>
  <headerFooter>
    <oddFooter>&amp;L_x000D_&amp;1#&amp;"Calibri"&amp;14&amp;K000000 Business Use</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5fb71415-aff0-46ac-ad8a-1a0b343c080f"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737B56B5B105BE4B898732E1EACB7BB4" ma:contentTypeVersion="25" ma:contentTypeDescription="Create a new document." ma:contentTypeScope="" ma:versionID="aa7884dc66083604a50851260550218e">
  <xsd:schema xmlns:xsd="http://www.w3.org/2001/XMLSchema" xmlns:xs="http://www.w3.org/2001/XMLSchema" xmlns:p="http://schemas.microsoft.com/office/2006/metadata/properties" xmlns:ns1="http://schemas.microsoft.com/sharepoint/v3" xmlns:ns2="91105bde-e1f3-468d-8f49-c25fb6cbdc9f" xmlns:ns3="48693bcf-925b-4e2c-8c88-02f3759e7a5a" xmlns:ns4="06a704af-1093-41df-910a-e362277c20fd" targetNamespace="http://schemas.microsoft.com/office/2006/metadata/properties" ma:root="true" ma:fieldsID="1ee471f7e151dd482cada5b606091ad0" ns1:_="" ns2:_="" ns3:_="" ns4:_="">
    <xsd:import namespace="http://schemas.microsoft.com/sharepoint/v3"/>
    <xsd:import namespace="91105bde-e1f3-468d-8f49-c25fb6cbdc9f"/>
    <xsd:import namespace="48693bcf-925b-4e2c-8c88-02f3759e7a5a"/>
    <xsd:import namespace="06a704af-1093-41df-910a-e362277c20fd"/>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4:Searchable" minOccurs="0"/>
                <xsd:element ref="ns4:e81e820a66454e4dae05b8cd72e410dc" minOccurs="0"/>
                <xsd:element ref="ns4:TaxCatchAllLabel" minOccurs="0"/>
                <xsd:element ref="ns2:MediaLengthInSecond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105bde-e1f3-468d-8f49-c25fb6cbdc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Location" ma:index="14" nillable="true" ma:displayName="Location" ma:description=""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fb71415-aff0-46ac-ad8a-1a0b343c08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693bcf-925b-4e2c-8c88-02f3759e7a5a"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704af-1093-41df-910a-e362277c20fd"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7edda3f-2313-4473-8c02-26228d76a025}" ma:internalName="TaxCatchAll" ma:showField="CatchAllData" ma:web="48693bcf-925b-4e2c-8c88-02f3759e7a5a">
      <xsd:complexType>
        <xsd:complexContent>
          <xsd:extension base="dms:MultiChoiceLookup">
            <xsd:sequence>
              <xsd:element name="Value" type="dms:Lookup" maxOccurs="unbounded" minOccurs="0" nillable="true"/>
            </xsd:sequence>
          </xsd:extension>
        </xsd:complexContent>
      </xsd:complexType>
    </xsd:element>
    <xsd:element name="Searchable" ma:index="21" nillable="true" ma:displayName="Searchable" ma:default="0" ma:internalName="Searchable">
      <xsd:simpleType>
        <xsd:restriction base="dms:Boolean"/>
      </xsd:simpleType>
    </xsd:element>
    <xsd:element name="e81e820a66454e4dae05b8cd72e410dc" ma:index="22" nillable="true" ma:taxonomy="true" ma:internalName="e81e820a66454e4dae05b8cd72e410dc" ma:taxonomyFieldName="SearchContentClass" ma:displayName="SearchContentClass" ma:default="" ma:fieldId="{e81e820a-6645-4e4d-ae05-b8cd72e410dc}" ma:sspId="5fb71415-aff0-46ac-ad8a-1a0b343c080f" ma:termSetId="d06009ad-cab7-4623-a608-cc47ab75a005" ma:anchorId="00000000-0000-0000-0000-000000000000" ma:open="false" ma:isKeyword="false">
      <xsd:complexType>
        <xsd:sequence>
          <xsd:element ref="pc:Terms" minOccurs="0" maxOccurs="1"/>
        </xsd:sequence>
      </xsd:complexType>
    </xsd:element>
    <xsd:element name="TaxCatchAllLabel" ma:index="23" nillable="true" ma:displayName="Taxonomy Catch All Column1" ma:hidden="true" ma:list="{d7edda3f-2313-4473-8c02-26228d76a025}" ma:internalName="TaxCatchAllLabel" ma:readOnly="true" ma:showField="CatchAllDataLabel" ma:web="48693bcf-925b-4e2c-8c88-02f3759e7a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archable xmlns="06a704af-1093-41df-910a-e362277c20fd">false</Searchable>
    <_ip_UnifiedCompliancePolicyUIAction xmlns="http://schemas.microsoft.com/sharepoint/v3" xsi:nil="true"/>
    <TaxCatchAll xmlns="06a704af-1093-41df-910a-e362277c20fd" xsi:nil="true"/>
    <lcf76f155ced4ddcb4097134ff3c332f xmlns="91105bde-e1f3-468d-8f49-c25fb6cbdc9f">
      <Terms xmlns="http://schemas.microsoft.com/office/infopath/2007/PartnerControls"/>
    </lcf76f155ced4ddcb4097134ff3c332f>
    <_ip_UnifiedCompliancePolicyProperties xmlns="http://schemas.microsoft.com/sharepoint/v3" xsi:nil="true"/>
    <e81e820a66454e4dae05b8cd72e410dc xmlns="06a704af-1093-41df-910a-e362277c20fd">
      <Terms xmlns="http://schemas.microsoft.com/office/infopath/2007/PartnerControls"/>
    </e81e820a66454e4dae05b8cd72e410dc>
  </documentManagement>
</p:propertie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7E881175-495D-40BD-A4BB-9471185F2962}">
  <ds:schemaRefs>
    <ds:schemaRef ds:uri="Microsoft.SharePoint.Taxonomy.ContentTypeSync"/>
  </ds:schemaRefs>
</ds:datastoreItem>
</file>

<file path=customXml/itemProps2.xml><?xml version="1.0" encoding="utf-8"?>
<ds:datastoreItem xmlns:ds="http://schemas.openxmlformats.org/officeDocument/2006/customXml" ds:itemID="{39502B13-53CF-4A05-90D8-4106F55F34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105bde-e1f3-468d-8f49-c25fb6cbdc9f"/>
    <ds:schemaRef ds:uri="48693bcf-925b-4e2c-8c88-02f3759e7a5a"/>
    <ds:schemaRef ds:uri="06a704af-1093-41df-910a-e362277c20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8AA50B-9B14-4ABA-9116-74538B71DC01}">
  <ds:schemaRefs>
    <ds:schemaRef ds:uri="http://schemas.microsoft.com/office/infopath/2007/PartnerControls"/>
    <ds:schemaRef ds:uri="http://purl.org/dc/terms/"/>
    <ds:schemaRef ds:uri="http://purl.org/dc/elements/1.1/"/>
    <ds:schemaRef ds:uri="http://schemas.microsoft.com/office/2006/metadata/properties"/>
    <ds:schemaRef ds:uri="http://schemas.microsoft.com/office/2006/documentManagement/types"/>
    <ds:schemaRef ds:uri="http://purl.org/dc/dcmitype/"/>
    <ds:schemaRef ds:uri="06a704af-1093-41df-910a-e362277c20fd"/>
    <ds:schemaRef ds:uri="http://schemas.openxmlformats.org/package/2006/metadata/core-properties"/>
    <ds:schemaRef ds:uri="48693bcf-925b-4e2c-8c88-02f3759e7a5a"/>
    <ds:schemaRef ds:uri="91105bde-e1f3-468d-8f49-c25fb6cbdc9f"/>
    <ds:schemaRef ds:uri="http://schemas.microsoft.com/sharepoint/v3"/>
    <ds:schemaRef ds:uri="http://www.w3.org/XML/1998/namespace"/>
  </ds:schemaRefs>
</ds:datastoreItem>
</file>

<file path=customXml/itemProps4.xml><?xml version="1.0" encoding="utf-8"?>
<ds:datastoreItem xmlns:ds="http://schemas.openxmlformats.org/officeDocument/2006/customXml" ds:itemID="{A8E105C8-56C8-4D88-BE4E-50580A5200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BYOT 2024</vt:lpstr>
      <vt:lpstr>BES 2024</vt:lpstr>
      <vt:lpstr>Daily Dispatch 2024</vt:lpstr>
      <vt:lpstr>Targeted Dispatch 2024</vt:lpstr>
      <vt:lpstr>BYOT2025</vt:lpstr>
      <vt:lpstr>BES 2025</vt:lpstr>
      <vt:lpstr>EV+EVSE2025</vt:lpstr>
      <vt:lpstr>Daily Dispatch 2025</vt:lpstr>
      <vt:lpstr>Targeted Dispatch 2025</vt:lpstr>
      <vt:lpstr>SubappendixA</vt:lpstr>
      <vt:lpstr>SubappendixC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Wassink</dc:creator>
  <cp:keywords/>
  <dc:description/>
  <cp:lastModifiedBy>Scanlon, Joanne</cp:lastModifiedBy>
  <cp:revision/>
  <dcterms:created xsi:type="dcterms:W3CDTF">2019-04-05T14:03:18Z</dcterms:created>
  <dcterms:modified xsi:type="dcterms:W3CDTF">2026-03-13T17:39:44Z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0c8e74a-db15-49f1-980d-3d74f2e3ff07_Enabled">
    <vt:lpwstr>true</vt:lpwstr>
  </property>
  <property fmtid="{D5CDD505-2E9C-101B-9397-08002B2CF9AE}" pid="3" name="MSIP_Label_e0c8e74a-db15-49f1-980d-3d74f2e3ff07_SetDate">
    <vt:lpwstr>2024-08-19T13:28:14Z</vt:lpwstr>
  </property>
  <property fmtid="{D5CDD505-2E9C-101B-9397-08002B2CF9AE}" pid="4" name="MSIP_Label_e0c8e74a-db15-49f1-980d-3d74f2e3ff07_Method">
    <vt:lpwstr>Privileged</vt:lpwstr>
  </property>
  <property fmtid="{D5CDD505-2E9C-101B-9397-08002B2CF9AE}" pid="5" name="MSIP_Label_e0c8e74a-db15-49f1-980d-3d74f2e3ff07_Name">
    <vt:lpwstr>376d9127-3fad-41bb7-827b-657efc89d923</vt:lpwstr>
  </property>
  <property fmtid="{D5CDD505-2E9C-101B-9397-08002B2CF9AE}" pid="6" name="MSIP_Label_e0c8e74a-db15-49f1-980d-3d74f2e3ff07_SiteId">
    <vt:lpwstr>25b79aa0-07c6-4d65-9c80-df92aacdc157</vt:lpwstr>
  </property>
  <property fmtid="{D5CDD505-2E9C-101B-9397-08002B2CF9AE}" pid="7" name="MSIP_Label_e0c8e74a-db15-49f1-980d-3d74f2e3ff07_ActionId">
    <vt:lpwstr>4898544a-8829-4509-a8d8-6b17a5c9ee7e</vt:lpwstr>
  </property>
  <property fmtid="{D5CDD505-2E9C-101B-9397-08002B2CF9AE}" pid="8" name="MSIP_Label_e0c8e74a-db15-49f1-980d-3d74f2e3ff07_ContentBits">
    <vt:lpwstr>2</vt:lpwstr>
  </property>
  <property fmtid="{D5CDD505-2E9C-101B-9397-08002B2CF9AE}" pid="9" name="ContentTypeId">
    <vt:lpwstr>0x010100737B56B5B105BE4B898732E1EACB7BB4</vt:lpwstr>
  </property>
  <property fmtid="{D5CDD505-2E9C-101B-9397-08002B2CF9AE}" pid="10" name="MediaServiceImageTags">
    <vt:lpwstr/>
  </property>
  <property fmtid="{D5CDD505-2E9C-101B-9397-08002B2CF9AE}" pid="11" name="SearchContentClass">
    <vt:lpwstr/>
  </property>
</Properties>
</file>