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\\ppl.com\busdata\CONTROLR\Finsup\RS 490-REGULATORY FILING WORK PAPERS\RIE Rate Case - 2025\Div 26\Attachments\"/>
    </mc:Choice>
  </mc:AlternateContent>
  <xr:revisionPtr revIDLastSave="8" documentId="13_ncr:1_{C4B5A558-EFD0-4872-AD26-DDD4C6490D96}" xr6:coauthVersionLast="47" xr6:coauthVersionMax="47" xr10:uidLastSave="{DDC8DD2F-9BEE-4040-90A3-B96FCB7698FE}"/>
  <bookViews>
    <workbookView xWindow="28680" yWindow="-120" windowWidth="29040" windowHeight="15840" xr2:uid="{FB453183-B2B2-4D80-B839-F74AB86E5EC4}"/>
  </bookViews>
  <sheets>
    <sheet name="6484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3" i="1" l="1"/>
  <c r="F28" i="1"/>
  <c r="AC23" i="1"/>
  <c r="F30" i="1" s="1"/>
  <c r="F36" i="1" s="1"/>
  <c r="F29" i="1" l="1"/>
</calcChain>
</file>

<file path=xl/sharedStrings.xml><?xml version="1.0" encoding="utf-8"?>
<sst xmlns="http://schemas.openxmlformats.org/spreadsheetml/2006/main" count="242" uniqueCount="105">
  <si>
    <t>The Narragansett Electric Company</t>
  </si>
  <si>
    <t>d/b/a Rhode Island Energy</t>
  </si>
  <si>
    <t>Docket No. 25-45-GE</t>
  </si>
  <si>
    <t>Attachment Div 26-1-23</t>
  </si>
  <si>
    <t>Page 1 of 1</t>
  </si>
  <si>
    <t>Line Item from Division Sample</t>
  </si>
  <si>
    <t>Originating Company</t>
  </si>
  <si>
    <t>Group</t>
  </si>
  <si>
    <t>Year</t>
  </si>
  <si>
    <t>Accounting Period</t>
  </si>
  <si>
    <t>Journal ID</t>
  </si>
  <si>
    <t>Jounal Date</t>
  </si>
  <si>
    <t>Activity</t>
  </si>
  <si>
    <t>Activity Description</t>
  </si>
  <si>
    <t>Project ID</t>
  </si>
  <si>
    <t>Project Description</t>
  </si>
  <si>
    <t>Sub Project</t>
  </si>
  <si>
    <t>Sub Project Descr</t>
  </si>
  <si>
    <t>FERC Account</t>
  </si>
  <si>
    <t>Account</t>
  </si>
  <si>
    <t>Budget Item</t>
  </si>
  <si>
    <t>Budget Item Description</t>
  </si>
  <si>
    <t>System Source</t>
  </si>
  <si>
    <t>Vendor Name</t>
  </si>
  <si>
    <t>Journal Line Ref</t>
  </si>
  <si>
    <t>Invoice Number</t>
  </si>
  <si>
    <t>Invoice Date</t>
  </si>
  <si>
    <t>Journal Description</t>
  </si>
  <si>
    <t>Description 50</t>
  </si>
  <si>
    <t>Payee Name</t>
  </si>
  <si>
    <t>Customer Name / Merchant</t>
  </si>
  <si>
    <t>Pay Code</t>
  </si>
  <si>
    <t>Resource Sub Category</t>
  </si>
  <si>
    <t>Monetary Amount</t>
  </si>
  <si>
    <t>Electric / Gas</t>
  </si>
  <si>
    <t>Direct Rate</t>
  </si>
  <si>
    <t>Services Rate</t>
  </si>
  <si>
    <t>RIE Monetary Direct</t>
  </si>
  <si>
    <t>RIE Monetary Indirect</t>
  </si>
  <si>
    <t>Total RIE</t>
  </si>
  <si>
    <t>Expense Type</t>
  </si>
  <si>
    <t>System Source Name</t>
  </si>
  <si>
    <t>match_tier</t>
  </si>
  <si>
    <t>match_id</t>
  </si>
  <si>
    <t>match_partner_line</t>
  </si>
  <si>
    <t>accrual_flag</t>
  </si>
  <si>
    <t>accrual_reason</t>
  </si>
  <si>
    <t>abs_value</t>
  </si>
  <si>
    <t>stratum</t>
  </si>
  <si>
    <t>sample_weight</t>
  </si>
  <si>
    <t>PPL Services Corporation</t>
  </si>
  <si>
    <t>INFORMATION SERVICES</t>
  </si>
  <si>
    <t>JEU6405120</t>
  </si>
  <si>
    <t>10061228 HCM/Payroll RIT25</t>
  </si>
  <si>
    <t>Work By Outsiders</t>
  </si>
  <si>
    <t xml:space="preserve"> </t>
  </si>
  <si>
    <t>General Ledger Entry</t>
  </si>
  <si>
    <t>Serv Joint Prj OpCo Alloc</t>
  </si>
  <si>
    <t>Electric</t>
  </si>
  <si>
    <t>ALLOCATED CAPITAL</t>
  </si>
  <si>
    <t>S2</t>
  </si>
  <si>
    <t>Line No.</t>
  </si>
  <si>
    <t>Customer Name/Merchant</t>
  </si>
  <si>
    <t>Electric/Gas</t>
  </si>
  <si>
    <t>Source Year</t>
  </si>
  <si>
    <t>Source Accounting Period</t>
  </si>
  <si>
    <t>Source Journal ID</t>
  </si>
  <si>
    <t>Source Jounal Date</t>
  </si>
  <si>
    <t>000008HIMP</t>
  </si>
  <si>
    <t>Implement</t>
  </si>
  <si>
    <t>10061228</t>
  </si>
  <si>
    <t>HCM/Payroll 2025</t>
  </si>
  <si>
    <t>100</t>
  </si>
  <si>
    <t>Capital</t>
  </si>
  <si>
    <t>107</t>
  </si>
  <si>
    <t>10711</t>
  </si>
  <si>
    <t>32000</t>
  </si>
  <si>
    <t>IAP</t>
  </si>
  <si>
    <t>COGNIZANT WORLDWIDE LIMITED</t>
  </si>
  <si>
    <t>198776</t>
  </si>
  <si>
    <t>CW101-0002106359</t>
  </si>
  <si>
    <t>AP000000010803|203|20250326</t>
  </si>
  <si>
    <t>3e736445-a980-0600-000c-68e967d7973e</t>
  </si>
  <si>
    <t>Allocated Capital</t>
  </si>
  <si>
    <t>IAP0014459</t>
  </si>
  <si>
    <t>204077</t>
  </si>
  <si>
    <t>CW101-0002136334</t>
  </si>
  <si>
    <t>3e736445-a980-0600-000c-68e367d7973e</t>
  </si>
  <si>
    <t>NEUDESIC LLC</t>
  </si>
  <si>
    <t>202217</t>
  </si>
  <si>
    <t>38811</t>
  </si>
  <si>
    <t>AP000000010804|205|20250326</t>
  </si>
  <si>
    <t>6d28e445-a980-e300-000a-5b6a67d79750</t>
  </si>
  <si>
    <t>3e736445-a980-0600-000c-68ed67d7973e</t>
  </si>
  <si>
    <t>3e736445-a980-0600-000c-68eb67d7973e</t>
  </si>
  <si>
    <t>Cust Code 4166</t>
  </si>
  <si>
    <t>Allocation Methodology</t>
  </si>
  <si>
    <t>Source Description: This is a project to upgrade the version of HR and payroll modules within Oracle Human Capital Management (HCM).</t>
  </si>
  <si>
    <t># of Network Users PA/RI</t>
  </si>
  <si>
    <t>RID</t>
  </si>
  <si>
    <t>RIG</t>
  </si>
  <si>
    <t>RIT</t>
  </si>
  <si>
    <t>KY</t>
  </si>
  <si>
    <t>PA</t>
  </si>
  <si>
    <t>Kentucky recieved 0% because KY utilizes a different payroll system (VOLTS/Peoplesoft) than PA and RI (Oracle HCM).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</si>
</sst>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43" fontId="3" fillId="0" borderId="0" xfId="1" applyFont="1" applyFill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/>
    <xf numFmtId="10" fontId="0" fillId="0" borderId="0" xfId="2" applyNumberFormat="1" applyFont="1"/>
    <xf numFmtId="43" fontId="0" fillId="0" borderId="0" xfId="0" applyNumberFormat="1"/>
    <xf numFmtId="0" fontId="0" fillId="2" borderId="0" xfId="0" applyFill="1"/>
    <xf numFmtId="43" fontId="0" fillId="2" borderId="0" xfId="0" applyNumberFormat="1" applyFill="1"/>
    <xf numFmtId="43" fontId="0" fillId="3" borderId="0" xfId="0" applyNumberFormat="1" applyFill="1"/>
    <xf numFmtId="0" fontId="0" fillId="3" borderId="0" xfId="0" applyFill="1"/>
    <xf numFmtId="10" fontId="1" fillId="0" borderId="0" xfId="2" applyNumberFormat="1" applyFont="1" applyFill="1"/>
    <xf numFmtId="0" fontId="0" fillId="0" borderId="0" xfId="0" applyAlignment="1">
      <alignment horizontal="right"/>
    </xf>
    <xf numFmtId="0" fontId="4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425450</xdr:colOff>
      <xdr:row>27</xdr:row>
      <xdr:rowOff>92076</xdr:rowOff>
    </xdr:from>
    <xdr:to>
      <xdr:col>25</xdr:col>
      <xdr:colOff>158750</xdr:colOff>
      <xdr:row>60</xdr:row>
      <xdr:rowOff>74671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4B668-7F1A-48C1-809C-FF1ADC82B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6725" y="4445001"/>
          <a:ext cx="6153150" cy="5983345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120651</xdr:colOff>
      <xdr:row>65</xdr:row>
      <xdr:rowOff>95250</xdr:rowOff>
    </xdr:from>
    <xdr:to>
      <xdr:col>24</xdr:col>
      <xdr:colOff>549830</xdr:colOff>
      <xdr:row>98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E775DC-FA01-43B5-8C22-59F1127A6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1926" y="11325225"/>
          <a:ext cx="6239429" cy="5991225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600076</xdr:colOff>
      <xdr:row>99</xdr:row>
      <xdr:rowOff>28575</xdr:rowOff>
    </xdr:from>
    <xdr:to>
      <xdr:col>25</xdr:col>
      <xdr:colOff>97320</xdr:colOff>
      <xdr:row>137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0DD4C2-D6EF-43E4-9E19-010DE2B8B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91751" y="17411700"/>
          <a:ext cx="6526694" cy="6934200"/>
        </a:xfrm>
        <a:prstGeom prst="rect">
          <a:avLst/>
        </a:prstGeom>
      </xdr:spPr>
    </xdr:pic>
    <xdr:clientData/>
  </xdr:twoCellAnchor>
  <xdr:twoCellAnchor editAs="oneCell">
    <xdr:from>
      <xdr:col>26</xdr:col>
      <xdr:colOff>254000</xdr:colOff>
      <xdr:row>89</xdr:row>
      <xdr:rowOff>168275</xdr:rowOff>
    </xdr:from>
    <xdr:to>
      <xdr:col>37</xdr:col>
      <xdr:colOff>130175</xdr:colOff>
      <xdr:row>128</xdr:row>
      <xdr:rowOff>111161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30C254-5FAC-4C26-B6A5-11DF85BE5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84725" y="15741650"/>
          <a:ext cx="6657975" cy="7000911"/>
        </a:xfrm>
        <a:prstGeom prst="rect">
          <a:avLst/>
        </a:prstGeom>
      </xdr:spPr>
    </xdr:pic>
    <xdr:clientData/>
  </xdr:twoCellAnchor>
  <xdr:twoCellAnchor editAs="oneCell">
    <xdr:from>
      <xdr:col>25</xdr:col>
      <xdr:colOff>552450</xdr:colOff>
      <xdr:row>129</xdr:row>
      <xdr:rowOff>142875</xdr:rowOff>
    </xdr:from>
    <xdr:to>
      <xdr:col>44</xdr:col>
      <xdr:colOff>314325</xdr:colOff>
      <xdr:row>157</xdr:row>
      <xdr:rowOff>38100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B5848C5-8703-7942-B169-DAF714DC181F}"/>
            </a:ext>
            <a:ext uri="{147F2762-F138-4A5C-976F-8EAC2B608ADB}">
              <a16:predDERef xmlns:a16="http://schemas.microsoft.com/office/drawing/2014/main" pred="{7FBF1E12-1BBD-FD94-BC39-D726395D6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926050" y="22983825"/>
          <a:ext cx="11391900" cy="4962525"/>
        </a:xfrm>
        <a:prstGeom prst="rect">
          <a:avLst/>
        </a:prstGeom>
      </xdr:spPr>
    </xdr:pic>
    <xdr:clientData/>
  </xdr:twoCellAnchor>
  <xdr:twoCellAnchor editAs="oneCell">
    <xdr:from>
      <xdr:col>25</xdr:col>
      <xdr:colOff>447675</xdr:colOff>
      <xdr:row>27</xdr:row>
      <xdr:rowOff>114300</xdr:rowOff>
    </xdr:from>
    <xdr:to>
      <xdr:col>40</xdr:col>
      <xdr:colOff>400050</xdr:colOff>
      <xdr:row>50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AFA1A82-3DE3-794A-D91F-F442D205A28D}"/>
            </a:ext>
            <a:ext uri="{147F2762-F138-4A5C-976F-8EAC2B608ADB}">
              <a16:predDERef xmlns:a16="http://schemas.microsoft.com/office/drawing/2014/main" pred="{2B5848C5-8703-7942-B169-DAF714DC1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821275" y="4467225"/>
          <a:ext cx="9144000" cy="4238625"/>
        </a:xfrm>
        <a:prstGeom prst="rect">
          <a:avLst/>
        </a:prstGeom>
      </xdr:spPr>
    </xdr:pic>
    <xdr:clientData/>
  </xdr:twoCellAnchor>
  <xdr:twoCellAnchor editAs="oneCell">
    <xdr:from>
      <xdr:col>25</xdr:col>
      <xdr:colOff>400050</xdr:colOff>
      <xdr:row>64</xdr:row>
      <xdr:rowOff>38100</xdr:rowOff>
    </xdr:from>
    <xdr:to>
      <xdr:col>39</xdr:col>
      <xdr:colOff>552450</xdr:colOff>
      <xdr:row>88</xdr:row>
      <xdr:rowOff>28575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7B133D3-22FF-37CD-E142-F55C17603DCB}"/>
            </a:ext>
            <a:ext uri="{147F2762-F138-4A5C-976F-8EAC2B608ADB}">
              <a16:predDERef xmlns:a16="http://schemas.microsoft.com/office/drawing/2014/main" pred="{2AFA1A82-3DE3-794A-D91F-F442D205A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773650" y="11115675"/>
          <a:ext cx="8734425" cy="433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4AA4-4E3E-4A38-912F-5AF3CB750F31}">
  <dimension ref="A1:AS38"/>
  <sheetViews>
    <sheetView tabSelected="1" topLeftCell="A10" workbookViewId="0">
      <selection activeCell="F15" sqref="F15"/>
    </sheetView>
  </sheetViews>
  <sheetFormatPr defaultRowHeight="14.45"/>
  <cols>
    <col min="3" max="3" width="14.7109375" customWidth="1"/>
    <col min="6" max="6" width="22.5703125" customWidth="1"/>
    <col min="21" max="21" width="22.140625" customWidth="1"/>
    <col min="29" max="29" width="9.85546875" bestFit="1" customWidth="1"/>
  </cols>
  <sheetData>
    <row r="1" spans="1:45">
      <c r="AL1" s="17" t="s">
        <v>0</v>
      </c>
    </row>
    <row r="2" spans="1:45">
      <c r="AL2" s="17" t="s">
        <v>1</v>
      </c>
    </row>
    <row r="3" spans="1:45">
      <c r="AL3" s="17" t="s">
        <v>2</v>
      </c>
    </row>
    <row r="4" spans="1:45">
      <c r="AL4" s="17" t="s">
        <v>3</v>
      </c>
    </row>
    <row r="5" spans="1:45">
      <c r="AL5" s="17" t="s">
        <v>4</v>
      </c>
    </row>
    <row r="7" spans="1:45" ht="72">
      <c r="A7" s="18" t="s">
        <v>5</v>
      </c>
      <c r="B7" t="s">
        <v>6</v>
      </c>
      <c r="C7" t="s">
        <v>7</v>
      </c>
      <c r="D7" t="s">
        <v>8</v>
      </c>
      <c r="E7" t="s">
        <v>9</v>
      </c>
      <c r="F7" t="s">
        <v>10</v>
      </c>
      <c r="G7" t="s">
        <v>11</v>
      </c>
      <c r="H7" t="s">
        <v>12</v>
      </c>
      <c r="I7" t="s">
        <v>13</v>
      </c>
      <c r="J7" t="s">
        <v>14</v>
      </c>
      <c r="K7" t="s">
        <v>15</v>
      </c>
      <c r="L7" t="s">
        <v>16</v>
      </c>
      <c r="M7" t="s">
        <v>17</v>
      </c>
      <c r="N7" t="s">
        <v>18</v>
      </c>
      <c r="O7" t="s">
        <v>19</v>
      </c>
      <c r="P7" t="s">
        <v>20</v>
      </c>
      <c r="Q7" t="s">
        <v>21</v>
      </c>
      <c r="R7" t="s">
        <v>22</v>
      </c>
      <c r="S7" t="s">
        <v>23</v>
      </c>
      <c r="T7" t="s">
        <v>24</v>
      </c>
      <c r="U7" t="s">
        <v>25</v>
      </c>
      <c r="V7" t="s">
        <v>26</v>
      </c>
      <c r="W7" t="s">
        <v>27</v>
      </c>
      <c r="X7" t="s">
        <v>28</v>
      </c>
      <c r="Y7" t="s">
        <v>29</v>
      </c>
      <c r="Z7" t="s">
        <v>30</v>
      </c>
      <c r="AA7" t="s">
        <v>31</v>
      </c>
      <c r="AB7" t="s">
        <v>32</v>
      </c>
      <c r="AC7" t="s">
        <v>33</v>
      </c>
      <c r="AD7" t="s">
        <v>34</v>
      </c>
      <c r="AE7" t="s">
        <v>35</v>
      </c>
      <c r="AF7" t="s">
        <v>36</v>
      </c>
      <c r="AG7" t="s">
        <v>37</v>
      </c>
      <c r="AH7" t="s">
        <v>38</v>
      </c>
      <c r="AI7" t="s">
        <v>39</v>
      </c>
      <c r="AJ7" t="s">
        <v>40</v>
      </c>
      <c r="AK7" t="s">
        <v>41</v>
      </c>
      <c r="AL7" t="s">
        <v>42</v>
      </c>
      <c r="AM7" t="s">
        <v>43</v>
      </c>
      <c r="AN7" t="s">
        <v>44</v>
      </c>
      <c r="AO7" t="s">
        <v>45</v>
      </c>
      <c r="AP7" t="s">
        <v>46</v>
      </c>
      <c r="AQ7" t="s">
        <v>47</v>
      </c>
      <c r="AR7" t="s">
        <v>48</v>
      </c>
      <c r="AS7" t="s">
        <v>49</v>
      </c>
    </row>
    <row r="8" spans="1:45">
      <c r="A8">
        <v>64843</v>
      </c>
      <c r="B8" t="s">
        <v>50</v>
      </c>
      <c r="C8" t="s">
        <v>51</v>
      </c>
      <c r="D8">
        <v>2025</v>
      </c>
      <c r="E8">
        <v>3</v>
      </c>
      <c r="F8" t="s">
        <v>52</v>
      </c>
      <c r="G8">
        <v>45717</v>
      </c>
      <c r="J8">
        <v>10061442</v>
      </c>
      <c r="K8" t="s">
        <v>53</v>
      </c>
      <c r="O8">
        <v>10711</v>
      </c>
      <c r="P8">
        <v>32000</v>
      </c>
      <c r="Q8" t="s">
        <v>54</v>
      </c>
      <c r="S8" t="s">
        <v>55</v>
      </c>
      <c r="W8" t="s">
        <v>56</v>
      </c>
      <c r="X8" t="s">
        <v>57</v>
      </c>
      <c r="AD8" t="s">
        <v>58</v>
      </c>
      <c r="AG8" s="15">
        <v>2404.42</v>
      </c>
      <c r="AI8">
        <v>2404.42</v>
      </c>
      <c r="AJ8" t="s">
        <v>59</v>
      </c>
      <c r="AO8" t="b">
        <v>0</v>
      </c>
      <c r="AQ8">
        <v>2404.42</v>
      </c>
      <c r="AR8" t="s">
        <v>60</v>
      </c>
      <c r="AS8">
        <v>237.33330000000001</v>
      </c>
    </row>
    <row r="17" spans="1:40" s="1" customFormat="1" ht="57.95">
      <c r="A17" s="1" t="s">
        <v>61</v>
      </c>
      <c r="B17" s="1" t="s">
        <v>6</v>
      </c>
      <c r="C17" s="1" t="s">
        <v>7</v>
      </c>
      <c r="D17" s="2" t="s">
        <v>8</v>
      </c>
      <c r="E17" s="2" t="s">
        <v>9</v>
      </c>
      <c r="F17" s="1" t="s">
        <v>10</v>
      </c>
      <c r="G17" s="3" t="s">
        <v>11</v>
      </c>
      <c r="H17" s="4" t="s">
        <v>12</v>
      </c>
      <c r="I17" s="4" t="s">
        <v>13</v>
      </c>
      <c r="J17" s="4" t="s">
        <v>14</v>
      </c>
      <c r="K17" s="4" t="s">
        <v>15</v>
      </c>
      <c r="L17" s="4" t="s">
        <v>16</v>
      </c>
      <c r="M17" s="4" t="s">
        <v>17</v>
      </c>
      <c r="N17" s="4" t="s">
        <v>18</v>
      </c>
      <c r="O17" s="4" t="s">
        <v>19</v>
      </c>
      <c r="P17" s="4" t="s">
        <v>20</v>
      </c>
      <c r="Q17" s="4" t="s">
        <v>21</v>
      </c>
      <c r="R17" s="4" t="s">
        <v>22</v>
      </c>
      <c r="S17" s="4" t="s">
        <v>23</v>
      </c>
      <c r="T17" s="4" t="s">
        <v>24</v>
      </c>
      <c r="U17" s="4" t="s">
        <v>25</v>
      </c>
      <c r="V17" s="5" t="s">
        <v>26</v>
      </c>
      <c r="W17" s="4" t="s">
        <v>27</v>
      </c>
      <c r="X17" s="4" t="s">
        <v>28</v>
      </c>
      <c r="Y17" s="4" t="s">
        <v>29</v>
      </c>
      <c r="Z17" s="4" t="s">
        <v>62</v>
      </c>
      <c r="AA17" s="4" t="s">
        <v>31</v>
      </c>
      <c r="AB17" s="4" t="s">
        <v>32</v>
      </c>
      <c r="AC17" s="6" t="s">
        <v>33</v>
      </c>
      <c r="AD17" s="4" t="s">
        <v>63</v>
      </c>
      <c r="AE17" s="1" t="s">
        <v>35</v>
      </c>
      <c r="AF17" s="1" t="s">
        <v>36</v>
      </c>
      <c r="AG17" s="4" t="s">
        <v>37</v>
      </c>
      <c r="AH17" s="4" t="s">
        <v>38</v>
      </c>
      <c r="AI17" s="7" t="s">
        <v>39</v>
      </c>
      <c r="AJ17" s="4" t="s">
        <v>40</v>
      </c>
      <c r="AK17" s="8" t="s">
        <v>64</v>
      </c>
      <c r="AL17" s="8" t="s">
        <v>65</v>
      </c>
      <c r="AM17" s="4" t="s">
        <v>66</v>
      </c>
      <c r="AN17" s="5" t="s">
        <v>67</v>
      </c>
    </row>
    <row r="18" spans="1:40">
      <c r="A18">
        <v>1</v>
      </c>
      <c r="B18" t="s">
        <v>50</v>
      </c>
      <c r="C18" t="s">
        <v>51</v>
      </c>
      <c r="D18">
        <v>2025</v>
      </c>
      <c r="E18">
        <v>3</v>
      </c>
      <c r="F18" t="s">
        <v>52</v>
      </c>
      <c r="G18">
        <v>45717</v>
      </c>
      <c r="H18" t="s">
        <v>68</v>
      </c>
      <c r="I18" t="s">
        <v>69</v>
      </c>
      <c r="J18" t="s">
        <v>70</v>
      </c>
      <c r="K18" t="s">
        <v>71</v>
      </c>
      <c r="L18" t="s">
        <v>72</v>
      </c>
      <c r="M18" t="s">
        <v>73</v>
      </c>
      <c r="N18" t="s">
        <v>74</v>
      </c>
      <c r="O18" t="s">
        <v>75</v>
      </c>
      <c r="P18" t="s">
        <v>76</v>
      </c>
      <c r="Q18" t="s">
        <v>54</v>
      </c>
      <c r="R18" t="s">
        <v>77</v>
      </c>
      <c r="S18" t="s">
        <v>78</v>
      </c>
      <c r="T18" t="s">
        <v>79</v>
      </c>
      <c r="U18" t="s">
        <v>80</v>
      </c>
      <c r="V18">
        <v>45691</v>
      </c>
      <c r="W18" t="s">
        <v>81</v>
      </c>
      <c r="X18" t="s">
        <v>82</v>
      </c>
      <c r="Y18" t="s">
        <v>55</v>
      </c>
      <c r="Z18" t="s">
        <v>55</v>
      </c>
      <c r="AA18" t="s">
        <v>55</v>
      </c>
      <c r="AB18" t="s">
        <v>55</v>
      </c>
      <c r="AC18">
        <v>62911.8</v>
      </c>
      <c r="AD18" t="s">
        <v>58</v>
      </c>
      <c r="AF18">
        <v>0.20960000000000001</v>
      </c>
      <c r="AG18">
        <v>13186.31328</v>
      </c>
      <c r="AI18">
        <v>13186.31328</v>
      </c>
      <c r="AJ18" t="s">
        <v>83</v>
      </c>
      <c r="AK18">
        <v>2025</v>
      </c>
      <c r="AL18">
        <v>3</v>
      </c>
      <c r="AM18" t="s">
        <v>84</v>
      </c>
      <c r="AN18">
        <v>45742</v>
      </c>
    </row>
    <row r="19" spans="1:40">
      <c r="A19">
        <v>2</v>
      </c>
      <c r="B19" t="s">
        <v>50</v>
      </c>
      <c r="C19" t="s">
        <v>51</v>
      </c>
      <c r="D19">
        <v>2025</v>
      </c>
      <c r="E19">
        <v>3</v>
      </c>
      <c r="F19" t="s">
        <v>52</v>
      </c>
      <c r="G19">
        <v>45717</v>
      </c>
      <c r="H19" t="s">
        <v>68</v>
      </c>
      <c r="I19" t="s">
        <v>69</v>
      </c>
      <c r="J19" t="s">
        <v>70</v>
      </c>
      <c r="K19" t="s">
        <v>71</v>
      </c>
      <c r="L19" t="s">
        <v>72</v>
      </c>
      <c r="M19" t="s">
        <v>73</v>
      </c>
      <c r="N19" t="s">
        <v>74</v>
      </c>
      <c r="O19" t="s">
        <v>75</v>
      </c>
      <c r="P19" t="s">
        <v>76</v>
      </c>
      <c r="Q19" t="s">
        <v>54</v>
      </c>
      <c r="R19" t="s">
        <v>77</v>
      </c>
      <c r="S19" t="s">
        <v>78</v>
      </c>
      <c r="T19" t="s">
        <v>85</v>
      </c>
      <c r="U19" t="s">
        <v>86</v>
      </c>
      <c r="V19">
        <v>45720</v>
      </c>
      <c r="W19" t="s">
        <v>81</v>
      </c>
      <c r="X19" t="s">
        <v>87</v>
      </c>
      <c r="Y19" t="s">
        <v>55</v>
      </c>
      <c r="Z19" t="s">
        <v>55</v>
      </c>
      <c r="AA19" t="s">
        <v>55</v>
      </c>
      <c r="AB19" t="s">
        <v>55</v>
      </c>
      <c r="AC19">
        <v>62911.8</v>
      </c>
      <c r="AD19" t="s">
        <v>58</v>
      </c>
      <c r="AF19">
        <v>0.20960000000000001</v>
      </c>
      <c r="AG19">
        <v>13186.31328</v>
      </c>
      <c r="AI19">
        <v>13186.31328</v>
      </c>
      <c r="AJ19" t="s">
        <v>83</v>
      </c>
      <c r="AK19">
        <v>2025</v>
      </c>
      <c r="AL19">
        <v>3</v>
      </c>
      <c r="AM19" t="s">
        <v>84</v>
      </c>
      <c r="AN19">
        <v>45742</v>
      </c>
    </row>
    <row r="20" spans="1:40">
      <c r="A20">
        <v>3</v>
      </c>
      <c r="B20" t="s">
        <v>50</v>
      </c>
      <c r="C20" t="s">
        <v>51</v>
      </c>
      <c r="D20">
        <v>2025</v>
      </c>
      <c r="E20">
        <v>3</v>
      </c>
      <c r="F20" t="s">
        <v>52</v>
      </c>
      <c r="G20">
        <v>45717</v>
      </c>
      <c r="H20" t="s">
        <v>68</v>
      </c>
      <c r="I20" t="s">
        <v>69</v>
      </c>
      <c r="J20" t="s">
        <v>70</v>
      </c>
      <c r="K20" t="s">
        <v>71</v>
      </c>
      <c r="L20" t="s">
        <v>72</v>
      </c>
      <c r="M20" t="s">
        <v>73</v>
      </c>
      <c r="N20" t="s">
        <v>74</v>
      </c>
      <c r="O20" t="s">
        <v>75</v>
      </c>
      <c r="P20" t="s">
        <v>76</v>
      </c>
      <c r="Q20" t="s">
        <v>54</v>
      </c>
      <c r="R20" t="s">
        <v>77</v>
      </c>
      <c r="S20" t="s">
        <v>88</v>
      </c>
      <c r="T20" t="s">
        <v>89</v>
      </c>
      <c r="U20" t="s">
        <v>90</v>
      </c>
      <c r="V20">
        <v>45708</v>
      </c>
      <c r="W20" t="s">
        <v>91</v>
      </c>
      <c r="X20" t="s">
        <v>92</v>
      </c>
      <c r="Y20" t="s">
        <v>55</v>
      </c>
      <c r="Z20" t="s">
        <v>55</v>
      </c>
      <c r="AA20" t="s">
        <v>55</v>
      </c>
      <c r="AB20" t="s">
        <v>55</v>
      </c>
      <c r="AC20">
        <v>15048</v>
      </c>
      <c r="AD20" t="s">
        <v>58</v>
      </c>
      <c r="AF20">
        <v>0.20959999999999998</v>
      </c>
      <c r="AG20">
        <v>3154.0607999999997</v>
      </c>
      <c r="AI20">
        <v>3154.0607999999997</v>
      </c>
      <c r="AJ20" t="s">
        <v>83</v>
      </c>
      <c r="AK20">
        <v>2025</v>
      </c>
      <c r="AL20">
        <v>3</v>
      </c>
      <c r="AM20" t="s">
        <v>84</v>
      </c>
      <c r="AN20">
        <v>45742</v>
      </c>
    </row>
    <row r="21" spans="1:40">
      <c r="A21">
        <v>4</v>
      </c>
      <c r="B21" t="s">
        <v>50</v>
      </c>
      <c r="C21" t="s">
        <v>51</v>
      </c>
      <c r="D21">
        <v>2025</v>
      </c>
      <c r="E21">
        <v>3</v>
      </c>
      <c r="F21" t="s">
        <v>52</v>
      </c>
      <c r="G21">
        <v>45717</v>
      </c>
      <c r="H21" t="s">
        <v>68</v>
      </c>
      <c r="I21" t="s">
        <v>69</v>
      </c>
      <c r="J21" t="s">
        <v>70</v>
      </c>
      <c r="K21" t="s">
        <v>71</v>
      </c>
      <c r="L21" t="s">
        <v>72</v>
      </c>
      <c r="M21" t="s">
        <v>73</v>
      </c>
      <c r="N21" t="s">
        <v>74</v>
      </c>
      <c r="O21" t="s">
        <v>75</v>
      </c>
      <c r="P21" t="s">
        <v>76</v>
      </c>
      <c r="Q21" t="s">
        <v>54</v>
      </c>
      <c r="R21" t="s">
        <v>77</v>
      </c>
      <c r="S21" t="s">
        <v>78</v>
      </c>
      <c r="T21" t="s">
        <v>79</v>
      </c>
      <c r="U21" t="s">
        <v>80</v>
      </c>
      <c r="V21">
        <v>45691</v>
      </c>
      <c r="W21" t="s">
        <v>81</v>
      </c>
      <c r="X21" t="s">
        <v>93</v>
      </c>
      <c r="Y21" t="s">
        <v>55</v>
      </c>
      <c r="Z21" t="s">
        <v>55</v>
      </c>
      <c r="AA21" t="s">
        <v>55</v>
      </c>
      <c r="AB21" t="s">
        <v>55</v>
      </c>
      <c r="AC21">
        <v>3774.71</v>
      </c>
      <c r="AD21" t="s">
        <v>58</v>
      </c>
      <c r="AF21">
        <v>0.20960000000000001</v>
      </c>
      <c r="AG21">
        <v>791.179216</v>
      </c>
      <c r="AI21">
        <v>791.179216</v>
      </c>
      <c r="AJ21" t="s">
        <v>83</v>
      </c>
      <c r="AK21">
        <v>2025</v>
      </c>
      <c r="AL21">
        <v>3</v>
      </c>
      <c r="AM21" t="s">
        <v>84</v>
      </c>
      <c r="AN21">
        <v>45742</v>
      </c>
    </row>
    <row r="22" spans="1:40">
      <c r="A22">
        <v>5</v>
      </c>
      <c r="B22" t="s">
        <v>50</v>
      </c>
      <c r="C22" t="s">
        <v>51</v>
      </c>
      <c r="D22">
        <v>2025</v>
      </c>
      <c r="E22">
        <v>3</v>
      </c>
      <c r="F22" t="s">
        <v>52</v>
      </c>
      <c r="G22">
        <v>45717</v>
      </c>
      <c r="H22" t="s">
        <v>68</v>
      </c>
      <c r="I22" t="s">
        <v>69</v>
      </c>
      <c r="J22" t="s">
        <v>70</v>
      </c>
      <c r="K22" t="s">
        <v>71</v>
      </c>
      <c r="L22" t="s">
        <v>72</v>
      </c>
      <c r="M22" t="s">
        <v>73</v>
      </c>
      <c r="N22" t="s">
        <v>74</v>
      </c>
      <c r="O22" t="s">
        <v>75</v>
      </c>
      <c r="P22" t="s">
        <v>76</v>
      </c>
      <c r="Q22" t="s">
        <v>54</v>
      </c>
      <c r="R22" t="s">
        <v>77</v>
      </c>
      <c r="S22" t="s">
        <v>78</v>
      </c>
      <c r="T22" t="s">
        <v>85</v>
      </c>
      <c r="U22" t="s">
        <v>86</v>
      </c>
      <c r="V22">
        <v>45720</v>
      </c>
      <c r="W22" t="s">
        <v>81</v>
      </c>
      <c r="X22" t="s">
        <v>94</v>
      </c>
      <c r="Y22" t="s">
        <v>55</v>
      </c>
      <c r="Z22" t="s">
        <v>55</v>
      </c>
      <c r="AA22" t="s">
        <v>55</v>
      </c>
      <c r="AB22" t="s">
        <v>55</v>
      </c>
      <c r="AC22">
        <v>3774.71</v>
      </c>
      <c r="AD22" t="s">
        <v>58</v>
      </c>
      <c r="AF22">
        <v>0.20960000000000001</v>
      </c>
      <c r="AG22">
        <v>791.179216</v>
      </c>
      <c r="AI22">
        <v>791.179216</v>
      </c>
      <c r="AJ22" t="s">
        <v>83</v>
      </c>
      <c r="AK22">
        <v>2025</v>
      </c>
      <c r="AL22">
        <v>3</v>
      </c>
      <c r="AM22" t="s">
        <v>84</v>
      </c>
      <c r="AN22">
        <v>45742</v>
      </c>
    </row>
    <row r="23" spans="1:40">
      <c r="AC23">
        <f>SUM(AC18:AC22)</f>
        <v>148421.01999999999</v>
      </c>
      <c r="AG23" s="12">
        <f>SUM(AG18:AG22)</f>
        <v>31109.045792000001</v>
      </c>
    </row>
    <row r="27" spans="1:40">
      <c r="C27" t="s">
        <v>95</v>
      </c>
      <c r="D27" t="s">
        <v>96</v>
      </c>
      <c r="G27" s="9" t="s">
        <v>97</v>
      </c>
    </row>
    <row r="28" spans="1:40">
      <c r="C28" t="s">
        <v>98</v>
      </c>
      <c r="D28" t="s">
        <v>99</v>
      </c>
      <c r="E28" s="10">
        <v>0.19339999999999999</v>
      </c>
      <c r="F28" s="11">
        <f>E28*$AC$23</f>
        <v>28704.625267999996</v>
      </c>
    </row>
    <row r="29" spans="1:40">
      <c r="D29" t="s">
        <v>100</v>
      </c>
      <c r="E29" s="10">
        <v>0.17849999999999999</v>
      </c>
      <c r="F29" s="11">
        <f t="shared" ref="F29:F30" si="0">E29*$AC$23</f>
        <v>26493.152069999996</v>
      </c>
    </row>
    <row r="30" spans="1:40">
      <c r="D30" t="s">
        <v>101</v>
      </c>
      <c r="E30" s="16">
        <v>1.6199999999999999E-2</v>
      </c>
      <c r="F30" s="14">
        <f t="shared" si="0"/>
        <v>2404.4205239999997</v>
      </c>
    </row>
    <row r="31" spans="1:40">
      <c r="D31" t="s">
        <v>102</v>
      </c>
      <c r="E31" s="10">
        <v>0</v>
      </c>
    </row>
    <row r="32" spans="1:40">
      <c r="D32" t="s">
        <v>103</v>
      </c>
      <c r="E32" s="10">
        <v>0.6119</v>
      </c>
    </row>
    <row r="35" spans="3:6">
      <c r="F35" t="s">
        <v>58</v>
      </c>
    </row>
    <row r="36" spans="3:6">
      <c r="F36" s="13">
        <f>F30+F28</f>
        <v>31109.045791999997</v>
      </c>
    </row>
    <row r="38" spans="3:6">
      <c r="C38" t="s">
        <v>104</v>
      </c>
    </row>
  </sheetData>
  <pageMargins left="0.7" right="0.7" top="0.75" bottom="0.75" header="0.3" footer="0.3"/>
  <headerFooter>
    <oddFooter>&amp;L_x000D_&amp;1#&amp;"Aptos"&amp;14&amp;K000000 Business Use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TaxCatchAll xmlns="06a704af-1093-41df-910a-e362277c20fd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fb71415-aff0-46ac-ad8a-1a0b343c080f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EB63A-26A2-491B-BA83-43A06D537193}"/>
</file>

<file path=customXml/itemProps2.xml><?xml version="1.0" encoding="utf-8"?>
<ds:datastoreItem xmlns:ds="http://schemas.openxmlformats.org/officeDocument/2006/customXml" ds:itemID="{9AFF9131-78F2-4F90-AB78-BBD97DA7ECD7}"/>
</file>

<file path=customXml/itemProps3.xml><?xml version="1.0" encoding="utf-8"?>
<ds:datastoreItem xmlns:ds="http://schemas.openxmlformats.org/officeDocument/2006/customXml" ds:itemID="{34142B1F-3D6D-43EE-85D8-D86B8174E89E}"/>
</file>

<file path=customXml/itemProps4.xml><?xml version="1.0" encoding="utf-8"?>
<ds:datastoreItem xmlns:ds="http://schemas.openxmlformats.org/officeDocument/2006/customXml" ds:itemID="{D2989F81-4945-4E88-859A-EAD37AD6B9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Sanabria, Carlos Eduardo</dc:creator>
  <cp:keywords/>
  <dc:description/>
  <cp:lastModifiedBy>Martino, Andrea M</cp:lastModifiedBy>
  <cp:revision/>
  <dcterms:created xsi:type="dcterms:W3CDTF">2026-04-14T17:00:17Z</dcterms:created>
  <dcterms:modified xsi:type="dcterms:W3CDTF">2026-04-29T13:25:46Z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cc6b311-06ac-4d45-8b7e-272c304377e9_Enabled">
    <vt:lpwstr>true</vt:lpwstr>
  </property>
  <property fmtid="{D5CDD505-2E9C-101B-9397-08002B2CF9AE}" pid="5" name="MSIP_Label_dcc6b311-06ac-4d45-8b7e-272c304377e9_SetDate">
    <vt:lpwstr>2026-04-14T17:01:56Z</vt:lpwstr>
  </property>
  <property fmtid="{D5CDD505-2E9C-101B-9397-08002B2CF9AE}" pid="6" name="MSIP_Label_dcc6b311-06ac-4d45-8b7e-272c304377e9_Method">
    <vt:lpwstr>Privileged</vt:lpwstr>
  </property>
  <property fmtid="{D5CDD505-2E9C-101B-9397-08002B2CF9AE}" pid="7" name="MSIP_Label_dcc6b311-06ac-4d45-8b7e-272c304377e9_Name">
    <vt:lpwstr>dcc6b311-06ac-4d45-8b7e-272c304377e9</vt:lpwstr>
  </property>
  <property fmtid="{D5CDD505-2E9C-101B-9397-08002B2CF9AE}" pid="8" name="MSIP_Label_dcc6b311-06ac-4d45-8b7e-272c304377e9_SiteId">
    <vt:lpwstr>25b79aa0-07c6-4d65-9c80-df92aacdc157</vt:lpwstr>
  </property>
  <property fmtid="{D5CDD505-2E9C-101B-9397-08002B2CF9AE}" pid="9" name="MSIP_Label_dcc6b311-06ac-4d45-8b7e-272c304377e9_ActionId">
    <vt:lpwstr>89c1d76c-cbee-4c21-bd89-9ccebda8f163</vt:lpwstr>
  </property>
  <property fmtid="{D5CDD505-2E9C-101B-9397-08002B2CF9AE}" pid="10" name="MSIP_Label_dcc6b311-06ac-4d45-8b7e-272c304377e9_ContentBits">
    <vt:lpwstr>0</vt:lpwstr>
  </property>
  <property fmtid="{D5CDD505-2E9C-101B-9397-08002B2CF9AE}" pid="11" name="MSIP_Label_dcc6b311-06ac-4d45-8b7e-272c304377e9_Tag">
    <vt:lpwstr>10, 0, 1, 1</vt:lpwstr>
  </property>
  <property fmtid="{D5CDD505-2E9C-101B-9397-08002B2CF9AE}" pid="12" name="ContentTypeId">
    <vt:lpwstr>0x010100506D7463B7963A458DEBC890CC57F453</vt:lpwstr>
  </property>
  <property fmtid="{D5CDD505-2E9C-101B-9397-08002B2CF9AE}" pid="13" name="MediaServiceImageTags">
    <vt:lpwstr/>
  </property>
  <property fmtid="{D5CDD505-2E9C-101B-9397-08002B2CF9AE}" pid="14" name="SearchContentClass">
    <vt:lpwstr/>
  </property>
</Properties>
</file>