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ppl.com\busdata\CONTROLR\Finsup\RS 490-REGULATORY FILING WORK PAPERS\RIE Rate Case - 2025\Div 26\Attachments\"/>
    </mc:Choice>
  </mc:AlternateContent>
  <xr:revisionPtr revIDLastSave="5" documentId="13_ncr:1_{749CA523-FF78-447D-9D65-0E4DE1F8A513}" xr6:coauthVersionLast="47" xr6:coauthVersionMax="47" xr10:uidLastSave="{9452D8F9-1066-40A4-BB0C-F2D54C4EB7EA}"/>
  <bookViews>
    <workbookView xWindow="28680" yWindow="-120" windowWidth="29040" windowHeight="15840" xr2:uid="{5E7277FF-C4D2-4312-B463-0BFEF37410C8}"/>
  </bookViews>
  <sheets>
    <sheet name="7041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AC19" i="1"/>
  <c r="E29" i="1" s="1"/>
  <c r="AG18" i="1"/>
  <c r="AG19" i="1" s="1"/>
  <c r="E27" i="1" l="1"/>
  <c r="E34" i="1" s="1"/>
  <c r="E28" i="1"/>
</calcChain>
</file>

<file path=xl/sharedStrings.xml><?xml version="1.0" encoding="utf-8"?>
<sst xmlns="http://schemas.openxmlformats.org/spreadsheetml/2006/main" count="225" uniqueCount="100">
  <si>
    <t>The Narragansett Electric Company</t>
  </si>
  <si>
    <t>d/b/a Rhode Island Energy</t>
  </si>
  <si>
    <t>Docket No. 25-45-GE</t>
  </si>
  <si>
    <t>Attachment Div 26-1-26</t>
  </si>
  <si>
    <t>Page 1 of 1</t>
  </si>
  <si>
    <t>Line Item from Division Sample</t>
  </si>
  <si>
    <t>Originating Company</t>
  </si>
  <si>
    <t>Group</t>
  </si>
  <si>
    <t>Year</t>
  </si>
  <si>
    <t>Accounting Period</t>
  </si>
  <si>
    <t>Journal ID</t>
  </si>
  <si>
    <t>Jounal Date</t>
  </si>
  <si>
    <t>Activity</t>
  </si>
  <si>
    <t>Activity Description</t>
  </si>
  <si>
    <t>Project ID</t>
  </si>
  <si>
    <t>Project Description</t>
  </si>
  <si>
    <t>Sub Project</t>
  </si>
  <si>
    <t>Sub Project Descr</t>
  </si>
  <si>
    <t>FERC Account</t>
  </si>
  <si>
    <t>Account</t>
  </si>
  <si>
    <t>Budget Item</t>
  </si>
  <si>
    <t>Budget Item Description</t>
  </si>
  <si>
    <t>System Source</t>
  </si>
  <si>
    <t>Vendor Name</t>
  </si>
  <si>
    <t>Journal Line Ref</t>
  </si>
  <si>
    <t>Invoice Number</t>
  </si>
  <si>
    <t>Invoice Date</t>
  </si>
  <si>
    <t>Journal Description</t>
  </si>
  <si>
    <t>Description 50</t>
  </si>
  <si>
    <t>Payee Name</t>
  </si>
  <si>
    <t>Customer Name / Merchant</t>
  </si>
  <si>
    <t>Pay Code</t>
  </si>
  <si>
    <t>Resource Sub Category</t>
  </si>
  <si>
    <t>Monetary Amount</t>
  </si>
  <si>
    <t>Electric / Gas</t>
  </si>
  <si>
    <t>Direct Rate</t>
  </si>
  <si>
    <t>Services Rate</t>
  </si>
  <si>
    <t>RIE Monetary Direct</t>
  </si>
  <si>
    <t>RIE Monetary Indirect</t>
  </si>
  <si>
    <t>Total RIE</t>
  </si>
  <si>
    <t>Expense Type</t>
  </si>
  <si>
    <t>System Source Name</t>
  </si>
  <si>
    <t>match_tier</t>
  </si>
  <si>
    <t>match_id</t>
  </si>
  <si>
    <t>match_partner_line</t>
  </si>
  <si>
    <t>accrual_flag</t>
  </si>
  <si>
    <t>accrual_reason</t>
  </si>
  <si>
    <t>abs_value</t>
  </si>
  <si>
    <t>stratum</t>
  </si>
  <si>
    <t>sample_weight</t>
  </si>
  <si>
    <t>PPL Services Corporation</t>
  </si>
  <si>
    <t>INFORMATION SERVICES</t>
  </si>
  <si>
    <t>JEU6407410</t>
  </si>
  <si>
    <t>10073629 RIT CIS Transformat</t>
  </si>
  <si>
    <t>Work By Outsiders</t>
  </si>
  <si>
    <t xml:space="preserve"> </t>
  </si>
  <si>
    <t>General Ledger Entry</t>
  </si>
  <si>
    <t>Joint OpCo Alloc IT Capex</t>
  </si>
  <si>
    <t>Electric</t>
  </si>
  <si>
    <t>ALLOCATED CAPITAL</t>
  </si>
  <si>
    <t>S3</t>
  </si>
  <si>
    <t>Line No.</t>
  </si>
  <si>
    <t>Customer Name/Merchant</t>
  </si>
  <si>
    <t>Electric/Gas</t>
  </si>
  <si>
    <t>Source Year</t>
  </si>
  <si>
    <t>Source Accounting Period</t>
  </si>
  <si>
    <t>Source Journal ID</t>
  </si>
  <si>
    <t>Source Jounal Date</t>
  </si>
  <si>
    <t>000008HIMP</t>
  </si>
  <si>
    <t>Implement</t>
  </si>
  <si>
    <t>10073629</t>
  </si>
  <si>
    <t>CIS Transformation</t>
  </si>
  <si>
    <t>977</t>
  </si>
  <si>
    <t>CWIP Accrual</t>
  </si>
  <si>
    <t>107</t>
  </si>
  <si>
    <t>10700</t>
  </si>
  <si>
    <t>32000</t>
  </si>
  <si>
    <t>GLE</t>
  </si>
  <si>
    <t>SAP</t>
  </si>
  <si>
    <t/>
  </si>
  <si>
    <t>Strauss,Kathy L</t>
  </si>
  <si>
    <t>IT Accruals</t>
  </si>
  <si>
    <t>Allocated Capital</t>
  </si>
  <si>
    <t>JEI3687104</t>
  </si>
  <si>
    <t>JEI3683946</t>
  </si>
  <si>
    <t>Accenture</t>
  </si>
  <si>
    <t>Cust code 4170</t>
  </si>
  <si>
    <t>Allocation Methodology</t>
  </si>
  <si>
    <t xml:space="preserve">Source Project Description: PPL Corporation is consolidating its Customer Information Systems (CIS) and Customer Experience systems at an enterprise level. To do so PPL will move to a single SaaS cloud-hosted instance which will move all of PPL’s operating companies to a single supported and modern CIS with a centralized support structure to replace the  three separate CIS instances currently in place across its jurisdictions. This will enable PPL to support its CIS with fewer staff providing cost efficiencies while maintaining PPL’s high standards for customer service. It also will update the aged architecture. To adapt and customize Customer/1 to new rate structures such as time varying rates or compliance with FERC 2222 it will require costly and inefficient coding of rates. It is out of support with the vendor and makes integrations with third party technologies such as Meter Data Management Systems (MDMS) increasingly difficult to support. Support costs are expected to rise as is the complexity to support Customer/1.  Obsolescence causes system downtime affecting customer’s ability to access service. System outages may limit self-service when contacting PPL. 
</t>
  </si>
  <si>
    <t xml:space="preserve"># of customers in 2025 </t>
  </si>
  <si>
    <t>RID</t>
  </si>
  <si>
    <t>RIG</t>
  </si>
  <si>
    <t>Reversal of SAP accrual from june</t>
  </si>
  <si>
    <t>RIT</t>
  </si>
  <si>
    <t>JE # JEI3683946</t>
  </si>
  <si>
    <t>KY</t>
  </si>
  <si>
    <t>PA</t>
  </si>
  <si>
    <t>Reversal of Accenture accrual from june</t>
  </si>
  <si>
    <t>Accrual of SAP on JE# JEI3687104</t>
  </si>
  <si>
    <t>Accrual of Accenture on JE# JEI3687104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</si>
</sst>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
    <font>
      <sz val="11"/>
      <color theme="1"/>
      <name val="Aptos Narrow"/>
      <family val="2"/>
      <scheme val="minor"/>
    </font>
    <font>
      <sz val="11"/>
      <color theme="1"/>
      <name val="Aptos Narrow"/>
      <family val="2"/>
      <scheme val="minor"/>
    </font>
    <font>
      <b/>
      <sz val="11"/>
      <color theme="1"/>
      <name val="Aptos Narrow"/>
      <family val="2"/>
      <scheme val="minor"/>
    </font>
    <font>
      <sz val="11"/>
      <color rgb="FF242424"/>
      <name val="Aptos Narrow"/>
      <family val="2"/>
    </font>
    <font>
      <b/>
      <sz val="11"/>
      <color rgb="FF000000"/>
      <name val="Times New Roman"/>
      <charset val="1"/>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11">
    <xf numFmtId="0" fontId="0" fillId="0" borderId="0" xfId="0"/>
    <xf numFmtId="0" fontId="2" fillId="2" borderId="0" xfId="0" applyFont="1" applyFill="1"/>
    <xf numFmtId="0" fontId="0" fillId="2" borderId="0" xfId="0" applyFill="1"/>
    <xf numFmtId="43" fontId="0" fillId="0" borderId="0" xfId="1" applyFont="1"/>
    <xf numFmtId="43" fontId="0" fillId="0" borderId="0" xfId="0" applyNumberFormat="1"/>
    <xf numFmtId="43" fontId="0" fillId="3" borderId="0" xfId="0" applyNumberFormat="1" applyFill="1"/>
    <xf numFmtId="0" fontId="3" fillId="0" borderId="0" xfId="0" applyFont="1"/>
    <xf numFmtId="43" fontId="1" fillId="0" borderId="0" xfId="1" applyFont="1" applyFill="1"/>
    <xf numFmtId="43" fontId="1" fillId="2" borderId="0" xfId="1" applyFont="1" applyFill="1"/>
    <xf numFmtId="0" fontId="0" fillId="0" borderId="0" xfId="0" applyAlignment="1">
      <alignment horizontal="right"/>
    </xf>
    <xf numFmtId="0" fontId="4" fillId="0" borderId="0" xfId="0" applyFont="1"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552450</xdr:colOff>
      <xdr:row>29</xdr:row>
      <xdr:rowOff>76200</xdr:rowOff>
    </xdr:from>
    <xdr:to>
      <xdr:col>31</xdr:col>
      <xdr:colOff>158750</xdr:colOff>
      <xdr:row>42</xdr:row>
      <xdr:rowOff>120650</xdr:rowOff>
    </xdr:to>
    <xdr:pic>
      <xdr:nvPicPr>
        <xdr:cNvPr id="2" name="Picture 1">
          <a:extLst>
            <a:ext uri="{FF2B5EF4-FFF2-40B4-BE49-F238E27FC236}">
              <a16:creationId xmlns:a16="http://schemas.microsoft.com/office/drawing/2014/main" id="{B33B46F4-A9E7-4E47-B753-4DEC74A2ED6C}"/>
            </a:ext>
          </a:extLst>
        </xdr:cNvPr>
        <xdr:cNvPicPr>
          <a:picLocks noChangeAspect="1"/>
        </xdr:cNvPicPr>
      </xdr:nvPicPr>
      <xdr:blipFill>
        <a:blip xmlns:r="http://schemas.openxmlformats.org/officeDocument/2006/relationships" r:embed="rId1"/>
        <a:stretch>
          <a:fillRect/>
        </a:stretch>
      </xdr:blipFill>
      <xdr:spPr>
        <a:xfrm>
          <a:off x="6254750" y="4311650"/>
          <a:ext cx="14030325" cy="2441575"/>
        </a:xfrm>
        <a:prstGeom prst="rect">
          <a:avLst/>
        </a:prstGeom>
      </xdr:spPr>
    </xdr:pic>
    <xdr:clientData/>
  </xdr:twoCellAnchor>
  <xdr:twoCellAnchor editAs="oneCell">
    <xdr:from>
      <xdr:col>9</xdr:col>
      <xdr:colOff>0</xdr:colOff>
      <xdr:row>47</xdr:row>
      <xdr:rowOff>0</xdr:rowOff>
    </xdr:from>
    <xdr:to>
      <xdr:col>30</xdr:col>
      <xdr:colOff>368300</xdr:colOff>
      <xdr:row>58</xdr:row>
      <xdr:rowOff>38100</xdr:rowOff>
    </xdr:to>
    <xdr:pic>
      <xdr:nvPicPr>
        <xdr:cNvPr id="3" name="Picture 2">
          <a:extLst>
            <a:ext uri="{FF2B5EF4-FFF2-40B4-BE49-F238E27FC236}">
              <a16:creationId xmlns:a16="http://schemas.microsoft.com/office/drawing/2014/main" id="{44D6C00E-CC57-4B37-B0D2-55C807BA78EE}"/>
            </a:ext>
            <a:ext uri="{147F2762-F138-4A5C-976F-8EAC2B608ADB}">
              <a16:predDERef xmlns:a16="http://schemas.microsoft.com/office/drawing/2014/main" pred="{1E269FE7-4631-3F86-909D-85DB9D2D375A}"/>
            </a:ext>
          </a:extLst>
        </xdr:cNvPr>
        <xdr:cNvPicPr>
          <a:picLocks noChangeAspect="1"/>
        </xdr:cNvPicPr>
      </xdr:nvPicPr>
      <xdr:blipFill>
        <a:blip xmlns:r="http://schemas.openxmlformats.org/officeDocument/2006/relationships" r:embed="rId2"/>
        <a:stretch>
          <a:fillRect/>
        </a:stretch>
      </xdr:blipFill>
      <xdr:spPr>
        <a:xfrm>
          <a:off x="6311900" y="7550150"/>
          <a:ext cx="13573125" cy="2063750"/>
        </a:xfrm>
        <a:prstGeom prst="rect">
          <a:avLst/>
        </a:prstGeom>
      </xdr:spPr>
    </xdr:pic>
    <xdr:clientData/>
  </xdr:twoCellAnchor>
  <xdr:twoCellAnchor editAs="oneCell">
    <xdr:from>
      <xdr:col>9</xdr:col>
      <xdr:colOff>0</xdr:colOff>
      <xdr:row>63</xdr:row>
      <xdr:rowOff>0</xdr:rowOff>
    </xdr:from>
    <xdr:to>
      <xdr:col>30</xdr:col>
      <xdr:colOff>361950</xdr:colOff>
      <xdr:row>80</xdr:row>
      <xdr:rowOff>76200</xdr:rowOff>
    </xdr:to>
    <xdr:pic>
      <xdr:nvPicPr>
        <xdr:cNvPr id="4" name="Picture 3">
          <a:extLst>
            <a:ext uri="{FF2B5EF4-FFF2-40B4-BE49-F238E27FC236}">
              <a16:creationId xmlns:a16="http://schemas.microsoft.com/office/drawing/2014/main" id="{5B1834F5-74A5-46B7-AAEF-C62F15823D84}"/>
            </a:ext>
            <a:ext uri="{147F2762-F138-4A5C-976F-8EAC2B608ADB}">
              <a16:predDERef xmlns:a16="http://schemas.microsoft.com/office/drawing/2014/main" pred="{5F9A8001-6131-18F8-9095-447D3D101647}"/>
            </a:ext>
          </a:extLst>
        </xdr:cNvPr>
        <xdr:cNvPicPr>
          <a:picLocks noChangeAspect="1"/>
        </xdr:cNvPicPr>
      </xdr:nvPicPr>
      <xdr:blipFill>
        <a:blip xmlns:r="http://schemas.openxmlformats.org/officeDocument/2006/relationships" r:embed="rId3"/>
        <a:stretch>
          <a:fillRect/>
        </a:stretch>
      </xdr:blipFill>
      <xdr:spPr>
        <a:xfrm>
          <a:off x="6311900" y="10496550"/>
          <a:ext cx="13563600" cy="3206750"/>
        </a:xfrm>
        <a:prstGeom prst="rect">
          <a:avLst/>
        </a:prstGeom>
      </xdr:spPr>
    </xdr:pic>
    <xdr:clientData/>
  </xdr:twoCellAnchor>
  <xdr:twoCellAnchor editAs="oneCell">
    <xdr:from>
      <xdr:col>8</xdr:col>
      <xdr:colOff>600075</xdr:colOff>
      <xdr:row>84</xdr:row>
      <xdr:rowOff>152400</xdr:rowOff>
    </xdr:from>
    <xdr:to>
      <xdr:col>33</xdr:col>
      <xdr:colOff>368300</xdr:colOff>
      <xdr:row>99</xdr:row>
      <xdr:rowOff>158750</xdr:rowOff>
    </xdr:to>
    <xdr:pic>
      <xdr:nvPicPr>
        <xdr:cNvPr id="5" name="Picture 4">
          <a:extLst>
            <a:ext uri="{FF2B5EF4-FFF2-40B4-BE49-F238E27FC236}">
              <a16:creationId xmlns:a16="http://schemas.microsoft.com/office/drawing/2014/main" id="{DF09B55C-23DE-4355-8EF0-83D42FA7B64D}"/>
            </a:ext>
            <a:ext uri="{147F2762-F138-4A5C-976F-8EAC2B608ADB}">
              <a16:predDERef xmlns:a16="http://schemas.microsoft.com/office/drawing/2014/main" pred="{187A6B6F-91DD-F5BE-CFE1-1EDFFEC4A94E}"/>
            </a:ext>
          </a:extLst>
        </xdr:cNvPr>
        <xdr:cNvPicPr>
          <a:picLocks noChangeAspect="1"/>
        </xdr:cNvPicPr>
      </xdr:nvPicPr>
      <xdr:blipFill>
        <a:blip xmlns:r="http://schemas.openxmlformats.org/officeDocument/2006/relationships" r:embed="rId4"/>
        <a:stretch>
          <a:fillRect/>
        </a:stretch>
      </xdr:blipFill>
      <xdr:spPr>
        <a:xfrm>
          <a:off x="6302375" y="14516100"/>
          <a:ext cx="15811500" cy="2771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D4C6B-F6AC-4BF5-A8D5-B67EFAC6978D}">
  <sheetPr>
    <tabColor rgb="FF92D050"/>
  </sheetPr>
  <dimension ref="A1:AS84"/>
  <sheetViews>
    <sheetView tabSelected="1" workbookViewId="0">
      <selection activeCell="A19" sqref="A19"/>
    </sheetView>
  </sheetViews>
  <sheetFormatPr defaultRowHeight="14.45"/>
  <cols>
    <col min="2" max="2" width="12.42578125" customWidth="1"/>
    <col min="5" max="5" width="16.85546875" bestFit="1" customWidth="1"/>
    <col min="29" max="29" width="14.42578125" bestFit="1" customWidth="1"/>
    <col min="33" max="33" width="14.42578125" customWidth="1"/>
  </cols>
  <sheetData>
    <row r="1" spans="1:45">
      <c r="AL1" s="9" t="s">
        <v>0</v>
      </c>
    </row>
    <row r="2" spans="1:45">
      <c r="AL2" s="9" t="s">
        <v>1</v>
      </c>
    </row>
    <row r="3" spans="1:45">
      <c r="AL3" s="9" t="s">
        <v>2</v>
      </c>
    </row>
    <row r="4" spans="1:45">
      <c r="AL4" s="9" t="s">
        <v>3</v>
      </c>
    </row>
    <row r="5" spans="1:45">
      <c r="AL5" s="9" t="s">
        <v>4</v>
      </c>
    </row>
    <row r="7" spans="1:45" ht="72">
      <c r="A7" s="10" t="s">
        <v>5</v>
      </c>
      <c r="B7" t="s">
        <v>6</v>
      </c>
      <c r="C7" t="s">
        <v>7</v>
      </c>
      <c r="D7" t="s">
        <v>8</v>
      </c>
      <c r="E7" t="s">
        <v>9</v>
      </c>
      <c r="F7" t="s">
        <v>10</v>
      </c>
      <c r="G7" t="s">
        <v>11</v>
      </c>
      <c r="H7" t="s">
        <v>12</v>
      </c>
      <c r="I7" t="s">
        <v>13</v>
      </c>
      <c r="J7" t="s">
        <v>14</v>
      </c>
      <c r="K7" t="s">
        <v>15</v>
      </c>
      <c r="L7" t="s">
        <v>16</v>
      </c>
      <c r="M7" t="s">
        <v>17</v>
      </c>
      <c r="N7" t="s">
        <v>18</v>
      </c>
      <c r="O7" t="s">
        <v>19</v>
      </c>
      <c r="P7" t="s">
        <v>20</v>
      </c>
      <c r="Q7" t="s">
        <v>21</v>
      </c>
      <c r="R7" t="s">
        <v>22</v>
      </c>
      <c r="S7" t="s">
        <v>23</v>
      </c>
      <c r="T7" t="s">
        <v>24</v>
      </c>
      <c r="U7" t="s">
        <v>25</v>
      </c>
      <c r="V7" t="s">
        <v>26</v>
      </c>
      <c r="W7" t="s">
        <v>27</v>
      </c>
      <c r="X7" t="s">
        <v>28</v>
      </c>
      <c r="Y7" t="s">
        <v>29</v>
      </c>
      <c r="Z7" t="s">
        <v>30</v>
      </c>
      <c r="AA7" t="s">
        <v>31</v>
      </c>
      <c r="AB7" t="s">
        <v>32</v>
      </c>
      <c r="AC7" t="s">
        <v>33</v>
      </c>
      <c r="AD7" t="s">
        <v>34</v>
      </c>
      <c r="AE7" t="s">
        <v>35</v>
      </c>
      <c r="AF7" t="s">
        <v>36</v>
      </c>
      <c r="AG7" t="s">
        <v>37</v>
      </c>
      <c r="AH7" t="s">
        <v>38</v>
      </c>
      <c r="AI7" t="s">
        <v>39</v>
      </c>
      <c r="AJ7" t="s">
        <v>40</v>
      </c>
      <c r="AK7" t="s">
        <v>41</v>
      </c>
      <c r="AL7" t="s">
        <v>42</v>
      </c>
      <c r="AM7" t="s">
        <v>43</v>
      </c>
      <c r="AN7" t="s">
        <v>44</v>
      </c>
      <c r="AO7" t="s">
        <v>45</v>
      </c>
      <c r="AP7" t="s">
        <v>46</v>
      </c>
      <c r="AQ7" t="s">
        <v>47</v>
      </c>
      <c r="AR7" t="s">
        <v>48</v>
      </c>
      <c r="AS7" t="s">
        <v>49</v>
      </c>
    </row>
    <row r="8" spans="1:45">
      <c r="A8">
        <v>70412</v>
      </c>
      <c r="B8" t="s">
        <v>50</v>
      </c>
      <c r="C8" t="s">
        <v>51</v>
      </c>
      <c r="D8">
        <v>2025</v>
      </c>
      <c r="E8">
        <v>7</v>
      </c>
      <c r="F8" t="s">
        <v>52</v>
      </c>
      <c r="G8">
        <v>45839</v>
      </c>
      <c r="J8">
        <v>10073730</v>
      </c>
      <c r="K8" t="s">
        <v>53</v>
      </c>
      <c r="O8">
        <v>10700</v>
      </c>
      <c r="P8">
        <v>32000</v>
      </c>
      <c r="Q8" t="s">
        <v>54</v>
      </c>
      <c r="S8" t="s">
        <v>55</v>
      </c>
      <c r="W8" t="s">
        <v>56</v>
      </c>
      <c r="X8" t="s">
        <v>57</v>
      </c>
      <c r="AD8" t="s">
        <v>58</v>
      </c>
      <c r="AG8" s="1">
        <v>95810.9</v>
      </c>
      <c r="AI8">
        <v>95810.9</v>
      </c>
      <c r="AJ8" t="s">
        <v>59</v>
      </c>
      <c r="AO8" t="b">
        <v>0</v>
      </c>
      <c r="AQ8">
        <v>95810.9</v>
      </c>
      <c r="AR8" t="s">
        <v>60</v>
      </c>
      <c r="AS8">
        <v>91.5</v>
      </c>
    </row>
    <row r="14" spans="1:45">
      <c r="A14" t="s">
        <v>61</v>
      </c>
      <c r="B14" t="s">
        <v>6</v>
      </c>
      <c r="C14" t="s">
        <v>7</v>
      </c>
      <c r="D14" t="s">
        <v>8</v>
      </c>
      <c r="E14" t="s">
        <v>9</v>
      </c>
      <c r="F14" t="s">
        <v>10</v>
      </c>
      <c r="G14" t="s">
        <v>11</v>
      </c>
      <c r="H14" t="s">
        <v>12</v>
      </c>
      <c r="I14" t="s">
        <v>13</v>
      </c>
      <c r="J14" t="s">
        <v>14</v>
      </c>
      <c r="K14" t="s">
        <v>15</v>
      </c>
      <c r="L14" t="s">
        <v>16</v>
      </c>
      <c r="M14" t="s">
        <v>17</v>
      </c>
      <c r="N14" t="s">
        <v>18</v>
      </c>
      <c r="O14" t="s">
        <v>19</v>
      </c>
      <c r="P14" t="s">
        <v>20</v>
      </c>
      <c r="Q14" t="s">
        <v>21</v>
      </c>
      <c r="R14" t="s">
        <v>22</v>
      </c>
      <c r="S14" t="s">
        <v>23</v>
      </c>
      <c r="T14" t="s">
        <v>24</v>
      </c>
      <c r="U14" t="s">
        <v>25</v>
      </c>
      <c r="V14" t="s">
        <v>26</v>
      </c>
      <c r="W14" t="s">
        <v>27</v>
      </c>
      <c r="X14" t="s">
        <v>28</v>
      </c>
      <c r="Y14" t="s">
        <v>29</v>
      </c>
      <c r="Z14" t="s">
        <v>62</v>
      </c>
      <c r="AA14" t="s">
        <v>31</v>
      </c>
      <c r="AB14" t="s">
        <v>32</v>
      </c>
      <c r="AC14" t="s">
        <v>33</v>
      </c>
      <c r="AD14" t="s">
        <v>63</v>
      </c>
      <c r="AE14" t="s">
        <v>35</v>
      </c>
      <c r="AF14" t="s">
        <v>36</v>
      </c>
      <c r="AG14" t="s">
        <v>37</v>
      </c>
      <c r="AH14" t="s">
        <v>38</v>
      </c>
      <c r="AI14" t="s">
        <v>39</v>
      </c>
      <c r="AJ14" t="s">
        <v>40</v>
      </c>
      <c r="AK14" t="s">
        <v>64</v>
      </c>
      <c r="AL14" t="s">
        <v>65</v>
      </c>
      <c r="AM14" t="s">
        <v>66</v>
      </c>
      <c r="AN14" t="s">
        <v>67</v>
      </c>
    </row>
    <row r="15" spans="1:45">
      <c r="A15">
        <v>1</v>
      </c>
      <c r="B15" t="s">
        <v>50</v>
      </c>
      <c r="C15" t="s">
        <v>51</v>
      </c>
      <c r="D15">
        <v>2025</v>
      </c>
      <c r="E15">
        <v>7</v>
      </c>
      <c r="F15" t="s">
        <v>52</v>
      </c>
      <c r="G15">
        <v>45839</v>
      </c>
      <c r="H15" t="s">
        <v>68</v>
      </c>
      <c r="I15" t="s">
        <v>69</v>
      </c>
      <c r="J15" t="s">
        <v>70</v>
      </c>
      <c r="K15" t="s">
        <v>71</v>
      </c>
      <c r="L15" t="s">
        <v>72</v>
      </c>
      <c r="M15" t="s">
        <v>73</v>
      </c>
      <c r="N15" t="s">
        <v>74</v>
      </c>
      <c r="O15" t="s">
        <v>75</v>
      </c>
      <c r="P15" t="s">
        <v>76</v>
      </c>
      <c r="Q15" t="s">
        <v>54</v>
      </c>
      <c r="R15" t="s">
        <v>77</v>
      </c>
      <c r="S15" t="s">
        <v>55</v>
      </c>
      <c r="T15" t="s">
        <v>78</v>
      </c>
      <c r="U15" t="s">
        <v>55</v>
      </c>
      <c r="V15" t="s">
        <v>79</v>
      </c>
      <c r="W15" t="s">
        <v>80</v>
      </c>
      <c r="X15" t="s">
        <v>81</v>
      </c>
      <c r="Y15" t="s">
        <v>55</v>
      </c>
      <c r="Z15" t="s">
        <v>55</v>
      </c>
      <c r="AA15" t="s">
        <v>55</v>
      </c>
      <c r="AB15" t="s">
        <v>55</v>
      </c>
      <c r="AC15" s="3">
        <v>1048884.3</v>
      </c>
      <c r="AD15" t="s">
        <v>58</v>
      </c>
      <c r="AF15">
        <v>0.18569999999999998</v>
      </c>
      <c r="AG15" s="4">
        <v>194777.81451</v>
      </c>
      <c r="AI15">
        <v>194777.81451</v>
      </c>
      <c r="AJ15" t="s">
        <v>82</v>
      </c>
      <c r="AK15">
        <v>2025</v>
      </c>
      <c r="AL15">
        <v>7</v>
      </c>
      <c r="AM15" t="s">
        <v>83</v>
      </c>
      <c r="AN15">
        <v>45869</v>
      </c>
    </row>
    <row r="16" spans="1:45">
      <c r="A16">
        <v>2</v>
      </c>
      <c r="B16" t="s">
        <v>50</v>
      </c>
      <c r="C16" t="s">
        <v>51</v>
      </c>
      <c r="D16">
        <v>2025</v>
      </c>
      <c r="E16">
        <v>7</v>
      </c>
      <c r="F16" t="s">
        <v>52</v>
      </c>
      <c r="G16">
        <v>45839</v>
      </c>
      <c r="H16" t="s">
        <v>68</v>
      </c>
      <c r="I16" t="s">
        <v>69</v>
      </c>
      <c r="J16" t="s">
        <v>70</v>
      </c>
      <c r="K16" t="s">
        <v>71</v>
      </c>
      <c r="L16" t="s">
        <v>72</v>
      </c>
      <c r="M16" t="s">
        <v>73</v>
      </c>
      <c r="N16" t="s">
        <v>74</v>
      </c>
      <c r="O16" t="s">
        <v>75</v>
      </c>
      <c r="P16" t="s">
        <v>76</v>
      </c>
      <c r="Q16" t="s">
        <v>54</v>
      </c>
      <c r="R16" t="s">
        <v>77</v>
      </c>
      <c r="S16" t="s">
        <v>55</v>
      </c>
      <c r="T16" t="s">
        <v>78</v>
      </c>
      <c r="U16" t="s">
        <v>55</v>
      </c>
      <c r="V16" t="s">
        <v>79</v>
      </c>
      <c r="W16" t="s">
        <v>80</v>
      </c>
      <c r="X16" t="s">
        <v>81</v>
      </c>
      <c r="Y16" t="s">
        <v>55</v>
      </c>
      <c r="Z16" t="s">
        <v>55</v>
      </c>
      <c r="AA16" t="s">
        <v>55</v>
      </c>
      <c r="AB16" t="s">
        <v>55</v>
      </c>
      <c r="AC16" s="3">
        <v>-152962.68</v>
      </c>
      <c r="AD16" t="s">
        <v>58</v>
      </c>
      <c r="AF16">
        <v>0.1857</v>
      </c>
      <c r="AG16" s="4">
        <v>-28405.169675999998</v>
      </c>
      <c r="AI16">
        <v>-28405.169675999998</v>
      </c>
      <c r="AJ16" t="s">
        <v>82</v>
      </c>
      <c r="AK16">
        <v>2025</v>
      </c>
      <c r="AL16">
        <v>7</v>
      </c>
      <c r="AM16" t="s">
        <v>84</v>
      </c>
      <c r="AN16">
        <v>45839</v>
      </c>
    </row>
    <row r="17" spans="1:40">
      <c r="A17">
        <v>3</v>
      </c>
      <c r="B17" t="s">
        <v>50</v>
      </c>
      <c r="C17" t="s">
        <v>51</v>
      </c>
      <c r="D17">
        <v>2025</v>
      </c>
      <c r="E17">
        <v>7</v>
      </c>
      <c r="F17" t="s">
        <v>52</v>
      </c>
      <c r="G17">
        <v>45839</v>
      </c>
      <c r="H17" t="s">
        <v>68</v>
      </c>
      <c r="I17" t="s">
        <v>69</v>
      </c>
      <c r="J17" t="s">
        <v>70</v>
      </c>
      <c r="K17" t="s">
        <v>71</v>
      </c>
      <c r="L17" t="s">
        <v>72</v>
      </c>
      <c r="M17" t="s">
        <v>73</v>
      </c>
      <c r="N17" t="s">
        <v>74</v>
      </c>
      <c r="O17" t="s">
        <v>75</v>
      </c>
      <c r="P17" t="s">
        <v>76</v>
      </c>
      <c r="Q17" t="s">
        <v>54</v>
      </c>
      <c r="R17" t="s">
        <v>77</v>
      </c>
      <c r="S17" t="s">
        <v>55</v>
      </c>
      <c r="T17" t="s">
        <v>85</v>
      </c>
      <c r="U17" t="s">
        <v>55</v>
      </c>
      <c r="V17" t="s">
        <v>79</v>
      </c>
      <c r="W17" t="s">
        <v>80</v>
      </c>
      <c r="X17" t="s">
        <v>81</v>
      </c>
      <c r="Y17" t="s">
        <v>55</v>
      </c>
      <c r="Z17" t="s">
        <v>55</v>
      </c>
      <c r="AA17" t="s">
        <v>55</v>
      </c>
      <c r="AB17" t="s">
        <v>55</v>
      </c>
      <c r="AC17" s="4">
        <v>-3521014.36</v>
      </c>
      <c r="AD17" t="s">
        <v>58</v>
      </c>
      <c r="AF17">
        <v>0.18569999999999998</v>
      </c>
      <c r="AG17" s="4">
        <v>-653852.36665199988</v>
      </c>
      <c r="AI17">
        <v>-653852.36665199988</v>
      </c>
      <c r="AJ17" t="s">
        <v>82</v>
      </c>
      <c r="AK17">
        <v>2025</v>
      </c>
      <c r="AL17">
        <v>7</v>
      </c>
      <c r="AM17" t="s">
        <v>84</v>
      </c>
      <c r="AN17">
        <v>45839</v>
      </c>
    </row>
    <row r="18" spans="1:40">
      <c r="A18">
        <v>4</v>
      </c>
      <c r="B18" t="s">
        <v>50</v>
      </c>
      <c r="C18" t="s">
        <v>51</v>
      </c>
      <c r="D18">
        <v>2025</v>
      </c>
      <c r="E18">
        <v>7</v>
      </c>
      <c r="F18" t="s">
        <v>52</v>
      </c>
      <c r="G18">
        <v>45839</v>
      </c>
      <c r="H18" t="s">
        <v>68</v>
      </c>
      <c r="I18" t="s">
        <v>69</v>
      </c>
      <c r="J18" t="s">
        <v>70</v>
      </c>
      <c r="K18" t="s">
        <v>71</v>
      </c>
      <c r="L18" t="s">
        <v>72</v>
      </c>
      <c r="M18" t="s">
        <v>73</v>
      </c>
      <c r="N18" t="s">
        <v>74</v>
      </c>
      <c r="O18" t="s">
        <v>75</v>
      </c>
      <c r="P18" t="s">
        <v>76</v>
      </c>
      <c r="Q18" t="s">
        <v>54</v>
      </c>
      <c r="R18" t="s">
        <v>77</v>
      </c>
      <c r="S18" t="s">
        <v>55</v>
      </c>
      <c r="T18" t="s">
        <v>85</v>
      </c>
      <c r="U18" t="s">
        <v>55</v>
      </c>
      <c r="V18" t="s">
        <v>79</v>
      </c>
      <c r="W18" t="s">
        <v>80</v>
      </c>
      <c r="X18" t="s">
        <v>81</v>
      </c>
      <c r="Y18" t="s">
        <v>55</v>
      </c>
      <c r="Z18" t="s">
        <v>55</v>
      </c>
      <c r="AA18" t="s">
        <v>55</v>
      </c>
      <c r="AB18" t="s">
        <v>55</v>
      </c>
      <c r="AC18" s="4">
        <v>5609856</v>
      </c>
      <c r="AD18" t="s">
        <v>58</v>
      </c>
      <c r="AF18">
        <v>0.18569999999999998</v>
      </c>
      <c r="AG18" s="4">
        <f>AF18*AC18</f>
        <v>1041750.2591999999</v>
      </c>
      <c r="AI18">
        <v>945821.72159999993</v>
      </c>
      <c r="AJ18" t="s">
        <v>82</v>
      </c>
      <c r="AK18">
        <v>2025</v>
      </c>
      <c r="AL18">
        <v>7</v>
      </c>
      <c r="AM18" t="s">
        <v>83</v>
      </c>
      <c r="AN18">
        <v>45869</v>
      </c>
    </row>
    <row r="19" spans="1:40">
      <c r="AC19" s="4">
        <f>SUM(AC15:AC18)</f>
        <v>2984763.2600000002</v>
      </c>
      <c r="AG19" s="5">
        <f>SUM(AG15:AG18)</f>
        <v>554270.53738200001</v>
      </c>
    </row>
    <row r="26" spans="1:40">
      <c r="B26" s="6" t="s">
        <v>86</v>
      </c>
      <c r="C26" t="s">
        <v>87</v>
      </c>
      <c r="G26" t="s">
        <v>88</v>
      </c>
    </row>
    <row r="27" spans="1:40">
      <c r="B27" t="s">
        <v>89</v>
      </c>
      <c r="C27" t="s">
        <v>90</v>
      </c>
      <c r="D27">
        <v>0.15359999999999999</v>
      </c>
      <c r="E27" s="7">
        <f t="shared" ref="E27:E28" si="0">D27*$AC$19</f>
        <v>458459.63673600001</v>
      </c>
    </row>
    <row r="28" spans="1:40">
      <c r="C28" t="s">
        <v>91</v>
      </c>
      <c r="D28">
        <v>5.7099999999999998E-2</v>
      </c>
      <c r="E28" s="7">
        <f t="shared" si="0"/>
        <v>170429.98214599999</v>
      </c>
      <c r="J28" t="s">
        <v>92</v>
      </c>
    </row>
    <row r="29" spans="1:40">
      <c r="C29" s="2" t="s">
        <v>93</v>
      </c>
      <c r="D29" s="2">
        <v>3.2099999999999997E-2</v>
      </c>
      <c r="E29" s="8">
        <f>D29*$AC$19</f>
        <v>95810.900645999995</v>
      </c>
      <c r="J29" t="s">
        <v>94</v>
      </c>
    </row>
    <row r="30" spans="1:40">
      <c r="C30" t="s">
        <v>95</v>
      </c>
      <c r="D30">
        <v>0.32129999999999997</v>
      </c>
    </row>
    <row r="31" spans="1:40">
      <c r="C31" t="s">
        <v>96</v>
      </c>
      <c r="D31">
        <v>0.43590000000000001</v>
      </c>
    </row>
    <row r="32" spans="1:40">
      <c r="D32">
        <f>SUM(D27:D31)</f>
        <v>1</v>
      </c>
    </row>
    <row r="33" spans="5:10">
      <c r="E33" t="s">
        <v>58</v>
      </c>
    </row>
    <row r="34" spans="5:10">
      <c r="E34" s="5">
        <f>E29+E27</f>
        <v>554270.53738200001</v>
      </c>
    </row>
    <row r="45" spans="5:10">
      <c r="J45" t="s">
        <v>97</v>
      </c>
    </row>
    <row r="46" spans="5:10">
      <c r="J46" t="s">
        <v>94</v>
      </c>
    </row>
    <row r="62" spans="10:10">
      <c r="J62" t="s">
        <v>98</v>
      </c>
    </row>
    <row r="84" spans="10:10">
      <c r="J84" t="s">
        <v>99</v>
      </c>
    </row>
  </sheetData>
  <pageMargins left="0.7" right="0.7" top="0.75" bottom="0.75" header="0.3" footer="0.3"/>
  <headerFooter>
    <oddFooter>&amp;L_x000D_&amp;1#&amp;"Aptos"&amp;14&amp;K000000 Business Use</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5fb71415-aff0-46ac-ad8a-1a0b343c080f"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506D7463B7963A458DEBC890CC57F453" ma:contentTypeVersion="15" ma:contentTypeDescription="Create a new document." ma:contentTypeScope="" ma:versionID="18475ce4ff24437ab50aa5a3255664c3">
  <xsd:schema xmlns:xsd="http://www.w3.org/2001/XMLSchema" xmlns:xs="http://www.w3.org/2001/XMLSchema" xmlns:p="http://schemas.microsoft.com/office/2006/metadata/properties" xmlns:ns1="http://schemas.microsoft.com/sharepoint/v3" xmlns:ns2="06a704af-1093-41df-910a-e362277c20fd" xmlns:ns3="12207773-f8de-4d1c-9b23-15a1acc5427a" targetNamespace="http://schemas.microsoft.com/office/2006/metadata/properties" ma:root="true" ma:fieldsID="64c896677f50ae8a8cba4b9486aa64ab" ns1:_="" ns2:_="" ns3:_="">
    <xsd:import namespace="http://schemas.microsoft.com/sharepoint/v3"/>
    <xsd:import namespace="06a704af-1093-41df-910a-e362277c20fd"/>
    <xsd:import namespace="12207773-f8de-4d1c-9b23-15a1acc5427a"/>
    <xsd:element name="properties">
      <xsd:complexType>
        <xsd:sequence>
          <xsd:element name="documentManagement">
            <xsd:complexType>
              <xsd:all>
                <xsd:element ref="ns2:Searchable" minOccurs="0"/>
                <xsd:element ref="ns2:e81e820a66454e4dae05b8cd72e410dc" minOccurs="0"/>
                <xsd:element ref="ns2:TaxCatchAll" minOccurs="0"/>
                <xsd:element ref="ns2:TaxCatchAllLabe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a704af-1093-41df-910a-e362277c20fd" elementFormDefault="qualified">
    <xsd:import namespace="http://schemas.microsoft.com/office/2006/documentManagement/types"/>
    <xsd:import namespace="http://schemas.microsoft.com/office/infopath/2007/PartnerControls"/>
    <xsd:element name="Searchable" ma:index="8" nillable="true" ma:displayName="Searchable" ma:default="0" ma:internalName="Searchable">
      <xsd:simpleType>
        <xsd:restriction base="dms:Boolean"/>
      </xsd:simpleType>
    </xsd:element>
    <xsd:element name="e81e820a66454e4dae05b8cd72e410dc" ma:index="9" nillable="true" ma:taxonomy="true" ma:internalName="e81e820a66454e4dae05b8cd72e410dc" ma:taxonomyFieldName="SearchContentClass" ma:displayName="SearchContentClass" ma:default="" ma:fieldId="{e81e820a-6645-4e4d-ae05-b8cd72e410dc}" ma:sspId="5fb71415-aff0-46ac-ad8a-1a0b343c080f" ma:termSetId="d06009ad-cab7-4623-a608-cc47ab75a005"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98c6b672-c429-4d84-96a3-c505823677f8}" ma:internalName="TaxCatchAll" ma:showField="CatchAllData" ma:web="a467a49b-b6f7-4aa4-93f9-c5594d8ee3d4">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98c6b672-c429-4d84-96a3-c505823677f8}" ma:internalName="TaxCatchAllLabel" ma:readOnly="true" ma:showField="CatchAllDataLabel" ma:web="a467a49b-b6f7-4aa4-93f9-c5594d8ee3d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207773-f8de-4d1c-9b23-15a1acc5427a"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fb71415-aff0-46ac-ad8a-1a0b343c080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earchable xmlns="06a704af-1093-41df-910a-e362277c20fd">false</Searchable>
    <_ip_UnifiedCompliancePolicyUIAction xmlns="http://schemas.microsoft.com/sharepoint/v3" xsi:nil="true"/>
    <TaxCatchAll xmlns="06a704af-1093-41df-910a-e362277c20fd" xsi:nil="true"/>
    <_ip_UnifiedCompliancePolicyProperties xmlns="http://schemas.microsoft.com/sharepoint/v3" xsi:nil="true"/>
    <e81e820a66454e4dae05b8cd72e410dc xmlns="06a704af-1093-41df-910a-e362277c20fd">
      <Terms xmlns="http://schemas.microsoft.com/office/infopath/2007/PartnerControls"/>
    </e81e820a66454e4dae05b8cd72e410dc>
    <lcf76f155ced4ddcb4097134ff3c332f xmlns="12207773-f8de-4d1c-9b23-15a1acc5427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80AFFC0-4358-4C8D-9FBC-0016BEF15587}"/>
</file>

<file path=customXml/itemProps2.xml><?xml version="1.0" encoding="utf-8"?>
<ds:datastoreItem xmlns:ds="http://schemas.openxmlformats.org/officeDocument/2006/customXml" ds:itemID="{2F32B180-7D08-4EE7-9DD6-51EBEDB8C013}"/>
</file>

<file path=customXml/itemProps3.xml><?xml version="1.0" encoding="utf-8"?>
<ds:datastoreItem xmlns:ds="http://schemas.openxmlformats.org/officeDocument/2006/customXml" ds:itemID="{42122769-5B19-42AE-9605-997D139BD4E0}"/>
</file>

<file path=customXml/itemProps4.xml><?xml version="1.0" encoding="utf-8"?>
<ds:datastoreItem xmlns:ds="http://schemas.openxmlformats.org/officeDocument/2006/customXml" ds:itemID="{496788E6-DD4D-478F-89C9-0D931D2436E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Sanabria, Carlos Eduardo</dc:creator>
  <cp:keywords/>
  <dc:description/>
  <cp:lastModifiedBy>Martino, Andrea M</cp:lastModifiedBy>
  <cp:revision/>
  <dcterms:created xsi:type="dcterms:W3CDTF">2026-04-15T21:32:05Z</dcterms:created>
  <dcterms:modified xsi:type="dcterms:W3CDTF">2026-04-28T20:00:04Z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cc6b311-06ac-4d45-8b7e-272c304377e9_Enabled">
    <vt:lpwstr>true</vt:lpwstr>
  </property>
  <property fmtid="{D5CDD505-2E9C-101B-9397-08002B2CF9AE}" pid="5" name="MSIP_Label_dcc6b311-06ac-4d45-8b7e-272c304377e9_SetDate">
    <vt:lpwstr>2026-04-15T21:33:00Z</vt:lpwstr>
  </property>
  <property fmtid="{D5CDD505-2E9C-101B-9397-08002B2CF9AE}" pid="6" name="MSIP_Label_dcc6b311-06ac-4d45-8b7e-272c304377e9_Method">
    <vt:lpwstr>Privileged</vt:lpwstr>
  </property>
  <property fmtid="{D5CDD505-2E9C-101B-9397-08002B2CF9AE}" pid="7" name="MSIP_Label_dcc6b311-06ac-4d45-8b7e-272c304377e9_Name">
    <vt:lpwstr>dcc6b311-06ac-4d45-8b7e-272c304377e9</vt:lpwstr>
  </property>
  <property fmtid="{D5CDD505-2E9C-101B-9397-08002B2CF9AE}" pid="8" name="MSIP_Label_dcc6b311-06ac-4d45-8b7e-272c304377e9_SiteId">
    <vt:lpwstr>25b79aa0-07c6-4d65-9c80-df92aacdc157</vt:lpwstr>
  </property>
  <property fmtid="{D5CDD505-2E9C-101B-9397-08002B2CF9AE}" pid="9" name="MSIP_Label_dcc6b311-06ac-4d45-8b7e-272c304377e9_ActionId">
    <vt:lpwstr>faf7482c-66ff-4717-b1fc-819c2ecd5f7b</vt:lpwstr>
  </property>
  <property fmtid="{D5CDD505-2E9C-101B-9397-08002B2CF9AE}" pid="10" name="MSIP_Label_dcc6b311-06ac-4d45-8b7e-272c304377e9_ContentBits">
    <vt:lpwstr>0</vt:lpwstr>
  </property>
  <property fmtid="{D5CDD505-2E9C-101B-9397-08002B2CF9AE}" pid="11" name="MSIP_Label_dcc6b311-06ac-4d45-8b7e-272c304377e9_Tag">
    <vt:lpwstr>10, 0, 1, 1</vt:lpwstr>
  </property>
  <property fmtid="{D5CDD505-2E9C-101B-9397-08002B2CF9AE}" pid="12" name="ContentTypeId">
    <vt:lpwstr>0x010100506D7463B7963A458DEBC890CC57F453</vt:lpwstr>
  </property>
  <property fmtid="{D5CDD505-2E9C-101B-9397-08002B2CF9AE}" pid="13" name="MediaServiceImageTags">
    <vt:lpwstr/>
  </property>
  <property fmtid="{D5CDD505-2E9C-101B-9397-08002B2CF9AE}" pid="14" name="SearchContentClass">
    <vt:lpwstr/>
  </property>
</Properties>
</file>