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\\ppl.com\busdata\CONTROLR\Finsup\RS 490-REGULATORY FILING WORK PAPERS\RIE Rate Case - 2025\Div 26\Attachments\"/>
    </mc:Choice>
  </mc:AlternateContent>
  <xr:revisionPtr revIDLastSave="4" documentId="13_ncr:1_{265D7B96-CEC6-48B3-BDBF-65C7A2AFC3BE}" xr6:coauthVersionLast="47" xr6:coauthVersionMax="47" xr10:uidLastSave="{074E459B-E21B-426C-8FFD-050E5418679A}"/>
  <bookViews>
    <workbookView xWindow="28680" yWindow="-120" windowWidth="29040" windowHeight="15840" xr2:uid="{6F7BC88B-0E04-4AC8-A875-0BD71CC3DE1A}"/>
  </bookViews>
  <sheets>
    <sheet name="639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0" i="1" l="1"/>
  <c r="AC20" i="1"/>
  <c r="F34" i="1" s="1"/>
  <c r="F30" i="1" l="1"/>
  <c r="F31" i="1"/>
  <c r="F32" i="1"/>
  <c r="F33" i="1"/>
  <c r="F39" i="1" l="1"/>
  <c r="F36" i="1"/>
  <c r="H32" i="1"/>
</calcChain>
</file>

<file path=xl/sharedStrings.xml><?xml version="1.0" encoding="utf-8"?>
<sst xmlns="http://schemas.openxmlformats.org/spreadsheetml/2006/main" count="193" uniqueCount="104">
  <si>
    <t>The Narragansett Electric Company</t>
  </si>
  <si>
    <t>d/b/a Rhode Island Energy</t>
  </si>
  <si>
    <t>Docket No. 25-45-GE</t>
  </si>
  <si>
    <t>Attachment Div 26-1-32</t>
  </si>
  <si>
    <t>Page 1 of 1</t>
  </si>
  <si>
    <t>Line Item from Division Sample</t>
  </si>
  <si>
    <t>Originating Company</t>
  </si>
  <si>
    <t>Group</t>
  </si>
  <si>
    <t>Year</t>
  </si>
  <si>
    <t>Accounting Period</t>
  </si>
  <si>
    <t>Journal ID</t>
  </si>
  <si>
    <t>Jounal Date</t>
  </si>
  <si>
    <t>Activity</t>
  </si>
  <si>
    <t>Activity Description</t>
  </si>
  <si>
    <t>Project ID</t>
  </si>
  <si>
    <t>Project Description</t>
  </si>
  <si>
    <t>Sub Project</t>
  </si>
  <si>
    <t>Sub Project Descr</t>
  </si>
  <si>
    <t>FERC Account</t>
  </si>
  <si>
    <t>Account</t>
  </si>
  <si>
    <t>Budget Item</t>
  </si>
  <si>
    <t>Budget Item Description</t>
  </si>
  <si>
    <t>System Source</t>
  </si>
  <si>
    <t>Vendor Name</t>
  </si>
  <si>
    <t>Journal Line Ref</t>
  </si>
  <si>
    <t>Invoice Number</t>
  </si>
  <si>
    <t>Invoice Date</t>
  </si>
  <si>
    <t>Journal Description</t>
  </si>
  <si>
    <t>Description 50</t>
  </si>
  <si>
    <t>Payee Name</t>
  </si>
  <si>
    <t>Customer Name / Merchant</t>
  </si>
  <si>
    <t>Pay Code</t>
  </si>
  <si>
    <t>Resource Sub Category</t>
  </si>
  <si>
    <t>Monetary Amount</t>
  </si>
  <si>
    <t>Electric / Gas</t>
  </si>
  <si>
    <t>Direct Rate</t>
  </si>
  <si>
    <t>Services Rate</t>
  </si>
  <si>
    <t>RIE Monetary Direct</t>
  </si>
  <si>
    <t>RIE Monetary Indirect</t>
  </si>
  <si>
    <t>Total RIE</t>
  </si>
  <si>
    <t>Expense Type</t>
  </si>
  <si>
    <t>System Source Name</t>
  </si>
  <si>
    <t>match_tier</t>
  </si>
  <si>
    <t>match_id</t>
  </si>
  <si>
    <t>match_partner_line</t>
  </si>
  <si>
    <t>accrual_flag</t>
  </si>
  <si>
    <t>accrual_reason</t>
  </si>
  <si>
    <t>abs_value</t>
  </si>
  <si>
    <t>stratum</t>
  </si>
  <si>
    <t>sample_weight</t>
  </si>
  <si>
    <t>PPL Services Corporation</t>
  </si>
  <si>
    <t>INFORMATION SERVICES</t>
  </si>
  <si>
    <t>JEU6406154</t>
  </si>
  <si>
    <t>10061217 ServiceNow RIT24</t>
  </si>
  <si>
    <t>Work By Outsiders</t>
  </si>
  <si>
    <t xml:space="preserve"> </t>
  </si>
  <si>
    <t>General Ledger Entry</t>
  </si>
  <si>
    <t>Serv Joint Prj OpCo Alloc</t>
  </si>
  <si>
    <t>Electric</t>
  </si>
  <si>
    <t>ALLOCATED CAPITAL</t>
  </si>
  <si>
    <t>S4</t>
  </si>
  <si>
    <t>Line No.</t>
  </si>
  <si>
    <t>Customer Name/Merchant</t>
  </si>
  <si>
    <t>Electric/Gas</t>
  </si>
  <si>
    <t>Source Year</t>
  </si>
  <si>
    <t>Source Accounting Period</t>
  </si>
  <si>
    <t>Source Journal ID</t>
  </si>
  <si>
    <t>Source Jounal Date</t>
  </si>
  <si>
    <t>12/2024</t>
  </si>
  <si>
    <t>000008HIMP</t>
  </si>
  <si>
    <t>Implement</t>
  </si>
  <si>
    <t>10061217</t>
  </si>
  <si>
    <t>ServiceNow 2024</t>
  </si>
  <si>
    <t>100</t>
  </si>
  <si>
    <t>Capital</t>
  </si>
  <si>
    <t>107</t>
  </si>
  <si>
    <t>10711</t>
  </si>
  <si>
    <t>32000</t>
  </si>
  <si>
    <t>IAP</t>
  </si>
  <si>
    <t>Accenture International Limited</t>
  </si>
  <si>
    <t>16927</t>
  </si>
  <si>
    <t>709503864</t>
  </si>
  <si>
    <t>AP000000009765|100|20241212</t>
  </si>
  <si>
    <t>00b9ce66-c980-5b00-0019-935b67453c50</t>
  </si>
  <si>
    <t>Allocated Capital</t>
  </si>
  <si>
    <t>IAP0014316</t>
  </si>
  <si>
    <t>16928</t>
  </si>
  <si>
    <t>709503865</t>
  </si>
  <si>
    <t>00b9ce66-c980-5b00-0019-935c67453c50</t>
  </si>
  <si>
    <t>17947</t>
  </si>
  <si>
    <t>709515750</t>
  </si>
  <si>
    <t>AP000000009866|275|20241223</t>
  </si>
  <si>
    <t>4b23c7e7-c980-1600-0001-86ba67665f2b</t>
  </si>
  <si>
    <t>IAP0015185</t>
  </si>
  <si>
    <t>Cust Code 4167</t>
  </si>
  <si>
    <t>Allocation Methodology</t>
  </si>
  <si>
    <t>Source Description:  This is a project to fully implement all required modules of the ServiceNow Platform as the primary work management tool for IT.</t>
  </si>
  <si>
    <t>Based on # of network users</t>
  </si>
  <si>
    <t>RID</t>
  </si>
  <si>
    <t>RIG</t>
  </si>
  <si>
    <t>RIT</t>
  </si>
  <si>
    <t>KY</t>
  </si>
  <si>
    <t>PA</t>
  </si>
  <si>
    <t>Accounting placed all of the RI amount into T on this transaction and adjusted in January 2025 as evidenced below - adjusted $-137,350.63 to get to the correct allocated amount of $6,726.74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</si>
</sst>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43" fontId="0" fillId="2" borderId="0" xfId="1" applyFont="1" applyFill="1"/>
    <xf numFmtId="43" fontId="2" fillId="3" borderId="0" xfId="1" applyFont="1" applyFill="1"/>
    <xf numFmtId="43" fontId="2" fillId="4" borderId="0" xfId="0" applyNumberFormat="1" applyFont="1" applyFill="1"/>
    <xf numFmtId="0" fontId="0" fillId="2" borderId="0" xfId="0" applyFill="1"/>
    <xf numFmtId="0" fontId="3" fillId="0" borderId="0" xfId="0" applyFont="1"/>
    <xf numFmtId="10" fontId="1" fillId="0" borderId="0" xfId="2" applyNumberFormat="1" applyFont="1" applyFill="1"/>
    <xf numFmtId="43" fontId="0" fillId="4" borderId="0" xfId="0" applyNumberFormat="1" applyFill="1"/>
    <xf numFmtId="10" fontId="0" fillId="0" borderId="0" xfId="2" applyNumberFormat="1" applyFont="1"/>
    <xf numFmtId="43" fontId="0" fillId="0" borderId="0" xfId="0" applyNumberFormat="1"/>
    <xf numFmtId="43" fontId="2" fillId="3" borderId="0" xfId="0" applyNumberFormat="1" applyFont="1" applyFill="1"/>
    <xf numFmtId="0" fontId="2" fillId="0" borderId="0" xfId="0" applyFont="1"/>
    <xf numFmtId="0" fontId="3" fillId="0" borderId="0" xfId="0" applyFont="1" applyAlignment="1">
      <alignment wrapText="1"/>
    </xf>
    <xf numFmtId="43" fontId="2" fillId="2" borderId="0" xfId="0" applyNumberFormat="1" applyFont="1" applyFill="1"/>
    <xf numFmtId="0" fontId="0" fillId="0" borderId="0" xfId="0" applyAlignment="1">
      <alignment horizontal="right"/>
    </xf>
    <xf numFmtId="0" fontId="4" fillId="0" borderId="0" xfId="0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68</xdr:row>
      <xdr:rowOff>47625</xdr:rowOff>
    </xdr:from>
    <xdr:to>
      <xdr:col>23</xdr:col>
      <xdr:colOff>96216</xdr:colOff>
      <xdr:row>96</xdr:row>
      <xdr:rowOff>124547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1191DF-FBB6-485C-A4A7-57BACC836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6775" y="11268075"/>
          <a:ext cx="6916116" cy="5144221"/>
        </a:xfrm>
        <a:prstGeom prst="rect">
          <a:avLst/>
        </a:prstGeom>
      </xdr:spPr>
    </xdr:pic>
    <xdr:clientData/>
  </xdr:twoCellAnchor>
  <xdr:twoCellAnchor editAs="oneCell">
    <xdr:from>
      <xdr:col>11</xdr:col>
      <xdr:colOff>558800</xdr:colOff>
      <xdr:row>98</xdr:row>
      <xdr:rowOff>76200</xdr:rowOff>
    </xdr:from>
    <xdr:to>
      <xdr:col>22</xdr:col>
      <xdr:colOff>512104</xdr:colOff>
      <xdr:row>126</xdr:row>
      <xdr:rowOff>162645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51B7DC-8AFA-4C4C-954E-AE20C68A15EC}"/>
            </a:ext>
            <a:ext uri="{147F2762-F138-4A5C-976F-8EAC2B608ADB}">
              <a16:predDERef xmlns:a16="http://schemas.microsoft.com/office/drawing/2014/main" pred="{A01191DF-FBB6-485C-A4A7-57BACC836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0275" y="16725900"/>
          <a:ext cx="6658904" cy="5153744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128</xdr:row>
      <xdr:rowOff>152400</xdr:rowOff>
    </xdr:from>
    <xdr:to>
      <xdr:col>22</xdr:col>
      <xdr:colOff>410503</xdr:colOff>
      <xdr:row>154</xdr:row>
      <xdr:rowOff>178460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E765EC-5667-4778-92C7-015363CA237A}"/>
            </a:ext>
            <a:ext uri="{147F2762-F138-4A5C-976F-8EAC2B608ADB}">
              <a16:predDERef xmlns:a16="http://schemas.microsoft.com/office/drawing/2014/main" pred="{1A51B7DC-8AFA-4C4C-954E-AE20C68A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8200" y="22231350"/>
          <a:ext cx="6649378" cy="473141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40</xdr:row>
      <xdr:rowOff>133350</xdr:rowOff>
    </xdr:from>
    <xdr:to>
      <xdr:col>35</xdr:col>
      <xdr:colOff>19050</xdr:colOff>
      <xdr:row>54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1F184D-CD2B-AA53-F42C-E37B89EEA7A3}"/>
            </a:ext>
            <a:ext uri="{147F2762-F138-4A5C-976F-8EAC2B608ADB}">
              <a16:predDERef xmlns:a16="http://schemas.microsoft.com/office/drawing/2014/main" pred="{5AE765EC-5667-4778-92C7-015363CA2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19625" y="6286500"/>
          <a:ext cx="18288000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E202-7BB5-45E2-8B5C-A63C5022B296}">
  <dimension ref="A1:AS39"/>
  <sheetViews>
    <sheetView tabSelected="1" zoomScale="68" workbookViewId="0">
      <selection activeCell="B7" sqref="B7"/>
    </sheetView>
  </sheetViews>
  <sheetFormatPr defaultRowHeight="14.45"/>
  <cols>
    <col min="3" max="3" width="14.85546875" customWidth="1"/>
    <col min="4" max="4" width="13.140625" customWidth="1"/>
    <col min="6" max="6" width="12.42578125" customWidth="1"/>
    <col min="7" max="7" width="11" customWidth="1"/>
    <col min="8" max="8" width="13.5703125" customWidth="1"/>
    <col min="29" max="29" width="11.140625" bestFit="1" customWidth="1"/>
    <col min="33" max="33" width="11.140625" bestFit="1" customWidth="1"/>
  </cols>
  <sheetData>
    <row r="1" spans="1:45">
      <c r="AL1" s="15" t="s">
        <v>0</v>
      </c>
    </row>
    <row r="2" spans="1:45">
      <c r="AL2" s="15" t="s">
        <v>1</v>
      </c>
    </row>
    <row r="3" spans="1:45">
      <c r="AL3" s="15" t="s">
        <v>2</v>
      </c>
    </row>
    <row r="4" spans="1:45">
      <c r="AL4" s="15" t="s">
        <v>3</v>
      </c>
    </row>
    <row r="5" spans="1:45">
      <c r="AL5" s="15" t="s">
        <v>4</v>
      </c>
    </row>
    <row r="7" spans="1:45" ht="72">
      <c r="A7" s="16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  <c r="AG7" t="s">
        <v>37</v>
      </c>
      <c r="AH7" t="s">
        <v>38</v>
      </c>
      <c r="AI7" t="s">
        <v>39</v>
      </c>
      <c r="AJ7" t="s">
        <v>40</v>
      </c>
      <c r="AK7" t="s">
        <v>41</v>
      </c>
      <c r="AL7" t="s">
        <v>42</v>
      </c>
      <c r="AM7" t="s">
        <v>43</v>
      </c>
      <c r="AN7" t="s">
        <v>44</v>
      </c>
      <c r="AO7" t="s">
        <v>45</v>
      </c>
      <c r="AP7" t="s">
        <v>46</v>
      </c>
      <c r="AQ7" t="s">
        <v>47</v>
      </c>
      <c r="AR7" t="s">
        <v>48</v>
      </c>
      <c r="AS7" t="s">
        <v>49</v>
      </c>
    </row>
    <row r="8" spans="1:45">
      <c r="A8">
        <v>63911</v>
      </c>
      <c r="B8" t="s">
        <v>50</v>
      </c>
      <c r="C8" t="s">
        <v>51</v>
      </c>
      <c r="D8">
        <v>2024</v>
      </c>
      <c r="E8">
        <v>12</v>
      </c>
      <c r="F8" t="s">
        <v>52</v>
      </c>
      <c r="G8" s="1">
        <v>45627</v>
      </c>
      <c r="J8">
        <v>10061431</v>
      </c>
      <c r="K8" t="s">
        <v>53</v>
      </c>
      <c r="O8">
        <v>10711</v>
      </c>
      <c r="P8">
        <v>32000</v>
      </c>
      <c r="Q8" t="s">
        <v>54</v>
      </c>
      <c r="S8" t="s">
        <v>55</v>
      </c>
      <c r="W8" t="s">
        <v>56</v>
      </c>
      <c r="X8" t="s">
        <v>57</v>
      </c>
      <c r="AD8" t="s">
        <v>58</v>
      </c>
      <c r="AG8" s="2">
        <v>144077.37</v>
      </c>
      <c r="AI8">
        <v>144077.37</v>
      </c>
      <c r="AJ8" t="s">
        <v>59</v>
      </c>
      <c r="AO8" t="b">
        <v>0</v>
      </c>
      <c r="AQ8">
        <v>144077.37</v>
      </c>
      <c r="AR8" t="s">
        <v>60</v>
      </c>
      <c r="AS8">
        <v>8.0908999999999995</v>
      </c>
    </row>
    <row r="16" spans="1:45">
      <c r="A16" t="s">
        <v>61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12</v>
      </c>
      <c r="I16" t="s">
        <v>13</v>
      </c>
      <c r="J16" t="s">
        <v>14</v>
      </c>
      <c r="K16" t="s">
        <v>15</v>
      </c>
      <c r="L16" t="s">
        <v>16</v>
      </c>
      <c r="M16" t="s">
        <v>17</v>
      </c>
      <c r="N16" t="s">
        <v>18</v>
      </c>
      <c r="O16" t="s">
        <v>19</v>
      </c>
      <c r="P16" t="s">
        <v>20</v>
      </c>
      <c r="Q16" t="s">
        <v>21</v>
      </c>
      <c r="R16" t="s">
        <v>22</v>
      </c>
      <c r="S16" t="s">
        <v>23</v>
      </c>
      <c r="T16" t="s">
        <v>24</v>
      </c>
      <c r="U16" t="s">
        <v>25</v>
      </c>
      <c r="V16" t="s">
        <v>26</v>
      </c>
      <c r="W16" t="s">
        <v>27</v>
      </c>
      <c r="X16" t="s">
        <v>28</v>
      </c>
      <c r="Y16" t="s">
        <v>29</v>
      </c>
      <c r="Z16" t="s">
        <v>62</v>
      </c>
      <c r="AA16" t="s">
        <v>31</v>
      </c>
      <c r="AB16" t="s">
        <v>32</v>
      </c>
      <c r="AC16" t="s">
        <v>33</v>
      </c>
      <c r="AD16" t="s">
        <v>63</v>
      </c>
      <c r="AE16" t="s">
        <v>35</v>
      </c>
      <c r="AF16" t="s">
        <v>36</v>
      </c>
      <c r="AG16" t="s">
        <v>37</v>
      </c>
      <c r="AH16" t="s">
        <v>38</v>
      </c>
      <c r="AI16" t="s">
        <v>39</v>
      </c>
      <c r="AJ16" t="s">
        <v>40</v>
      </c>
      <c r="AK16" t="s">
        <v>64</v>
      </c>
      <c r="AL16" t="s">
        <v>65</v>
      </c>
      <c r="AM16" t="s">
        <v>66</v>
      </c>
      <c r="AN16" t="s">
        <v>67</v>
      </c>
    </row>
    <row r="17" spans="1:40">
      <c r="A17">
        <v>1</v>
      </c>
      <c r="B17" t="s">
        <v>50</v>
      </c>
      <c r="C17" t="s">
        <v>51</v>
      </c>
      <c r="D17">
        <v>2024</v>
      </c>
      <c r="E17">
        <v>12</v>
      </c>
      <c r="F17" t="s">
        <v>52</v>
      </c>
      <c r="G17" t="s">
        <v>68</v>
      </c>
      <c r="H17" t="s">
        <v>69</v>
      </c>
      <c r="I17" t="s">
        <v>70</v>
      </c>
      <c r="J17" t="s">
        <v>71</v>
      </c>
      <c r="K17" t="s">
        <v>72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Q17" t="s">
        <v>54</v>
      </c>
      <c r="R17" t="s">
        <v>78</v>
      </c>
      <c r="S17" t="s">
        <v>79</v>
      </c>
      <c r="T17" t="s">
        <v>80</v>
      </c>
      <c r="U17" t="s">
        <v>81</v>
      </c>
      <c r="V17">
        <v>45617</v>
      </c>
      <c r="W17" t="s">
        <v>82</v>
      </c>
      <c r="X17" t="s">
        <v>83</v>
      </c>
      <c r="Y17" t="s">
        <v>55</v>
      </c>
      <c r="Z17" t="s">
        <v>55</v>
      </c>
      <c r="AA17" t="s">
        <v>55</v>
      </c>
      <c r="AB17" t="s">
        <v>55</v>
      </c>
      <c r="AC17">
        <v>113077</v>
      </c>
      <c r="AD17" t="s">
        <v>58</v>
      </c>
      <c r="AF17">
        <v>0.10089999999999999</v>
      </c>
      <c r="AG17">
        <v>11409.469299999999</v>
      </c>
      <c r="AI17">
        <v>11409.469299999999</v>
      </c>
      <c r="AJ17" t="s">
        <v>84</v>
      </c>
      <c r="AK17">
        <v>2024</v>
      </c>
      <c r="AL17">
        <v>12</v>
      </c>
      <c r="AM17" t="s">
        <v>85</v>
      </c>
      <c r="AN17">
        <v>45638</v>
      </c>
    </row>
    <row r="18" spans="1:40">
      <c r="A18">
        <v>2</v>
      </c>
      <c r="B18" t="s">
        <v>50</v>
      </c>
      <c r="C18" t="s">
        <v>51</v>
      </c>
      <c r="D18">
        <v>2024</v>
      </c>
      <c r="E18">
        <v>12</v>
      </c>
      <c r="F18" t="s">
        <v>52</v>
      </c>
      <c r="G18" t="s">
        <v>68</v>
      </c>
      <c r="H18" t="s">
        <v>69</v>
      </c>
      <c r="I18" t="s">
        <v>70</v>
      </c>
      <c r="J18" t="s">
        <v>71</v>
      </c>
      <c r="K18" t="s">
        <v>72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Q18" t="s">
        <v>54</v>
      </c>
      <c r="R18" t="s">
        <v>78</v>
      </c>
      <c r="S18" t="s">
        <v>79</v>
      </c>
      <c r="T18" t="s">
        <v>86</v>
      </c>
      <c r="U18" t="s">
        <v>87</v>
      </c>
      <c r="V18">
        <v>45617</v>
      </c>
      <c r="W18" t="s">
        <v>82</v>
      </c>
      <c r="X18" t="s">
        <v>88</v>
      </c>
      <c r="Y18" t="s">
        <v>55</v>
      </c>
      <c r="Z18" t="s">
        <v>55</v>
      </c>
      <c r="AA18" t="s">
        <v>55</v>
      </c>
      <c r="AB18" t="s">
        <v>55</v>
      </c>
      <c r="AC18">
        <v>363373</v>
      </c>
      <c r="AD18" t="s">
        <v>58</v>
      </c>
      <c r="AF18">
        <v>0.10089999999999999</v>
      </c>
      <c r="AG18">
        <v>36664.335699999996</v>
      </c>
      <c r="AI18">
        <v>36664.335699999996</v>
      </c>
      <c r="AJ18" t="s">
        <v>84</v>
      </c>
      <c r="AK18">
        <v>2024</v>
      </c>
      <c r="AL18">
        <v>12</v>
      </c>
      <c r="AM18" t="s">
        <v>85</v>
      </c>
      <c r="AN18">
        <v>45638</v>
      </c>
    </row>
    <row r="19" spans="1:40">
      <c r="A19">
        <v>3</v>
      </c>
      <c r="B19" t="s">
        <v>50</v>
      </c>
      <c r="C19" t="s">
        <v>51</v>
      </c>
      <c r="D19">
        <v>2024</v>
      </c>
      <c r="E19">
        <v>12</v>
      </c>
      <c r="F19" t="s">
        <v>52</v>
      </c>
      <c r="G19" t="s">
        <v>68</v>
      </c>
      <c r="H19" t="s">
        <v>69</v>
      </c>
      <c r="I19" t="s">
        <v>70</v>
      </c>
      <c r="J19" t="s">
        <v>71</v>
      </c>
      <c r="K19" t="s">
        <v>72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Q19" t="s">
        <v>54</v>
      </c>
      <c r="R19" t="s">
        <v>78</v>
      </c>
      <c r="S19" t="s">
        <v>79</v>
      </c>
      <c r="T19" t="s">
        <v>89</v>
      </c>
      <c r="U19" t="s">
        <v>90</v>
      </c>
      <c r="V19">
        <v>45646</v>
      </c>
      <c r="W19" t="s">
        <v>91</v>
      </c>
      <c r="X19" t="s">
        <v>92</v>
      </c>
      <c r="Y19" t="s">
        <v>55</v>
      </c>
      <c r="Z19" t="s">
        <v>55</v>
      </c>
      <c r="AA19" t="s">
        <v>55</v>
      </c>
      <c r="AB19" t="s">
        <v>55</v>
      </c>
      <c r="AC19">
        <v>305729</v>
      </c>
      <c r="AD19" t="s">
        <v>58</v>
      </c>
      <c r="AF19">
        <v>0.10089999999999999</v>
      </c>
      <c r="AG19">
        <v>30848.056099999998</v>
      </c>
      <c r="AI19">
        <v>30848.056099999998</v>
      </c>
      <c r="AJ19" t="s">
        <v>84</v>
      </c>
      <c r="AK19">
        <v>2024</v>
      </c>
      <c r="AL19">
        <v>12</v>
      </c>
      <c r="AM19" t="s">
        <v>93</v>
      </c>
      <c r="AN19">
        <v>45649</v>
      </c>
    </row>
    <row r="20" spans="1:40">
      <c r="AC20" s="3">
        <f>SUM(AC17:AC19)</f>
        <v>782179</v>
      </c>
      <c r="AG20" s="4">
        <f>SUM(AG17:AG19)</f>
        <v>78921.861099999995</v>
      </c>
    </row>
    <row r="29" spans="1:40">
      <c r="C29" t="s">
        <v>94</v>
      </c>
      <c r="D29" t="s">
        <v>95</v>
      </c>
      <c r="H29" s="5" t="s">
        <v>96</v>
      </c>
    </row>
    <row r="30" spans="1:40">
      <c r="C30" s="6" t="s">
        <v>97</v>
      </c>
      <c r="D30" t="s">
        <v>98</v>
      </c>
      <c r="E30" s="7">
        <v>9.2299999999999993E-2</v>
      </c>
      <c r="F30" s="8">
        <f>$AC$20*E30</f>
        <v>72195.121699999989</v>
      </c>
    </row>
    <row r="31" spans="1:40">
      <c r="D31" t="s">
        <v>99</v>
      </c>
      <c r="E31" s="9">
        <v>8.3299999999999999E-2</v>
      </c>
      <c r="F31" s="10">
        <f t="shared" ref="F31:F34" si="0">$AC$20*E31</f>
        <v>65155.510699999999</v>
      </c>
      <c r="H31" t="s">
        <v>58</v>
      </c>
    </row>
    <row r="32" spans="1:40">
      <c r="D32" t="s">
        <v>100</v>
      </c>
      <c r="E32" s="7">
        <v>8.6E-3</v>
      </c>
      <c r="F32" s="8">
        <f t="shared" si="0"/>
        <v>6726.7394000000004</v>
      </c>
      <c r="H32" s="4">
        <f>F30+F32</f>
        <v>78921.861099999995</v>
      </c>
    </row>
    <row r="33" spans="4:7">
      <c r="D33" t="s">
        <v>101</v>
      </c>
      <c r="E33" s="9">
        <v>0.42620000000000002</v>
      </c>
      <c r="F33" s="10">
        <f t="shared" si="0"/>
        <v>333364.68979999999</v>
      </c>
    </row>
    <row r="34" spans="4:7">
      <c r="D34" t="s">
        <v>102</v>
      </c>
      <c r="E34" s="9">
        <v>0.3896</v>
      </c>
      <c r="F34" s="10">
        <f t="shared" si="0"/>
        <v>304736.93839999998</v>
      </c>
    </row>
    <row r="36" spans="4:7">
      <c r="F36" s="11">
        <f>SUM(F30:F34)</f>
        <v>782179</v>
      </c>
    </row>
    <row r="38" spans="4:7">
      <c r="D38" s="12"/>
    </row>
    <row r="39" spans="4:7">
      <c r="D39" s="13"/>
      <c r="F39" s="14">
        <f>SUM(F30:F32)</f>
        <v>144077.37179999999</v>
      </c>
      <c r="G39" t="s">
        <v>103</v>
      </c>
    </row>
  </sheetData>
  <pageMargins left="0.7" right="0.7" top="0.75" bottom="0.75" header="0.3" footer="0.3"/>
  <headerFooter>
    <oddFooter>&amp;L_x000D_&amp;1#&amp;"Aptos"&amp;14&amp;K000000 Business Use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5fb71415-aff0-46ac-ad8a-1a0b343c080f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able xmlns="06a704af-1093-41df-910a-e362277c20fd">false</Searchable>
    <_ip_UnifiedCompliancePolicyUIAction xmlns="http://schemas.microsoft.com/sharepoint/v3" xsi:nil="true"/>
    <TaxCatchAll xmlns="06a704af-1093-41df-910a-e362277c20fd" xsi:nil="true"/>
    <_ip_UnifiedCompliancePolicyProperties xmlns="http://schemas.microsoft.com/sharepoint/v3" xsi:nil="true"/>
    <e81e820a66454e4dae05b8cd72e410dc xmlns="06a704af-1093-41df-910a-e362277c20fd">
      <Terms xmlns="http://schemas.microsoft.com/office/infopath/2007/PartnerControls"/>
    </e81e820a66454e4dae05b8cd72e410dc>
    <lcf76f155ced4ddcb4097134ff3c332f xmlns="12207773-f8de-4d1c-9b23-15a1acc5427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7463B7963A458DEBC890CC57F453" ma:contentTypeVersion="15" ma:contentTypeDescription="Create a new document." ma:contentTypeScope="" ma:versionID="18475ce4ff24437ab50aa5a3255664c3">
  <xsd:schema xmlns:xsd="http://www.w3.org/2001/XMLSchema" xmlns:xs="http://www.w3.org/2001/XMLSchema" xmlns:p="http://schemas.microsoft.com/office/2006/metadata/properties" xmlns:ns1="http://schemas.microsoft.com/sharepoint/v3" xmlns:ns2="06a704af-1093-41df-910a-e362277c20fd" xmlns:ns3="12207773-f8de-4d1c-9b23-15a1acc5427a" targetNamespace="http://schemas.microsoft.com/office/2006/metadata/properties" ma:root="true" ma:fieldsID="64c896677f50ae8a8cba4b9486aa64ab" ns1:_="" ns2:_="" ns3:_="">
    <xsd:import namespace="http://schemas.microsoft.com/sharepoint/v3"/>
    <xsd:import namespace="06a704af-1093-41df-910a-e362277c20fd"/>
    <xsd:import namespace="12207773-f8de-4d1c-9b23-15a1acc5427a"/>
    <xsd:element name="properties">
      <xsd:complexType>
        <xsd:sequence>
          <xsd:element name="documentManagement">
            <xsd:complexType>
              <xsd:all>
                <xsd:element ref="ns2:Searchable" minOccurs="0"/>
                <xsd:element ref="ns2:e81e820a66454e4dae05b8cd72e410d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04af-1093-41df-910a-e362277c20fd" elementFormDefault="qualified">
    <xsd:import namespace="http://schemas.microsoft.com/office/2006/documentManagement/types"/>
    <xsd:import namespace="http://schemas.microsoft.com/office/infopath/2007/PartnerControls"/>
    <xsd:element name="Searchable" ma:index="8" nillable="true" ma:displayName="Searchable" ma:default="0" ma:internalName="Searchable">
      <xsd:simpleType>
        <xsd:restriction base="dms:Boolean"/>
      </xsd:simpleType>
    </xsd:element>
    <xsd:element name="e81e820a66454e4dae05b8cd72e410dc" ma:index="9" nillable="true" ma:taxonomy="true" ma:internalName="e81e820a66454e4dae05b8cd72e410dc" ma:taxonomyFieldName="SearchContentClass" ma:displayName="SearchContentClass" ma:default="" ma:fieldId="{e81e820a-6645-4e4d-ae05-b8cd72e410dc}" ma:sspId="5fb71415-aff0-46ac-ad8a-1a0b343c080f" ma:termSetId="d06009ad-cab7-4623-a608-cc47ab75a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8c6b672-c429-4d84-96a3-c505823677f8}" ma:internalName="TaxCatchAll" ma:showField="CatchAllData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8c6b672-c429-4d84-96a3-c505823677f8}" ma:internalName="TaxCatchAllLabel" ma:readOnly="true" ma:showField="CatchAllDataLabel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7773-f8de-4d1c-9b23-15a1acc5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F3D74F-0233-424C-83D6-2BBAE11731C3}"/>
</file>

<file path=customXml/itemProps2.xml><?xml version="1.0" encoding="utf-8"?>
<ds:datastoreItem xmlns:ds="http://schemas.openxmlformats.org/officeDocument/2006/customXml" ds:itemID="{51C629F7-A307-43B6-A12A-5618796AEB69}"/>
</file>

<file path=customXml/itemProps3.xml><?xml version="1.0" encoding="utf-8"?>
<ds:datastoreItem xmlns:ds="http://schemas.openxmlformats.org/officeDocument/2006/customXml" ds:itemID="{FCB6A4B7-9E98-4A88-A1E4-B46764822DDD}"/>
</file>

<file path=customXml/itemProps4.xml><?xml version="1.0" encoding="utf-8"?>
<ds:datastoreItem xmlns:ds="http://schemas.openxmlformats.org/officeDocument/2006/customXml" ds:itemID="{79D5AE67-C209-4523-BE1A-5EED36EC7D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Sanabria, Carlos Eduardo</dc:creator>
  <cp:keywords/>
  <dc:description/>
  <cp:lastModifiedBy>Martino, Andrea M</cp:lastModifiedBy>
  <cp:revision/>
  <dcterms:created xsi:type="dcterms:W3CDTF">2026-04-22T14:42:55Z</dcterms:created>
  <dcterms:modified xsi:type="dcterms:W3CDTF">2026-04-28T21:08:20Z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cc6b311-06ac-4d45-8b7e-272c304377e9_Enabled">
    <vt:lpwstr>true</vt:lpwstr>
  </property>
  <property fmtid="{D5CDD505-2E9C-101B-9397-08002B2CF9AE}" pid="5" name="MSIP_Label_dcc6b311-06ac-4d45-8b7e-272c304377e9_SetDate">
    <vt:lpwstr>2026-04-22T14:43:38Z</vt:lpwstr>
  </property>
  <property fmtid="{D5CDD505-2E9C-101B-9397-08002B2CF9AE}" pid="6" name="MSIP_Label_dcc6b311-06ac-4d45-8b7e-272c304377e9_Method">
    <vt:lpwstr>Privileged</vt:lpwstr>
  </property>
  <property fmtid="{D5CDD505-2E9C-101B-9397-08002B2CF9AE}" pid="7" name="MSIP_Label_dcc6b311-06ac-4d45-8b7e-272c304377e9_Name">
    <vt:lpwstr>dcc6b311-06ac-4d45-8b7e-272c304377e9</vt:lpwstr>
  </property>
  <property fmtid="{D5CDD505-2E9C-101B-9397-08002B2CF9AE}" pid="8" name="MSIP_Label_dcc6b311-06ac-4d45-8b7e-272c304377e9_SiteId">
    <vt:lpwstr>25b79aa0-07c6-4d65-9c80-df92aacdc157</vt:lpwstr>
  </property>
  <property fmtid="{D5CDD505-2E9C-101B-9397-08002B2CF9AE}" pid="9" name="MSIP_Label_dcc6b311-06ac-4d45-8b7e-272c304377e9_ActionId">
    <vt:lpwstr>56590f7c-2b33-468a-9110-9cca0e7481f5</vt:lpwstr>
  </property>
  <property fmtid="{D5CDD505-2E9C-101B-9397-08002B2CF9AE}" pid="10" name="MSIP_Label_dcc6b311-06ac-4d45-8b7e-272c304377e9_ContentBits">
    <vt:lpwstr>0</vt:lpwstr>
  </property>
  <property fmtid="{D5CDD505-2E9C-101B-9397-08002B2CF9AE}" pid="11" name="MSIP_Label_dcc6b311-06ac-4d45-8b7e-272c304377e9_Tag">
    <vt:lpwstr>10, 0, 1, 1</vt:lpwstr>
  </property>
  <property fmtid="{D5CDD505-2E9C-101B-9397-08002B2CF9AE}" pid="12" name="ContentTypeId">
    <vt:lpwstr>0x010100506D7463B7963A458DEBC890CC57F453</vt:lpwstr>
  </property>
  <property fmtid="{D5CDD505-2E9C-101B-9397-08002B2CF9AE}" pid="13" name="MediaServiceImageTags">
    <vt:lpwstr/>
  </property>
  <property fmtid="{D5CDD505-2E9C-101B-9397-08002B2CF9AE}" pid="14" name="SearchContentClass">
    <vt:lpwstr/>
  </property>
</Properties>
</file>