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ppdata-dc1\ImageData\Images\Cases\PPL 2025 Rate Case - Data Responses\Record Responses\2026-07-23 Final (Batch 8)\Excel Attachments\"/>
    </mc:Choice>
  </mc:AlternateContent>
  <xr:revisionPtr revIDLastSave="0" documentId="13_ncr:1_{8D4C4FFA-EAA1-4A4B-853B-9711A5D21676}" xr6:coauthVersionLast="47" xr6:coauthVersionMax="47" xr10:uidLastSave="{00000000-0000-0000-0000-000000000000}"/>
  <bookViews>
    <workbookView xWindow="28680" yWindow="-120" windowWidth="29040" windowHeight="15720" xr2:uid="{91DCA717-F707-42AA-B3D7-34AD4EC35420}"/>
  </bookViews>
  <sheets>
    <sheet name="Attachment RR-28-1" sheetId="1" r:id="rId1"/>
  </sheets>
  <definedNames>
    <definedName name="_Order1">0</definedName>
    <definedName name="_Order2">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LATESTK">1000</definedName>
    <definedName name="IQ_LATESTQ">500</definedName>
    <definedName name="IQ_LTMMONTH">120000</definedName>
    <definedName name="IQ_TODAY">0</definedName>
    <definedName name="IQ_YTDMONTH">130000</definedName>
    <definedName name="recap">{#N/A,#N/A,TRUE,"Cover";#N/A,#N/A,TRUE,"Revision Log";#N/A,#N/A,TRUE,"Assumptions";#N/A,#N/A,TRUE,"Inputs";#N/A,#N/A,TRUE,"Sensitivity";#N/A,#N/A,TRUE,"Graphs";#N/A,#N/A,TRUE,"Operating Graphs";#N/A,#N/A,TRUE,"Stats";#N/A,#N/A,TRUE,"Summary"}</definedName>
    <definedName name="UNI_FILT_OFFSPEC">2</definedName>
    <definedName name="UNI_FILT_ONSPEC">1</definedName>
    <definedName name="UNI_NOTHING">0</definedName>
    <definedName name="UNI_PRES_FILTER">1</definedName>
    <definedName name="UNI_PRES_HEADINGS">16</definedName>
    <definedName name="UNI_PRES_INVERT">2</definedName>
    <definedName name="UNI_PRES_MATRIX">4</definedName>
    <definedName name="UNI_PRES_MERGED">8</definedName>
    <definedName name="UNI_PRES_OUTLIERS">32</definedName>
    <definedName name="UNI_RET_ATTRIB">64</definedName>
    <definedName name="UNI_RET_CONF">32</definedName>
    <definedName name="UNI_RET_DESC">4</definedName>
    <definedName name="UNI_RET_EQUIP">1</definedName>
    <definedName name="UNI_RET_OFFSPEC">512</definedName>
    <definedName name="UNI_RET_ONSPEC">256</definedName>
    <definedName name="UNI_RET_PROP">32</definedName>
    <definedName name="UNI_RET_PROPDESC">64</definedName>
    <definedName name="UNI_RET_SMPLPNT">4</definedName>
    <definedName name="UNI_RET_SPECMAX">2048</definedName>
    <definedName name="UNI_RET_SPECMIN">1024</definedName>
    <definedName name="UNI_RET_TAG">1</definedName>
    <definedName name="UNI_RET_TESTTIME">128</definedName>
    <definedName name="UNI_RET_TIME">8</definedName>
    <definedName name="UNI_RET_UNIT">2</definedName>
    <definedName name="UNI_RET_VALUE">16</definedName>
    <definedName name="wrn.Cashflow.">{#N/A,#N/A,TRUE,"Cover";#N/A,#N/A,TRUE,"Revision Log";#N/A,#N/A,TRUE,"Assumptions";#N/A,#N/A,TRUE,"Inputs";#N/A,#N/A,TRUE,"Sensitivity";#N/A,#N/A,TRUE,"Graphs";#N/A,#N/A,TRUE,"Operating Graphs";#N/A,#N/A,TRUE,"Stats";#N/A,#N/A,TRUE,"Summary"}</definedName>
    <definedName name="wrn.ECR.">{#N/A,#N/A,FALSE,"schA"}</definedName>
    <definedName name="wrn.Operating_Graphs_Stats.">{#N/A,#N/A,TRUE,"Operating Graphs";#N/A,#N/A,TRUE,"Stats"}</definedName>
    <definedName name="wrn.Print._.All.">{#N/A,#N/A,FALSE,"Summary";#N/A,#N/A,FALSE,"City Gate";#N/A,#N/A,FALSE,"Ind Trans";#N/A,#N/A,FALSE,"Electric Gen"}</definedName>
    <definedName name="wrn.printb1.">{#N/A,#N/A,FALSE,"B-1";#N/A,#N/A,FALSE,"B-1(P2)";#N/A,#N/A,FALSE,"B-1(P3)";#N/A,#N/A,FALSE,"B-1(P4)"}</definedName>
    <definedName name="wrn.printb1.4.">{"page1",#N/A,FALSE,"B-1_4";"page2",#N/A,FALSE,"B-1_4";"page3",#N/A,FALSE,"B-1_4";"page4",#N/A,FALSE,"B-1_4";"page5",#N/A,FALSE,"B-1_4";"page6",#N/A,FALSE,"B-1_4";"page7",#N/A,FALSE,"B-1_4";"page8",#N/A,FALSE,"B-1_4"}</definedName>
    <definedName name="wrn.Schedule._.J.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">{#N/A,#N/A,FALSE,"Summary";#N/A,#N/A,FALSE,"City Gate";#N/A,#N/A,FALSE,"Ind Trans";#N/A,#N/A,FALSE,"Electric Gen"}</definedName>
    <definedName name="yikes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8" i="1" l="1"/>
  <c r="G38" i="1"/>
  <c r="E38" i="1"/>
  <c r="D38" i="1"/>
  <c r="H37" i="1"/>
  <c r="G37" i="1"/>
  <c r="E37" i="1"/>
  <c r="D37" i="1"/>
  <c r="H35" i="1"/>
  <c r="G35" i="1"/>
  <c r="F35" i="1"/>
  <c r="E35" i="1"/>
  <c r="D35" i="1"/>
  <c r="I35" i="1" s="1"/>
  <c r="H34" i="1"/>
  <c r="G34" i="1"/>
  <c r="F34" i="1"/>
  <c r="E34" i="1"/>
  <c r="D34" i="1"/>
  <c r="H33" i="1"/>
  <c r="H36" i="1" s="1"/>
  <c r="H39" i="1" s="1"/>
  <c r="G33" i="1"/>
  <c r="F33" i="1"/>
  <c r="F36" i="1" s="1"/>
  <c r="E33" i="1"/>
  <c r="E36" i="1" s="1"/>
  <c r="E39" i="1" s="1"/>
  <c r="D33" i="1"/>
  <c r="D36" i="1" s="1"/>
  <c r="D39" i="1" s="1"/>
  <c r="I30" i="1"/>
  <c r="I29" i="1"/>
  <c r="H28" i="1"/>
  <c r="H31" i="1" s="1"/>
  <c r="G28" i="1"/>
  <c r="G31" i="1" s="1"/>
  <c r="F28" i="1"/>
  <c r="F31" i="1" s="1"/>
  <c r="E28" i="1"/>
  <c r="E31" i="1" s="1"/>
  <c r="D28" i="1"/>
  <c r="I28" i="1" s="1"/>
  <c r="I27" i="1"/>
  <c r="I26" i="1"/>
  <c r="I25" i="1"/>
  <c r="I22" i="1"/>
  <c r="I21" i="1"/>
  <c r="H20" i="1"/>
  <c r="H23" i="1" s="1"/>
  <c r="G20" i="1"/>
  <c r="G23" i="1" s="1"/>
  <c r="F20" i="1"/>
  <c r="F23" i="1" s="1"/>
  <c r="E20" i="1"/>
  <c r="E23" i="1" s="1"/>
  <c r="D20" i="1"/>
  <c r="I20" i="1" s="1"/>
  <c r="I19" i="1"/>
  <c r="I18" i="1"/>
  <c r="I17" i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F14" i="1"/>
  <c r="I14" i="1" s="1"/>
  <c r="F13" i="1"/>
  <c r="F37" i="1" s="1"/>
  <c r="H12" i="1"/>
  <c r="H15" i="1" s="1"/>
  <c r="G12" i="1"/>
  <c r="G15" i="1" s="1"/>
  <c r="F12" i="1"/>
  <c r="F15" i="1" s="1"/>
  <c r="E12" i="1"/>
  <c r="E15" i="1" s="1"/>
  <c r="D12" i="1"/>
  <c r="I12" i="1" s="1"/>
  <c r="I11" i="1"/>
  <c r="I10" i="1"/>
  <c r="I9" i="1"/>
  <c r="I33" i="1" l="1"/>
  <c r="I34" i="1"/>
  <c r="I37" i="1"/>
  <c r="G36" i="1"/>
  <c r="G39" i="1" s="1"/>
  <c r="I13" i="1"/>
  <c r="D15" i="1"/>
  <c r="I15" i="1" s="1"/>
  <c r="D23" i="1"/>
  <c r="I23" i="1" s="1"/>
  <c r="F38" i="1"/>
  <c r="F39" i="1" s="1"/>
  <c r="I39" i="1" s="1"/>
  <c r="D31" i="1"/>
  <c r="I31" i="1" s="1"/>
  <c r="I38" i="1" l="1"/>
  <c r="I36" i="1"/>
</calcChain>
</file>

<file path=xl/sharedStrings.xml><?xml version="1.0" encoding="utf-8"?>
<sst xmlns="http://schemas.openxmlformats.org/spreadsheetml/2006/main" count="62" uniqueCount="28">
  <si>
    <t>The Narragansett Electric Company</t>
  </si>
  <si>
    <t>d/b/a Rhode Island Energy</t>
  </si>
  <si>
    <t>RIPUC Docket No. 25-45-GE</t>
  </si>
  <si>
    <t>Attachment RR-28-1</t>
  </si>
  <si>
    <t>Page 1 of 1</t>
  </si>
  <si>
    <t>ERP Capital Investments</t>
  </si>
  <si>
    <t>Line No.</t>
  </si>
  <si>
    <t>Affiliate
(a)</t>
  </si>
  <si>
    <t xml:space="preserve">
Business Line
(b)</t>
  </si>
  <si>
    <t xml:space="preserve">
2025 Capital Cost
(c)</t>
  </si>
  <si>
    <t xml:space="preserve">
2026 Capital Cost
(d)</t>
  </si>
  <si>
    <t xml:space="preserve">
2027 Capital Cost
(e)</t>
  </si>
  <si>
    <t xml:space="preserve">
2028 Capital Cost
(f)</t>
  </si>
  <si>
    <t xml:space="preserve">
2029 Capital Cost
(g)</t>
  </si>
  <si>
    <t>Total Capital Cost
(Per Business Line)
(h)</t>
  </si>
  <si>
    <t>Rhode Island</t>
  </si>
  <si>
    <t>Electric Distribution</t>
  </si>
  <si>
    <t>Gas Distribution</t>
  </si>
  <si>
    <t>Electric Transmission</t>
  </si>
  <si>
    <t>Total Rhode Island</t>
  </si>
  <si>
    <t>Pennsylvania</t>
  </si>
  <si>
    <t>All</t>
  </si>
  <si>
    <t>Kentucky</t>
  </si>
  <si>
    <t>All Affiliates</t>
  </si>
  <si>
    <t>Grand Total</t>
  </si>
  <si>
    <t>CIS Capital Investments</t>
  </si>
  <si>
    <t>Other Project Capital</t>
  </si>
  <si>
    <t>Total Project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</si>
</sst>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1" applyNumberFormat="1" applyFont="1"/>
    <xf numFmtId="0" fontId="2" fillId="0" borderId="1" xfId="0" applyFont="1" applyBorder="1"/>
    <xf numFmtId="164" fontId="2" fillId="0" borderId="1" xfId="1" applyNumberFormat="1" applyFont="1" applyBorder="1"/>
    <xf numFmtId="0" fontId="3" fillId="0" borderId="0" xfId="0" applyFont="1" applyAlignment="1">
      <alignment horizontal="center"/>
    </xf>
    <xf numFmtId="164" fontId="3" fillId="0" borderId="0" xfId="0" applyNumberFormat="1" applyFont="1"/>
    <xf numFmtId="164" fontId="3" fillId="0" borderId="0" xfId="1" applyNumberFormat="1" applyFont="1"/>
    <xf numFmtId="164" fontId="2" fillId="0" borderId="0" xfId="0" applyNumberFormat="1" applyFon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21D8-B648-41CE-9166-F197F316E18B}">
  <sheetPr>
    <tabColor theme="6"/>
    <pageSetUpPr fitToPage="1"/>
  </sheetPr>
  <dimension ref="A1:N39"/>
  <sheetViews>
    <sheetView tabSelected="1" workbookViewId="0">
      <selection activeCell="B3" sqref="B3"/>
    </sheetView>
  </sheetViews>
  <sheetFormatPr defaultColWidth="8.7265625" defaultRowHeight="15.5" x14ac:dyDescent="0.35"/>
  <cols>
    <col min="1" max="1" width="5.453125" style="5" customWidth="1"/>
    <col min="2" max="2" width="16.453125" style="1" customWidth="1"/>
    <col min="3" max="3" width="19.81640625" style="1" bestFit="1" customWidth="1"/>
    <col min="4" max="4" width="26.26953125" style="1" bestFit="1" customWidth="1"/>
    <col min="5" max="5" width="13.7265625" style="1" bestFit="1" customWidth="1"/>
    <col min="6" max="6" width="14.81640625" style="1" customWidth="1"/>
    <col min="7" max="7" width="14.453125" style="1" customWidth="1"/>
    <col min="8" max="8" width="13.26953125" style="1" customWidth="1"/>
    <col min="9" max="9" width="15.7265625" style="1" customWidth="1"/>
    <col min="10" max="12" width="12.453125" style="1" bestFit="1" customWidth="1"/>
    <col min="13" max="14" width="11.453125" style="1" bestFit="1" customWidth="1"/>
    <col min="15" max="16384" width="8.7265625" style="1"/>
  </cols>
  <sheetData>
    <row r="1" spans="1:14" x14ac:dyDescent="0.35">
      <c r="A1" s="1"/>
      <c r="J1" s="2" t="s">
        <v>0</v>
      </c>
    </row>
    <row r="2" spans="1:14" x14ac:dyDescent="0.35">
      <c r="A2" s="1"/>
      <c r="J2" s="2" t="s">
        <v>1</v>
      </c>
    </row>
    <row r="3" spans="1:14" x14ac:dyDescent="0.35">
      <c r="A3" s="1"/>
      <c r="J3" s="2" t="s">
        <v>2</v>
      </c>
    </row>
    <row r="4" spans="1:14" x14ac:dyDescent="0.35">
      <c r="A4" s="1"/>
      <c r="J4" s="2" t="s">
        <v>3</v>
      </c>
    </row>
    <row r="5" spans="1:14" x14ac:dyDescent="0.35">
      <c r="A5" s="1"/>
      <c r="J5" s="2" t="s">
        <v>4</v>
      </c>
    </row>
    <row r="6" spans="1:14" x14ac:dyDescent="0.35">
      <c r="A6" s="1"/>
      <c r="J6" s="2"/>
    </row>
    <row r="7" spans="1:14" x14ac:dyDescent="0.35">
      <c r="A7" s="1"/>
      <c r="D7" s="3" t="s">
        <v>5</v>
      </c>
    </row>
    <row r="8" spans="1:14" s="3" customFormat="1" ht="75" x14ac:dyDescent="0.3">
      <c r="A8" s="4" t="s">
        <v>6</v>
      </c>
      <c r="B8" s="4" t="s">
        <v>7</v>
      </c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</row>
    <row r="9" spans="1:14" x14ac:dyDescent="0.35">
      <c r="A9" s="5">
        <v>1</v>
      </c>
      <c r="B9" s="14" t="s">
        <v>15</v>
      </c>
      <c r="C9" s="1" t="s">
        <v>16</v>
      </c>
      <c r="D9" s="6">
        <v>5348304</v>
      </c>
      <c r="E9" s="6">
        <v>9813296</v>
      </c>
      <c r="F9" s="6">
        <v>1827708</v>
      </c>
      <c r="G9" s="6">
        <v>0</v>
      </c>
      <c r="H9" s="6">
        <v>0</v>
      </c>
      <c r="I9" s="6">
        <f>SUM(D9:H9)</f>
        <v>16989308</v>
      </c>
      <c r="J9" s="6"/>
      <c r="K9" s="6"/>
      <c r="L9" s="6"/>
      <c r="M9" s="6"/>
      <c r="N9" s="6"/>
    </row>
    <row r="10" spans="1:14" x14ac:dyDescent="0.35">
      <c r="A10" s="5">
        <v>2</v>
      </c>
      <c r="B10" s="14"/>
      <c r="C10" s="1" t="s">
        <v>17</v>
      </c>
      <c r="D10" s="6">
        <v>4997519</v>
      </c>
      <c r="E10" s="6">
        <v>9062280</v>
      </c>
      <c r="F10" s="6">
        <v>1687832</v>
      </c>
      <c r="G10" s="6">
        <v>0</v>
      </c>
      <c r="H10" s="6">
        <v>0</v>
      </c>
      <c r="I10" s="6">
        <f>SUM(D10:H10)</f>
        <v>15747631</v>
      </c>
      <c r="J10" s="6"/>
      <c r="K10" s="6"/>
      <c r="L10" s="6"/>
      <c r="M10" s="6"/>
      <c r="N10" s="6"/>
    </row>
    <row r="11" spans="1:14" x14ac:dyDescent="0.35">
      <c r="A11" s="5">
        <v>3</v>
      </c>
      <c r="B11" s="14"/>
      <c r="C11" s="7" t="s">
        <v>18</v>
      </c>
      <c r="D11" s="8">
        <v>455575</v>
      </c>
      <c r="E11" s="8">
        <v>826119</v>
      </c>
      <c r="F11" s="8">
        <v>153863</v>
      </c>
      <c r="G11" s="8">
        <v>0</v>
      </c>
      <c r="H11" s="8">
        <v>0</v>
      </c>
      <c r="I11" s="8">
        <f t="shared" ref="I11:I23" si="0">SUM(D11:H11)</f>
        <v>1435557</v>
      </c>
      <c r="J11" s="6"/>
      <c r="K11" s="6"/>
      <c r="L11" s="6"/>
      <c r="M11" s="6"/>
      <c r="N11" s="6"/>
    </row>
    <row r="12" spans="1:14" x14ac:dyDescent="0.35">
      <c r="A12" s="5">
        <v>4</v>
      </c>
      <c r="B12" s="14"/>
      <c r="C12" s="1" t="s">
        <v>19</v>
      </c>
      <c r="D12" s="6">
        <f>SUM(D9:D11)</f>
        <v>10801398</v>
      </c>
      <c r="E12" s="6">
        <f>SUM(E9:E11)</f>
        <v>19701695</v>
      </c>
      <c r="F12" s="6">
        <f>SUM(F9:F11)</f>
        <v>3669403</v>
      </c>
      <c r="G12" s="6">
        <f>SUM(G9:G11)</f>
        <v>0</v>
      </c>
      <c r="H12" s="6">
        <f>SUM(H9:H11)</f>
        <v>0</v>
      </c>
      <c r="I12" s="6">
        <f t="shared" si="0"/>
        <v>34172496</v>
      </c>
      <c r="J12" s="6"/>
      <c r="K12" s="6"/>
      <c r="L12" s="6"/>
      <c r="M12" s="6"/>
      <c r="N12" s="6"/>
    </row>
    <row r="13" spans="1:14" x14ac:dyDescent="0.35">
      <c r="A13" s="5">
        <v>5</v>
      </c>
      <c r="B13" s="1" t="s">
        <v>20</v>
      </c>
      <c r="C13" s="1" t="s">
        <v>21</v>
      </c>
      <c r="D13" s="6">
        <v>17141582</v>
      </c>
      <c r="E13" s="6">
        <v>31083783</v>
      </c>
      <c r="F13" s="6">
        <f>4923829+865467</f>
        <v>5789296</v>
      </c>
      <c r="G13" s="6">
        <v>0</v>
      </c>
      <c r="H13" s="6">
        <v>0</v>
      </c>
      <c r="I13" s="6">
        <f t="shared" si="0"/>
        <v>54014661</v>
      </c>
      <c r="J13" s="6"/>
      <c r="K13" s="6"/>
      <c r="L13" s="6"/>
      <c r="M13" s="6"/>
      <c r="N13" s="6"/>
    </row>
    <row r="14" spans="1:14" x14ac:dyDescent="0.35">
      <c r="A14" s="5">
        <v>6</v>
      </c>
      <c r="B14" s="1" t="s">
        <v>22</v>
      </c>
      <c r="C14" s="7" t="s">
        <v>21</v>
      </c>
      <c r="D14" s="8">
        <v>11082199</v>
      </c>
      <c r="E14" s="8">
        <v>32660920</v>
      </c>
      <c r="F14" s="8">
        <f>5173656+909380</f>
        <v>6083036</v>
      </c>
      <c r="G14" s="8">
        <v>0</v>
      </c>
      <c r="H14" s="8">
        <v>0</v>
      </c>
      <c r="I14" s="8">
        <f t="shared" si="0"/>
        <v>49826155</v>
      </c>
      <c r="J14" s="6"/>
      <c r="K14" s="6"/>
      <c r="L14" s="6"/>
      <c r="M14" s="6"/>
      <c r="N14" s="6"/>
    </row>
    <row r="15" spans="1:14" s="3" customFormat="1" ht="15" x14ac:dyDescent="0.3">
      <c r="A15" s="9">
        <v>7</v>
      </c>
      <c r="B15" s="3" t="s">
        <v>23</v>
      </c>
      <c r="C15" s="3" t="s">
        <v>24</v>
      </c>
      <c r="D15" s="10">
        <f>SUM(D12:D14)</f>
        <v>39025179</v>
      </c>
      <c r="E15" s="10">
        <f>SUM(E12:E14)</f>
        <v>83446398</v>
      </c>
      <c r="F15" s="10">
        <f>SUM(F12:F14)</f>
        <v>15541735</v>
      </c>
      <c r="G15" s="10">
        <f>SUM(G12:G14)</f>
        <v>0</v>
      </c>
      <c r="H15" s="10">
        <f>SUM(H12:H14)</f>
        <v>0</v>
      </c>
      <c r="I15" s="10">
        <f t="shared" si="0"/>
        <v>138013312</v>
      </c>
      <c r="J15" s="11"/>
      <c r="K15" s="11"/>
      <c r="L15" s="11"/>
      <c r="M15" s="11"/>
      <c r="N15" s="11"/>
    </row>
    <row r="16" spans="1:14" x14ac:dyDescent="0.35">
      <c r="A16" s="5">
        <v>8</v>
      </c>
      <c r="D16" s="3" t="s">
        <v>25</v>
      </c>
    </row>
    <row r="17" spans="1:14" x14ac:dyDescent="0.35">
      <c r="A17" s="5">
        <f t="shared" ref="A17:A39" si="1">A16+1</f>
        <v>9</v>
      </c>
      <c r="B17" s="14" t="s">
        <v>15</v>
      </c>
      <c r="C17" s="1" t="s">
        <v>16</v>
      </c>
      <c r="D17" s="6">
        <v>12536391</v>
      </c>
      <c r="E17" s="6">
        <v>17049600</v>
      </c>
      <c r="F17" s="6">
        <v>16896000</v>
      </c>
      <c r="G17" s="6">
        <v>10444800</v>
      </c>
      <c r="H17" s="6">
        <v>0</v>
      </c>
      <c r="I17" s="6">
        <f t="shared" si="0"/>
        <v>56926791</v>
      </c>
      <c r="J17" s="6"/>
      <c r="K17" s="6"/>
      <c r="L17" s="6"/>
      <c r="M17" s="6"/>
      <c r="N17" s="6"/>
    </row>
    <row r="18" spans="1:14" x14ac:dyDescent="0.35">
      <c r="A18" s="5">
        <f t="shared" si="1"/>
        <v>10</v>
      </c>
      <c r="B18" s="14"/>
      <c r="C18" s="1" t="s">
        <v>17</v>
      </c>
      <c r="D18" s="6">
        <v>6817834</v>
      </c>
      <c r="E18" s="6">
        <v>6338100</v>
      </c>
      <c r="F18" s="6">
        <v>6281000</v>
      </c>
      <c r="G18" s="6">
        <v>3882800</v>
      </c>
      <c r="H18" s="6">
        <v>0</v>
      </c>
      <c r="I18" s="6">
        <f t="shared" si="0"/>
        <v>23319734</v>
      </c>
      <c r="J18" s="6"/>
      <c r="K18" s="6"/>
      <c r="L18" s="6"/>
      <c r="M18" s="6"/>
      <c r="N18" s="6"/>
    </row>
    <row r="19" spans="1:14" x14ac:dyDescent="0.35">
      <c r="A19" s="5">
        <f t="shared" si="1"/>
        <v>11</v>
      </c>
      <c r="B19" s="14"/>
      <c r="C19" s="7" t="s">
        <v>18</v>
      </c>
      <c r="D19" s="8">
        <v>2131841</v>
      </c>
      <c r="E19" s="8">
        <v>3563100</v>
      </c>
      <c r="F19" s="8">
        <v>3531000</v>
      </c>
      <c r="G19" s="8">
        <v>2182800</v>
      </c>
      <c r="H19" s="8">
        <v>0</v>
      </c>
      <c r="I19" s="8">
        <f t="shared" si="0"/>
        <v>11408741</v>
      </c>
      <c r="J19" s="6"/>
      <c r="K19" s="6"/>
      <c r="L19" s="6"/>
      <c r="M19" s="6"/>
      <c r="N19" s="6"/>
    </row>
    <row r="20" spans="1:14" x14ac:dyDescent="0.35">
      <c r="A20" s="5">
        <f t="shared" si="1"/>
        <v>12</v>
      </c>
      <c r="B20" s="14"/>
      <c r="C20" s="1" t="s">
        <v>19</v>
      </c>
      <c r="D20" s="6">
        <f>SUM(D17:D19)</f>
        <v>21486066</v>
      </c>
      <c r="E20" s="6">
        <f>SUM(E17:E19)</f>
        <v>26950800</v>
      </c>
      <c r="F20" s="6">
        <f>SUM(F17:F19)</f>
        <v>26708000</v>
      </c>
      <c r="G20" s="6">
        <f>SUM(G17:G19)</f>
        <v>16510400</v>
      </c>
      <c r="H20" s="6">
        <f>SUM(H17:H19)</f>
        <v>0</v>
      </c>
      <c r="I20" s="6">
        <f t="shared" si="0"/>
        <v>91655266</v>
      </c>
    </row>
    <row r="21" spans="1:14" x14ac:dyDescent="0.35">
      <c r="A21" s="5">
        <f t="shared" si="1"/>
        <v>13</v>
      </c>
      <c r="B21" s="1" t="s">
        <v>20</v>
      </c>
      <c r="C21" s="1" t="s">
        <v>21</v>
      </c>
      <c r="D21" s="6">
        <v>41046981.709800005</v>
      </c>
      <c r="E21" s="6">
        <v>48384899.995640993</v>
      </c>
      <c r="F21" s="6">
        <v>47948999.995641001</v>
      </c>
      <c r="G21" s="6">
        <v>29641200</v>
      </c>
      <c r="H21" s="6">
        <v>0</v>
      </c>
      <c r="I21" s="6">
        <f t="shared" si="0"/>
        <v>167022081.70108199</v>
      </c>
      <c r="J21" s="12"/>
      <c r="K21" s="12"/>
      <c r="L21" s="12"/>
      <c r="M21" s="12"/>
      <c r="N21" s="12"/>
    </row>
    <row r="22" spans="1:14" x14ac:dyDescent="0.35">
      <c r="A22" s="5">
        <f t="shared" si="1"/>
        <v>14</v>
      </c>
      <c r="B22" s="1" t="s">
        <v>22</v>
      </c>
      <c r="C22" s="7" t="s">
        <v>21</v>
      </c>
      <c r="D22" s="8">
        <v>30241115.698599994</v>
      </c>
      <c r="E22" s="8">
        <v>35664299.996786989</v>
      </c>
      <c r="F22" s="8">
        <v>35342999.996786997</v>
      </c>
      <c r="G22" s="8">
        <v>21848400</v>
      </c>
      <c r="H22" s="8">
        <v>0</v>
      </c>
      <c r="I22" s="8">
        <f t="shared" si="0"/>
        <v>123096815.69217399</v>
      </c>
      <c r="J22" s="6"/>
      <c r="K22" s="6"/>
      <c r="L22" s="6"/>
      <c r="M22" s="6"/>
      <c r="N22" s="6"/>
    </row>
    <row r="23" spans="1:14" s="3" customFormat="1" ht="15" x14ac:dyDescent="0.3">
      <c r="A23" s="9">
        <f t="shared" si="1"/>
        <v>15</v>
      </c>
      <c r="B23" s="3" t="s">
        <v>23</v>
      </c>
      <c r="C23" s="3" t="s">
        <v>24</v>
      </c>
      <c r="D23" s="10">
        <f>SUM(D20:D22)</f>
        <v>92774163.408399999</v>
      </c>
      <c r="E23" s="10">
        <f>SUM(E20:E22)</f>
        <v>110999999.99242797</v>
      </c>
      <c r="F23" s="10">
        <f>SUM(F20:F22)</f>
        <v>109999999.99242799</v>
      </c>
      <c r="G23" s="10">
        <f>SUM(G20:G22)</f>
        <v>68000000</v>
      </c>
      <c r="H23" s="10">
        <f>SUM(H20:H22)</f>
        <v>0</v>
      </c>
      <c r="I23" s="10">
        <f t="shared" si="0"/>
        <v>381774163.39325595</v>
      </c>
      <c r="J23" s="11"/>
      <c r="K23" s="11"/>
      <c r="L23" s="11"/>
      <c r="M23" s="11"/>
      <c r="N23" s="11"/>
    </row>
    <row r="24" spans="1:14" x14ac:dyDescent="0.35">
      <c r="A24" s="5">
        <f t="shared" si="1"/>
        <v>16</v>
      </c>
      <c r="D24" s="3" t="s">
        <v>26</v>
      </c>
      <c r="J24" s="12"/>
      <c r="K24" s="12"/>
      <c r="L24" s="12"/>
      <c r="M24" s="12"/>
      <c r="N24" s="12"/>
    </row>
    <row r="25" spans="1:14" x14ac:dyDescent="0.35">
      <c r="A25" s="5">
        <f t="shared" si="1"/>
        <v>17</v>
      </c>
      <c r="B25" s="14" t="s">
        <v>15</v>
      </c>
      <c r="C25" s="1" t="s">
        <v>16</v>
      </c>
      <c r="D25" s="6">
        <v>21962357.841612592</v>
      </c>
      <c r="E25" s="6">
        <v>27666947.325449795</v>
      </c>
      <c r="F25" s="6">
        <v>17473318.088742152</v>
      </c>
      <c r="G25" s="6">
        <v>14321691.300584912</v>
      </c>
      <c r="H25" s="6">
        <v>11383660.28385875</v>
      </c>
      <c r="I25" s="6">
        <f t="shared" ref="I25:I31" si="2">SUM(D25:H25)</f>
        <v>92807974.840248197</v>
      </c>
    </row>
    <row r="26" spans="1:14" x14ac:dyDescent="0.35">
      <c r="A26" s="5">
        <f t="shared" si="1"/>
        <v>18</v>
      </c>
      <c r="B26" s="14"/>
      <c r="C26" s="1" t="s">
        <v>17</v>
      </c>
      <c r="D26" s="6">
        <v>18247586.290090173</v>
      </c>
      <c r="E26" s="6">
        <v>23657993.081432723</v>
      </c>
      <c r="F26" s="6">
        <v>18202265.406059846</v>
      </c>
      <c r="G26" s="6">
        <v>11309412.961813906</v>
      </c>
      <c r="H26" s="6">
        <v>9789639.6955634393</v>
      </c>
      <c r="I26" s="6">
        <f t="shared" si="2"/>
        <v>81206897.434960082</v>
      </c>
    </row>
    <row r="27" spans="1:14" x14ac:dyDescent="0.35">
      <c r="A27" s="5">
        <f t="shared" si="1"/>
        <v>19</v>
      </c>
      <c r="B27" s="14"/>
      <c r="C27" s="7" t="s">
        <v>18</v>
      </c>
      <c r="D27" s="8">
        <v>1412755.0814918745</v>
      </c>
      <c r="E27" s="8">
        <v>4349404.7725707851</v>
      </c>
      <c r="F27" s="8">
        <v>2919351.1971775377</v>
      </c>
      <c r="G27" s="8">
        <v>2505559.3774350006</v>
      </c>
      <c r="H27" s="8">
        <v>1273237.0283248441</v>
      </c>
      <c r="I27" s="8">
        <f t="shared" si="2"/>
        <v>12460307.457000043</v>
      </c>
    </row>
    <row r="28" spans="1:14" x14ac:dyDescent="0.35">
      <c r="A28" s="5">
        <f t="shared" si="1"/>
        <v>20</v>
      </c>
      <c r="B28" s="14"/>
      <c r="C28" s="1" t="s">
        <v>19</v>
      </c>
      <c r="D28" s="6">
        <f>SUM(D25:D27)</f>
        <v>41622699.213194638</v>
      </c>
      <c r="E28" s="6">
        <f>SUM(E25:E27)</f>
        <v>55674345.179453298</v>
      </c>
      <c r="F28" s="6">
        <f>SUM(F25:F27)</f>
        <v>38594934.691979535</v>
      </c>
      <c r="G28" s="6">
        <f>SUM(G25:G27)</f>
        <v>28136663.639833815</v>
      </c>
      <c r="H28" s="6">
        <f>SUM(H25:H27)</f>
        <v>22446537.007747032</v>
      </c>
      <c r="I28" s="6">
        <f t="shared" si="2"/>
        <v>186475179.73220831</v>
      </c>
    </row>
    <row r="29" spans="1:14" x14ac:dyDescent="0.35">
      <c r="A29" s="5">
        <f t="shared" si="1"/>
        <v>21</v>
      </c>
      <c r="B29" s="1" t="s">
        <v>20</v>
      </c>
      <c r="C29" s="1" t="s">
        <v>21</v>
      </c>
      <c r="D29" s="6">
        <v>149790428.2902</v>
      </c>
      <c r="E29" s="6">
        <v>102009763.00435901</v>
      </c>
      <c r="F29" s="6">
        <v>63597645.004359007</v>
      </c>
      <c r="G29" s="6">
        <v>51212209</v>
      </c>
      <c r="H29" s="6">
        <v>41025922</v>
      </c>
      <c r="I29" s="6">
        <f t="shared" si="2"/>
        <v>407635967.29891801</v>
      </c>
    </row>
    <row r="30" spans="1:14" x14ac:dyDescent="0.35">
      <c r="A30" s="5">
        <f t="shared" si="1"/>
        <v>22</v>
      </c>
      <c r="B30" s="1" t="s">
        <v>22</v>
      </c>
      <c r="C30" s="7" t="s">
        <v>21</v>
      </c>
      <c r="D30" s="8">
        <v>87111109.856517494</v>
      </c>
      <c r="E30" s="8">
        <v>132221873.24176186</v>
      </c>
      <c r="F30" s="8">
        <v>70465684.755625352</v>
      </c>
      <c r="G30" s="8">
        <v>54051127.248785183</v>
      </c>
      <c r="H30" s="8">
        <v>49127541.394842811</v>
      </c>
      <c r="I30" s="8">
        <f t="shared" si="2"/>
        <v>392977336.49753273</v>
      </c>
    </row>
    <row r="31" spans="1:14" x14ac:dyDescent="0.35">
      <c r="A31" s="9">
        <f t="shared" si="1"/>
        <v>23</v>
      </c>
      <c r="B31" s="3" t="s">
        <v>23</v>
      </c>
      <c r="C31" s="3" t="s">
        <v>24</v>
      </c>
      <c r="D31" s="10">
        <f>SUM(D28:D30)</f>
        <v>278524237.35991216</v>
      </c>
      <c r="E31" s="10">
        <f>SUM(E28:E30)</f>
        <v>289905981.42557418</v>
      </c>
      <c r="F31" s="10">
        <f>SUM(F28:F30)</f>
        <v>172658264.4519639</v>
      </c>
      <c r="G31" s="10">
        <f>SUM(G28:G30)</f>
        <v>133399999.88861899</v>
      </c>
      <c r="H31" s="10">
        <f>SUM(H28:H30)</f>
        <v>112600000.40258984</v>
      </c>
      <c r="I31" s="10">
        <f t="shared" si="2"/>
        <v>987088483.52865899</v>
      </c>
    </row>
    <row r="32" spans="1:14" x14ac:dyDescent="0.35">
      <c r="A32" s="5">
        <f t="shared" si="1"/>
        <v>24</v>
      </c>
      <c r="D32" s="3" t="s">
        <v>27</v>
      </c>
      <c r="J32" s="12"/>
      <c r="K32" s="12"/>
      <c r="L32" s="12"/>
      <c r="M32" s="12"/>
      <c r="N32" s="12"/>
    </row>
    <row r="33" spans="1:9" x14ac:dyDescent="0.35">
      <c r="A33" s="5">
        <f t="shared" si="1"/>
        <v>25</v>
      </c>
      <c r="B33" s="14" t="s">
        <v>15</v>
      </c>
      <c r="C33" s="1" t="s">
        <v>16</v>
      </c>
      <c r="D33" s="6">
        <f t="shared" ref="D33:H35" si="3">D25+D17+D9</f>
        <v>39847052.841612592</v>
      </c>
      <c r="E33" s="6">
        <f t="shared" si="3"/>
        <v>54529843.325449795</v>
      </c>
      <c r="F33" s="6">
        <f t="shared" si="3"/>
        <v>36197026.088742152</v>
      </c>
      <c r="G33" s="6">
        <f t="shared" si="3"/>
        <v>24766491.300584912</v>
      </c>
      <c r="H33" s="6">
        <f t="shared" si="3"/>
        <v>11383660.28385875</v>
      </c>
      <c r="I33" s="6">
        <f t="shared" ref="I33:I39" si="4">SUM(D33:H33)</f>
        <v>166724073.8402482</v>
      </c>
    </row>
    <row r="34" spans="1:9" x14ac:dyDescent="0.35">
      <c r="A34" s="5">
        <f t="shared" si="1"/>
        <v>26</v>
      </c>
      <c r="B34" s="14"/>
      <c r="C34" s="1" t="s">
        <v>17</v>
      </c>
      <c r="D34" s="6">
        <f t="shared" si="3"/>
        <v>30062939.290090173</v>
      </c>
      <c r="E34" s="6">
        <f t="shared" si="3"/>
        <v>39058373.081432723</v>
      </c>
      <c r="F34" s="6">
        <f t="shared" si="3"/>
        <v>26171097.406059846</v>
      </c>
      <c r="G34" s="6">
        <f t="shared" si="3"/>
        <v>15192212.961813906</v>
      </c>
      <c r="H34" s="6">
        <f t="shared" si="3"/>
        <v>9789639.6955634393</v>
      </c>
      <c r="I34" s="6">
        <f t="shared" si="4"/>
        <v>120274262.4349601</v>
      </c>
    </row>
    <row r="35" spans="1:9" x14ac:dyDescent="0.35">
      <c r="A35" s="5">
        <f t="shared" si="1"/>
        <v>27</v>
      </c>
      <c r="B35" s="14"/>
      <c r="C35" s="7" t="s">
        <v>18</v>
      </c>
      <c r="D35" s="8">
        <f t="shared" si="3"/>
        <v>4000171.0814918745</v>
      </c>
      <c r="E35" s="8">
        <f t="shared" si="3"/>
        <v>8738623.7725707851</v>
      </c>
      <c r="F35" s="8">
        <f t="shared" si="3"/>
        <v>6604214.1971775377</v>
      </c>
      <c r="G35" s="8">
        <f t="shared" si="3"/>
        <v>4688359.3774350006</v>
      </c>
      <c r="H35" s="8">
        <f t="shared" si="3"/>
        <v>1273237.0283248441</v>
      </c>
      <c r="I35" s="8">
        <f t="shared" si="4"/>
        <v>25304605.45700004</v>
      </c>
    </row>
    <row r="36" spans="1:9" x14ac:dyDescent="0.35">
      <c r="A36" s="5">
        <f t="shared" si="1"/>
        <v>28</v>
      </c>
      <c r="B36" s="14"/>
      <c r="C36" s="1" t="s">
        <v>19</v>
      </c>
      <c r="D36" s="6">
        <f>SUM(D33:D35)</f>
        <v>73910163.213194638</v>
      </c>
      <c r="E36" s="6">
        <f>SUM(E33:E35)</f>
        <v>102326840.17945331</v>
      </c>
      <c r="F36" s="6">
        <f>SUM(F33:F35)</f>
        <v>68972337.691979542</v>
      </c>
      <c r="G36" s="6">
        <f>SUM(G33:G35)</f>
        <v>44647063.639833815</v>
      </c>
      <c r="H36" s="6">
        <f>SUM(H33:H35)</f>
        <v>22446537.007747032</v>
      </c>
      <c r="I36" s="6">
        <f t="shared" si="4"/>
        <v>312302941.73220837</v>
      </c>
    </row>
    <row r="37" spans="1:9" x14ac:dyDescent="0.35">
      <c r="A37" s="5">
        <f t="shared" si="1"/>
        <v>29</v>
      </c>
      <c r="B37" s="1" t="s">
        <v>20</v>
      </c>
      <c r="C37" s="1" t="s">
        <v>21</v>
      </c>
      <c r="D37" s="6">
        <f t="shared" ref="D37:H38" si="5">D29+D21+D13</f>
        <v>207978992</v>
      </c>
      <c r="E37" s="6">
        <f t="shared" si="5"/>
        <v>181478446</v>
      </c>
      <c r="F37" s="6">
        <f t="shared" si="5"/>
        <v>117335941</v>
      </c>
      <c r="G37" s="6">
        <f t="shared" si="5"/>
        <v>80853409</v>
      </c>
      <c r="H37" s="6">
        <f t="shared" si="5"/>
        <v>41025922</v>
      </c>
      <c r="I37" s="6">
        <f t="shared" si="4"/>
        <v>628672710</v>
      </c>
    </row>
    <row r="38" spans="1:9" x14ac:dyDescent="0.35">
      <c r="A38" s="5">
        <f t="shared" si="1"/>
        <v>30</v>
      </c>
      <c r="B38" s="1" t="s">
        <v>22</v>
      </c>
      <c r="C38" s="7" t="s">
        <v>21</v>
      </c>
      <c r="D38" s="8">
        <f t="shared" si="5"/>
        <v>128434424.55511749</v>
      </c>
      <c r="E38" s="8">
        <f t="shared" si="5"/>
        <v>200547093.23854885</v>
      </c>
      <c r="F38" s="8">
        <f t="shared" si="5"/>
        <v>111891720.75241235</v>
      </c>
      <c r="G38" s="8">
        <f t="shared" si="5"/>
        <v>75899527.248785183</v>
      </c>
      <c r="H38" s="8">
        <f t="shared" si="5"/>
        <v>49127541.394842811</v>
      </c>
      <c r="I38" s="8">
        <f t="shared" si="4"/>
        <v>565900307.18970668</v>
      </c>
    </row>
    <row r="39" spans="1:9" x14ac:dyDescent="0.35">
      <c r="A39" s="9">
        <f t="shared" si="1"/>
        <v>31</v>
      </c>
      <c r="B39" s="3" t="s">
        <v>23</v>
      </c>
      <c r="C39" s="3" t="s">
        <v>24</v>
      </c>
      <c r="D39" s="10">
        <f>SUM(D36:D38)</f>
        <v>410323579.7683121</v>
      </c>
      <c r="E39" s="10">
        <f>SUM(E36:E38)</f>
        <v>484352379.41800213</v>
      </c>
      <c r="F39" s="10">
        <f>SUM(F36:F38)</f>
        <v>298199999.44439185</v>
      </c>
      <c r="G39" s="10">
        <f>SUM(G36:G38)</f>
        <v>201399999.88861901</v>
      </c>
      <c r="H39" s="10">
        <f>SUM(H36:H38)</f>
        <v>112600000.40258984</v>
      </c>
      <c r="I39" s="10">
        <f t="shared" si="4"/>
        <v>1506875958.9219148</v>
      </c>
    </row>
  </sheetData>
  <mergeCells count="4">
    <mergeCell ref="B9:B12"/>
    <mergeCell ref="B17:B20"/>
    <mergeCell ref="B25:B28"/>
    <mergeCell ref="B33:B36"/>
  </mergeCells>
  <pageMargins left="0.7" right="0.7" top="0.75" bottom="0.75" header="0.3" footer="0.3"/>
  <pageSetup scale="5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5fb71415-aff0-46ac-ad8a-1a0b343c080f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6D7463B7963A458DEBC890CC57F453" ma:contentTypeVersion="15" ma:contentTypeDescription="Create a new document." ma:contentTypeScope="" ma:versionID="18475ce4ff24437ab50aa5a3255664c3">
  <xsd:schema xmlns:xsd="http://www.w3.org/2001/XMLSchema" xmlns:xs="http://www.w3.org/2001/XMLSchema" xmlns:p="http://schemas.microsoft.com/office/2006/metadata/properties" xmlns:ns1="http://schemas.microsoft.com/sharepoint/v3" xmlns:ns2="06a704af-1093-41df-910a-e362277c20fd" xmlns:ns3="12207773-f8de-4d1c-9b23-15a1acc5427a" targetNamespace="http://schemas.microsoft.com/office/2006/metadata/properties" ma:root="true" ma:fieldsID="64c896677f50ae8a8cba4b9486aa64ab" ns1:_="" ns2:_="" ns3:_="">
    <xsd:import namespace="http://schemas.microsoft.com/sharepoint/v3"/>
    <xsd:import namespace="06a704af-1093-41df-910a-e362277c20fd"/>
    <xsd:import namespace="12207773-f8de-4d1c-9b23-15a1acc5427a"/>
    <xsd:element name="properties">
      <xsd:complexType>
        <xsd:sequence>
          <xsd:element name="documentManagement">
            <xsd:complexType>
              <xsd:all>
                <xsd:element ref="ns2:Searchable" minOccurs="0"/>
                <xsd:element ref="ns2:e81e820a66454e4dae05b8cd72e410dc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704af-1093-41df-910a-e362277c20fd" elementFormDefault="qualified">
    <xsd:import namespace="http://schemas.microsoft.com/office/2006/documentManagement/types"/>
    <xsd:import namespace="http://schemas.microsoft.com/office/infopath/2007/PartnerControls"/>
    <xsd:element name="Searchable" ma:index="8" nillable="true" ma:displayName="Searchable" ma:default="0" ma:internalName="Searchable">
      <xsd:simpleType>
        <xsd:restriction base="dms:Boolean"/>
      </xsd:simpleType>
    </xsd:element>
    <xsd:element name="e81e820a66454e4dae05b8cd72e410dc" ma:index="9" nillable="true" ma:taxonomy="true" ma:internalName="e81e820a66454e4dae05b8cd72e410dc" ma:taxonomyFieldName="SearchContentClass" ma:displayName="SearchContentClass" ma:default="" ma:fieldId="{e81e820a-6645-4e4d-ae05-b8cd72e410dc}" ma:sspId="5fb71415-aff0-46ac-ad8a-1a0b343c080f" ma:termSetId="d06009ad-cab7-4623-a608-cc47ab75a00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98c6b672-c429-4d84-96a3-c505823677f8}" ma:internalName="TaxCatchAll" ma:showField="CatchAllData" ma:web="a467a49b-b6f7-4aa4-93f9-c5594d8ee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98c6b672-c429-4d84-96a3-c505823677f8}" ma:internalName="TaxCatchAllLabel" ma:readOnly="true" ma:showField="CatchAllDataLabel" ma:web="a467a49b-b6f7-4aa4-93f9-c5594d8ee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07773-f8de-4d1c-9b23-15a1acc54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fb71415-aff0-46ac-ad8a-1a0b343c08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archable xmlns="06a704af-1093-41df-910a-e362277c20fd">false</Searchable>
    <_ip_UnifiedCompliancePolicyUIAction xmlns="http://schemas.microsoft.com/sharepoint/v3" xsi:nil="true"/>
    <TaxCatchAll xmlns="06a704af-1093-41df-910a-e362277c20fd" xsi:nil="true"/>
    <_ip_UnifiedCompliancePolicyProperties xmlns="http://schemas.microsoft.com/sharepoint/v3" xsi:nil="true"/>
    <e81e820a66454e4dae05b8cd72e410dc xmlns="06a704af-1093-41df-910a-e362277c20fd">
      <Terms xmlns="http://schemas.microsoft.com/office/infopath/2007/PartnerControls"/>
    </e81e820a66454e4dae05b8cd72e410dc>
    <lcf76f155ced4ddcb4097134ff3c332f xmlns="12207773-f8de-4d1c-9b23-15a1acc5427a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1623E7-EC16-49A7-B1CB-AEA2307720E8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878F5DD-12FB-4FAA-AECE-A47A04D9E3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6a704af-1093-41df-910a-e362277c20fd"/>
    <ds:schemaRef ds:uri="12207773-f8de-4d1c-9b23-15a1acc542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722AC7-0793-44DC-9BE7-8ACA9E5D262C}">
  <ds:schemaRefs>
    <ds:schemaRef ds:uri="http://schemas.microsoft.com/office/2006/metadata/properties"/>
    <ds:schemaRef ds:uri="http://schemas.microsoft.com/office/infopath/2007/PartnerControls"/>
    <ds:schemaRef ds:uri="06a704af-1093-41df-910a-e362277c20fd"/>
    <ds:schemaRef ds:uri="http://schemas.microsoft.com/sharepoint/v3"/>
    <ds:schemaRef ds:uri="12207773-f8de-4d1c-9b23-15a1acc5427a"/>
  </ds:schemaRefs>
</ds:datastoreItem>
</file>

<file path=customXml/itemProps4.xml><?xml version="1.0" encoding="utf-8"?>
<ds:datastoreItem xmlns:ds="http://schemas.openxmlformats.org/officeDocument/2006/customXml" ds:itemID="{1E044EAC-D41A-460D-A72F-2EE11AD5BB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RR-28-1</vt:lpstr>
    </vt:vector>
  </TitlesOfParts>
  <Manager/>
  <Company>PPL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Greenwell, Dollie</dc:creator>
  <cp:keywords/>
  <dc:description/>
  <cp:lastModifiedBy>Breslin, Caroline  M.</cp:lastModifiedBy>
  <cp:revision/>
  <cp:lastPrinted>2026-07-24T02:34:40Z</cp:lastPrinted>
  <dcterms:created xsi:type="dcterms:W3CDTF">2026-06-15T23:12:15Z</dcterms:created>
  <dcterms:modified xsi:type="dcterms:W3CDTF">2026-07-24T02:35:28Z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0c8e74a-db15-49f1-980d-3d74f2e3ff07_Enabled">
    <vt:lpwstr>true</vt:lpwstr>
  </property>
  <property fmtid="{D5CDD505-2E9C-101B-9397-08002B2CF9AE}" pid="3" name="MSIP_Label_e0c8e74a-db15-49f1-980d-3d74f2e3ff07_SetDate">
    <vt:lpwstr>2026-06-15T23:13:04Z</vt:lpwstr>
  </property>
  <property fmtid="{D5CDD505-2E9C-101B-9397-08002B2CF9AE}" pid="4" name="MSIP_Label_e0c8e74a-db15-49f1-980d-3d74f2e3ff07_Method">
    <vt:lpwstr>Privileged</vt:lpwstr>
  </property>
  <property fmtid="{D5CDD505-2E9C-101B-9397-08002B2CF9AE}" pid="5" name="MSIP_Label_e0c8e74a-db15-49f1-980d-3d74f2e3ff07_Name">
    <vt:lpwstr>376d9127-3fad-41bb7-827b-657efc89d923</vt:lpwstr>
  </property>
  <property fmtid="{D5CDD505-2E9C-101B-9397-08002B2CF9AE}" pid="6" name="MSIP_Label_e0c8e74a-db15-49f1-980d-3d74f2e3ff07_SiteId">
    <vt:lpwstr>25b79aa0-07c6-4d65-9c80-df92aacdc157</vt:lpwstr>
  </property>
  <property fmtid="{D5CDD505-2E9C-101B-9397-08002B2CF9AE}" pid="7" name="MSIP_Label_e0c8e74a-db15-49f1-980d-3d74f2e3ff07_ActionId">
    <vt:lpwstr>77d8dee4-1864-4611-9bfc-31b3ffbdb533</vt:lpwstr>
  </property>
  <property fmtid="{D5CDD505-2E9C-101B-9397-08002B2CF9AE}" pid="8" name="MSIP_Label_e0c8e74a-db15-49f1-980d-3d74f2e3ff07_ContentBits">
    <vt:lpwstr>2</vt:lpwstr>
  </property>
  <property fmtid="{D5CDD505-2E9C-101B-9397-08002B2CF9AE}" pid="9" name="MSIP_Label_e0c8e74a-db15-49f1-980d-3d74f2e3ff07_Tag">
    <vt:lpwstr>10, 0, 1, 1</vt:lpwstr>
  </property>
  <property fmtid="{D5CDD505-2E9C-101B-9397-08002B2CF9AE}" pid="10" name="ContentTypeId">
    <vt:lpwstr>0x010100506D7463B7963A458DEBC890CC57F453</vt:lpwstr>
  </property>
  <property fmtid="{D5CDD505-2E9C-101B-9397-08002B2CF9AE}" pid="11" name="MediaServiceImageTags">
    <vt:lpwstr/>
  </property>
  <property fmtid="{D5CDD505-2E9C-101B-9397-08002B2CF9AE}" pid="12" name="SearchContentClass">
    <vt:lpwstr/>
  </property>
</Properties>
</file>