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95563B7-68DC-4F0F-A118-C0AC044AA3A1}" xr6:coauthVersionLast="47" xr6:coauthVersionMax="47" xr10:uidLastSave="{00000000-0000-0000-0000-000000000000}"/>
  <bookViews>
    <workbookView xWindow="-103" yWindow="-103" windowWidth="22149" windowHeight="13200" activeTab="2" xr2:uid="{00000000-000D-0000-FFFF-FFFF00000000}"/>
  </bookViews>
  <sheets>
    <sheet name="Summary" sheetId="13" r:id="rId1"/>
    <sheet name="Company" sheetId="14" r:id="rId2"/>
    <sheet name="Division" sheetId="15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  <definedName name="_xlnm.Print_Area" localSheetId="1">Company!$A$1:$J$45</definedName>
    <definedName name="_xlnm.Print_Area" localSheetId="2">Division!$A$1:$J$28</definedName>
    <definedName name="_xlnm.Print_Area" localSheetId="0">Summary!$A$1:$J$28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3" l="1"/>
  <c r="E16" i="13"/>
  <c r="G25" i="15" l="1"/>
  <c r="E25" i="15"/>
  <c r="H25" i="15" s="1"/>
  <c r="G21" i="15"/>
  <c r="E21" i="15"/>
  <c r="H21" i="15" s="1"/>
  <c r="G18" i="15"/>
  <c r="G20" i="15" s="1"/>
  <c r="G22" i="15" s="1"/>
  <c r="G24" i="15" s="1"/>
  <c r="G26" i="15" s="1"/>
  <c r="E18" i="15"/>
  <c r="E20" i="15" s="1"/>
  <c r="E22" i="15" l="1"/>
  <c r="E24" i="15" s="1"/>
  <c r="H20" i="15"/>
  <c r="H22" i="15" s="1"/>
  <c r="H18" i="15"/>
  <c r="E26" i="15" l="1"/>
  <c r="H24" i="15"/>
  <c r="H26" i="15" s="1"/>
  <c r="H34" i="14"/>
  <c r="H16" i="13" s="1"/>
  <c r="H25" i="14"/>
  <c r="G24" i="14"/>
  <c r="E24" i="14"/>
  <c r="E26" i="14" s="1"/>
  <c r="E43" i="14" s="1"/>
  <c r="E25" i="13" s="1"/>
  <c r="H21" i="14"/>
  <c r="G20" i="14"/>
  <c r="G22" i="14" s="1"/>
  <c r="G39" i="14" s="1"/>
  <c r="G21" i="13" s="1"/>
  <c r="E20" i="14"/>
  <c r="E22" i="14" s="1"/>
  <c r="E39" i="14" s="1"/>
  <c r="E21" i="13" s="1"/>
  <c r="G18" i="14"/>
  <c r="G35" i="14" s="1"/>
  <c r="G17" i="13" s="1"/>
  <c r="G18" i="13" s="1"/>
  <c r="E18" i="14"/>
  <c r="E35" i="14" s="1"/>
  <c r="E17" i="13" s="1"/>
  <c r="A18" i="14"/>
  <c r="A19" i="14" s="1"/>
  <c r="A20" i="14" s="1"/>
  <c r="A21" i="14" s="1"/>
  <c r="A22" i="14" s="1"/>
  <c r="A23" i="14" s="1"/>
  <c r="A24" i="14" s="1"/>
  <c r="A25" i="14" s="1"/>
  <c r="A26" i="14" s="1"/>
  <c r="H17" i="14"/>
  <c r="H16" i="14"/>
  <c r="E36" i="14" l="1"/>
  <c r="E38" i="14" s="1"/>
  <c r="E20" i="13" s="1"/>
  <c r="E22" i="13" s="1"/>
  <c r="H35" i="14"/>
  <c r="G36" i="14"/>
  <c r="G38" i="14" s="1"/>
  <c r="G20" i="13" s="1"/>
  <c r="G22" i="13" s="1"/>
  <c r="H39" i="14"/>
  <c r="H21" i="13" s="1"/>
  <c r="E28" i="14"/>
  <c r="H24" i="14"/>
  <c r="E29" i="14"/>
  <c r="E30" i="14" s="1"/>
  <c r="H22" i="14"/>
  <c r="H18" i="14"/>
  <c r="H28" i="14" s="1"/>
  <c r="H20" i="14"/>
  <c r="G26" i="14"/>
  <c r="G43" i="14" s="1"/>
  <c r="G28" i="14"/>
  <c r="G29" i="14" s="1"/>
  <c r="E18" i="13"/>
  <c r="H43" i="14" l="1"/>
  <c r="H25" i="13" s="1"/>
  <c r="G25" i="13"/>
  <c r="H36" i="14"/>
  <c r="H17" i="13"/>
  <c r="H18" i="13" s="1"/>
  <c r="G40" i="14"/>
  <c r="G42" i="14" s="1"/>
  <c r="G24" i="13" s="1"/>
  <c r="G26" i="13" s="1"/>
  <c r="H29" i="14"/>
  <c r="H30" i="14" s="1"/>
  <c r="H38" i="14"/>
  <c r="H20" i="13" s="1"/>
  <c r="H22" i="13" s="1"/>
  <c r="E40" i="14"/>
  <c r="E42" i="14" s="1"/>
  <c r="E24" i="13" s="1"/>
  <c r="E26" i="13" s="1"/>
  <c r="H26" i="14"/>
  <c r="G30" i="14"/>
  <c r="G44" i="14" l="1"/>
  <c r="H42" i="14"/>
  <c r="H24" i="13" s="1"/>
  <c r="H26" i="13" s="1"/>
  <c r="E44" i="14"/>
  <c r="H40" i="14"/>
  <c r="H44" i="14" l="1"/>
</calcChain>
</file>

<file path=xl/sharedStrings.xml><?xml version="1.0" encoding="utf-8"?>
<sst xmlns="http://schemas.openxmlformats.org/spreadsheetml/2006/main" count="123" uniqueCount="62">
  <si>
    <t>THE NARRAGANSETT ELECTRIC COMPANY</t>
  </si>
  <si>
    <t>d/b/a RHODE ISLAND ENERGY</t>
  </si>
  <si>
    <t>Docket No. 25-45-GE</t>
  </si>
  <si>
    <t>Information Technology O&amp;M Expense (Recurring)</t>
  </si>
  <si>
    <t>(a)</t>
  </si>
  <si>
    <t>(b)</t>
  </si>
  <si>
    <t>(c) = (a) + (b)</t>
  </si>
  <si>
    <t>Electric</t>
  </si>
  <si>
    <t>Gas</t>
  </si>
  <si>
    <t>Total</t>
  </si>
  <si>
    <t>HTY IT O&amp;M Costs (Excludes one-time project costs)</t>
  </si>
  <si>
    <t>Schedule SAB-24-R, Page 6, Line 24</t>
  </si>
  <si>
    <t>Rate Year 1 IT O&amp;M Costs (Excludes one-time project costs)</t>
  </si>
  <si>
    <t>Schedule SAB-24-R, Page 6, Line 27</t>
  </si>
  <si>
    <t>Increase needed from HTY to Rate Year 1</t>
  </si>
  <si>
    <t>Line 2 less Line 1 (reflected on Schedule SAB-24-R, Page 2, Line 2, Cols d-f)</t>
  </si>
  <si>
    <t>Rate Year 2 IT O&amp;M Costs (Excludes one-time project costs)</t>
  </si>
  <si>
    <t>Schedule SAB-24-R, Page 6, Line 28</t>
  </si>
  <si>
    <t>Decrease needed from Rate Year 1 to Rate Year 2</t>
  </si>
  <si>
    <t>Line 6 less Line 5 (reflected on Schedule SAB-24-R, Pages 3 &amp; 4, Line 2, Col b)</t>
  </si>
  <si>
    <t>Data Year 1 IT O&amp;M Costs (Excludes one-time project costs)</t>
  </si>
  <si>
    <t>Decrease needed from Rate Year 2 to Data Year</t>
  </si>
  <si>
    <t>Net Incremental Amounts from Test Year</t>
  </si>
  <si>
    <t>Rate Year 1</t>
  </si>
  <si>
    <t>Rate Year 2</t>
  </si>
  <si>
    <t>Data Year 1</t>
  </si>
  <si>
    <t>Company Proposal (How much is in expense in each year)</t>
  </si>
  <si>
    <t>Adjusted Test Year 8/31/2025</t>
  </si>
  <si>
    <t>Schedule SAB-24-R, Page 2, Col a - c, Line 4</t>
  </si>
  <si>
    <t xml:space="preserve">Increase for Rate Year 1 </t>
  </si>
  <si>
    <t>Line 3 above; and Schedule SAB-24-R, Page 2, Col d - f, Line 4</t>
  </si>
  <si>
    <t>Line 15 + Line 16; and Schedule SAB-24-R, Page 2, Col g - i, Line 4</t>
  </si>
  <si>
    <t>Line 17; and Schedule SAB-24-R, Page 2, Col g - i, Line 4</t>
  </si>
  <si>
    <t>Decrease for Rate Year 2</t>
  </si>
  <si>
    <t>Line 7 above; and Schedule SAB-24-R, Pages 3&amp;4, Col b, Line 4</t>
  </si>
  <si>
    <t>Line 18 + Line 19, Schedule SAB-24-R, Pages 3 &amp; 4, Col c, Line 4</t>
  </si>
  <si>
    <t>Line 20; and Schedule SAB-24-R, Pages 3 &amp; 4, Col c, Line 4</t>
  </si>
  <si>
    <t>Line 11 above; and Schedule SAB-24-R, Pages 3&amp;4, Col d, Line 4</t>
  </si>
  <si>
    <t>Line 21 + Line 22, Schedule SAB-24-R, Pages 3 &amp; 4, Col e, Line 4</t>
  </si>
  <si>
    <t>Data Year</t>
  </si>
  <si>
    <t>Decrease for Data Year</t>
  </si>
  <si>
    <t xml:space="preserve">Increase/Decrease for Rate Year 1 </t>
  </si>
  <si>
    <t>Page 1 of 3</t>
  </si>
  <si>
    <t>Increase/Decrease for Rate Year 2</t>
  </si>
  <si>
    <t>Increase/Decrease for Data Year</t>
  </si>
  <si>
    <t>Page 2 of 3</t>
  </si>
  <si>
    <t>Page 3 of 3</t>
  </si>
  <si>
    <t>Page 3, Line 1 minus Page 2, Line 15</t>
  </si>
  <si>
    <t>Page 3, Line 2  minus Page 2, Line 16</t>
  </si>
  <si>
    <t>Page 3, Line 4  minus Page 2, Line 18</t>
  </si>
  <si>
    <t>Page 3, Line 5  minus Page 2, Line 19</t>
  </si>
  <si>
    <t>Page 3, Line 6  minus Page 2, Line 21</t>
  </si>
  <si>
    <t>Page 3, Line 7  minus Page 2, Line 22</t>
  </si>
  <si>
    <t>Line 1 + Line 2</t>
  </si>
  <si>
    <t>Line 4 + Line 5</t>
  </si>
  <si>
    <t>Line 7 + Line 8</t>
  </si>
  <si>
    <t>Line 2 + Line 3</t>
  </si>
  <si>
    <t>Division Proposal (How much is in expense in each year)</t>
  </si>
  <si>
    <t>Difference in Company and Division Proposals (Division minus Company)</t>
  </si>
  <si>
    <t>Attachment RR-76</t>
  </si>
  <si>
    <t>The Narragansett Electric Company d/b/a Rhode Island Energy</t>
  </si>
  <si>
    <t>Operating Expenses by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</si>
</sst>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u/>
      <sz val="11"/>
      <color theme="1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6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9" fontId="0" fillId="0" borderId="0" xfId="0" applyNumberFormat="1"/>
    <xf numFmtId="164" fontId="0" fillId="0" borderId="0" xfId="0" applyNumberFormat="1"/>
    <xf numFmtId="0" fontId="10" fillId="0" borderId="0" xfId="6" applyFont="1"/>
    <xf numFmtId="164" fontId="10" fillId="0" borderId="0" xfId="7" applyNumberFormat="1" applyFont="1"/>
    <xf numFmtId="164" fontId="10" fillId="0" borderId="0" xfId="6" applyNumberFormat="1" applyFont="1"/>
    <xf numFmtId="164" fontId="10" fillId="0" borderId="1" xfId="7" applyNumberFormat="1" applyFont="1" applyBorder="1"/>
    <xf numFmtId="0" fontId="5" fillId="0" borderId="0" xfId="0" applyFont="1" applyAlignment="1">
      <alignment horizontal="center"/>
    </xf>
    <xf numFmtId="164" fontId="10" fillId="0" borderId="0" xfId="7" applyNumberFormat="1" applyFont="1" applyAlignment="1">
      <alignment wrapText="1"/>
    </xf>
    <xf numFmtId="0" fontId="7" fillId="0" borderId="0" xfId="0" applyFont="1" applyAlignment="1">
      <alignment horizontal="left"/>
    </xf>
    <xf numFmtId="164" fontId="10" fillId="0" borderId="0" xfId="7" applyNumberFormat="1" applyFont="1" applyFill="1"/>
    <xf numFmtId="164" fontId="10" fillId="0" borderId="1" xfId="7" applyNumberFormat="1" applyFont="1" applyFill="1" applyBorder="1"/>
    <xf numFmtId="0" fontId="0" fillId="0" borderId="0" xfId="0" applyAlignment="1">
      <alignment horizontal="center"/>
    </xf>
  </cellXfs>
  <cellStyles count="13">
    <cellStyle name="Comma 10 3" xfId="2" xr:uid="{00000000-0005-0000-0000-000001000000}"/>
    <cellStyle name="Comma 2" xfId="7" xr:uid="{D6D98F82-5AF9-4931-8AD8-511696E99765}"/>
    <cellStyle name="Comma 2 124" xfId="1" xr:uid="{00000000-0005-0000-0000-000002000000}"/>
    <cellStyle name="Comma 2 2" xfId="3" xr:uid="{00000000-0005-0000-0000-000003000000}"/>
    <cellStyle name="Hyperlink 2" xfId="8" xr:uid="{DEE5B870-1936-42BA-8BC9-577D342EB0F2}"/>
    <cellStyle name="Normal" xfId="0" builtinId="0"/>
    <cellStyle name="Normal 13" xfId="11" xr:uid="{501B1C3B-A5B4-4330-9317-A8D142366BEA}"/>
    <cellStyle name="Normal 2" xfId="4" xr:uid="{00000000-0005-0000-0000-000005000000}"/>
    <cellStyle name="Normal 2 2" xfId="9" xr:uid="{16727930-39DC-4840-8434-F0152DF3652B}"/>
    <cellStyle name="Normal 285" xfId="12" xr:uid="{36CDABF8-1EF0-450F-96B3-208088ECE971}"/>
    <cellStyle name="Normal 3" xfId="6" xr:uid="{4DA49237-D4CE-418D-9C65-000836A0BDFD}"/>
    <cellStyle name="Normal 8" xfId="5" xr:uid="{00000000-0005-0000-0000-000006000000}"/>
    <cellStyle name="Percent 2" xfId="10" xr:uid="{5B85CFD1-9C50-439A-BB95-05B39007610D}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CB2D-D78A-42F3-9B1B-2E7FF7A307F2}">
  <sheetPr>
    <pageSetUpPr fitToPage="1"/>
  </sheetPr>
  <dimension ref="A1:N26"/>
  <sheetViews>
    <sheetView zoomScaleNormal="100" zoomScaleSheetLayoutView="110" workbookViewId="0">
      <selection sqref="A1:J28"/>
    </sheetView>
  </sheetViews>
  <sheetFormatPr defaultRowHeight="14.15" x14ac:dyDescent="0.35"/>
  <cols>
    <col min="1" max="1" width="3.69140625" style="3" customWidth="1"/>
    <col min="2" max="2" width="3.3046875" customWidth="1"/>
    <col min="3" max="3" width="42.15234375" customWidth="1"/>
    <col min="4" max="4" width="18.3046875" customWidth="1"/>
    <col min="5" max="5" width="12.69140625" customWidth="1"/>
    <col min="6" max="6" width="4.69140625" customWidth="1"/>
    <col min="7" max="7" width="13.69140625" customWidth="1"/>
    <col min="8" max="8" width="15.84375" customWidth="1"/>
    <col min="9" max="9" width="2.69140625" customWidth="1"/>
    <col min="10" max="10" width="60.53515625" customWidth="1"/>
    <col min="11" max="11" width="2.69140625" customWidth="1"/>
    <col min="12" max="12" width="14.3828125" customWidth="1"/>
    <col min="13" max="13" width="2.69140625" customWidth="1"/>
    <col min="14" max="14" width="14.53515625" customWidth="1"/>
    <col min="15" max="15" width="9.69140625" bestFit="1" customWidth="1"/>
  </cols>
  <sheetData>
    <row r="1" spans="1:14" x14ac:dyDescent="0.35">
      <c r="J1" s="1" t="s">
        <v>0</v>
      </c>
    </row>
    <row r="2" spans="1:14" x14ac:dyDescent="0.35">
      <c r="J2" s="1" t="s">
        <v>1</v>
      </c>
    </row>
    <row r="3" spans="1:14" x14ac:dyDescent="0.35">
      <c r="J3" s="1" t="s">
        <v>2</v>
      </c>
    </row>
    <row r="4" spans="1:14" x14ac:dyDescent="0.35">
      <c r="J4" s="1" t="s">
        <v>59</v>
      </c>
    </row>
    <row r="5" spans="1:14" x14ac:dyDescent="0.35">
      <c r="J5" s="1" t="s">
        <v>42</v>
      </c>
    </row>
    <row r="7" spans="1:14" x14ac:dyDescent="0.35">
      <c r="N7" s="1"/>
    </row>
    <row r="8" spans="1:14" x14ac:dyDescent="0.35">
      <c r="N8" s="1"/>
    </row>
    <row r="9" spans="1:14" x14ac:dyDescent="0.35">
      <c r="A9" s="15" t="s">
        <v>60</v>
      </c>
      <c r="B9" s="15"/>
      <c r="C9" s="15"/>
      <c r="D9" s="15"/>
      <c r="E9" s="15"/>
      <c r="F9" s="15"/>
      <c r="G9" s="15"/>
      <c r="H9" s="15"/>
      <c r="I9" s="2"/>
      <c r="J9" s="2"/>
      <c r="K9" s="2"/>
      <c r="L9" s="2"/>
      <c r="M9" s="2"/>
      <c r="N9" s="2"/>
    </row>
    <row r="10" spans="1:14" x14ac:dyDescent="0.35">
      <c r="A10" s="15" t="s">
        <v>61</v>
      </c>
      <c r="B10" s="15"/>
      <c r="C10" s="15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</row>
    <row r="11" spans="1:14" x14ac:dyDescent="0.35">
      <c r="A11" s="15" t="s">
        <v>3</v>
      </c>
      <c r="B11" s="15"/>
      <c r="C11" s="15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</row>
    <row r="12" spans="1:14" x14ac:dyDescent="0.35">
      <c r="B12" s="3"/>
      <c r="C12" s="3"/>
      <c r="D12" s="3"/>
      <c r="E12" s="3"/>
      <c r="F12" s="3"/>
      <c r="G12" s="3"/>
      <c r="H12" s="3"/>
      <c r="I12" s="2"/>
      <c r="J12" s="2"/>
      <c r="K12" s="2"/>
      <c r="L12" s="2"/>
      <c r="M12" s="2"/>
      <c r="N12" s="2"/>
    </row>
    <row r="13" spans="1:14" x14ac:dyDescent="0.35">
      <c r="B13" s="3"/>
      <c r="C13" s="3"/>
      <c r="D13" s="3"/>
      <c r="E13" s="3"/>
      <c r="F13" s="3"/>
      <c r="G13" s="3"/>
      <c r="H13" s="3"/>
      <c r="I13" s="2"/>
      <c r="J13" s="2"/>
      <c r="K13" s="2"/>
      <c r="L13" s="2"/>
      <c r="M13" s="2"/>
      <c r="N13" s="2"/>
    </row>
    <row r="14" spans="1:14" x14ac:dyDescent="0.35">
      <c r="E14" s="3" t="s">
        <v>4</v>
      </c>
      <c r="F14" s="3"/>
      <c r="G14" s="3" t="s">
        <v>5</v>
      </c>
      <c r="H14" s="3" t="s">
        <v>6</v>
      </c>
    </row>
    <row r="15" spans="1:14" x14ac:dyDescent="0.35">
      <c r="A15" s="12" t="s">
        <v>58</v>
      </c>
      <c r="E15" s="10" t="s">
        <v>7</v>
      </c>
      <c r="F15" s="10"/>
      <c r="G15" s="10" t="s">
        <v>8</v>
      </c>
      <c r="H15" s="10" t="s">
        <v>9</v>
      </c>
    </row>
    <row r="16" spans="1:14" x14ac:dyDescent="0.35">
      <c r="A16" s="3">
        <v>1</v>
      </c>
      <c r="C16" t="s">
        <v>27</v>
      </c>
      <c r="E16" s="13">
        <f>Division!E16-Company!E34</f>
        <v>-4851841</v>
      </c>
      <c r="F16" s="13"/>
      <c r="G16" s="13">
        <f>Division!G16-Company!G34</f>
        <v>-4588038</v>
      </c>
      <c r="H16" s="13">
        <f>Division!H16-Company!H34</f>
        <v>-9439879</v>
      </c>
      <c r="J16" t="s">
        <v>47</v>
      </c>
    </row>
    <row r="17" spans="1:10" x14ac:dyDescent="0.35">
      <c r="A17" s="3">
        <v>2</v>
      </c>
      <c r="C17" t="s">
        <v>41</v>
      </c>
      <c r="E17" s="13">
        <f>Division!E17-Company!E35</f>
        <v>-7636276.0067082532</v>
      </c>
      <c r="F17" s="13"/>
      <c r="G17" s="13">
        <f>Division!G17-Company!G35</f>
        <v>-10153894.991771841</v>
      </c>
      <c r="H17" s="13">
        <f>Division!H17-Company!H35</f>
        <v>-17790170.998480096</v>
      </c>
      <c r="J17" t="s">
        <v>48</v>
      </c>
    </row>
    <row r="18" spans="1:10" x14ac:dyDescent="0.35">
      <c r="A18" s="3">
        <v>3</v>
      </c>
      <c r="C18" t="s">
        <v>23</v>
      </c>
      <c r="E18" s="13">
        <f>SUM(E16:E17)</f>
        <v>-12488117.006708253</v>
      </c>
      <c r="F18" s="13"/>
      <c r="G18" s="13">
        <f>SUM(G16:G17)</f>
        <v>-14741932.991771841</v>
      </c>
      <c r="H18" s="13">
        <f>SUM(H16:H17)</f>
        <v>-27230049.998480096</v>
      </c>
      <c r="J18" t="s">
        <v>53</v>
      </c>
    </row>
    <row r="19" spans="1:10" x14ac:dyDescent="0.35">
      <c r="E19" s="13"/>
      <c r="F19" s="13"/>
      <c r="G19" s="13"/>
      <c r="H19" s="13"/>
    </row>
    <row r="20" spans="1:10" x14ac:dyDescent="0.35">
      <c r="A20" s="3">
        <v>4</v>
      </c>
      <c r="C20" t="s">
        <v>23</v>
      </c>
      <c r="E20" s="13">
        <f>Division!E20-Company!E38</f>
        <v>-12488117.006708253</v>
      </c>
      <c r="F20" s="13"/>
      <c r="G20" s="13">
        <f>Division!G20-Company!G38</f>
        <v>-14741932.991771841</v>
      </c>
      <c r="H20" s="13">
        <f>Division!H20-Company!H38</f>
        <v>-27230049.998480096</v>
      </c>
      <c r="J20" t="s">
        <v>49</v>
      </c>
    </row>
    <row r="21" spans="1:10" x14ac:dyDescent="0.35">
      <c r="A21" s="3">
        <v>5</v>
      </c>
      <c r="C21" t="s">
        <v>43</v>
      </c>
      <c r="E21" s="13">
        <f>Division!E21-Company!E39</f>
        <v>1572211.6001953594</v>
      </c>
      <c r="F21" s="13"/>
      <c r="G21" s="13">
        <f>Division!G21-Company!G39</f>
        <v>1111610.8210405745</v>
      </c>
      <c r="H21" s="13">
        <f>Division!H21-Company!H39</f>
        <v>2683822.4212359339</v>
      </c>
      <c r="J21" t="s">
        <v>50</v>
      </c>
    </row>
    <row r="22" spans="1:10" x14ac:dyDescent="0.35">
      <c r="A22" s="3">
        <v>6</v>
      </c>
      <c r="C22" t="s">
        <v>24</v>
      </c>
      <c r="E22" s="13">
        <f>SUM(E20:E21)</f>
        <v>-10915905.406512894</v>
      </c>
      <c r="F22" s="13"/>
      <c r="G22" s="13">
        <f>SUM(G20:G21)</f>
        <v>-13630322.170731267</v>
      </c>
      <c r="H22" s="13">
        <f>SUM(H20:H21)</f>
        <v>-24546227.577244163</v>
      </c>
      <c r="J22" t="s">
        <v>54</v>
      </c>
    </row>
    <row r="24" spans="1:10" x14ac:dyDescent="0.35">
      <c r="A24" s="3">
        <v>7</v>
      </c>
      <c r="C24" t="s">
        <v>24</v>
      </c>
      <c r="E24" s="13">
        <f>Division!E24-Company!E42</f>
        <v>-10915905.406512894</v>
      </c>
      <c r="F24" s="13"/>
      <c r="G24" s="13">
        <f>Division!G24-Company!G42</f>
        <v>-13630322.170731267</v>
      </c>
      <c r="H24" s="13">
        <f>Division!H24-Company!H42</f>
        <v>-24546227.577244163</v>
      </c>
      <c r="J24" t="s">
        <v>51</v>
      </c>
    </row>
    <row r="25" spans="1:10" x14ac:dyDescent="0.35">
      <c r="A25" s="3">
        <v>8</v>
      </c>
      <c r="C25" t="s">
        <v>44</v>
      </c>
      <c r="E25" s="13">
        <f>Division!E25-Company!E43</f>
        <v>126344.6251748912</v>
      </c>
      <c r="F25" s="13"/>
      <c r="G25" s="13">
        <f>Division!G25-Company!G43</f>
        <v>800226.93073127046</v>
      </c>
      <c r="H25" s="13">
        <f>Division!H25-Company!H43</f>
        <v>926571.55590616167</v>
      </c>
      <c r="J25" t="s">
        <v>52</v>
      </c>
    </row>
    <row r="26" spans="1:10" x14ac:dyDescent="0.35">
      <c r="A26" s="3">
        <v>9</v>
      </c>
      <c r="C26" t="s">
        <v>39</v>
      </c>
      <c r="E26" s="13">
        <f>SUM(E24:E25)</f>
        <v>-10789560.781338003</v>
      </c>
      <c r="F26" s="13"/>
      <c r="G26" s="13">
        <f>SUM(G24:G25)</f>
        <v>-12830095.239999996</v>
      </c>
      <c r="H26" s="13">
        <f>SUM(H24:H25)</f>
        <v>-23619656.021338001</v>
      </c>
      <c r="J26" t="s">
        <v>55</v>
      </c>
    </row>
  </sheetData>
  <mergeCells count="3">
    <mergeCell ref="A9:H9"/>
    <mergeCell ref="A10:H10"/>
    <mergeCell ref="A11:H11"/>
  </mergeCells>
  <phoneticPr fontId="11" type="noConversion"/>
  <printOptions horizontalCentered="1"/>
  <pageMargins left="1" right="1" top="1" bottom="1" header="0.5" footer="0.5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ED7F-F777-433E-BCFC-4AE4C17E9AB4}">
  <sheetPr>
    <pageSetUpPr fitToPage="1"/>
  </sheetPr>
  <dimension ref="A1:N44"/>
  <sheetViews>
    <sheetView zoomScale="110" zoomScaleNormal="110" zoomScaleSheetLayoutView="110" workbookViewId="0">
      <selection activeCell="D6" sqref="D6"/>
    </sheetView>
  </sheetViews>
  <sheetFormatPr defaultRowHeight="14.15" x14ac:dyDescent="0.35"/>
  <cols>
    <col min="1" max="1" width="3.69140625" style="3" customWidth="1"/>
    <col min="2" max="2" width="3.3046875" customWidth="1"/>
    <col min="3" max="3" width="34.15234375" customWidth="1"/>
    <col min="4" max="4" width="18.3046875" customWidth="1"/>
    <col min="5" max="5" width="12.69140625" customWidth="1"/>
    <col min="6" max="6" width="4.69140625" customWidth="1"/>
    <col min="7" max="7" width="13.69140625" customWidth="1"/>
    <col min="8" max="8" width="15.84375" customWidth="1"/>
    <col min="9" max="9" width="2.69140625" customWidth="1"/>
    <col min="10" max="10" width="60.53515625" customWidth="1"/>
    <col min="11" max="11" width="2.69140625" customWidth="1"/>
    <col min="12" max="12" width="14.3828125" customWidth="1"/>
    <col min="13" max="13" width="2.69140625" customWidth="1"/>
    <col min="14" max="14" width="14.53515625" customWidth="1"/>
    <col min="15" max="15" width="9.69140625" bestFit="1" customWidth="1"/>
  </cols>
  <sheetData>
    <row r="1" spans="1:14" x14ac:dyDescent="0.35">
      <c r="J1" s="1" t="s">
        <v>0</v>
      </c>
    </row>
    <row r="2" spans="1:14" x14ac:dyDescent="0.35">
      <c r="J2" s="1" t="s">
        <v>1</v>
      </c>
    </row>
    <row r="3" spans="1:14" x14ac:dyDescent="0.35">
      <c r="J3" s="1" t="s">
        <v>2</v>
      </c>
    </row>
    <row r="4" spans="1:14" x14ac:dyDescent="0.35">
      <c r="J4" s="1" t="s">
        <v>59</v>
      </c>
    </row>
    <row r="5" spans="1:14" x14ac:dyDescent="0.35">
      <c r="J5" s="1" t="s">
        <v>45</v>
      </c>
    </row>
    <row r="7" spans="1:14" x14ac:dyDescent="0.35">
      <c r="N7" s="1"/>
    </row>
    <row r="8" spans="1:14" x14ac:dyDescent="0.35">
      <c r="N8" s="1"/>
    </row>
    <row r="9" spans="1:14" x14ac:dyDescent="0.35">
      <c r="A9" s="15" t="s">
        <v>60</v>
      </c>
      <c r="B9" s="15"/>
      <c r="C9" s="15"/>
      <c r="D9" s="15"/>
      <c r="E9" s="15"/>
      <c r="F9" s="15"/>
      <c r="G9" s="15"/>
      <c r="H9" s="15"/>
      <c r="I9" s="2"/>
      <c r="J9" s="2"/>
      <c r="K9" s="2"/>
      <c r="L9" s="2"/>
      <c r="M9" s="2"/>
      <c r="N9" s="2"/>
    </row>
    <row r="10" spans="1:14" x14ac:dyDescent="0.35">
      <c r="A10" s="15" t="s">
        <v>61</v>
      </c>
      <c r="B10" s="15"/>
      <c r="C10" s="15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</row>
    <row r="11" spans="1:14" x14ac:dyDescent="0.35">
      <c r="A11" s="15" t="s">
        <v>3</v>
      </c>
      <c r="B11" s="15"/>
      <c r="C11" s="15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</row>
    <row r="12" spans="1:14" x14ac:dyDescent="0.35">
      <c r="B12" s="3"/>
      <c r="C12" s="3"/>
      <c r="D12" s="3"/>
      <c r="E12" s="3"/>
      <c r="F12" s="3"/>
      <c r="G12" s="3"/>
      <c r="H12" s="3"/>
      <c r="I12" s="2"/>
      <c r="J12" s="2"/>
      <c r="K12" s="2"/>
      <c r="L12" s="2"/>
      <c r="M12" s="2"/>
      <c r="N12" s="2"/>
    </row>
    <row r="13" spans="1:14" x14ac:dyDescent="0.35">
      <c r="B13" s="3"/>
      <c r="C13" s="3"/>
      <c r="D13" s="3"/>
      <c r="E13" s="3"/>
      <c r="F13" s="3"/>
      <c r="G13" s="3"/>
      <c r="H13" s="3"/>
      <c r="I13" s="2"/>
      <c r="J13" s="2"/>
      <c r="K13" s="2"/>
      <c r="L13" s="2"/>
      <c r="M13" s="2"/>
      <c r="N13" s="2"/>
    </row>
    <row r="14" spans="1:14" x14ac:dyDescent="0.35">
      <c r="E14" s="3" t="s">
        <v>4</v>
      </c>
      <c r="F14" s="3"/>
      <c r="G14" s="3" t="s">
        <v>5</v>
      </c>
      <c r="H14" s="3" t="s">
        <v>6</v>
      </c>
    </row>
    <row r="15" spans="1:14" x14ac:dyDescent="0.35">
      <c r="E15" s="10" t="s">
        <v>7</v>
      </c>
      <c r="F15" s="10"/>
      <c r="G15" s="10" t="s">
        <v>8</v>
      </c>
      <c r="H15" s="10" t="s">
        <v>9</v>
      </c>
    </row>
    <row r="16" spans="1:14" x14ac:dyDescent="0.35">
      <c r="A16" s="3">
        <v>1</v>
      </c>
      <c r="C16" s="6" t="s">
        <v>10</v>
      </c>
      <c r="D16" s="6"/>
      <c r="E16" s="8">
        <v>17982257.218661997</v>
      </c>
      <c r="F16" s="8"/>
      <c r="G16" s="8">
        <v>11789896.760000004</v>
      </c>
      <c r="H16" s="8">
        <f>SUM(E16:G16)</f>
        <v>29772153.978661999</v>
      </c>
      <c r="J16" s="7" t="s">
        <v>11</v>
      </c>
    </row>
    <row r="17" spans="1:12" x14ac:dyDescent="0.35">
      <c r="A17" s="3">
        <v>2</v>
      </c>
      <c r="B17" s="3"/>
      <c r="C17" s="6" t="s">
        <v>12</v>
      </c>
      <c r="D17" s="6"/>
      <c r="E17" s="9">
        <v>25618533.225370251</v>
      </c>
      <c r="F17" s="7"/>
      <c r="G17" s="9">
        <v>21943791.751771845</v>
      </c>
      <c r="H17" s="9">
        <f>+E17+G17</f>
        <v>47562324.977142096</v>
      </c>
      <c r="J17" s="7" t="s">
        <v>13</v>
      </c>
    </row>
    <row r="18" spans="1:12" ht="28.3" x14ac:dyDescent="0.35">
      <c r="A18" s="3">
        <f>A17+1</f>
        <v>3</v>
      </c>
      <c r="B18" s="3"/>
      <c r="C18" s="6" t="s">
        <v>14</v>
      </c>
      <c r="D18" s="6"/>
      <c r="E18" s="7">
        <f>+E17-E16</f>
        <v>7636276.0067082532</v>
      </c>
      <c r="F18" s="7"/>
      <c r="G18" s="7">
        <f>+G17-G16</f>
        <v>10153894.991771841</v>
      </c>
      <c r="H18" s="7">
        <f>SUM(E18:G18)</f>
        <v>17790170.998480096</v>
      </c>
      <c r="J18" s="11" t="s">
        <v>15</v>
      </c>
    </row>
    <row r="19" spans="1:12" x14ac:dyDescent="0.35">
      <c r="A19" s="3">
        <f t="shared" ref="A19:A26" si="0">A18+1</f>
        <v>4</v>
      </c>
      <c r="B19" s="3"/>
      <c r="C19" s="6"/>
      <c r="D19" s="6"/>
      <c r="E19" s="7"/>
      <c r="F19" s="7"/>
      <c r="G19" s="7"/>
      <c r="H19" s="7"/>
      <c r="J19" s="7"/>
    </row>
    <row r="20" spans="1:12" x14ac:dyDescent="0.35">
      <c r="A20" s="3">
        <f t="shared" si="0"/>
        <v>5</v>
      </c>
      <c r="B20" s="3"/>
      <c r="C20" s="6" t="s">
        <v>12</v>
      </c>
      <c r="D20" s="6"/>
      <c r="E20" s="8">
        <f>+E17</f>
        <v>25618533.225370251</v>
      </c>
      <c r="F20" s="8"/>
      <c r="G20" s="8">
        <f>+G17</f>
        <v>21943791.751771845</v>
      </c>
      <c r="H20" s="8">
        <f>SUM(E20:G20)</f>
        <v>47562324.977142096</v>
      </c>
      <c r="J20" s="7" t="s">
        <v>13</v>
      </c>
    </row>
    <row r="21" spans="1:12" x14ac:dyDescent="0.35">
      <c r="A21" s="3">
        <f t="shared" si="0"/>
        <v>6</v>
      </c>
      <c r="B21" s="3"/>
      <c r="C21" s="6" t="s">
        <v>16</v>
      </c>
      <c r="D21" s="6"/>
      <c r="E21" s="9">
        <v>24046321.625174891</v>
      </c>
      <c r="F21" s="7"/>
      <c r="G21" s="9">
        <v>20832180.93073127</v>
      </c>
      <c r="H21" s="9">
        <f>+E21+G21</f>
        <v>44878502.555906162</v>
      </c>
      <c r="J21" s="7" t="s">
        <v>17</v>
      </c>
    </row>
    <row r="22" spans="1:12" ht="28.3" x14ac:dyDescent="0.35">
      <c r="A22" s="3">
        <f t="shared" si="0"/>
        <v>7</v>
      </c>
      <c r="B22" s="3"/>
      <c r="C22" s="6" t="s">
        <v>18</v>
      </c>
      <c r="D22" s="6"/>
      <c r="E22" s="7">
        <f>+E21-E20</f>
        <v>-1572211.6001953594</v>
      </c>
      <c r="F22" s="7"/>
      <c r="G22" s="7">
        <f>+G21-G20</f>
        <v>-1111610.8210405745</v>
      </c>
      <c r="H22" s="7">
        <f>SUM(E22:G22)</f>
        <v>-2683822.4212359339</v>
      </c>
      <c r="J22" s="11" t="s">
        <v>19</v>
      </c>
    </row>
    <row r="23" spans="1:12" x14ac:dyDescent="0.35">
      <c r="A23" s="3">
        <f t="shared" si="0"/>
        <v>8</v>
      </c>
      <c r="C23" s="6"/>
      <c r="D23" s="6"/>
      <c r="E23" s="7"/>
      <c r="F23" s="7"/>
      <c r="G23" s="7"/>
      <c r="H23" s="7"/>
      <c r="J23" s="7"/>
      <c r="K23" s="4"/>
      <c r="L23" s="4"/>
    </row>
    <row r="24" spans="1:12" x14ac:dyDescent="0.35">
      <c r="A24" s="3">
        <f t="shared" si="0"/>
        <v>9</v>
      </c>
      <c r="C24" s="6" t="s">
        <v>16</v>
      </c>
      <c r="D24" s="6"/>
      <c r="E24" s="8">
        <f>+E21</f>
        <v>24046321.625174891</v>
      </c>
      <c r="F24" s="8"/>
      <c r="G24" s="8">
        <f>+G21</f>
        <v>20832180.93073127</v>
      </c>
      <c r="H24" s="8">
        <f>SUM(E24:G24)</f>
        <v>44878502.555906162</v>
      </c>
      <c r="J24" s="7" t="s">
        <v>13</v>
      </c>
    </row>
    <row r="25" spans="1:12" x14ac:dyDescent="0.35">
      <c r="A25" s="3">
        <f t="shared" si="0"/>
        <v>10</v>
      </c>
      <c r="C25" s="6" t="s">
        <v>20</v>
      </c>
      <c r="D25" s="6"/>
      <c r="E25" s="9">
        <v>23919977</v>
      </c>
      <c r="F25" s="7"/>
      <c r="G25" s="9">
        <v>20031954</v>
      </c>
      <c r="H25" s="9">
        <f>+E25+G25</f>
        <v>43951931</v>
      </c>
      <c r="J25" s="7" t="s">
        <v>17</v>
      </c>
    </row>
    <row r="26" spans="1:12" ht="28.3" x14ac:dyDescent="0.35">
      <c r="A26" s="3">
        <f t="shared" si="0"/>
        <v>11</v>
      </c>
      <c r="C26" s="6" t="s">
        <v>21</v>
      </c>
      <c r="D26" s="6"/>
      <c r="E26" s="7">
        <f>+E25-E24</f>
        <v>-126344.6251748912</v>
      </c>
      <c r="F26" s="7"/>
      <c r="G26" s="7">
        <f>+G25-G24</f>
        <v>-800226.93073127046</v>
      </c>
      <c r="H26" s="7">
        <f>SUM(E26:G26)</f>
        <v>-926571.55590616167</v>
      </c>
      <c r="J26" s="11" t="s">
        <v>19</v>
      </c>
    </row>
    <row r="27" spans="1:12" x14ac:dyDescent="0.35">
      <c r="C27" s="6"/>
      <c r="D27" s="6"/>
      <c r="E27" s="7"/>
      <c r="F27" s="7"/>
      <c r="G27" s="7"/>
      <c r="H27" s="7"/>
      <c r="J27" s="11"/>
    </row>
    <row r="28" spans="1:12" x14ac:dyDescent="0.35">
      <c r="A28" s="3">
        <v>12</v>
      </c>
      <c r="C28" s="6" t="s">
        <v>22</v>
      </c>
      <c r="D28" s="6" t="s">
        <v>23</v>
      </c>
      <c r="E28" s="7">
        <f>+E18</f>
        <v>7636276.0067082532</v>
      </c>
      <c r="F28" s="7"/>
      <c r="G28" s="7">
        <f>+G18</f>
        <v>10153894.991771841</v>
      </c>
      <c r="H28" s="7">
        <f>+H18</f>
        <v>17790170.998480096</v>
      </c>
      <c r="J28" s="11"/>
    </row>
    <row r="29" spans="1:12" x14ac:dyDescent="0.35">
      <c r="A29" s="3">
        <v>13</v>
      </c>
      <c r="C29" s="6" t="s">
        <v>22</v>
      </c>
      <c r="D29" s="6" t="s">
        <v>24</v>
      </c>
      <c r="E29" s="7">
        <f>+E28+E22</f>
        <v>6064064.4065128937</v>
      </c>
      <c r="F29" s="7"/>
      <c r="G29" s="7">
        <f>+G28+G22</f>
        <v>9042284.170731267</v>
      </c>
      <c r="H29" s="7">
        <f>+H28+H22</f>
        <v>15106348.577244163</v>
      </c>
      <c r="J29" s="11"/>
    </row>
    <row r="30" spans="1:12" x14ac:dyDescent="0.35">
      <c r="A30" s="3">
        <v>14</v>
      </c>
      <c r="C30" s="6" t="s">
        <v>22</v>
      </c>
      <c r="D30" t="s">
        <v>25</v>
      </c>
      <c r="E30" s="5">
        <f>+E29+E26</f>
        <v>5937719.7813380025</v>
      </c>
      <c r="G30" s="5">
        <f>+G29+G26</f>
        <v>8242057.2399999965</v>
      </c>
      <c r="H30" s="5">
        <f>+H29+H26</f>
        <v>14179777.021338001</v>
      </c>
      <c r="J30" s="11"/>
    </row>
    <row r="32" spans="1:12" x14ac:dyDescent="0.35">
      <c r="E32" s="3" t="s">
        <v>4</v>
      </c>
      <c r="F32" s="3"/>
      <c r="G32" s="3" t="s">
        <v>5</v>
      </c>
      <c r="H32" s="3" t="s">
        <v>6</v>
      </c>
    </row>
    <row r="33" spans="1:10" x14ac:dyDescent="0.35">
      <c r="A33" s="12" t="s">
        <v>26</v>
      </c>
      <c r="E33" s="10" t="s">
        <v>7</v>
      </c>
      <c r="F33" s="10"/>
      <c r="G33" s="10" t="s">
        <v>8</v>
      </c>
      <c r="H33" s="10" t="s">
        <v>9</v>
      </c>
    </row>
    <row r="34" spans="1:10" x14ac:dyDescent="0.35">
      <c r="A34" s="3">
        <v>15</v>
      </c>
      <c r="C34" t="s">
        <v>27</v>
      </c>
      <c r="E34" s="13">
        <v>4851841</v>
      </c>
      <c r="F34" s="13"/>
      <c r="G34" s="13">
        <v>4588038</v>
      </c>
      <c r="H34" s="13">
        <f>SUM(E34:G34)</f>
        <v>9439879</v>
      </c>
      <c r="J34" t="s">
        <v>28</v>
      </c>
    </row>
    <row r="35" spans="1:10" x14ac:dyDescent="0.35">
      <c r="A35" s="3">
        <v>16</v>
      </c>
      <c r="C35" t="s">
        <v>29</v>
      </c>
      <c r="E35" s="14">
        <f>+E18</f>
        <v>7636276.0067082532</v>
      </c>
      <c r="F35" s="13"/>
      <c r="G35" s="14">
        <f>+G18</f>
        <v>10153894.991771841</v>
      </c>
      <c r="H35" s="14">
        <f>SUM(E35:G35)</f>
        <v>17790170.998480096</v>
      </c>
      <c r="J35" t="s">
        <v>30</v>
      </c>
    </row>
    <row r="36" spans="1:10" x14ac:dyDescent="0.35">
      <c r="A36" s="3">
        <v>17</v>
      </c>
      <c r="C36" t="s">
        <v>23</v>
      </c>
      <c r="E36" s="13">
        <f>SUM(E34:E35)</f>
        <v>12488117.006708253</v>
      </c>
      <c r="F36" s="13"/>
      <c r="G36" s="13">
        <f>SUM(G34:G35)</f>
        <v>14741932.991771841</v>
      </c>
      <c r="H36" s="13">
        <f>SUM(H34:H35)</f>
        <v>27230049.998480096</v>
      </c>
      <c r="J36" t="s">
        <v>31</v>
      </c>
    </row>
    <row r="37" spans="1:10" x14ac:dyDescent="0.35">
      <c r="E37" s="13"/>
      <c r="F37" s="13"/>
      <c r="G37" s="13"/>
      <c r="H37" s="13"/>
    </row>
    <row r="38" spans="1:10" x14ac:dyDescent="0.35">
      <c r="A38" s="3">
        <v>18</v>
      </c>
      <c r="C38" t="s">
        <v>23</v>
      </c>
      <c r="E38" s="13">
        <f>+E36</f>
        <v>12488117.006708253</v>
      </c>
      <c r="F38" s="13"/>
      <c r="G38" s="13">
        <f>+G36</f>
        <v>14741932.991771841</v>
      </c>
      <c r="H38" s="13">
        <f>SUM(E38:G38)</f>
        <v>27230049.998480096</v>
      </c>
      <c r="J38" t="s">
        <v>32</v>
      </c>
    </row>
    <row r="39" spans="1:10" x14ac:dyDescent="0.35">
      <c r="A39" s="3">
        <v>19</v>
      </c>
      <c r="C39" t="s">
        <v>33</v>
      </c>
      <c r="E39" s="14">
        <f>+E22</f>
        <v>-1572211.6001953594</v>
      </c>
      <c r="F39" s="13"/>
      <c r="G39" s="14">
        <f>+G22</f>
        <v>-1111610.8210405745</v>
      </c>
      <c r="H39" s="14">
        <f>SUM(E39:G39)</f>
        <v>-2683822.4212359339</v>
      </c>
      <c r="J39" t="s">
        <v>34</v>
      </c>
    </row>
    <row r="40" spans="1:10" x14ac:dyDescent="0.35">
      <c r="A40" s="3">
        <v>20</v>
      </c>
      <c r="C40" t="s">
        <v>24</v>
      </c>
      <c r="E40" s="13">
        <f>SUM(E38:E39)</f>
        <v>10915905.406512894</v>
      </c>
      <c r="F40" s="13"/>
      <c r="G40" s="13">
        <f>SUM(G38:G39)</f>
        <v>13630322.170731267</v>
      </c>
      <c r="H40" s="13">
        <f>SUM(H38:H39)</f>
        <v>24546227.577244163</v>
      </c>
      <c r="J40" t="s">
        <v>35</v>
      </c>
    </row>
    <row r="42" spans="1:10" x14ac:dyDescent="0.35">
      <c r="A42" s="3">
        <v>21</v>
      </c>
      <c r="C42" t="s">
        <v>24</v>
      </c>
      <c r="E42" s="13">
        <f>+E40</f>
        <v>10915905.406512894</v>
      </c>
      <c r="F42" s="13"/>
      <c r="G42" s="13">
        <f>+G40</f>
        <v>13630322.170731267</v>
      </c>
      <c r="H42" s="13">
        <f>SUM(E42:G42)</f>
        <v>24546227.577244163</v>
      </c>
      <c r="J42" t="s">
        <v>36</v>
      </c>
    </row>
    <row r="43" spans="1:10" x14ac:dyDescent="0.35">
      <c r="A43" s="3">
        <v>22</v>
      </c>
      <c r="C43" t="s">
        <v>40</v>
      </c>
      <c r="E43" s="14">
        <f>+E26</f>
        <v>-126344.6251748912</v>
      </c>
      <c r="F43" s="13"/>
      <c r="G43" s="14">
        <f>+G26</f>
        <v>-800226.93073127046</v>
      </c>
      <c r="H43" s="14">
        <f>SUM(E43:G43)</f>
        <v>-926571.55590616167</v>
      </c>
      <c r="J43" t="s">
        <v>37</v>
      </c>
    </row>
    <row r="44" spans="1:10" x14ac:dyDescent="0.35">
      <c r="A44" s="3">
        <v>23</v>
      </c>
      <c r="C44" t="s">
        <v>39</v>
      </c>
      <c r="E44" s="13">
        <f>SUM(E42:E43)</f>
        <v>10789560.781338003</v>
      </c>
      <c r="F44" s="13"/>
      <c r="G44" s="13">
        <f>SUM(G42:G43)</f>
        <v>12830095.239999996</v>
      </c>
      <c r="H44" s="13">
        <f>SUM(H42:H43)</f>
        <v>23619656.021338001</v>
      </c>
      <c r="J44" t="s">
        <v>38</v>
      </c>
    </row>
  </sheetData>
  <mergeCells count="3">
    <mergeCell ref="A9:H9"/>
    <mergeCell ref="A10:H10"/>
    <mergeCell ref="A11:H11"/>
  </mergeCells>
  <printOptions horizontalCentered="1"/>
  <pageMargins left="1" right="1" top="1" bottom="1" header="0.5" footer="0.5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8C2A-6B2F-4529-AFBE-0C5C463A929C}">
  <sheetPr>
    <pageSetUpPr fitToPage="1"/>
  </sheetPr>
  <dimension ref="A1:N26"/>
  <sheetViews>
    <sheetView tabSelected="1" zoomScale="110" zoomScaleNormal="110" workbookViewId="0">
      <selection activeCell="C3" sqref="C3"/>
    </sheetView>
  </sheetViews>
  <sheetFormatPr defaultRowHeight="14.15" x14ac:dyDescent="0.35"/>
  <cols>
    <col min="1" max="1" width="3.69140625" style="3" customWidth="1"/>
    <col min="2" max="2" width="3.3046875" customWidth="1"/>
    <col min="3" max="3" width="34.15234375" customWidth="1"/>
    <col min="4" max="4" width="18.3046875" customWidth="1"/>
    <col min="5" max="5" width="12.69140625" customWidth="1"/>
    <col min="6" max="6" width="4.69140625" customWidth="1"/>
    <col min="7" max="7" width="13.69140625" customWidth="1"/>
    <col min="8" max="8" width="15.84375" customWidth="1"/>
    <col min="9" max="9" width="2.69140625" customWidth="1"/>
    <col min="10" max="10" width="60.53515625" customWidth="1"/>
    <col min="11" max="11" width="2.69140625" customWidth="1"/>
    <col min="12" max="12" width="14.3828125" customWidth="1"/>
    <col min="13" max="13" width="2.69140625" customWidth="1"/>
    <col min="14" max="14" width="14.53515625" customWidth="1"/>
    <col min="15" max="15" width="9.69140625" bestFit="1" customWidth="1"/>
  </cols>
  <sheetData>
    <row r="1" spans="1:14" x14ac:dyDescent="0.35">
      <c r="J1" s="1" t="s">
        <v>0</v>
      </c>
    </row>
    <row r="2" spans="1:14" x14ac:dyDescent="0.35">
      <c r="J2" s="1" t="s">
        <v>1</v>
      </c>
    </row>
    <row r="3" spans="1:14" x14ac:dyDescent="0.35">
      <c r="J3" s="1" t="s">
        <v>2</v>
      </c>
    </row>
    <row r="4" spans="1:14" x14ac:dyDescent="0.35">
      <c r="J4" s="1" t="s">
        <v>59</v>
      </c>
    </row>
    <row r="5" spans="1:14" x14ac:dyDescent="0.35">
      <c r="J5" s="1" t="s">
        <v>46</v>
      </c>
    </row>
    <row r="7" spans="1:14" x14ac:dyDescent="0.35">
      <c r="N7" s="1"/>
    </row>
    <row r="8" spans="1:14" x14ac:dyDescent="0.35">
      <c r="N8" s="1"/>
    </row>
    <row r="9" spans="1:14" x14ac:dyDescent="0.35">
      <c r="A9" s="15" t="s">
        <v>60</v>
      </c>
      <c r="B9" s="15"/>
      <c r="C9" s="15"/>
      <c r="D9" s="15"/>
      <c r="E9" s="15"/>
      <c r="F9" s="15"/>
      <c r="G9" s="15"/>
      <c r="H9" s="15"/>
      <c r="I9" s="2"/>
      <c r="J9" s="2"/>
      <c r="K9" s="2"/>
      <c r="L9" s="2"/>
      <c r="M9" s="2"/>
      <c r="N9" s="2"/>
    </row>
    <row r="10" spans="1:14" x14ac:dyDescent="0.35">
      <c r="A10" s="15" t="s">
        <v>61</v>
      </c>
      <c r="B10" s="15"/>
      <c r="C10" s="15"/>
      <c r="D10" s="15"/>
      <c r="E10" s="15"/>
      <c r="F10" s="15"/>
      <c r="G10" s="15"/>
      <c r="H10" s="15"/>
      <c r="I10" s="2"/>
      <c r="J10" s="2"/>
      <c r="K10" s="2"/>
      <c r="L10" s="2"/>
      <c r="M10" s="2"/>
      <c r="N10" s="2"/>
    </row>
    <row r="11" spans="1:14" x14ac:dyDescent="0.35">
      <c r="A11" s="15" t="s">
        <v>3</v>
      </c>
      <c r="B11" s="15"/>
      <c r="C11" s="15"/>
      <c r="D11" s="15"/>
      <c r="E11" s="15"/>
      <c r="F11" s="15"/>
      <c r="G11" s="15"/>
      <c r="H11" s="15"/>
      <c r="I11" s="2"/>
      <c r="J11" s="2"/>
      <c r="K11" s="2"/>
      <c r="L11" s="2"/>
      <c r="M11" s="2"/>
      <c r="N11" s="2"/>
    </row>
    <row r="12" spans="1:14" x14ac:dyDescent="0.35">
      <c r="B12" s="3"/>
      <c r="C12" s="3"/>
      <c r="D12" s="3"/>
      <c r="E12" s="3"/>
      <c r="F12" s="3"/>
      <c r="G12" s="3"/>
      <c r="H12" s="3"/>
      <c r="I12" s="2"/>
      <c r="J12" s="2"/>
      <c r="K12" s="2"/>
      <c r="L12" s="2"/>
      <c r="M12" s="2"/>
      <c r="N12" s="2"/>
    </row>
    <row r="13" spans="1:14" x14ac:dyDescent="0.35">
      <c r="B13" s="3"/>
      <c r="C13" s="3"/>
      <c r="D13" s="3"/>
      <c r="E13" s="3"/>
      <c r="F13" s="3"/>
      <c r="G13" s="3"/>
      <c r="H13" s="3"/>
      <c r="I13" s="2"/>
      <c r="J13" s="2"/>
      <c r="K13" s="2"/>
      <c r="L13" s="2"/>
      <c r="M13" s="2"/>
      <c r="N13" s="2"/>
    </row>
    <row r="14" spans="1:14" x14ac:dyDescent="0.35">
      <c r="E14" s="3" t="s">
        <v>4</v>
      </c>
      <c r="F14" s="3"/>
      <c r="G14" s="3" t="s">
        <v>5</v>
      </c>
      <c r="H14" s="3" t="s">
        <v>6</v>
      </c>
    </row>
    <row r="15" spans="1:14" x14ac:dyDescent="0.35">
      <c r="A15" s="12" t="s">
        <v>57</v>
      </c>
      <c r="E15" s="10" t="s">
        <v>7</v>
      </c>
      <c r="F15" s="10"/>
      <c r="G15" s="10" t="s">
        <v>8</v>
      </c>
      <c r="H15" s="10" t="s">
        <v>9</v>
      </c>
    </row>
    <row r="16" spans="1:14" x14ac:dyDescent="0.35">
      <c r="A16" s="3">
        <v>1</v>
      </c>
      <c r="C16" t="s">
        <v>27</v>
      </c>
      <c r="E16" s="13"/>
      <c r="F16" s="13"/>
      <c r="G16" s="13"/>
      <c r="H16" s="13"/>
    </row>
    <row r="17" spans="1:10" x14ac:dyDescent="0.35">
      <c r="A17" s="3">
        <v>2</v>
      </c>
      <c r="C17" t="s">
        <v>41</v>
      </c>
      <c r="E17" s="14"/>
      <c r="F17" s="13"/>
      <c r="G17" s="14"/>
      <c r="H17" s="14"/>
    </row>
    <row r="18" spans="1:10" x14ac:dyDescent="0.35">
      <c r="A18" s="3">
        <v>3</v>
      </c>
      <c r="C18" t="s">
        <v>23</v>
      </c>
      <c r="E18" s="13">
        <f>SUM(E16:E17)</f>
        <v>0</v>
      </c>
      <c r="F18" s="13"/>
      <c r="G18" s="13">
        <f>SUM(G16:G17)</f>
        <v>0</v>
      </c>
      <c r="H18" s="13">
        <f>SUM(H16:H17)</f>
        <v>0</v>
      </c>
      <c r="J18" t="s">
        <v>56</v>
      </c>
    </row>
    <row r="19" spans="1:10" x14ac:dyDescent="0.35">
      <c r="E19" s="13"/>
      <c r="F19" s="13"/>
      <c r="G19" s="13"/>
      <c r="H19" s="13"/>
    </row>
    <row r="20" spans="1:10" x14ac:dyDescent="0.35">
      <c r="A20" s="3">
        <v>4</v>
      </c>
      <c r="C20" t="s">
        <v>23</v>
      </c>
      <c r="E20" s="13">
        <f>+E18</f>
        <v>0</v>
      </c>
      <c r="F20" s="13"/>
      <c r="G20" s="13">
        <f>+G18</f>
        <v>0</v>
      </c>
      <c r="H20" s="13">
        <f>SUM(E20:G20)</f>
        <v>0</v>
      </c>
    </row>
    <row r="21" spans="1:10" x14ac:dyDescent="0.35">
      <c r="A21" s="3">
        <v>5</v>
      </c>
      <c r="C21" t="s">
        <v>43</v>
      </c>
      <c r="E21" s="14">
        <f>+E4</f>
        <v>0</v>
      </c>
      <c r="F21" s="13"/>
      <c r="G21" s="14">
        <f>+G4</f>
        <v>0</v>
      </c>
      <c r="H21" s="14">
        <f>SUM(E21:G21)</f>
        <v>0</v>
      </c>
    </row>
    <row r="22" spans="1:10" x14ac:dyDescent="0.35">
      <c r="A22" s="3">
        <v>6</v>
      </c>
      <c r="C22" t="s">
        <v>24</v>
      </c>
      <c r="E22" s="13">
        <f>SUM(E20:E21)</f>
        <v>0</v>
      </c>
      <c r="F22" s="13"/>
      <c r="G22" s="13">
        <f>SUM(G20:G21)</f>
        <v>0</v>
      </c>
      <c r="H22" s="13">
        <f>SUM(H20:H21)</f>
        <v>0</v>
      </c>
      <c r="J22" t="s">
        <v>54</v>
      </c>
    </row>
    <row r="24" spans="1:10" x14ac:dyDescent="0.35">
      <c r="A24" s="3">
        <v>7</v>
      </c>
      <c r="C24" t="s">
        <v>24</v>
      </c>
      <c r="E24" s="13">
        <f>+E22</f>
        <v>0</v>
      </c>
      <c r="F24" s="13"/>
      <c r="G24" s="13">
        <f>+G22</f>
        <v>0</v>
      </c>
      <c r="H24" s="13">
        <f>SUM(E24:G24)</f>
        <v>0</v>
      </c>
    </row>
    <row r="25" spans="1:10" x14ac:dyDescent="0.35">
      <c r="A25" s="3">
        <v>8</v>
      </c>
      <c r="C25" t="s">
        <v>44</v>
      </c>
      <c r="E25" s="14">
        <f>+E8</f>
        <v>0</v>
      </c>
      <c r="F25" s="13"/>
      <c r="G25" s="14">
        <f>+G8</f>
        <v>0</v>
      </c>
      <c r="H25" s="14">
        <f>SUM(E25:G25)</f>
        <v>0</v>
      </c>
    </row>
    <row r="26" spans="1:10" x14ac:dyDescent="0.35">
      <c r="A26" s="3">
        <v>9</v>
      </c>
      <c r="C26" t="s">
        <v>39</v>
      </c>
      <c r="E26" s="13">
        <f>SUM(E24:E25)</f>
        <v>0</v>
      </c>
      <c r="F26" s="13"/>
      <c r="G26" s="13">
        <f>SUM(G24:G25)</f>
        <v>0</v>
      </c>
      <c r="H26" s="13">
        <f>SUM(H24:H25)</f>
        <v>0</v>
      </c>
      <c r="J26" t="s">
        <v>55</v>
      </c>
    </row>
  </sheetData>
  <mergeCells count="3">
    <mergeCell ref="A9:H9"/>
    <mergeCell ref="A10:H10"/>
    <mergeCell ref="A11:H11"/>
  </mergeCells>
  <pageMargins left="0.7" right="0.7" top="0.75" bottom="0.75" header="0.3" footer="0.3"/>
  <pageSetup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5fb71415-aff0-46ac-ad8a-1a0b343c080f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7463B7963A458DEBC890CC57F453" ma:contentTypeVersion="15" ma:contentTypeDescription="Create a new document." ma:contentTypeScope="" ma:versionID="18475ce4ff24437ab50aa5a3255664c3">
  <xsd:schema xmlns:xsd="http://www.w3.org/2001/XMLSchema" xmlns:xs="http://www.w3.org/2001/XMLSchema" xmlns:p="http://schemas.microsoft.com/office/2006/metadata/properties" xmlns:ns1="http://schemas.microsoft.com/sharepoint/v3" xmlns:ns2="06a704af-1093-41df-910a-e362277c20fd" xmlns:ns3="12207773-f8de-4d1c-9b23-15a1acc5427a" targetNamespace="http://schemas.microsoft.com/office/2006/metadata/properties" ma:root="true" ma:fieldsID="64c896677f50ae8a8cba4b9486aa64ab" ns1:_="" ns2:_="" ns3:_="">
    <xsd:import namespace="http://schemas.microsoft.com/sharepoint/v3"/>
    <xsd:import namespace="06a704af-1093-41df-910a-e362277c20fd"/>
    <xsd:import namespace="12207773-f8de-4d1c-9b23-15a1acc5427a"/>
    <xsd:element name="properties">
      <xsd:complexType>
        <xsd:sequence>
          <xsd:element name="documentManagement">
            <xsd:complexType>
              <xsd:all>
                <xsd:element ref="ns2:Searchable" minOccurs="0"/>
                <xsd:element ref="ns2:e81e820a66454e4dae05b8cd72e410d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04af-1093-41df-910a-e362277c20fd" elementFormDefault="qualified">
    <xsd:import namespace="http://schemas.microsoft.com/office/2006/documentManagement/types"/>
    <xsd:import namespace="http://schemas.microsoft.com/office/infopath/2007/PartnerControls"/>
    <xsd:element name="Searchable" ma:index="8" nillable="true" ma:displayName="Searchable" ma:default="0" ma:internalName="Searchable">
      <xsd:simpleType>
        <xsd:restriction base="dms:Boolean"/>
      </xsd:simpleType>
    </xsd:element>
    <xsd:element name="e81e820a66454e4dae05b8cd72e410dc" ma:index="9" nillable="true" ma:taxonomy="true" ma:internalName="e81e820a66454e4dae05b8cd72e410dc" ma:taxonomyFieldName="SearchContentClass" ma:displayName="SearchContentClass" ma:default="" ma:fieldId="{e81e820a-6645-4e4d-ae05-b8cd72e410dc}" ma:sspId="5fb71415-aff0-46ac-ad8a-1a0b343c080f" ma:termSetId="d06009ad-cab7-4623-a608-cc47ab75a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8c6b672-c429-4d84-96a3-c505823677f8}" ma:internalName="TaxCatchAll" ma:showField="CatchAllData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8c6b672-c429-4d84-96a3-c505823677f8}" ma:internalName="TaxCatchAllLabel" ma:readOnly="true" ma:showField="CatchAllDataLabel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7773-f8de-4d1c-9b23-15a1acc5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able xmlns="06a704af-1093-41df-910a-e362277c20fd">false</Searchable>
    <_ip_UnifiedCompliancePolicyUIAction xmlns="http://schemas.microsoft.com/sharepoint/v3" xsi:nil="true"/>
    <_ip_UnifiedCompliancePolicyProperties xmlns="http://schemas.microsoft.com/sharepoint/v3" xsi:nil="true"/>
    <lcf76f155ced4ddcb4097134ff3c332f xmlns="12207773-f8de-4d1c-9b23-15a1acc5427a">
      <Terms xmlns="http://schemas.microsoft.com/office/infopath/2007/PartnerControls"/>
    </lcf76f155ced4ddcb4097134ff3c332f>
    <TaxCatchAll xmlns="06a704af-1093-41df-910a-e362277c20fd" xsi:nil="true"/>
    <e81e820a66454e4dae05b8cd72e410dc xmlns="06a704af-1093-41df-910a-e362277c20fd">
      <Terms xmlns="http://schemas.microsoft.com/office/infopath/2007/PartnerControls"/>
    </e81e820a66454e4dae05b8cd72e410dc>
  </documentManagement>
</p:properties>
</file>

<file path=customXml/itemProps1.xml><?xml version="1.0" encoding="utf-8"?>
<ds:datastoreItem xmlns:ds="http://schemas.openxmlformats.org/officeDocument/2006/customXml" ds:itemID="{ED29178A-2656-45CF-B32A-532B287435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078B95-2088-42F0-A36B-A29A2CCF87E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3EB4FB1-B2E0-43ED-A13B-5BC36C2DF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a704af-1093-41df-910a-e362277c20fd"/>
    <ds:schemaRef ds:uri="12207773-f8de-4d1c-9b23-15a1acc5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EDA86A-A24A-4C8B-8B5E-A0D033CE0D87}">
  <ds:schemaRefs>
    <ds:schemaRef ds:uri="http://schemas.microsoft.com/office/2006/metadata/properties"/>
    <ds:schemaRef ds:uri="http://schemas.microsoft.com/office/infopath/2007/PartnerControls"/>
    <ds:schemaRef ds:uri="06a704af-1093-41df-910a-e362277c20fd"/>
    <ds:schemaRef ds:uri="http://schemas.microsoft.com/sharepoint/v3"/>
    <ds:schemaRef ds:uri="12207773-f8de-4d1c-9b23-15a1acc542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Company</vt:lpstr>
      <vt:lpstr>Division</vt:lpstr>
      <vt:lpstr>Company!Print_Area</vt:lpstr>
      <vt:lpstr>Division!Print_Area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2026-07-24T15:45:07Z</dcterms:created>
  <dcterms:modified xsi:type="dcterms:W3CDTF">2026-07-24T16:38:03Z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c6b311-06ac-4d45-8b7e-272c304377e9_Enabled">
    <vt:lpwstr>true</vt:lpwstr>
  </property>
  <property fmtid="{D5CDD505-2E9C-101B-9397-08002B2CF9AE}" pid="3" name="MSIP_Label_dcc6b311-06ac-4d45-8b7e-272c304377e9_SetDate">
    <vt:lpwstr>2026-07-24T15:45:17Z</vt:lpwstr>
  </property>
  <property fmtid="{D5CDD505-2E9C-101B-9397-08002B2CF9AE}" pid="4" name="MSIP_Label_dcc6b311-06ac-4d45-8b7e-272c304377e9_Method">
    <vt:lpwstr>Privileged</vt:lpwstr>
  </property>
  <property fmtid="{D5CDD505-2E9C-101B-9397-08002B2CF9AE}" pid="5" name="MSIP_Label_dcc6b311-06ac-4d45-8b7e-272c304377e9_Name">
    <vt:lpwstr>dcc6b311-06ac-4d45-8b7e-272c304377e9</vt:lpwstr>
  </property>
  <property fmtid="{D5CDD505-2E9C-101B-9397-08002B2CF9AE}" pid="6" name="MSIP_Label_dcc6b311-06ac-4d45-8b7e-272c304377e9_SiteId">
    <vt:lpwstr>25b79aa0-07c6-4d65-9c80-df92aacdc157</vt:lpwstr>
  </property>
  <property fmtid="{D5CDD505-2E9C-101B-9397-08002B2CF9AE}" pid="7" name="MSIP_Label_dcc6b311-06ac-4d45-8b7e-272c304377e9_ActionId">
    <vt:lpwstr>7ffa261d-6418-4800-a13b-c2e684fd5f92</vt:lpwstr>
  </property>
  <property fmtid="{D5CDD505-2E9C-101B-9397-08002B2CF9AE}" pid="8" name="MSIP_Label_dcc6b311-06ac-4d45-8b7e-272c304377e9_ContentBits">
    <vt:lpwstr>0</vt:lpwstr>
  </property>
  <property fmtid="{D5CDD505-2E9C-101B-9397-08002B2CF9AE}" pid="9" name="MSIP_Label_dcc6b311-06ac-4d45-8b7e-272c304377e9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0x010100506D7463B7963A458DEBC890CC57F453</vt:lpwstr>
  </property>
  <property fmtid="{D5CDD505-2E9C-101B-9397-08002B2CF9AE}" pid="12" name="SearchContentClass">
    <vt:lpwstr/>
  </property>
</Properties>
</file>